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台帳集\災害関係\公衆衛生学会\Excel　HP用\"/>
    </mc:Choice>
  </mc:AlternateContent>
  <xr:revisionPtr revIDLastSave="0" documentId="13_ncr:1_{2B39F7C3-016D-4913-A98A-DBC06F651F5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障がい者施設 (R7.10更新) " sheetId="38" r:id="rId1"/>
    <sheet name="高齢者施設 (R4更新)" sheetId="20" r:id="rId2"/>
  </sheets>
  <definedNames>
    <definedName name="_xlnm._FilterDatabase" localSheetId="1" hidden="1">'高齢者施設 (R4更新)'!$A$2:$S$134</definedName>
    <definedName name="_xlnm._FilterDatabase" localSheetId="0" hidden="1">'障がい者施設 (R7.10更新) '!$A$1:$K$46</definedName>
    <definedName name="_xlnm.Print_Area" localSheetId="1">'高齢者施設 (R4更新)'!$A$1:$O$150</definedName>
    <definedName name="_xlnm.Print_Area" localSheetId="0">'障がい者施設 (R7.10更新) '!$A$1:$Q$46</definedName>
    <definedName name="Z_DB08D75D_B68B_4DF2_9EB8_EEECC236A69D_.wvu.FilterData" localSheetId="1" hidden="1">'高齢者施設 (R4更新)'!$C$1:$L$6</definedName>
    <definedName name="Z_DB08D75D_B68B_4DF2_9EB8_EEECC236A69D_.wvu.FilterData" localSheetId="0" hidden="1">'障がい者施設 (R7.10更新) '!$C$1:$F$1</definedName>
    <definedName name="Z_DB08D75D_B68B_4DF2_9EB8_EEECC236A69D_.wvu.PrintArea" localSheetId="1" hidden="1">'高齢者施設 (R4更新)'!$C$1:$L$134</definedName>
    <definedName name="Z_DB08D75D_B68B_4DF2_9EB8_EEECC236A69D_.wvu.PrintArea" localSheetId="0" hidden="1">'障がい者施設 (R7.10更新) '!$B$1:$Q$46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20" l="1"/>
  <c r="S5" i="20"/>
  <c r="S6" i="20"/>
  <c r="S7" i="20"/>
  <c r="S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S55" i="20"/>
  <c r="S56" i="20"/>
  <c r="S57" i="20"/>
  <c r="S58" i="20"/>
  <c r="S59" i="20"/>
  <c r="S60" i="20"/>
  <c r="S61" i="20"/>
  <c r="S62" i="20"/>
  <c r="S63" i="20"/>
  <c r="S64" i="20"/>
  <c r="S65" i="20"/>
  <c r="S66" i="20"/>
  <c r="S67" i="20"/>
  <c r="S68" i="20"/>
  <c r="S69" i="20"/>
  <c r="S70" i="20"/>
  <c r="S71" i="20"/>
  <c r="S72" i="20"/>
  <c r="S73" i="20"/>
  <c r="S74" i="20"/>
  <c r="S75" i="20"/>
  <c r="S76" i="20"/>
  <c r="S77" i="20"/>
  <c r="S78" i="20"/>
  <c r="S79" i="20"/>
  <c r="S80" i="20"/>
  <c r="S81" i="20"/>
  <c r="S82" i="20"/>
  <c r="S83" i="20"/>
  <c r="S84" i="20"/>
  <c r="S85" i="20"/>
  <c r="S86" i="20"/>
  <c r="S87" i="20"/>
  <c r="S88" i="20"/>
  <c r="S89" i="20"/>
  <c r="S90" i="20"/>
  <c r="S91" i="20"/>
  <c r="S92" i="20"/>
  <c r="S93" i="20"/>
  <c r="S94" i="20"/>
  <c r="S95" i="20"/>
  <c r="S96" i="20"/>
  <c r="S97" i="20"/>
  <c r="S98" i="20"/>
  <c r="S99" i="20"/>
  <c r="S100" i="20"/>
  <c r="S101" i="20"/>
  <c r="S102" i="20"/>
  <c r="S103" i="20"/>
  <c r="S104" i="20"/>
  <c r="S105" i="20"/>
  <c r="S106" i="20"/>
  <c r="S107" i="20"/>
  <c r="S108" i="20"/>
  <c r="S109" i="20"/>
  <c r="S110" i="20"/>
  <c r="S111" i="20"/>
  <c r="S112" i="20"/>
  <c r="S113" i="20"/>
  <c r="S114" i="20"/>
  <c r="S115" i="20"/>
  <c r="S116" i="20"/>
  <c r="S117" i="20"/>
  <c r="S118" i="20"/>
  <c r="S119" i="20"/>
  <c r="S120" i="20"/>
  <c r="S121" i="20"/>
  <c r="S122" i="20"/>
  <c r="S123" i="20"/>
  <c r="S124" i="20"/>
  <c r="S125" i="20"/>
  <c r="S126" i="20"/>
  <c r="S127" i="20"/>
  <c r="S128" i="20"/>
  <c r="S129" i="20"/>
  <c r="S130" i="20"/>
  <c r="S131" i="20"/>
  <c r="S132" i="20"/>
  <c r="S133" i="20"/>
  <c r="S134" i="20"/>
  <c r="S3" i="20"/>
  <c r="O3" i="38"/>
  <c r="O4" i="38"/>
  <c r="O5" i="38"/>
  <c r="O6" i="38"/>
  <c r="O7" i="38"/>
  <c r="O8" i="38"/>
  <c r="O9" i="38"/>
  <c r="O10" i="38"/>
  <c r="O11" i="38"/>
  <c r="O12" i="38"/>
  <c r="O13" i="38"/>
  <c r="O14" i="38"/>
  <c r="O15" i="38"/>
  <c r="O16" i="38"/>
  <c r="O17" i="38"/>
  <c r="O18" i="38"/>
  <c r="O19" i="38"/>
  <c r="O20" i="38"/>
  <c r="O21" i="38"/>
  <c r="O22" i="38"/>
  <c r="O23" i="38"/>
  <c r="O24" i="38"/>
  <c r="O25" i="38"/>
  <c r="O26" i="38"/>
  <c r="O27" i="38"/>
  <c r="O28" i="38"/>
  <c r="O29" i="38"/>
  <c r="O30" i="38"/>
  <c r="O31" i="38"/>
  <c r="O32" i="38"/>
  <c r="O33" i="38"/>
  <c r="O34" i="38"/>
  <c r="O35" i="38"/>
  <c r="O36" i="38"/>
  <c r="O37" i="38"/>
  <c r="O38" i="38"/>
  <c r="O39" i="38"/>
  <c r="O40" i="38"/>
  <c r="O41" i="38"/>
  <c r="O42" i="38"/>
  <c r="O43" i="38"/>
  <c r="O44" i="38"/>
  <c r="O45" i="38"/>
  <c r="O46" i="38"/>
  <c r="O2" i="38"/>
  <c r="AG9" i="20" l="1"/>
  <c r="AG4" i="20"/>
  <c r="AG5" i="20"/>
  <c r="AG6" i="20"/>
  <c r="AG7" i="20"/>
  <c r="AG8" i="20"/>
  <c r="AG3" i="20"/>
  <c r="AE9" i="20"/>
  <c r="AE8" i="20"/>
  <c r="AE7" i="20"/>
  <c r="AE6" i="20"/>
  <c r="AE5" i="20"/>
  <c r="AE4" i="20"/>
  <c r="AE3" i="20"/>
  <c r="AC5" i="20" l="1"/>
  <c r="AC6" i="20"/>
  <c r="AC7" i="20"/>
  <c r="AC8" i="20"/>
  <c r="AC9" i="20"/>
  <c r="AC3" i="20"/>
  <c r="AC4" i="20"/>
  <c r="K153" i="20" l="1"/>
  <c r="K152" i="20"/>
  <c r="K154" i="20" s="1"/>
  <c r="I152" i="20"/>
  <c r="C143" i="20"/>
  <c r="K155" i="20" l="1"/>
  <c r="AC10" i="20" l="1"/>
  <c r="AD3" i="20" s="1"/>
  <c r="AC14" i="20" s="1"/>
  <c r="AG10" i="20"/>
  <c r="AH5" i="20" l="1"/>
  <c r="AE16" i="20" s="1"/>
  <c r="AD6" i="20"/>
  <c r="AC17" i="20" s="1"/>
  <c r="AC2" i="20"/>
  <c r="AD4" i="20"/>
  <c r="AC15" i="20" s="1"/>
  <c r="AH6" i="20"/>
  <c r="AE17" i="20" s="1"/>
  <c r="AH9" i="20"/>
  <c r="AE20" i="20" s="1"/>
  <c r="AH8" i="20"/>
  <c r="AE19" i="20" s="1"/>
  <c r="AH7" i="20"/>
  <c r="AE18" i="20" s="1"/>
  <c r="AD9" i="20"/>
  <c r="AC20" i="20" s="1"/>
  <c r="AG2" i="20"/>
  <c r="AH4" i="20"/>
  <c r="AE15" i="20" s="1"/>
  <c r="AD5" i="20"/>
  <c r="AC16" i="20" s="1"/>
  <c r="AC26" i="20"/>
  <c r="AD7" i="20"/>
  <c r="AC18" i="20" s="1"/>
  <c r="AD8" i="20"/>
  <c r="AC19" i="20" s="1"/>
  <c r="AH3" i="20"/>
  <c r="AE26" i="20" l="1"/>
  <c r="AH10" i="20"/>
  <c r="AE27" i="20" s="1"/>
  <c r="AE14" i="20"/>
  <c r="AD10" i="20"/>
  <c r="AC27" i="20" s="1"/>
  <c r="AD2" i="20" l="1"/>
  <c r="AC25" i="20" s="1"/>
  <c r="AC21" i="20"/>
  <c r="AE21" i="20"/>
  <c r="AH2" i="20"/>
  <c r="AE25" i="20" s="1"/>
  <c r="AE10" i="20"/>
  <c r="AF4" i="20" l="1"/>
  <c r="AD15" i="20" s="1"/>
  <c r="AE2" i="20"/>
  <c r="AF8" i="20"/>
  <c r="AD19" i="20" s="1"/>
  <c r="AF6" i="20"/>
  <c r="AD17" i="20" s="1"/>
  <c r="AF3" i="20"/>
  <c r="AF9" i="20"/>
  <c r="AD20" i="20" s="1"/>
  <c r="AF5" i="20"/>
  <c r="AD16" i="20" s="1"/>
  <c r="AF7" i="20"/>
  <c r="AD18" i="20" s="1"/>
  <c r="AF10" i="20" l="1"/>
  <c r="AD27" i="20" s="1"/>
  <c r="AD14" i="20"/>
  <c r="AD26" i="20"/>
  <c r="AF2" i="20" l="1"/>
  <c r="AD25" i="20" s="1"/>
  <c r="AD21" i="20"/>
</calcChain>
</file>

<file path=xl/sharedStrings.xml><?xml version="1.0" encoding="utf-8"?>
<sst xmlns="http://schemas.openxmlformats.org/spreadsheetml/2006/main" count="2097" uniqueCount="914">
  <si>
    <t>のびのびランド</t>
  </si>
  <si>
    <t>エバーグリーン</t>
  </si>
  <si>
    <t>サニーハウス</t>
  </si>
  <si>
    <t>清流の郷</t>
  </si>
  <si>
    <t>彦岳の太陽</t>
  </si>
  <si>
    <t>長良苑エンジェル</t>
  </si>
  <si>
    <t>種別</t>
    <rPh sb="0" eb="2">
      <t>シュベツ</t>
    </rPh>
    <phoneticPr fontId="2"/>
  </si>
  <si>
    <t>佐伯市鶴見大字沖松浦508番地2</t>
  </si>
  <si>
    <t>○</t>
  </si>
  <si>
    <t>佐伯市</t>
  </si>
  <si>
    <t>0972-58-2041</t>
  </si>
  <si>
    <t>種別</t>
    <rPh sb="0" eb="2">
      <t>シュベツ</t>
    </rPh>
    <phoneticPr fontId="12"/>
  </si>
  <si>
    <t>NO</t>
    <phoneticPr fontId="12"/>
  </si>
  <si>
    <t>事　業　所　名</t>
  </si>
  <si>
    <t>郵便</t>
    <rPh sb="0" eb="2">
      <t>ユウビン</t>
    </rPh>
    <phoneticPr fontId="12"/>
  </si>
  <si>
    <t>住　　所</t>
  </si>
  <si>
    <t>電話番号</t>
  </si>
  <si>
    <t>FAX</t>
    <phoneticPr fontId="12"/>
  </si>
  <si>
    <t>事　業　者</t>
    <rPh sb="0" eb="1">
      <t>コト</t>
    </rPh>
    <rPh sb="2" eb="3">
      <t>ギョウ</t>
    </rPh>
    <rPh sb="4" eb="5">
      <t>モノ</t>
    </rPh>
    <phoneticPr fontId="12"/>
  </si>
  <si>
    <t>R4フェイスシート</t>
    <phoneticPr fontId="12"/>
  </si>
  <si>
    <t>消毒
インストラクタ-</t>
    <rPh sb="0" eb="2">
      <t>ショウドク</t>
    </rPh>
    <phoneticPr fontId="12"/>
  </si>
  <si>
    <t>備考</t>
    <rPh sb="0" eb="2">
      <t>ビコウ</t>
    </rPh>
    <phoneticPr fontId="12"/>
  </si>
  <si>
    <t>有料老人ホーム　(住宅型)</t>
    <rPh sb="9" eb="11">
      <t>ジュウタク</t>
    </rPh>
    <rPh sb="11" eb="12">
      <t>ガタ</t>
    </rPh>
    <phoneticPr fontId="12"/>
  </si>
  <si>
    <t>住宅型有料老人ホーム　　　みんなの家「めじま」</t>
    <rPh sb="0" eb="2">
      <t>ジュウタク</t>
    </rPh>
    <rPh sb="2" eb="3">
      <t>カタ</t>
    </rPh>
    <rPh sb="17" eb="18">
      <t>イエ</t>
    </rPh>
    <phoneticPr fontId="10"/>
  </si>
  <si>
    <t>876-0823</t>
    <phoneticPr fontId="12"/>
  </si>
  <si>
    <t>佐伯市字女島6827－1</t>
    <rPh sb="0" eb="3">
      <t>サイキシ</t>
    </rPh>
    <rPh sb="3" eb="4">
      <t>アザ</t>
    </rPh>
    <rPh sb="4" eb="6">
      <t>メジマ</t>
    </rPh>
    <phoneticPr fontId="10"/>
  </si>
  <si>
    <t>28-7722</t>
    <phoneticPr fontId="12"/>
  </si>
  <si>
    <t>(有)生活サポートセンターみんなの家</t>
    <rPh sb="3" eb="5">
      <t>セイカツ</t>
    </rPh>
    <rPh sb="17" eb="18">
      <t>イエ</t>
    </rPh>
    <phoneticPr fontId="10"/>
  </si>
  <si>
    <t>○</t>
    <phoneticPr fontId="12"/>
  </si>
  <si>
    <t>-</t>
    <phoneticPr fontId="12"/>
  </si>
  <si>
    <t>住宅型有料老人ホーム　　　あおぞら</t>
    <rPh sb="0" eb="2">
      <t>ジュウタク</t>
    </rPh>
    <rPh sb="2" eb="3">
      <t>カタ</t>
    </rPh>
    <phoneticPr fontId="10"/>
  </si>
  <si>
    <t>876-0803</t>
    <phoneticPr fontId="12"/>
  </si>
  <si>
    <t>佐伯市駅前2丁目10－32</t>
    <rPh sb="0" eb="3">
      <t>サイキシ</t>
    </rPh>
    <rPh sb="3" eb="5">
      <t>エキマエ</t>
    </rPh>
    <rPh sb="6" eb="8">
      <t>チョウメ</t>
    </rPh>
    <phoneticPr fontId="10"/>
  </si>
  <si>
    <t>20-3339</t>
  </si>
  <si>
    <t>(株)あおぞら</t>
  </si>
  <si>
    <t>有料老人ホーム　　　はるの杜　すずかけ</t>
    <rPh sb="13" eb="14">
      <t>モリ</t>
    </rPh>
    <phoneticPr fontId="12"/>
  </si>
  <si>
    <t>876-2121</t>
    <phoneticPr fontId="12"/>
  </si>
  <si>
    <t>佐伯市大字木立5552番地2</t>
    <rPh sb="0" eb="3">
      <t>サイキシ</t>
    </rPh>
    <rPh sb="3" eb="5">
      <t>オオアザ</t>
    </rPh>
    <rPh sb="5" eb="7">
      <t>キダチ</t>
    </rPh>
    <rPh sb="11" eb="13">
      <t>バンチ</t>
    </rPh>
    <phoneticPr fontId="10"/>
  </si>
  <si>
    <t>28-3383</t>
    <phoneticPr fontId="12"/>
  </si>
  <si>
    <t>(有)ハートマザーＣＨＩＥ</t>
  </si>
  <si>
    <t>30養成</t>
    <rPh sb="2" eb="4">
      <t>ヨウセイ</t>
    </rPh>
    <phoneticPr fontId="12"/>
  </si>
  <si>
    <t>有料老人ホーム　　　悠久の丘　万葉</t>
    <rPh sb="10" eb="12">
      <t>ユウキュウ</t>
    </rPh>
    <rPh sb="13" eb="14">
      <t>オカ</t>
    </rPh>
    <rPh sb="15" eb="17">
      <t>マンヨウ</t>
    </rPh>
    <phoneticPr fontId="10"/>
  </si>
  <si>
    <t>876-0012</t>
    <phoneticPr fontId="12"/>
  </si>
  <si>
    <t>佐伯市大字鶴望字中ノ原3510-21</t>
    <rPh sb="0" eb="3">
      <t>サイキシ</t>
    </rPh>
    <rPh sb="3" eb="5">
      <t>オオアザ</t>
    </rPh>
    <rPh sb="5" eb="7">
      <t>ツルミ</t>
    </rPh>
    <rPh sb="7" eb="8">
      <t>アザ</t>
    </rPh>
    <rPh sb="8" eb="9">
      <t>ナカ</t>
    </rPh>
    <rPh sb="10" eb="11">
      <t>ハラ</t>
    </rPh>
    <phoneticPr fontId="10"/>
  </si>
  <si>
    <t>23-6367</t>
  </si>
  <si>
    <t>グッド・アシスト　(有)　</t>
  </si>
  <si>
    <t>有料老人ホーム　　　城村の家</t>
    <rPh sb="10" eb="12">
      <t>シロムラ</t>
    </rPh>
    <rPh sb="13" eb="14">
      <t>イエ</t>
    </rPh>
    <phoneticPr fontId="10"/>
  </si>
  <si>
    <t>876-0037</t>
    <phoneticPr fontId="12"/>
  </si>
  <si>
    <t>佐伯市大字長谷5727番地</t>
    <rPh sb="0" eb="3">
      <t>サイキシ</t>
    </rPh>
    <rPh sb="3" eb="5">
      <t>オオアザ</t>
    </rPh>
    <rPh sb="5" eb="7">
      <t>ナガタニ</t>
    </rPh>
    <rPh sb="11" eb="13">
      <t>バンチ</t>
    </rPh>
    <phoneticPr fontId="10"/>
  </si>
  <si>
    <t>23-6817</t>
  </si>
  <si>
    <t>(有)住吉工業</t>
    <rPh sb="3" eb="5">
      <t>スミヨシ</t>
    </rPh>
    <rPh sb="5" eb="7">
      <t>コウギョウ</t>
    </rPh>
    <phoneticPr fontId="10"/>
  </si>
  <si>
    <t>有料老人ホーム　　　潮の風</t>
    <rPh sb="10" eb="11">
      <t>ウシオ</t>
    </rPh>
    <rPh sb="12" eb="13">
      <t>カゼ</t>
    </rPh>
    <phoneticPr fontId="10"/>
  </si>
  <si>
    <t>876-2405</t>
    <phoneticPr fontId="12"/>
  </si>
  <si>
    <t>佐伯市蒲江大字丸市尾浦21番地</t>
    <rPh sb="0" eb="3">
      <t>サイキシ</t>
    </rPh>
    <rPh sb="3" eb="5">
      <t>カマエ</t>
    </rPh>
    <rPh sb="5" eb="7">
      <t>オオアザ</t>
    </rPh>
    <rPh sb="7" eb="11">
      <t>マルイチビウラ</t>
    </rPh>
    <rPh sb="13" eb="15">
      <t>バンチ</t>
    </rPh>
    <phoneticPr fontId="10"/>
  </si>
  <si>
    <t>44-5100</t>
  </si>
  <si>
    <t>特定非営利活動法人　潮の風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ウシオ</t>
    </rPh>
    <rPh sb="12" eb="13">
      <t>カゼ</t>
    </rPh>
    <phoneticPr fontId="10"/>
  </si>
  <si>
    <t>未</t>
    <rPh sb="0" eb="1">
      <t>ミ</t>
    </rPh>
    <phoneticPr fontId="12"/>
  </si>
  <si>
    <t>有料老人ホーム　　　白ゆり</t>
    <rPh sb="10" eb="11">
      <t>シラ</t>
    </rPh>
    <phoneticPr fontId="10"/>
  </si>
  <si>
    <t>佐伯市木立大字大野4887番地</t>
    <rPh sb="0" eb="3">
      <t>サイキシ</t>
    </rPh>
    <rPh sb="3" eb="5">
      <t>キダチ</t>
    </rPh>
    <rPh sb="5" eb="7">
      <t>オオアザ</t>
    </rPh>
    <rPh sb="7" eb="9">
      <t>オオノ</t>
    </rPh>
    <rPh sb="13" eb="15">
      <t>バンチ</t>
    </rPh>
    <phoneticPr fontId="10"/>
  </si>
  <si>
    <t>29-5021</t>
  </si>
  <si>
    <t>(有)白ゆり</t>
    <rPh sb="3" eb="4">
      <t>シラ</t>
    </rPh>
    <phoneticPr fontId="10"/>
  </si>
  <si>
    <t>有料老人ホーム　　　ヴィラ・コスモタウン</t>
  </si>
  <si>
    <t>876-0047</t>
    <phoneticPr fontId="12"/>
  </si>
  <si>
    <t>佐伯市鶴岡西町1丁目234番1</t>
    <rPh sb="0" eb="3">
      <t>サイキシ</t>
    </rPh>
    <rPh sb="3" eb="5">
      <t>ツルオカ</t>
    </rPh>
    <rPh sb="5" eb="7">
      <t>ニシマチ</t>
    </rPh>
    <rPh sb="8" eb="10">
      <t>チョウメ</t>
    </rPh>
    <rPh sb="13" eb="14">
      <t>バン</t>
    </rPh>
    <phoneticPr fontId="10"/>
  </si>
  <si>
    <t>23-4165</t>
  </si>
  <si>
    <t>(株)豊かな木</t>
    <rPh sb="3" eb="4">
      <t>ユタ</t>
    </rPh>
    <rPh sb="6" eb="7">
      <t>キ</t>
    </rPh>
    <phoneticPr fontId="10"/>
  </si>
  <si>
    <t>有料老人ホーム　　　さとの家</t>
    <rPh sb="13" eb="14">
      <t>イエ</t>
    </rPh>
    <phoneticPr fontId="10"/>
  </si>
  <si>
    <t>876-1202</t>
    <phoneticPr fontId="12"/>
  </si>
  <si>
    <t>佐伯市鶴見大字地松浦1245-8</t>
    <rPh sb="0" eb="3">
      <t>サイキシ</t>
    </rPh>
    <rPh sb="3" eb="5">
      <t>ツルミ</t>
    </rPh>
    <rPh sb="5" eb="7">
      <t>オオアザ</t>
    </rPh>
    <rPh sb="7" eb="10">
      <t>ジマツウラ</t>
    </rPh>
    <phoneticPr fontId="10"/>
  </si>
  <si>
    <t>33-0735</t>
  </si>
  <si>
    <t>(有)サン・ラポール鶴見</t>
    <rPh sb="10" eb="12">
      <t>ツルミ</t>
    </rPh>
    <phoneticPr fontId="10"/>
  </si>
  <si>
    <t>佐伯市鶴見大字地松浦1462番地4</t>
    <rPh sb="0" eb="3">
      <t>サイキシ</t>
    </rPh>
    <rPh sb="3" eb="5">
      <t>ツルミ</t>
    </rPh>
    <rPh sb="5" eb="7">
      <t>オオアザ</t>
    </rPh>
    <rPh sb="7" eb="10">
      <t>ジマツウラ</t>
    </rPh>
    <rPh sb="14" eb="16">
      <t>バンチ</t>
    </rPh>
    <phoneticPr fontId="10"/>
  </si>
  <si>
    <t>有料老人ホーム　　　ひだまり</t>
  </si>
  <si>
    <t>佐伯市鶴見大字地松浦1238</t>
    <rPh sb="0" eb="3">
      <t>サイキシ</t>
    </rPh>
    <rPh sb="3" eb="5">
      <t>ツルミ</t>
    </rPh>
    <rPh sb="5" eb="7">
      <t>オオアザ</t>
    </rPh>
    <rPh sb="7" eb="8">
      <t>チ</t>
    </rPh>
    <rPh sb="8" eb="10">
      <t>マツウラ</t>
    </rPh>
    <phoneticPr fontId="10"/>
  </si>
  <si>
    <t>有料老人ホーム　　　愛夢フェニックス　</t>
    <rPh sb="10" eb="11">
      <t>アイ</t>
    </rPh>
    <rPh sb="11" eb="12">
      <t>ム</t>
    </rPh>
    <phoneticPr fontId="12"/>
  </si>
  <si>
    <t>876-1106</t>
    <phoneticPr fontId="12"/>
  </si>
  <si>
    <t>佐伯市戸穴733番地1</t>
    <rPh sb="0" eb="3">
      <t>サイキシ</t>
    </rPh>
    <rPh sb="3" eb="4">
      <t>ト</t>
    </rPh>
    <rPh sb="4" eb="5">
      <t>アナ</t>
    </rPh>
    <rPh sb="8" eb="10">
      <t>バンチ</t>
    </rPh>
    <phoneticPr fontId="12"/>
  </si>
  <si>
    <t>27-5336</t>
  </si>
  <si>
    <t>(株)あかり</t>
  </si>
  <si>
    <t>住宅型有料老人ホーム　　　みんなの家</t>
    <rPh sb="0" eb="2">
      <t>ジュウタク</t>
    </rPh>
    <rPh sb="2" eb="3">
      <t>カタ</t>
    </rPh>
    <rPh sb="17" eb="18">
      <t>イエ</t>
    </rPh>
    <phoneticPr fontId="10"/>
  </si>
  <si>
    <t>876-0857</t>
    <phoneticPr fontId="12"/>
  </si>
  <si>
    <t>佐伯市常盤西町2－21</t>
    <rPh sb="0" eb="3">
      <t>サイキシ</t>
    </rPh>
    <rPh sb="3" eb="5">
      <t>トキワ</t>
    </rPh>
    <rPh sb="5" eb="7">
      <t>ニシマチ</t>
    </rPh>
    <phoneticPr fontId="10"/>
  </si>
  <si>
    <t>24-0551</t>
  </si>
  <si>
    <t>有料老人ホーム　　　コスモなおかわ</t>
  </si>
  <si>
    <t>879-3105</t>
    <phoneticPr fontId="12"/>
  </si>
  <si>
    <t>佐伯市直川大字横川508番地</t>
    <rPh sb="0" eb="3">
      <t>サイキシ</t>
    </rPh>
    <rPh sb="3" eb="5">
      <t>ナオカワ</t>
    </rPh>
    <rPh sb="5" eb="7">
      <t>オオアザ</t>
    </rPh>
    <rPh sb="7" eb="9">
      <t>ヨコカワ</t>
    </rPh>
    <rPh sb="12" eb="14">
      <t>バンチ</t>
    </rPh>
    <phoneticPr fontId="10"/>
  </si>
  <si>
    <t>58-2523</t>
  </si>
  <si>
    <t>(有)ケアつかさ</t>
  </si>
  <si>
    <t>有料老人ホーム　　　楓林</t>
    <rPh sb="10" eb="11">
      <t>フウ</t>
    </rPh>
    <rPh sb="11" eb="12">
      <t>リン</t>
    </rPh>
    <phoneticPr fontId="10"/>
  </si>
  <si>
    <t>876-0813</t>
    <phoneticPr fontId="12"/>
  </si>
  <si>
    <t>佐伯市長島町二丁目391番地</t>
    <rPh sb="0" eb="3">
      <t>サイキシ</t>
    </rPh>
    <rPh sb="3" eb="5">
      <t>ナガシマ</t>
    </rPh>
    <rPh sb="5" eb="6">
      <t>マチ</t>
    </rPh>
    <rPh sb="6" eb="9">
      <t>ニチョウメ</t>
    </rPh>
    <rPh sb="12" eb="14">
      <t>バンチ</t>
    </rPh>
    <phoneticPr fontId="10"/>
  </si>
  <si>
    <t>23-7727</t>
  </si>
  <si>
    <t>(医)明石会</t>
    <rPh sb="3" eb="5">
      <t>アカシ</t>
    </rPh>
    <rPh sb="5" eb="6">
      <t>カイ</t>
    </rPh>
    <phoneticPr fontId="10"/>
  </si>
  <si>
    <t>特定施設</t>
    <rPh sb="0" eb="2">
      <t>トクテイ</t>
    </rPh>
    <rPh sb="2" eb="4">
      <t>シセツ</t>
    </rPh>
    <phoneticPr fontId="12"/>
  </si>
  <si>
    <t>介護付有料老人ホーム　　　「なかのしまの杜」</t>
  </si>
  <si>
    <t>876-0843</t>
    <phoneticPr fontId="12"/>
  </si>
  <si>
    <t>佐伯市中の島3丁目5883番1</t>
    <rPh sb="0" eb="3">
      <t>サイキシ</t>
    </rPh>
    <rPh sb="3" eb="4">
      <t>ナカ</t>
    </rPh>
    <rPh sb="5" eb="6">
      <t>シマ</t>
    </rPh>
    <phoneticPr fontId="12"/>
  </si>
  <si>
    <t>20-5157</t>
  </si>
  <si>
    <t>(株)悠隆</t>
  </si>
  <si>
    <t>有料老人ホーム　　　シートピア　さいき</t>
  </si>
  <si>
    <t>876-0853</t>
    <phoneticPr fontId="12"/>
  </si>
  <si>
    <t>佐伯市中村東町1番11号</t>
    <rPh sb="0" eb="3">
      <t>サイキシ</t>
    </rPh>
    <rPh sb="3" eb="5">
      <t>ナカムラ</t>
    </rPh>
    <rPh sb="5" eb="7">
      <t>ヒガシマチ</t>
    </rPh>
    <rPh sb="8" eb="9">
      <t>バン</t>
    </rPh>
    <rPh sb="11" eb="12">
      <t>ゴウ</t>
    </rPh>
    <phoneticPr fontId="10"/>
  </si>
  <si>
    <t>20-5286</t>
  </si>
  <si>
    <t>(有)ヴァーチャーズ</t>
  </si>
  <si>
    <t>有料老人ホーム　　　愛夢なの花　</t>
    <rPh sb="10" eb="11">
      <t>アイ</t>
    </rPh>
    <rPh sb="11" eb="12">
      <t>ム</t>
    </rPh>
    <rPh sb="14" eb="15">
      <t>ハナ</t>
    </rPh>
    <phoneticPr fontId="12"/>
  </si>
  <si>
    <t>876-0111</t>
    <phoneticPr fontId="12"/>
  </si>
  <si>
    <t>佐伯市弥生井崎1074番地</t>
    <rPh sb="0" eb="3">
      <t>サイキシ</t>
    </rPh>
    <rPh sb="3" eb="5">
      <t>ヤヨイ</t>
    </rPh>
    <rPh sb="5" eb="7">
      <t>イザキ</t>
    </rPh>
    <rPh sb="11" eb="13">
      <t>バンチ</t>
    </rPh>
    <phoneticPr fontId="12"/>
  </si>
  <si>
    <t>46-5101</t>
  </si>
  <si>
    <t>佐伯市弥生大字井崎字中道957番地</t>
    <rPh sb="0" eb="3">
      <t>サイキシ</t>
    </rPh>
    <rPh sb="3" eb="5">
      <t>ヤヨイ</t>
    </rPh>
    <rPh sb="5" eb="7">
      <t>オオアザ</t>
    </rPh>
    <rPh sb="7" eb="9">
      <t>イサキ</t>
    </rPh>
    <rPh sb="9" eb="10">
      <t>アザ</t>
    </rPh>
    <rPh sb="10" eb="12">
      <t>ナカミチ</t>
    </rPh>
    <rPh sb="15" eb="17">
      <t>バンチ</t>
    </rPh>
    <phoneticPr fontId="12"/>
  </si>
  <si>
    <t>46-1053</t>
  </si>
  <si>
    <t>樹の里(株)</t>
    <rPh sb="0" eb="1">
      <t>キ</t>
    </rPh>
    <rPh sb="2" eb="3">
      <t>サト</t>
    </rPh>
    <phoneticPr fontId="12"/>
  </si>
  <si>
    <t>養護老人ホーム　　ながと</t>
  </si>
  <si>
    <t>佐伯市弥生井崎981番地</t>
    <rPh sb="0" eb="3">
      <t>サイキシ</t>
    </rPh>
    <phoneticPr fontId="12"/>
  </si>
  <si>
    <t>25-3666</t>
  </si>
  <si>
    <t>(社福)双樹会</t>
  </si>
  <si>
    <t>有料老人ホーム　　　きぼう</t>
  </si>
  <si>
    <t>佐伯市字女島7439</t>
    <rPh sb="0" eb="2">
      <t>サエキ</t>
    </rPh>
    <rPh sb="2" eb="3">
      <t>シ</t>
    </rPh>
    <rPh sb="3" eb="4">
      <t>アザ</t>
    </rPh>
    <rPh sb="4" eb="6">
      <t>メシマ</t>
    </rPh>
    <phoneticPr fontId="10"/>
  </si>
  <si>
    <t>20-3358</t>
  </si>
  <si>
    <t>(株)希望</t>
    <rPh sb="3" eb="5">
      <t>キボウ</t>
    </rPh>
    <phoneticPr fontId="10"/>
  </si>
  <si>
    <t>有料老人ホーム　　　ロイヤル直川</t>
    <rPh sb="14" eb="16">
      <t>ナオカワ</t>
    </rPh>
    <phoneticPr fontId="10"/>
  </si>
  <si>
    <t>879-3102</t>
    <phoneticPr fontId="12"/>
  </si>
  <si>
    <t>佐伯市直川大字上直見2921番地1</t>
    <rPh sb="0" eb="2">
      <t>サエキ</t>
    </rPh>
    <rPh sb="2" eb="3">
      <t>シ</t>
    </rPh>
    <rPh sb="3" eb="5">
      <t>ナオカワ</t>
    </rPh>
    <rPh sb="5" eb="7">
      <t>ダイジ</t>
    </rPh>
    <rPh sb="7" eb="8">
      <t>ウエ</t>
    </rPh>
    <rPh sb="14" eb="16">
      <t>バンチ</t>
    </rPh>
    <phoneticPr fontId="10"/>
  </si>
  <si>
    <t>58-5111</t>
  </si>
  <si>
    <t>(株)ＴＫＹ</t>
  </si>
  <si>
    <t>住宅型有料老人ホーム　　　第２遊友館</t>
    <rPh sb="0" eb="2">
      <t>ジュウタク</t>
    </rPh>
    <rPh sb="2" eb="3">
      <t>ガタ</t>
    </rPh>
    <rPh sb="13" eb="14">
      <t>ダイ</t>
    </rPh>
    <rPh sb="15" eb="16">
      <t>アソ</t>
    </rPh>
    <rPh sb="16" eb="17">
      <t>トモ</t>
    </rPh>
    <rPh sb="17" eb="18">
      <t>ヤカタ</t>
    </rPh>
    <phoneticPr fontId="10"/>
  </si>
  <si>
    <t>876-0025</t>
    <phoneticPr fontId="12"/>
  </si>
  <si>
    <t>佐伯市池田1976番地</t>
    <rPh sb="0" eb="2">
      <t>サエキ</t>
    </rPh>
    <rPh sb="2" eb="3">
      <t>ヌノイチ</t>
    </rPh>
    <rPh sb="3" eb="5">
      <t>イケダ</t>
    </rPh>
    <rPh sb="9" eb="11">
      <t>バンチ</t>
    </rPh>
    <phoneticPr fontId="10"/>
  </si>
  <si>
    <t>23-5152</t>
  </si>
  <si>
    <t>(株)豊</t>
    <rPh sb="3" eb="4">
      <t>ユタ</t>
    </rPh>
    <phoneticPr fontId="10"/>
  </si>
  <si>
    <t>有料老人ホーム　　　こころの和なごみ</t>
    <rPh sb="14" eb="15">
      <t>ワ</t>
    </rPh>
    <phoneticPr fontId="10"/>
  </si>
  <si>
    <t>876-0121</t>
    <phoneticPr fontId="12"/>
  </si>
  <si>
    <t>佐伯市弥生大字小田101－4</t>
    <rPh sb="0" eb="2">
      <t>サエキ</t>
    </rPh>
    <rPh sb="2" eb="3">
      <t>ヌノイチ</t>
    </rPh>
    <rPh sb="3" eb="5">
      <t>ヤヨイ</t>
    </rPh>
    <rPh sb="5" eb="7">
      <t>オオアザ</t>
    </rPh>
    <rPh sb="7" eb="9">
      <t>オダ</t>
    </rPh>
    <phoneticPr fontId="10"/>
  </si>
  <si>
    <t>46-2412</t>
  </si>
  <si>
    <t>(株)心和</t>
    <rPh sb="3" eb="4">
      <t>ココロ</t>
    </rPh>
    <rPh sb="4" eb="5">
      <t>ワ</t>
    </rPh>
    <phoneticPr fontId="10"/>
  </si>
  <si>
    <t>有料老人ホーム　　　すまいるはまゆう</t>
  </si>
  <si>
    <t>876-2401</t>
    <phoneticPr fontId="12"/>
  </si>
  <si>
    <t>佐伯市蒲江大字蒲江浦1342番地</t>
    <rPh sb="3" eb="5">
      <t>カマエ</t>
    </rPh>
    <rPh sb="5" eb="7">
      <t>オオアザ</t>
    </rPh>
    <rPh sb="7" eb="10">
      <t>カマエウラ</t>
    </rPh>
    <rPh sb="14" eb="16">
      <t>バンチ</t>
    </rPh>
    <phoneticPr fontId="10"/>
  </si>
  <si>
    <t>42-1887</t>
  </si>
  <si>
    <t>(社福)はまゆう会</t>
    <rPh sb="8" eb="9">
      <t>カイ</t>
    </rPh>
    <phoneticPr fontId="10"/>
  </si>
  <si>
    <t>介護付有料老人ホーム　　　うめの里</t>
  </si>
  <si>
    <t>879-3301</t>
    <phoneticPr fontId="12"/>
  </si>
  <si>
    <t>佐伯市宇目小野市井ノ上3754番1</t>
    <phoneticPr fontId="12"/>
  </si>
  <si>
    <t>54-3355</t>
    <phoneticPr fontId="12"/>
  </si>
  <si>
    <t>(社福)長陽会</t>
  </si>
  <si>
    <t>サービス付き高齢者向け住宅</t>
    <rPh sb="4" eb="5">
      <t>ツキ</t>
    </rPh>
    <rPh sb="6" eb="9">
      <t>コウレイシャ</t>
    </rPh>
    <rPh sb="9" eb="10">
      <t>ム</t>
    </rPh>
    <rPh sb="11" eb="13">
      <t>ジュウタク</t>
    </rPh>
    <phoneticPr fontId="12"/>
  </si>
  <si>
    <t>サービス付き高齢者向け住宅　佐伯の太陽</t>
  </si>
  <si>
    <t>佐伯市駅前１丁目10202番1、10205番3(1丁目1番11号)</t>
    <rPh sb="25" eb="27">
      <t>チョウメ</t>
    </rPh>
    <phoneticPr fontId="20"/>
  </si>
  <si>
    <t>22-7488</t>
    <phoneticPr fontId="12"/>
  </si>
  <si>
    <t>(医)小寺会</t>
  </si>
  <si>
    <t>住宅型有料老人ホーム　　　遊友館</t>
  </si>
  <si>
    <t>876-0022</t>
    <phoneticPr fontId="12"/>
  </si>
  <si>
    <t>佐伯市上灘10077番地1</t>
  </si>
  <si>
    <t>29-5051</t>
  </si>
  <si>
    <t>(株)豊</t>
  </si>
  <si>
    <t>876-0045</t>
  </si>
  <si>
    <t>佐伯市大字上岡1265番地の2</t>
  </si>
  <si>
    <t>30-1229</t>
    <phoneticPr fontId="12"/>
  </si>
  <si>
    <t>株式会社　アイコネクト</t>
  </si>
  <si>
    <t>軽費老人ホーム(ケアハウス)</t>
    <rPh sb="0" eb="2">
      <t>ケイヒ</t>
    </rPh>
    <rPh sb="2" eb="4">
      <t>ロウジン</t>
    </rPh>
    <phoneticPr fontId="12"/>
  </si>
  <si>
    <t>軽費老人ホーム　(ケアハウス)　コスモス</t>
  </si>
  <si>
    <t>876-1511</t>
    <phoneticPr fontId="12"/>
  </si>
  <si>
    <t>佐伯市大字長良4954</t>
  </si>
  <si>
    <t>28-3323</t>
  </si>
  <si>
    <t>佐伯市大字長良4956-4番地</t>
  </si>
  <si>
    <t>28-3323</t>
    <phoneticPr fontId="12"/>
  </si>
  <si>
    <t>有料老人ホーム　(介護型)</t>
    <rPh sb="9" eb="11">
      <t>カイゴ</t>
    </rPh>
    <rPh sb="11" eb="12">
      <t>ガタ</t>
    </rPh>
    <phoneticPr fontId="12"/>
  </si>
  <si>
    <t>地域密着型介護付有料老人ホーム　　　あいあーる</t>
  </si>
  <si>
    <t>876-1511</t>
  </si>
  <si>
    <t>佐伯市大字長良字小島4916番地2</t>
    <phoneticPr fontId="12"/>
  </si>
  <si>
    <t>社会福祉法人　県南福祉会</t>
  </si>
  <si>
    <t>佐伯市中の島１丁目２番３号</t>
  </si>
  <si>
    <t>株式会社　山の会</t>
  </si>
  <si>
    <t>さいき長寿苑そよ風</t>
    <phoneticPr fontId="12"/>
  </si>
  <si>
    <t>佐伯市鶴岡西町２丁目２６９番地</t>
    <phoneticPr fontId="12"/>
  </si>
  <si>
    <t>20-5268</t>
    <phoneticPr fontId="12"/>
  </si>
  <si>
    <t>(株)ユニマット　リタイアメント・コミュニティ</t>
  </si>
  <si>
    <t>サービス付き高齢者向け住宅　つくし</t>
  </si>
  <si>
    <t>876-0835</t>
    <phoneticPr fontId="12"/>
  </si>
  <si>
    <t>佐伯市鶴岡町1丁目６－３</t>
  </si>
  <si>
    <t>23-2809</t>
    <phoneticPr fontId="12"/>
  </si>
  <si>
    <t>(医)長門莫記念会</t>
  </si>
  <si>
    <t>みどりの郷　優しい風</t>
  </si>
  <si>
    <t>876-0202</t>
    <phoneticPr fontId="12"/>
  </si>
  <si>
    <t>佐伯市本匠大字笠掛1589番地1外</t>
  </si>
  <si>
    <t>56-5805</t>
    <phoneticPr fontId="12"/>
  </si>
  <si>
    <t>(株)ほんじょう会</t>
  </si>
  <si>
    <t>みどりの郷　せせらぎ</t>
  </si>
  <si>
    <t>876-0103</t>
    <phoneticPr fontId="12"/>
  </si>
  <si>
    <r>
      <t>佐伯市弥生大字床木</t>
    </r>
    <r>
      <rPr>
        <sz val="11"/>
        <color theme="1"/>
        <rFont val="Yu Gothic"/>
        <family val="2"/>
        <scheme val="minor"/>
      </rPr>
      <t>4番地1</t>
    </r>
    <rPh sb="10" eb="12">
      <t>バンチ</t>
    </rPh>
    <phoneticPr fontId="20"/>
  </si>
  <si>
    <t>46-5501</t>
    <phoneticPr fontId="12"/>
  </si>
  <si>
    <t>(株)小野明組</t>
  </si>
  <si>
    <t>住宅型有料老人ホーム　　　番匠の杜</t>
    <rPh sb="0" eb="2">
      <t>ジュウタク</t>
    </rPh>
    <rPh sb="2" eb="3">
      <t>ガタ</t>
    </rPh>
    <rPh sb="13" eb="15">
      <t>バンジョウ</t>
    </rPh>
    <rPh sb="16" eb="17">
      <t>モリ</t>
    </rPh>
    <phoneticPr fontId="12"/>
  </si>
  <si>
    <t>876-0122</t>
    <phoneticPr fontId="12"/>
  </si>
  <si>
    <t>佐伯市弥生大字門田173番地1</t>
  </si>
  <si>
    <t>46-0752</t>
  </si>
  <si>
    <t>(株)やのたけ</t>
  </si>
  <si>
    <t>介護老人福祉施設(特別養護老人ホーム)</t>
  </si>
  <si>
    <t>特別養護老人ホーム　　長良苑</t>
    <phoneticPr fontId="12"/>
  </si>
  <si>
    <t>佐伯市大字長良4956番地</t>
  </si>
  <si>
    <t>28-3113</t>
    <phoneticPr fontId="12"/>
  </si>
  <si>
    <t>特別養護老人ホーム　花みずき</t>
  </si>
  <si>
    <t>佐伯市大字池田1699番地の7</t>
    <phoneticPr fontId="12"/>
  </si>
  <si>
    <t>23-0330</t>
    <phoneticPr fontId="12"/>
  </si>
  <si>
    <t>特別養護老人ホーム　直川苑(ユニット型)</t>
  </si>
  <si>
    <t>佐伯市直川大字仁田原1962番地1</t>
    <phoneticPr fontId="12"/>
  </si>
  <si>
    <t>58-2905</t>
    <phoneticPr fontId="12"/>
  </si>
  <si>
    <t>(社福)仁愛会</t>
  </si>
  <si>
    <t>特別養護老人ホーム　はまゆう(ユニット)</t>
  </si>
  <si>
    <t>佐伯市蒲江大字蒲江浦1342</t>
    <phoneticPr fontId="12"/>
  </si>
  <si>
    <t>42-1887</t>
    <phoneticPr fontId="12"/>
  </si>
  <si>
    <t>(社福)はまゆう会</t>
  </si>
  <si>
    <t>佐伯市特別養護老人ホーム　豊寿苑</t>
  </si>
  <si>
    <t>佐伯市弥生大字井崎1765番地</t>
    <phoneticPr fontId="12"/>
  </si>
  <si>
    <t>46-2273</t>
    <phoneticPr fontId="12"/>
  </si>
  <si>
    <t>特別養護老人ホーム　直川苑</t>
  </si>
  <si>
    <t>佐伯市直川大字仁田原1962-1</t>
    <phoneticPr fontId="12"/>
  </si>
  <si>
    <t>特別養護老人ホーム　はまゆう</t>
  </si>
  <si>
    <t>介護老人保健施設</t>
    <phoneticPr fontId="12"/>
  </si>
  <si>
    <t>介護老人保健施設　鶴望野</t>
  </si>
  <si>
    <t>佐伯市鶴岡町1丁目11番59号</t>
    <phoneticPr fontId="12"/>
  </si>
  <si>
    <t>20-5478</t>
  </si>
  <si>
    <t>南海医療センター　附属介護老人保健施設</t>
  </si>
  <si>
    <t>佐伯市常盤西町12番6号</t>
    <phoneticPr fontId="12"/>
  </si>
  <si>
    <t>20-5091</t>
  </si>
  <si>
    <t>(独)地域医療機能推進機構</t>
  </si>
  <si>
    <t>介護老人保健施設和の風</t>
  </si>
  <si>
    <t>佐伯市大字池田２２６０－１</t>
    <phoneticPr fontId="12"/>
  </si>
  <si>
    <t>24-1206</t>
  </si>
  <si>
    <t>介護老人保健施設ユニット鶴見の太陽</t>
  </si>
  <si>
    <t>876-1203</t>
    <phoneticPr fontId="12"/>
  </si>
  <si>
    <t>佐伯市鶴見大字沖松浦51番地</t>
    <phoneticPr fontId="12"/>
  </si>
  <si>
    <t>33-1502</t>
  </si>
  <si>
    <t>介護老人保健施設鶴見の太陽</t>
  </si>
  <si>
    <t>通所介護(デイサービス)</t>
  </si>
  <si>
    <t>佐伯市大字海崎戸穴619-9</t>
    <rPh sb="3" eb="5">
      <t>オオアザ</t>
    </rPh>
    <rPh sb="5" eb="6">
      <t>ウミ</t>
    </rPh>
    <rPh sb="6" eb="7">
      <t>サキ</t>
    </rPh>
    <phoneticPr fontId="12"/>
  </si>
  <si>
    <t>27-5522</t>
  </si>
  <si>
    <t>デイサービスセンター　愛情苑</t>
  </si>
  <si>
    <t>佐伯市大字長良4954番地</t>
    <phoneticPr fontId="12"/>
  </si>
  <si>
    <t>佐伯市字女島6945番1</t>
    <rPh sb="3" eb="4">
      <t>アザ</t>
    </rPh>
    <phoneticPr fontId="12"/>
  </si>
  <si>
    <t>25-1718</t>
    <phoneticPr fontId="12"/>
  </si>
  <si>
    <t>デイサービスセンター　鶴望園</t>
  </si>
  <si>
    <t>佐伯市鶴望5156-1</t>
    <phoneticPr fontId="12"/>
  </si>
  <si>
    <t>22-5763</t>
  </si>
  <si>
    <t>876-0045</t>
    <phoneticPr fontId="12"/>
  </si>
  <si>
    <t>22-2257</t>
  </si>
  <si>
    <t>デイサービスセンター　潮の風</t>
  </si>
  <si>
    <t>佐伯市蒲江大字丸市尾浦21番地</t>
    <phoneticPr fontId="12"/>
  </si>
  <si>
    <t>特定非営利活動法人潮の風</t>
  </si>
  <si>
    <t>デイサービスセンター　彦岳の太陽</t>
  </si>
  <si>
    <t>876-1101</t>
  </si>
  <si>
    <t>佐伯市狩生418番地2</t>
  </si>
  <si>
    <t>27-8621</t>
  </si>
  <si>
    <t>(社福)百徳会</t>
  </si>
  <si>
    <t>デイサービスセンター　遊友館</t>
  </si>
  <si>
    <t>佐伯市上灘10077番地1</t>
    <phoneticPr fontId="12"/>
  </si>
  <si>
    <t>876-0844</t>
    <phoneticPr fontId="12"/>
  </si>
  <si>
    <t>佐伯市向島1丁目3番8号</t>
    <phoneticPr fontId="12"/>
  </si>
  <si>
    <t>23-3072</t>
  </si>
  <si>
    <t>デイ･サービスセンター　　ロイヤルなおかわ</t>
  </si>
  <si>
    <t>佐伯市直川大字上直見2921番地1</t>
    <phoneticPr fontId="12"/>
  </si>
  <si>
    <t>(株)TKY</t>
  </si>
  <si>
    <t>さいき長寿苑そよ風</t>
  </si>
  <si>
    <t>20-5268</t>
  </si>
  <si>
    <t>デイサービス　きぼう</t>
  </si>
  <si>
    <t>佐伯市女島7439番地</t>
    <phoneticPr fontId="12"/>
  </si>
  <si>
    <t>(株)希望</t>
  </si>
  <si>
    <t>デイサービスセンター　きづな</t>
  </si>
  <si>
    <t>佐伯市本匠大字笠掛1589番地1</t>
    <phoneticPr fontId="12"/>
  </si>
  <si>
    <t>56-5805</t>
  </si>
  <si>
    <t>デイサービス樹の里</t>
  </si>
  <si>
    <t>佐伯市弥生大字井崎字中道957番地</t>
    <phoneticPr fontId="12"/>
  </si>
  <si>
    <t>樹の里(株)</t>
  </si>
  <si>
    <t>デイサービスいきいき</t>
  </si>
  <si>
    <t>佐伯市木立5597番地1</t>
    <phoneticPr fontId="12"/>
  </si>
  <si>
    <t>28-3383</t>
  </si>
  <si>
    <t>番匠のひかりヘルパー事業所</t>
  </si>
  <si>
    <t>佐伯市弥生大字門田173番地1</t>
    <phoneticPr fontId="12"/>
  </si>
  <si>
    <t>ー</t>
    <phoneticPr fontId="12"/>
  </si>
  <si>
    <t>デイサービスセンター　　こでら</t>
  </si>
  <si>
    <t>佐伯市鶴見大字沖松浦508番地2</t>
    <phoneticPr fontId="12"/>
  </si>
  <si>
    <t>33-1310</t>
    <phoneticPr fontId="12"/>
  </si>
  <si>
    <t>長門デイサービスセンター　</t>
    <phoneticPr fontId="12"/>
  </si>
  <si>
    <t>佐伯市鶴岡町1丁目6番3号</t>
    <phoneticPr fontId="12"/>
  </si>
  <si>
    <t>23-2809</t>
  </si>
  <si>
    <t>佐伯市宇目大字小野市3374番地1</t>
    <phoneticPr fontId="12"/>
  </si>
  <si>
    <t>54-3482</t>
  </si>
  <si>
    <t>(社福)佐伯市社会福祉協議会</t>
  </si>
  <si>
    <t>佐伯市社協デイサービスセンター　「なおかわ」</t>
  </si>
  <si>
    <t>879-3101</t>
    <phoneticPr fontId="12"/>
  </si>
  <si>
    <t>佐伯市直川大字赤木1235番地</t>
    <phoneticPr fontId="12"/>
  </si>
  <si>
    <t>58-3211</t>
  </si>
  <si>
    <t>879-2601</t>
    <phoneticPr fontId="12"/>
  </si>
  <si>
    <t>佐伯市上浦浅海井浦489番地10</t>
    <phoneticPr fontId="12"/>
  </si>
  <si>
    <t>32-2472</t>
  </si>
  <si>
    <t>蒲江デイサービスセンター　</t>
  </si>
  <si>
    <t>佐伯市蒲江大字蒲江浦1344番地1</t>
    <phoneticPr fontId="12"/>
  </si>
  <si>
    <t>弥生デイサービスセンター</t>
    <rPh sb="0" eb="2">
      <t>ヤヨイ</t>
    </rPh>
    <phoneticPr fontId="12"/>
  </si>
  <si>
    <t>876-0112</t>
    <phoneticPr fontId="12"/>
  </si>
  <si>
    <t>佐伯市弥生大字上小倉1208番地</t>
    <phoneticPr fontId="12"/>
  </si>
  <si>
    <t>46-0311</t>
  </si>
  <si>
    <t>社福子ども未来ネット弥生</t>
    <rPh sb="0" eb="1">
      <t>シャ</t>
    </rPh>
    <rPh sb="1" eb="2">
      <t>フク</t>
    </rPh>
    <rPh sb="2" eb="3">
      <t>コ</t>
    </rPh>
    <rPh sb="5" eb="7">
      <t>ミライ</t>
    </rPh>
    <rPh sb="10" eb="12">
      <t>ヤヨイ</t>
    </rPh>
    <phoneticPr fontId="12"/>
  </si>
  <si>
    <t>デイサービスセンター　悠凪</t>
  </si>
  <si>
    <t>佐伯市弥生デイサービスセンター　</t>
  </si>
  <si>
    <t>佐伯市弥生上小倉1208番地</t>
    <phoneticPr fontId="12"/>
  </si>
  <si>
    <t>佐伯市社会福祉協議会</t>
    <rPh sb="0" eb="3">
      <t>サイキシ</t>
    </rPh>
    <rPh sb="3" eb="5">
      <t>シャカイ</t>
    </rPh>
    <rPh sb="5" eb="7">
      <t>フクシ</t>
    </rPh>
    <rPh sb="7" eb="10">
      <t>キョウギカイ</t>
    </rPh>
    <phoneticPr fontId="12"/>
  </si>
  <si>
    <t>通所リハビリテーション(デイケア)</t>
  </si>
  <si>
    <t>クリニック佐伯の太陽</t>
  </si>
  <si>
    <t>佐伯市駅前1丁目1番11号</t>
    <phoneticPr fontId="12"/>
  </si>
  <si>
    <t>22-7488</t>
  </si>
  <si>
    <t>介護老人保健施設　和の風</t>
    <phoneticPr fontId="12"/>
  </si>
  <si>
    <t>介護老人保健施設　鶴見の太陽</t>
    <phoneticPr fontId="12"/>
  </si>
  <si>
    <t>デイケアやつか整形</t>
    <phoneticPr fontId="12"/>
  </si>
  <si>
    <t>876-0831</t>
    <phoneticPr fontId="12"/>
  </si>
  <si>
    <t>佐伯市大手町三丁目4番3号</t>
    <phoneticPr fontId="12"/>
  </si>
  <si>
    <t>25-0116</t>
  </si>
  <si>
    <t>(医)明匠会</t>
  </si>
  <si>
    <t>デイケアセンター　ふうりん</t>
  </si>
  <si>
    <t>佐伯市長島町2丁目391番地</t>
    <phoneticPr fontId="12"/>
  </si>
  <si>
    <t>(医)明石会</t>
  </si>
  <si>
    <t>近藤医院デイケアこすもす</t>
  </si>
  <si>
    <t>876-0125</t>
    <phoneticPr fontId="2"/>
  </si>
  <si>
    <t>876-0125</t>
    <phoneticPr fontId="12"/>
  </si>
  <si>
    <t>佐伯市弥生大字江良1052番地3</t>
    <phoneticPr fontId="12"/>
  </si>
  <si>
    <t>46-0894</t>
  </si>
  <si>
    <t>(医)養春堂</t>
  </si>
  <si>
    <t>短期入所生活介護(ショートステイ)</t>
    <rPh sb="4" eb="6">
      <t>セイカツ</t>
    </rPh>
    <rPh sb="6" eb="8">
      <t>カイゴ</t>
    </rPh>
    <phoneticPr fontId="12"/>
  </si>
  <si>
    <t>花みずき短期入所生活介護事業所</t>
  </si>
  <si>
    <t>佐伯市大字池田１６９９番地の７</t>
    <phoneticPr fontId="12"/>
  </si>
  <si>
    <t>23-0330</t>
  </si>
  <si>
    <t>特別養護老人ホーム　長良苑「短期入所生活介護事業所」</t>
  </si>
  <si>
    <t>28-3113</t>
  </si>
  <si>
    <t>豊寿苑ショートステイサービス</t>
  </si>
  <si>
    <t>46-2273</t>
  </si>
  <si>
    <t>短期入所生活介護鶴見の太陽</t>
  </si>
  <si>
    <t>佐伯市鶴見大字沖松浦51番</t>
    <phoneticPr fontId="12"/>
  </si>
  <si>
    <t>ショートステイ彦岳の太陽</t>
  </si>
  <si>
    <t>30養成</t>
    <rPh sb="2" eb="4">
      <t>ヨウセイ</t>
    </rPh>
    <phoneticPr fontId="20"/>
  </si>
  <si>
    <t>佐伯市老人短期入所施設「悠久園」</t>
  </si>
  <si>
    <t>佐伯市向島１丁目３番８号
佐伯市保険福祉総合センター　和楽</t>
    <phoneticPr fontId="12"/>
  </si>
  <si>
    <t>ショートステイ彦岳の太陽(ユニット型)</t>
  </si>
  <si>
    <t>直川苑指定短期入所生活介護事業所(ユニット空床型)</t>
  </si>
  <si>
    <t>879-3104</t>
    <phoneticPr fontId="12"/>
  </si>
  <si>
    <t>58-2905</t>
  </si>
  <si>
    <t>特別養護老人ホーム　長良苑ユニット型短期入所生活介護事業所</t>
  </si>
  <si>
    <t>佐伯市大字長良4956番地</t>
    <phoneticPr fontId="12"/>
  </si>
  <si>
    <t>はたのうら指定短期入所生活介護事業所</t>
  </si>
  <si>
    <t>876-2201</t>
  </si>
  <si>
    <t>佐伯市蒲江大字畑野浦596番32</t>
  </si>
  <si>
    <t>45-5830</t>
  </si>
  <si>
    <t>直川苑指定短期入所生活介護事業所</t>
  </si>
  <si>
    <t>はまゆうショートステイ</t>
  </si>
  <si>
    <t>佐伯市蒲江大字蒲江浦1344番地の1</t>
    <phoneticPr fontId="12"/>
  </si>
  <si>
    <t>短期入所療養介護(療養型ショートステイ)</t>
    <rPh sb="0" eb="2">
      <t>タンキ</t>
    </rPh>
    <rPh sb="4" eb="6">
      <t>リョウヨウ</t>
    </rPh>
    <rPh sb="6" eb="8">
      <t>カイゴ</t>
    </rPh>
    <rPh sb="9" eb="12">
      <t>リョウヨウガタ</t>
    </rPh>
    <phoneticPr fontId="12"/>
  </si>
  <si>
    <t>佐伯市鶴見沖松浦51</t>
    <phoneticPr fontId="12"/>
  </si>
  <si>
    <t>認知症対応型通所介護(デイサービス)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2"/>
  </si>
  <si>
    <t>花みずき指定通所介護事業所(デイサービスセンター　花みずき)</t>
  </si>
  <si>
    <t>やまぼうし指定通所介護事業所</t>
  </si>
  <si>
    <t>佐伯市池田字山ノ田1689番地1</t>
    <phoneticPr fontId="12"/>
  </si>
  <si>
    <t>佐伯市老人デイサービスセンター　E型｢水明園｣</t>
  </si>
  <si>
    <t>23-3072</t>
    <phoneticPr fontId="12"/>
  </si>
  <si>
    <t>認知症対応共同生活介護(グループホーム　)</t>
    <rPh sb="0" eb="2">
      <t>ニンチ</t>
    </rPh>
    <rPh sb="2" eb="3">
      <t>ショウ</t>
    </rPh>
    <phoneticPr fontId="12"/>
  </si>
  <si>
    <t>佐伯市大字長良4954番地</t>
    <rPh sb="0" eb="3">
      <t>サイキシ</t>
    </rPh>
    <rPh sb="3" eb="5">
      <t>オオアザ</t>
    </rPh>
    <rPh sb="5" eb="7">
      <t>ナガラ</t>
    </rPh>
    <rPh sb="11" eb="13">
      <t>バンチ</t>
    </rPh>
    <phoneticPr fontId="12"/>
  </si>
  <si>
    <t>グループホーム　　花みずき</t>
  </si>
  <si>
    <t>佐伯市大字池田1712番地27</t>
    <phoneticPr fontId="12"/>
  </si>
  <si>
    <t>24-3024</t>
    <phoneticPr fontId="12"/>
  </si>
  <si>
    <t>グループホーム　　やすらぎの家</t>
  </si>
  <si>
    <t>佐伯市蒲江大字蒲江浦3951番地</t>
    <phoneticPr fontId="12"/>
  </si>
  <si>
    <t>42-1228</t>
  </si>
  <si>
    <t>(社福)正心会</t>
  </si>
  <si>
    <t>グループホーム　　コスモなおかわ</t>
  </si>
  <si>
    <t>佐伯市直川横川508番地</t>
    <phoneticPr fontId="12"/>
  </si>
  <si>
    <t>25-6626</t>
    <phoneticPr fontId="12"/>
  </si>
  <si>
    <t>グループホーム　　　白ゆり</t>
  </si>
  <si>
    <t>佐伯市木立字大野4887番地</t>
    <phoneticPr fontId="12"/>
  </si>
  <si>
    <t>(有)白ゆり</t>
  </si>
  <si>
    <t>グループホーム　　鶴見の太陽</t>
  </si>
  <si>
    <t>佐伯市鶴見大字沖松浦51</t>
    <phoneticPr fontId="12"/>
  </si>
  <si>
    <t>グループホーム　　　ひだまり</t>
  </si>
  <si>
    <t>佐伯市鶴見大字地松浦1250番地</t>
    <phoneticPr fontId="12"/>
  </si>
  <si>
    <t>(有)サン・ラポール鶴見</t>
  </si>
  <si>
    <t>グループホーム　　コスモやよい</t>
  </si>
  <si>
    <t>876-0113</t>
    <phoneticPr fontId="12"/>
  </si>
  <si>
    <t>佐伯市弥生大字山梨子828番地</t>
    <phoneticPr fontId="12"/>
  </si>
  <si>
    <t>46-3277</t>
  </si>
  <si>
    <t>みどりの郷こんね</t>
  </si>
  <si>
    <t>佐伯市弥生大字床木3番地1</t>
    <phoneticPr fontId="12"/>
  </si>
  <si>
    <t>46-5515</t>
  </si>
  <si>
    <t>(株)やよい会</t>
  </si>
  <si>
    <t>みどりの郷　ほんじょう</t>
    <phoneticPr fontId="12"/>
  </si>
  <si>
    <t>56-5778</t>
    <phoneticPr fontId="12"/>
  </si>
  <si>
    <t>佐伯市鶴岡西町2丁目269番地</t>
    <phoneticPr fontId="12"/>
  </si>
  <si>
    <t>25-6626</t>
  </si>
  <si>
    <t>グループホーム　　　佐伯の太陽</t>
  </si>
  <si>
    <t>グループホーム　　　うめの里</t>
  </si>
  <si>
    <t>佐伯市宇目大字小野市３７５４番地１</t>
    <phoneticPr fontId="12"/>
  </si>
  <si>
    <t>54-3355</t>
  </si>
  <si>
    <t>グループホーム　　ぽかぽか</t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</si>
  <si>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2"/>
  </si>
  <si>
    <t>小規模多機能型居宅介護　ﾗｲﾌｻﾎﾟｰﾄ城村</t>
    <phoneticPr fontId="12"/>
  </si>
  <si>
    <t>佐伯市長谷5727番地</t>
    <phoneticPr fontId="12"/>
  </si>
  <si>
    <t>23-6817</t>
    <phoneticPr fontId="12"/>
  </si>
  <si>
    <t>(有)住吉工業</t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</si>
  <si>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2"/>
  </si>
  <si>
    <t>佐伯市特別養護老人ホーム　豊寿苑(地域密着型介護老人福祉施設)</t>
  </si>
  <si>
    <t>(社福)佐伯市社会福祉協議会</t>
    <rPh sb="4" eb="7">
      <t>サイキシ</t>
    </rPh>
    <rPh sb="7" eb="9">
      <t>シャカイ</t>
    </rPh>
    <rPh sb="9" eb="11">
      <t>フクシ</t>
    </rPh>
    <rPh sb="11" eb="14">
      <t>キョウギカイ</t>
    </rPh>
    <phoneticPr fontId="12"/>
  </si>
  <si>
    <t>彦岳の太陽　ユニット型</t>
  </si>
  <si>
    <t>特別養護老人ホーム　長良苑</t>
  </si>
  <si>
    <t>特別養護老人ホーム　　はたのうら</t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</si>
  <si>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12"/>
  </si>
  <si>
    <t>地域密着型特定施設　蒲江やすらぎケアセンター　</t>
  </si>
  <si>
    <t>佐伯市蒲江大字蒲江浦３９５１</t>
    <phoneticPr fontId="1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</si>
  <si>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2"/>
  </si>
  <si>
    <t>デイサービスセンター　海悠園</t>
  </si>
  <si>
    <t>876-0007</t>
    <phoneticPr fontId="12"/>
  </si>
  <si>
    <t>佐伯市大字久保浦1059番地の13</t>
    <phoneticPr fontId="12"/>
  </si>
  <si>
    <t>24-8836</t>
  </si>
  <si>
    <t>デイサービス　コスモなおかわ</t>
  </si>
  <si>
    <t>佐伯市直川大字横川508番地</t>
    <phoneticPr fontId="12"/>
  </si>
  <si>
    <t>蒲江やすらぎデイサービスセンター　</t>
  </si>
  <si>
    <t>佐伯市蒲江大字蒲江浦4491番地5</t>
    <phoneticPr fontId="12"/>
  </si>
  <si>
    <t>42-1228</t>
    <phoneticPr fontId="12"/>
  </si>
  <si>
    <t>デイサービス　花の里</t>
  </si>
  <si>
    <t>佐伯市弥生大字江良1451-1</t>
    <phoneticPr fontId="12"/>
  </si>
  <si>
    <t>090-9575-5662</t>
  </si>
  <si>
    <t>20-3888</t>
  </si>
  <si>
    <t>栄寿会合同会社</t>
  </si>
  <si>
    <t>直川苑指定通所介護事業所</t>
    <phoneticPr fontId="12"/>
  </si>
  <si>
    <t>25-5111</t>
  </si>
  <si>
    <t>佐伯市社協デイサービスセンター　「よのうづ」</t>
  </si>
  <si>
    <t>876-1402</t>
    <phoneticPr fontId="12"/>
  </si>
  <si>
    <t>佐伯市米水津大字色利浦1728番地の1</t>
    <phoneticPr fontId="12"/>
  </si>
  <si>
    <t>39-7302</t>
  </si>
  <si>
    <t>デイサービスセンター　うめの里</t>
  </si>
  <si>
    <t>佐伯市宇目小野市3754番地１</t>
    <phoneticPr fontId="12"/>
  </si>
  <si>
    <t>廃止</t>
    <rPh sb="0" eb="2">
      <t>ハイシ</t>
    </rPh>
    <phoneticPr fontId="12"/>
  </si>
  <si>
    <t>有料老人ホーム　　　花の里</t>
    <rPh sb="10" eb="11">
      <t>ハナ</t>
    </rPh>
    <rPh sb="12" eb="13">
      <t>サト</t>
    </rPh>
    <phoneticPr fontId="12"/>
  </si>
  <si>
    <t>佐伯市弥生大字江良1451番地1</t>
    <rPh sb="0" eb="3">
      <t>サイキシ</t>
    </rPh>
    <rPh sb="3" eb="5">
      <t>ヤヨイ</t>
    </rPh>
    <rPh sb="5" eb="7">
      <t>オオアザ</t>
    </rPh>
    <rPh sb="7" eb="9">
      <t>エラ</t>
    </rPh>
    <rPh sb="13" eb="15">
      <t>バンチ</t>
    </rPh>
    <phoneticPr fontId="12"/>
  </si>
  <si>
    <t>28-6537</t>
    <phoneticPr fontId="12"/>
  </si>
  <si>
    <t>栄寿会　合同会社</t>
    <rPh sb="0" eb="2">
      <t>エイジュ</t>
    </rPh>
    <rPh sb="2" eb="3">
      <t>カイ</t>
    </rPh>
    <rPh sb="4" eb="6">
      <t>ゴウドウ</t>
    </rPh>
    <rPh sb="6" eb="8">
      <t>カイシャ</t>
    </rPh>
    <phoneticPr fontId="10"/>
  </si>
  <si>
    <t>30養成/R2.6廃止</t>
    <rPh sb="2" eb="4">
      <t>ヨウセイ</t>
    </rPh>
    <rPh sb="9" eb="11">
      <t>ハイシ</t>
    </rPh>
    <phoneticPr fontId="12"/>
  </si>
  <si>
    <t>はまゆうショートステイ(ユニット型)</t>
  </si>
  <si>
    <t>※休止中</t>
    <rPh sb="1" eb="4">
      <t>キュウシチュウ</t>
    </rPh>
    <phoneticPr fontId="12"/>
  </si>
  <si>
    <t>グループホーム　　福々苑</t>
  </si>
  <si>
    <t>佐伯市蒲江丸市尾浦２１番地</t>
    <phoneticPr fontId="12"/>
  </si>
  <si>
    <t>(有)福々苑</t>
  </si>
  <si>
    <t>デイサービスセンター　ほんじょう</t>
  </si>
  <si>
    <t>876-0212</t>
    <phoneticPr fontId="12"/>
  </si>
  <si>
    <t>佐伯市本匠大字堂ノ間283番地1</t>
    <phoneticPr fontId="12"/>
  </si>
  <si>
    <t>57-3626</t>
  </si>
  <si>
    <t>(医)　長門莫記念会</t>
  </si>
  <si>
    <t>R5.3で終了</t>
    <rPh sb="5" eb="7">
      <t>シュウリョウ</t>
    </rPh>
    <phoneticPr fontId="12"/>
  </si>
  <si>
    <t>876-0125</t>
  </si>
  <si>
    <t>佐伯市弥生大字江良1451-1</t>
  </si>
  <si>
    <t>-</t>
  </si>
  <si>
    <t>たぶん廃止</t>
    <rPh sb="3" eb="5">
      <t>ハイシ</t>
    </rPh>
    <phoneticPr fontId="12"/>
  </si>
  <si>
    <t>876-0012</t>
  </si>
  <si>
    <t>佐伯市鶴望5156-1</t>
  </si>
  <si>
    <t>876-1203</t>
  </si>
  <si>
    <t>33-1310</t>
  </si>
  <si>
    <t>876-1402</t>
  </si>
  <si>
    <t>佐伯市米水津大字色利浦1728番地の1</t>
  </si>
  <si>
    <t>提出すみ</t>
    <rPh sb="0" eb="2">
      <t>テイシュツ</t>
    </rPh>
    <phoneticPr fontId="12"/>
  </si>
  <si>
    <t>ISR</t>
    <phoneticPr fontId="12"/>
  </si>
  <si>
    <t>130-15＝11５</t>
    <phoneticPr fontId="12"/>
  </si>
  <si>
    <t>合計</t>
    <rPh sb="0" eb="2">
      <t>ゴウケイ</t>
    </rPh>
    <phoneticPr fontId="12"/>
  </si>
  <si>
    <t>32.951273476389964, 131.90798838351267</t>
    <phoneticPr fontId="2"/>
  </si>
  <si>
    <t>32.97301207082227, 131.90446208228192</t>
    <phoneticPr fontId="2"/>
  </si>
  <si>
    <t>32.79362895451897, 131.87723662806545</t>
    <phoneticPr fontId="2"/>
  </si>
  <si>
    <t>32.92519546196066, 131.93932063964237</t>
    <phoneticPr fontId="2"/>
  </si>
  <si>
    <t>32.925626751880365, 131.94544159600522</t>
    <phoneticPr fontId="2"/>
  </si>
  <si>
    <t>32.962726401684264, 131.86456212583758</t>
    <phoneticPr fontId="2"/>
  </si>
  <si>
    <t>32.973517961438446, 131.88484227372598</t>
    <phoneticPr fontId="2"/>
  </si>
  <si>
    <t>32.94153398680866, 131.95855676382712</t>
    <phoneticPr fontId="2"/>
  </si>
  <si>
    <t>32.94214175169168, 131.95798003253736</t>
    <phoneticPr fontId="2"/>
  </si>
  <si>
    <t>32.94194080192173, 131.95800095093895</t>
    <phoneticPr fontId="2"/>
  </si>
  <si>
    <t>33.001347060939615, 131.889585225117</t>
    <phoneticPr fontId="2"/>
  </si>
  <si>
    <t>32.96354857234016, 131.89970439440643</t>
    <phoneticPr fontId="2"/>
  </si>
  <si>
    <t>32.8905039491133, 131.75396493854703</t>
    <phoneticPr fontId="2"/>
  </si>
  <si>
    <t>32.95938310387919, 131.910124097482</t>
    <phoneticPr fontId="2"/>
  </si>
  <si>
    <t>32.93262218518551, 131.86245689713465</t>
    <phoneticPr fontId="2"/>
  </si>
  <si>
    <t>32.95272159884872, 131.9041522421805</t>
    <phoneticPr fontId="2"/>
  </si>
  <si>
    <t>32.960089809486654, 131.9013841282999</t>
    <phoneticPr fontId="2"/>
  </si>
  <si>
    <t>32.97247219126423, 131.84433688350956</t>
    <phoneticPr fontId="2"/>
  </si>
  <si>
    <t>グループホーム　　陽</t>
    <phoneticPr fontId="2"/>
  </si>
  <si>
    <t>32.937347238838775, 131.91216589837632</t>
    <phoneticPr fontId="2"/>
  </si>
  <si>
    <t>32.972227428973014, 131.84218898806918</t>
    <phoneticPr fontId="2"/>
  </si>
  <si>
    <t>有料老人ホーム　ながと</t>
    <rPh sb="0" eb="2">
      <t>ユウリョウ</t>
    </rPh>
    <rPh sb="2" eb="4">
      <t>ロウジン</t>
    </rPh>
    <phoneticPr fontId="12"/>
  </si>
  <si>
    <t>32.971905423350876, 131.84198073315991</t>
    <phoneticPr fontId="2"/>
  </si>
  <si>
    <t>32.95201353787196, 131.91211492770358</t>
    <phoneticPr fontId="2"/>
  </si>
  <si>
    <t>32.906818897830114, 131.79630095646465</t>
    <phoneticPr fontId="2"/>
  </si>
  <si>
    <t>32.945383763062075, 131.89976411885993</t>
    <phoneticPr fontId="2"/>
  </si>
  <si>
    <t>32.96038479957855, 131.84168904834814</t>
    <phoneticPr fontId="2"/>
  </si>
  <si>
    <t>介護予防センター　愛情苑女島</t>
    <phoneticPr fontId="2"/>
  </si>
  <si>
    <t>32.95393702452297, 131.90834397681422</t>
    <phoneticPr fontId="2"/>
  </si>
  <si>
    <t>介護予防センター　愛情苑八幡</t>
    <phoneticPr fontId="2"/>
  </si>
  <si>
    <t>32.999621754795506, 131.88895636824793</t>
    <phoneticPr fontId="2"/>
  </si>
  <si>
    <t>32.80379674763072, 131.9421832706131</t>
    <phoneticPr fontId="2"/>
  </si>
  <si>
    <t>介護予防センター　愛情苑鶴岡</t>
    <phoneticPr fontId="2"/>
  </si>
  <si>
    <t>32.9988801289682, 131.92359060841324</t>
    <phoneticPr fontId="2"/>
  </si>
  <si>
    <t>佐伯市上岡１２３７−８</t>
    <phoneticPr fontId="2"/>
  </si>
  <si>
    <t>32.9572842428453, 131.86482269393326</t>
    <phoneticPr fontId="2"/>
  </si>
  <si>
    <t>32.85311923335853, 131.6270765330411</t>
    <phoneticPr fontId="2"/>
  </si>
  <si>
    <t>32.85331044651641, 131.62691877780915</t>
    <phoneticPr fontId="2"/>
  </si>
  <si>
    <t>32.85321578650356, 131.62726358477778</t>
    <phoneticPr fontId="2"/>
  </si>
  <si>
    <t>佐伯市社協デイサービスセンター　「うめ」</t>
    <phoneticPr fontId="2"/>
  </si>
  <si>
    <t>32.85210730188222, 131.63048659433076</t>
    <phoneticPr fontId="2"/>
  </si>
  <si>
    <t>32.97012932000626, 131.9042042843804</t>
    <phoneticPr fontId="2"/>
  </si>
  <si>
    <t>32.96999763872208, 131.90425298543792</t>
    <phoneticPr fontId="2"/>
  </si>
  <si>
    <t>32.97026091838698, 131.90444073946458</t>
    <phoneticPr fontId="2"/>
  </si>
  <si>
    <t>32.80423006461905, 131.94160108199088</t>
    <phoneticPr fontId="2"/>
  </si>
  <si>
    <t>32.80394570708469, 131.9414251456186</t>
  </si>
  <si>
    <t>32.804033732564015, 131.94142994513288</t>
    <phoneticPr fontId="2"/>
  </si>
  <si>
    <t>32.80366856766812, 131.9417020311354</t>
    <phoneticPr fontId="2"/>
  </si>
  <si>
    <t>32.81212887062842, 131.9246981473481</t>
    <phoneticPr fontId="2"/>
  </si>
  <si>
    <t>32.811967209087285, 131.9250123742069</t>
    <phoneticPr fontId="2"/>
  </si>
  <si>
    <t>グループホーム　　河内やすらぎの家</t>
    <phoneticPr fontId="2"/>
  </si>
  <si>
    <t>32.80202701665249, 131.92130705628387</t>
    <phoneticPr fontId="2"/>
  </si>
  <si>
    <t>32.8117667786614, 131.92496543138995</t>
    <phoneticPr fontId="2"/>
  </si>
  <si>
    <t>32.793631042985865, 131.87719269039204</t>
    <phoneticPr fontId="2"/>
  </si>
  <si>
    <t>32.85627193982554, 131.95004964115677</t>
    <phoneticPr fontId="2"/>
  </si>
  <si>
    <t>32.85636476127562, 131.9502348990876</t>
    <phoneticPr fontId="2"/>
  </si>
  <si>
    <t>佐伯市老人デイサービスセンター　B型「中川園」</t>
    <phoneticPr fontId="2"/>
  </si>
  <si>
    <t>32.95871038192065, 131.90017114520717</t>
    <phoneticPr fontId="2"/>
  </si>
  <si>
    <t>32.95847948803229, 131.89975157543648</t>
    <phoneticPr fontId="2"/>
  </si>
  <si>
    <t>32.95855996334712, 131.9000108448767</t>
    <phoneticPr fontId="2"/>
  </si>
  <si>
    <t>33.01640748525065, 131.90164313695263</t>
    <phoneticPr fontId="2"/>
  </si>
  <si>
    <t>33.01640543374112, 131.90194436826573</t>
    <phoneticPr fontId="2"/>
  </si>
  <si>
    <t>33.0163058003939, 131.9018624863236</t>
    <phoneticPr fontId="2"/>
  </si>
  <si>
    <t>33.01619290583279, 131.9020450239284</t>
    <phoneticPr fontId="2"/>
  </si>
  <si>
    <t>33.016113122199066, 131.90188436041117</t>
    <phoneticPr fontId="2"/>
  </si>
  <si>
    <t>32.951961813145964, 131.9120166494777</t>
    <phoneticPr fontId="2"/>
  </si>
  <si>
    <t>佐伯市社協デイサービスセンター　「上浦ふれあい荘」</t>
    <phoneticPr fontId="2"/>
  </si>
  <si>
    <t>33.04165527934816, 131.92042398166674</t>
    <phoneticPr fontId="2"/>
  </si>
  <si>
    <t>ナーシングホーム　　穂の花</t>
    <phoneticPr fontId="2"/>
  </si>
  <si>
    <t>32.95678403164428, 131.8639290654004</t>
    <phoneticPr fontId="2"/>
  </si>
  <si>
    <t>32.94449317415674, 131.91135124850652</t>
    <phoneticPr fontId="2"/>
  </si>
  <si>
    <t>32.94432466417997, 131.9112507261446</t>
    <phoneticPr fontId="2"/>
  </si>
  <si>
    <t>32.96610204580672, 131.90103256651537</t>
    <phoneticPr fontId="2"/>
  </si>
  <si>
    <t>32.96592962393639, 131.90101449820813</t>
  </si>
  <si>
    <t>32.96578562416073, 131.9007976953865</t>
    <phoneticPr fontId="2"/>
  </si>
  <si>
    <t>32.955435551319745, 131.89351332986246</t>
    <phoneticPr fontId="2"/>
  </si>
  <si>
    <t>32.94600032429864, 131.89641095706506</t>
    <phoneticPr fontId="2"/>
  </si>
  <si>
    <t>32.945949427126585, 131.89658699175007</t>
    <phoneticPr fontId="2"/>
  </si>
  <si>
    <t>32.94576409362432, 131.89634300357656</t>
    <phoneticPr fontId="2"/>
  </si>
  <si>
    <t>32.94626137591149, 131.89667235426552</t>
    <phoneticPr fontId="2"/>
  </si>
  <si>
    <t>32.94563446755817, 131.89684216113594</t>
    <phoneticPr fontId="2"/>
  </si>
  <si>
    <t>32.945511687801265, 131.896604120442</t>
    <phoneticPr fontId="2"/>
  </si>
  <si>
    <t>32.94536503936798, 131.8962788293763</t>
    <phoneticPr fontId="2"/>
  </si>
  <si>
    <t>32.94625287772168, 131.89578779081634</t>
    <phoneticPr fontId="2"/>
  </si>
  <si>
    <t>有料老人ホーム　　悠久の里　佐伯</t>
    <phoneticPr fontId="2"/>
  </si>
  <si>
    <t>32.958281102739384, 131.90129960593964</t>
    <phoneticPr fontId="2"/>
  </si>
  <si>
    <t>32.958224134334046, 131.9013481017899</t>
    <phoneticPr fontId="2"/>
  </si>
  <si>
    <t>32.93261222963583, 131.8623088118184</t>
    <phoneticPr fontId="2"/>
  </si>
  <si>
    <t>32.95953328466955, 131.91010138422132</t>
    <phoneticPr fontId="2"/>
  </si>
  <si>
    <t>32.9363902707235, 131.91213996519085</t>
    <phoneticPr fontId="2"/>
  </si>
  <si>
    <t>32.936524080033145, 131.91192692705854</t>
    <phoneticPr fontId="2"/>
  </si>
  <si>
    <t>32.9361393178891, 131.9114026748224</t>
    <phoneticPr fontId="2"/>
  </si>
  <si>
    <t>32.936106973670206, 131.9115463689209</t>
    <phoneticPr fontId="2"/>
  </si>
  <si>
    <t>32.93591629669058, 131.91169013771946</t>
    <phoneticPr fontId="2"/>
  </si>
  <si>
    <t>32.93585723231265, 131.91164210508737</t>
    <phoneticPr fontId="2"/>
  </si>
  <si>
    <t>32.93598874335227, 131.91172844238983</t>
  </si>
  <si>
    <t>32.935348257642445, 131.90786906659062</t>
    <phoneticPr fontId="2"/>
  </si>
  <si>
    <t>32.890492304559, 131.75406654485997</t>
    <phoneticPr fontId="2"/>
  </si>
  <si>
    <t>32.890352155889765, 131.75407033811626</t>
    <phoneticPr fontId="2"/>
  </si>
  <si>
    <t>32.906799286203174, 131.79631925653226</t>
    <phoneticPr fontId="2"/>
  </si>
  <si>
    <t>32.87863464259963, 131.75732452137453</t>
  </si>
  <si>
    <t>32.87877471712735, 131.75696365080174</t>
    <phoneticPr fontId="2"/>
  </si>
  <si>
    <t>32.87856588059639, 131.75699700785063</t>
    <phoneticPr fontId="2"/>
  </si>
  <si>
    <t>32.87859389301423, 131.7575034403785</t>
    <phoneticPr fontId="2"/>
  </si>
  <si>
    <t>32.8788078233498, 131.757470084608</t>
    <phoneticPr fontId="2"/>
  </si>
  <si>
    <t>32.87298727342839, 131.7847629090914</t>
    <phoneticPr fontId="2"/>
  </si>
  <si>
    <t>32.95860585499103, 131.86494844642132</t>
    <phoneticPr fontId="2"/>
  </si>
  <si>
    <t>32.9585071949867, 131.86482138106305</t>
    <phoneticPr fontId="2"/>
  </si>
  <si>
    <t>32.958395803992914, 131.86457294000925</t>
    <phoneticPr fontId="2"/>
  </si>
  <si>
    <t>32.95830828319783, 131.86434156548452</t>
    <phoneticPr fontId="2"/>
  </si>
  <si>
    <t>32.95881010217686, 131.88177919038012</t>
    <phoneticPr fontId="2"/>
  </si>
  <si>
    <t>32.959103163008855, 131.88150328137502</t>
    <phoneticPr fontId="2"/>
  </si>
  <si>
    <t>32.958028466564436, 131.88313383026983</t>
    <phoneticPr fontId="2"/>
  </si>
  <si>
    <t>32.95834026375028, 131.88307444588693</t>
    <phoneticPr fontId="2"/>
  </si>
  <si>
    <t>32.94154241587378, 131.96260904746066</t>
    <phoneticPr fontId="2"/>
  </si>
  <si>
    <t>32.94152019153086, 131.96238030144215</t>
    <phoneticPr fontId="2"/>
  </si>
  <si>
    <t>32.9416102563331, 131.9628112699571</t>
  </si>
  <si>
    <t>32.94162881111769, 131.9622957010842</t>
  </si>
  <si>
    <t>32.94165937157708, 131.96253537430937</t>
  </si>
  <si>
    <t>32.94171900117302, 131.96278245204206</t>
  </si>
  <si>
    <t>32.9417429037747, 131.9622959420783</t>
  </si>
  <si>
    <t>32.942154076437525, 131.95787249353762</t>
    <phoneticPr fontId="2"/>
  </si>
  <si>
    <t>32.95388830804896, 131.7998321626282</t>
    <phoneticPr fontId="2"/>
  </si>
  <si>
    <t>32.95375314403138, 131.79978272169566</t>
  </si>
  <si>
    <t>32.953660804414305, 131.79977315273868</t>
  </si>
  <si>
    <t>32.92539524098174, 131.93943914164865</t>
  </si>
  <si>
    <t>32.925621894502505, 131.9454670350124</t>
    <phoneticPr fontId="2"/>
  </si>
  <si>
    <t>32.97826860449479, 131.84813685462922</t>
  </si>
  <si>
    <t>32.97829134467946, 131.84847391761906</t>
    <phoneticPr fontId="2"/>
  </si>
  <si>
    <t>32.9784877313412, 131.84856210113523</t>
    <phoneticPr fontId="2"/>
  </si>
  <si>
    <t>32.97232954478084, 131.84212528881804</t>
  </si>
  <si>
    <t>32.939537807955496, 131.82784437821596</t>
    <phoneticPr fontId="2"/>
  </si>
  <si>
    <t>32.96478487278531, 131.81962823488757</t>
  </si>
  <si>
    <t>32.98321360391319, 131.85640382990525</t>
    <phoneticPr fontId="2"/>
  </si>
  <si>
    <t>32.98335762548304, 131.8568032324855</t>
  </si>
  <si>
    <t>32.969226541899005, 131.8407015304633</t>
  </si>
  <si>
    <t>32.96914030139084, 131.84089943667792</t>
  </si>
  <si>
    <t>32.94861147767643, 131.84216930880413</t>
  </si>
  <si>
    <t>32.94874697249576, 131.84237437481076</t>
  </si>
  <si>
    <t>佐伯市弥生大字江良１４５１−１</t>
    <phoneticPr fontId="2"/>
  </si>
  <si>
    <t>32.943252285955914, 131.83081093779032</t>
  </si>
  <si>
    <r>
      <rPr>
        <sz val="14"/>
        <color rgb="FFFF0000"/>
        <rFont val="Meiryo UI"/>
        <family val="3"/>
        <charset val="128"/>
      </rPr>
      <t>グループホーム</t>
    </r>
    <r>
      <rPr>
        <sz val="14"/>
        <rFont val="Meiryo UI"/>
        <family val="3"/>
        <charset val="128"/>
      </rPr>
      <t>　　ほのぼの</t>
    </r>
    <phoneticPr fontId="12"/>
  </si>
  <si>
    <t>0972-29-5252</t>
    <phoneticPr fontId="2"/>
  </si>
  <si>
    <t>0972-28-5175</t>
    <phoneticPr fontId="2"/>
  </si>
  <si>
    <t xml:space="preserve"> 0972-46-1616</t>
    <phoneticPr fontId="2"/>
  </si>
  <si>
    <t>0972-28-6517</t>
    <phoneticPr fontId="2"/>
  </si>
  <si>
    <t>0972-28-7271</t>
  </si>
  <si>
    <t>0972-20-3221</t>
  </si>
  <si>
    <t>0972-28-3382</t>
  </si>
  <si>
    <t>0972-23-6366</t>
  </si>
  <si>
    <t>0972-23-4595</t>
  </si>
  <si>
    <t>0972-44-5101</t>
  </si>
  <si>
    <t>0972-29-5020</t>
  </si>
  <si>
    <t>0972-28-6541</t>
  </si>
  <si>
    <t>0972-33-0750</t>
  </si>
  <si>
    <t>0972-27-5335</t>
  </si>
  <si>
    <t>0972-28-7585</t>
  </si>
  <si>
    <t>0972-58-5858</t>
  </si>
  <si>
    <t>0972-23-7722</t>
  </si>
  <si>
    <t>0972-20-5156</t>
  </si>
  <si>
    <t>0972-20-5285</t>
  </si>
  <si>
    <t>0972-46-5100</t>
  </si>
  <si>
    <t>0972-46-1052</t>
  </si>
  <si>
    <t>0972-22-0434</t>
  </si>
  <si>
    <t>0972-20-3357</t>
  </si>
  <si>
    <t>0972-58-5110</t>
  </si>
  <si>
    <t>0972-23-5151</t>
  </si>
  <si>
    <t>0972-46-2411</t>
  </si>
  <si>
    <t>0972-42-1888</t>
  </si>
  <si>
    <t>0972-54-3577</t>
  </si>
  <si>
    <t>0972-20-3988</t>
  </si>
  <si>
    <t>0972-29-5055</t>
  </si>
  <si>
    <t>0972-30-1240</t>
  </si>
  <si>
    <t>0972-28-3322</t>
  </si>
  <si>
    <t>0972-20-5218</t>
  </si>
  <si>
    <t>0972-20-3305</t>
  </si>
  <si>
    <t>0972-56-5810</t>
  </si>
  <si>
    <t>0972-46-5505</t>
  </si>
  <si>
    <t>0972-25-3811</t>
  </si>
  <si>
    <t>0972-28-3000</t>
  </si>
  <si>
    <t>0972-23-3000</t>
  </si>
  <si>
    <t>0972-58-2744</t>
  </si>
  <si>
    <t>0972-46-2226</t>
  </si>
  <si>
    <t>0972-24-3080</t>
  </si>
  <si>
    <t>0972-20-5090</t>
  </si>
  <si>
    <t>0972-24-1201</t>
  </si>
  <si>
    <t>0972-33-1501</t>
  </si>
  <si>
    <t>0972-27-5533</t>
  </si>
  <si>
    <t>0972-28-3321</t>
  </si>
  <si>
    <t>0972-25-1717</t>
  </si>
  <si>
    <t>0972-22-2255</t>
  </si>
  <si>
    <t>0972-27-8622</t>
  </si>
  <si>
    <t>0972-23-3064</t>
  </si>
  <si>
    <t>0972-22-5120</t>
  </si>
  <si>
    <t>0972-54-3434</t>
  </si>
  <si>
    <t>0972-32-3395</t>
  </si>
  <si>
    <t>0972-42-1836</t>
  </si>
  <si>
    <t>0972-46-1616</t>
  </si>
  <si>
    <t>0972-25-0117</t>
  </si>
  <si>
    <t>0972-46-0038</t>
  </si>
  <si>
    <t>0972-23-3054</t>
  </si>
  <si>
    <t>0972-45-5820</t>
  </si>
  <si>
    <t>0972-25-5010</t>
  </si>
  <si>
    <t>0972-42-1886</t>
  </si>
  <si>
    <t>0972-24-3003</t>
  </si>
  <si>
    <t>0972-42-0137</t>
  </si>
  <si>
    <t>0972-25-6622</t>
  </si>
  <si>
    <t>0972-46-3288</t>
  </si>
  <si>
    <t>0972-46-5508</t>
  </si>
  <si>
    <t>0972-56-5000</t>
  </si>
  <si>
    <t>0972-24-8836</t>
  </si>
  <si>
    <t>0972-58-5888</t>
  </si>
  <si>
    <t>0972-22-5751</t>
    <phoneticPr fontId="2"/>
  </si>
  <si>
    <t>0972-33-1310</t>
    <phoneticPr fontId="12"/>
  </si>
  <si>
    <t>0972-36-7910</t>
    <phoneticPr fontId="2"/>
  </si>
  <si>
    <t>876-0832</t>
  </si>
  <si>
    <t>職員数合計</t>
    <rPh sb="3" eb="5">
      <t>ゴウケイ</t>
    </rPh>
    <phoneticPr fontId="2"/>
  </si>
  <si>
    <t>79（13）</t>
  </si>
  <si>
    <t>入所者定員</t>
    <rPh sb="0" eb="2">
      <t>ニュウショ</t>
    </rPh>
    <rPh sb="3" eb="5">
      <t>テイイン</t>
    </rPh>
    <phoneticPr fontId="2"/>
  </si>
  <si>
    <t>通所者定員</t>
    <rPh sb="0" eb="2">
      <t>ツウショ</t>
    </rPh>
    <rPh sb="3" eb="5">
      <t>テイイン</t>
    </rPh>
    <phoneticPr fontId="2"/>
  </si>
  <si>
    <t>1m以上 ～ 2m未満</t>
  </si>
  <si>
    <t>5m以上 ～ 10m未満</t>
  </si>
  <si>
    <t>2m以上 ～ 3m未満</t>
  </si>
  <si>
    <t>3m以上 ～ 4m未満</t>
  </si>
  <si>
    <t>4m以上 ～ 5m未満</t>
  </si>
  <si>
    <t>0.3m以上 ～ 1m未満</t>
  </si>
  <si>
    <t>浸水区域外</t>
    <rPh sb="0" eb="2">
      <t>シンスイ</t>
    </rPh>
    <rPh sb="2" eb="4">
      <t>クイキ</t>
    </rPh>
    <rPh sb="4" eb="5">
      <t>ガイ</t>
    </rPh>
    <phoneticPr fontId="2"/>
  </si>
  <si>
    <t>津波浸水予想</t>
    <rPh sb="0" eb="2">
      <t>ツナミ</t>
    </rPh>
    <rPh sb="2" eb="4">
      <t>シンスイ</t>
    </rPh>
    <rPh sb="4" eb="6">
      <t>ヨソウ</t>
    </rPh>
    <phoneticPr fontId="2"/>
  </si>
  <si>
    <t>合計</t>
    <rPh sb="0" eb="2">
      <t>ゴウケイ</t>
    </rPh>
    <phoneticPr fontId="2"/>
  </si>
  <si>
    <t>入所型</t>
    <rPh sb="0" eb="3">
      <t>ニュウショガタ</t>
    </rPh>
    <phoneticPr fontId="2"/>
  </si>
  <si>
    <t>全施設数</t>
    <rPh sb="0" eb="1">
      <t>ゼン</t>
    </rPh>
    <rPh sb="1" eb="4">
      <t>シセツスウ</t>
    </rPh>
    <phoneticPr fontId="2"/>
  </si>
  <si>
    <t>浸水区域内</t>
    <rPh sb="0" eb="2">
      <t>シンスイ</t>
    </rPh>
    <rPh sb="2" eb="4">
      <t>クイキ</t>
    </rPh>
    <rPh sb="4" eb="5">
      <t>ナイ</t>
    </rPh>
    <phoneticPr fontId="2"/>
  </si>
  <si>
    <t>入所者数</t>
    <rPh sb="0" eb="3">
      <t>ニュウショシャ</t>
    </rPh>
    <rPh sb="3" eb="4">
      <t>スウ</t>
    </rPh>
    <phoneticPr fontId="2"/>
  </si>
  <si>
    <t>0972-28-7333</t>
  </si>
  <si>
    <t>0972-20-3300</t>
  </si>
  <si>
    <t>北緯</t>
    <rPh sb="0" eb="2">
      <t>ホクイ</t>
    </rPh>
    <phoneticPr fontId="5"/>
  </si>
  <si>
    <t>東経</t>
    <rPh sb="0" eb="2">
      <t>トウケイ</t>
    </rPh>
    <phoneticPr fontId="5"/>
  </si>
  <si>
    <t>津波被害なし</t>
    <rPh sb="0" eb="2">
      <t>ツナミ</t>
    </rPh>
    <rPh sb="2" eb="4">
      <t>ヒガイ</t>
    </rPh>
    <phoneticPr fontId="2"/>
  </si>
  <si>
    <t>郵便番号</t>
    <rPh sb="0" eb="2">
      <t>ユウビン</t>
    </rPh>
    <rPh sb="2" eb="4">
      <t>バンゴウ</t>
    </rPh>
    <phoneticPr fontId="12"/>
  </si>
  <si>
    <t>フェイスシート</t>
    <phoneticPr fontId="12"/>
  </si>
  <si>
    <t>876-1512</t>
    <phoneticPr fontId="12"/>
  </si>
  <si>
    <t>障害者支援施設</t>
    <phoneticPr fontId="12"/>
  </si>
  <si>
    <t>佐伯市堅田2288-1</t>
  </si>
  <si>
    <t>0972-20-3300</t>
    <phoneticPr fontId="7"/>
  </si>
  <si>
    <t>20-3310</t>
    <phoneticPr fontId="12"/>
  </si>
  <si>
    <t>(社福)わかば会</t>
    <rPh sb="1" eb="2">
      <t>シャ</t>
    </rPh>
    <rPh sb="2" eb="3">
      <t>フク</t>
    </rPh>
    <rPh sb="7" eb="8">
      <t>カイ</t>
    </rPh>
    <phoneticPr fontId="7"/>
  </si>
  <si>
    <t>大分県なおみ園</t>
    <rPh sb="0" eb="3">
      <t>オオイタケン</t>
    </rPh>
    <rPh sb="6" eb="7">
      <t>エン</t>
    </rPh>
    <phoneticPr fontId="7"/>
  </si>
  <si>
    <t>佐伯市堅田3909-1</t>
    <rPh sb="3" eb="5">
      <t>カタタ</t>
    </rPh>
    <phoneticPr fontId="7"/>
  </si>
  <si>
    <t>0972-28-7333</t>
    <phoneticPr fontId="7"/>
  </si>
  <si>
    <t>28-5552</t>
    <phoneticPr fontId="12"/>
  </si>
  <si>
    <t>(社福)大分県社会福祉事業団</t>
    <rPh sb="1" eb="2">
      <t>シャ</t>
    </rPh>
    <rPh sb="2" eb="3">
      <t>フク</t>
    </rPh>
    <rPh sb="4" eb="7">
      <t>オオイタケン</t>
    </rPh>
    <rPh sb="7" eb="9">
      <t>シャカイ</t>
    </rPh>
    <rPh sb="9" eb="11">
      <t>フクシ</t>
    </rPh>
    <rPh sb="11" eb="14">
      <t>ジギョウダン</t>
    </rPh>
    <phoneticPr fontId="7"/>
  </si>
  <si>
    <t>生活介護</t>
    <rPh sb="0" eb="2">
      <t>セイカツ</t>
    </rPh>
    <rPh sb="2" eb="4">
      <t>カイゴ</t>
    </rPh>
    <phoneticPr fontId="12"/>
  </si>
  <si>
    <t>佐伯市木立6623</t>
  </si>
  <si>
    <t>0972-39-7200</t>
  </si>
  <si>
    <t>39-7201</t>
    <phoneticPr fontId="12"/>
  </si>
  <si>
    <t>(社福)あしたば</t>
    <rPh sb="1" eb="2">
      <t>シャ</t>
    </rPh>
    <rPh sb="2" eb="3">
      <t>フク</t>
    </rPh>
    <phoneticPr fontId="7"/>
  </si>
  <si>
    <t>さつき園小島</t>
    <rPh sb="4" eb="6">
      <t>コジマ</t>
    </rPh>
    <phoneticPr fontId="7"/>
  </si>
  <si>
    <t>佐伯市長良字小島4917</t>
    <rPh sb="5" eb="6">
      <t>アザ</t>
    </rPh>
    <rPh sb="6" eb="8">
      <t>コジマ</t>
    </rPh>
    <phoneticPr fontId="7"/>
  </si>
  <si>
    <t>0972-29-5250</t>
  </si>
  <si>
    <t>29-5251</t>
    <phoneticPr fontId="12"/>
  </si>
  <si>
    <t>(社福)県南福祉会</t>
    <rPh sb="1" eb="2">
      <t>シャ</t>
    </rPh>
    <rPh sb="2" eb="3">
      <t>フク</t>
    </rPh>
    <rPh sb="4" eb="6">
      <t>ケンナン</t>
    </rPh>
    <rPh sb="6" eb="8">
      <t>フクシ</t>
    </rPh>
    <rPh sb="8" eb="9">
      <t>カイ</t>
    </rPh>
    <phoneticPr fontId="7"/>
  </si>
  <si>
    <t>さつき園中江</t>
    <rPh sb="3" eb="4">
      <t>エン</t>
    </rPh>
    <rPh sb="4" eb="6">
      <t>ナカエ</t>
    </rPh>
    <phoneticPr fontId="7"/>
  </si>
  <si>
    <t>876-0812</t>
    <phoneticPr fontId="12"/>
  </si>
  <si>
    <t>佐伯市中江町4番35号</t>
    <rPh sb="0" eb="3">
      <t>サイキシ</t>
    </rPh>
    <rPh sb="3" eb="6">
      <t>ナカエマチ</t>
    </rPh>
    <rPh sb="7" eb="8">
      <t>バン</t>
    </rPh>
    <rPh sb="10" eb="11">
      <t>ゴウ</t>
    </rPh>
    <phoneticPr fontId="7"/>
  </si>
  <si>
    <t>0972-24-0851</t>
  </si>
  <si>
    <t>24-0851</t>
    <phoneticPr fontId="12"/>
  </si>
  <si>
    <t>らいふさぽーと番匠の里</t>
    <rPh sb="7" eb="9">
      <t>バンジョウ</t>
    </rPh>
    <rPh sb="10" eb="11">
      <t>サト</t>
    </rPh>
    <phoneticPr fontId="7"/>
  </si>
  <si>
    <t>佐伯市弥生井崎2579-3</t>
    <rPh sb="0" eb="3">
      <t>サイキシ</t>
    </rPh>
    <rPh sb="3" eb="5">
      <t>ヤヨイ</t>
    </rPh>
    <rPh sb="5" eb="7">
      <t>イサキ</t>
    </rPh>
    <phoneticPr fontId="7"/>
  </si>
  <si>
    <t>0972-46-2622</t>
  </si>
  <si>
    <t>46-2517</t>
    <phoneticPr fontId="12"/>
  </si>
  <si>
    <t>(社福)翔南会</t>
    <rPh sb="1" eb="2">
      <t>シャ</t>
    </rPh>
    <rPh sb="2" eb="3">
      <t>フク</t>
    </rPh>
    <rPh sb="4" eb="6">
      <t>ショウナン</t>
    </rPh>
    <rPh sb="6" eb="7">
      <t>カイ</t>
    </rPh>
    <phoneticPr fontId="7"/>
  </si>
  <si>
    <t>エバーグリーン</t>
    <phoneticPr fontId="7"/>
  </si>
  <si>
    <t>佐伯市大字池田1156番地</t>
    <rPh sb="0" eb="3">
      <t>サイキシ</t>
    </rPh>
    <rPh sb="3" eb="5">
      <t>オオアザ</t>
    </rPh>
    <rPh sb="5" eb="7">
      <t>イケダ</t>
    </rPh>
    <rPh sb="11" eb="13">
      <t>バンチ</t>
    </rPh>
    <phoneticPr fontId="7"/>
  </si>
  <si>
    <t>28-6253</t>
    <phoneticPr fontId="12"/>
  </si>
  <si>
    <t xml:space="preserve">はなあーる  </t>
    <phoneticPr fontId="12"/>
  </si>
  <si>
    <t>佐伯市大字長良 4916 番地２</t>
    <rPh sb="0" eb="3">
      <t>サイキシ</t>
    </rPh>
    <phoneticPr fontId="12"/>
  </si>
  <si>
    <t>29-5253</t>
    <phoneticPr fontId="12"/>
  </si>
  <si>
    <t>（社福）県南福祉会</t>
    <phoneticPr fontId="1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</si>
  <si>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2"/>
  </si>
  <si>
    <t>げんきファーム</t>
  </si>
  <si>
    <t>佐伯市大字木立字永野2003－7</t>
    <rPh sb="0" eb="3">
      <t>サイキシ</t>
    </rPh>
    <rPh sb="3" eb="5">
      <t>オオアザ</t>
    </rPh>
    <rPh sb="5" eb="7">
      <t>キタチ</t>
    </rPh>
    <rPh sb="7" eb="8">
      <t>アザ</t>
    </rPh>
    <rPh sb="8" eb="10">
      <t>ナガノ</t>
    </rPh>
    <phoneticPr fontId="7"/>
  </si>
  <si>
    <t>29-8502</t>
    <phoneticPr fontId="12"/>
  </si>
  <si>
    <t>(社福)青山２１</t>
    <rPh sb="1" eb="2">
      <t>シャ</t>
    </rPh>
    <rPh sb="2" eb="3">
      <t>フク</t>
    </rPh>
    <rPh sb="4" eb="6">
      <t>アオヤマ</t>
    </rPh>
    <phoneticPr fontId="7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</si>
  <si>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2"/>
  </si>
  <si>
    <t>0972-27-5006</t>
  </si>
  <si>
    <t>(社福)希望の森</t>
    <rPh sb="1" eb="2">
      <t>シャ</t>
    </rPh>
    <rPh sb="2" eb="3">
      <t>フク</t>
    </rPh>
    <rPh sb="4" eb="6">
      <t>キボウ</t>
    </rPh>
    <rPh sb="7" eb="8">
      <t>モリ</t>
    </rPh>
    <phoneticPr fontId="7"/>
  </si>
  <si>
    <t>佐伯市木立字大中尾2160-8</t>
  </si>
  <si>
    <t>0972-28-3003</t>
  </si>
  <si>
    <t>28-3005</t>
    <phoneticPr fontId="12"/>
  </si>
  <si>
    <t>就労継続支援B型「めだかハウス佐伯」</t>
    <phoneticPr fontId="12"/>
  </si>
  <si>
    <t>佐伯市池田２０６４ トキハインダストリー佐伯 １F</t>
    <phoneticPr fontId="12"/>
  </si>
  <si>
    <t>太陽農園</t>
    <rPh sb="0" eb="2">
      <t>タイヨウ</t>
    </rPh>
    <rPh sb="2" eb="4">
      <t>ノウエン</t>
    </rPh>
    <phoneticPr fontId="7"/>
  </si>
  <si>
    <t>佐伯市中の島2丁目21番地14</t>
    <rPh sb="0" eb="3">
      <t>サイキシ</t>
    </rPh>
    <rPh sb="3" eb="4">
      <t>ナカ</t>
    </rPh>
    <rPh sb="5" eb="6">
      <t>シマ</t>
    </rPh>
    <rPh sb="7" eb="9">
      <t>チョウメ</t>
    </rPh>
    <rPh sb="11" eb="13">
      <t>バンチ</t>
    </rPh>
    <phoneticPr fontId="7"/>
  </si>
  <si>
    <t>0972-24-1603</t>
  </si>
  <si>
    <t>23-1904</t>
    <phoneticPr fontId="12"/>
  </si>
  <si>
    <t>ワークプレイスなごみ</t>
  </si>
  <si>
    <t>佐伯市堅田3909-1</t>
    <rPh sb="0" eb="5">
      <t>876-1512</t>
    </rPh>
    <phoneticPr fontId="7"/>
  </si>
  <si>
    <t>(社福)大分県社会福祉事業団体</t>
    <rPh sb="1" eb="2">
      <t>シャ</t>
    </rPh>
    <rPh sb="2" eb="3">
      <t>フク</t>
    </rPh>
    <rPh sb="4" eb="7">
      <t>オオイタケン</t>
    </rPh>
    <rPh sb="7" eb="9">
      <t>シャカイ</t>
    </rPh>
    <rPh sb="9" eb="11">
      <t>フクシ</t>
    </rPh>
    <rPh sb="11" eb="13">
      <t>ジギョウ</t>
    </rPh>
    <rPh sb="13" eb="15">
      <t>ダンタイ</t>
    </rPh>
    <phoneticPr fontId="7"/>
  </si>
  <si>
    <t>ネクストライフ</t>
    <phoneticPr fontId="12"/>
  </si>
  <si>
    <t>佐伯市長島町1-8-20</t>
    <rPh sb="0" eb="3">
      <t>サイキシ</t>
    </rPh>
    <rPh sb="3" eb="5">
      <t>ナガシマ</t>
    </rPh>
    <rPh sb="5" eb="6">
      <t>マチ</t>
    </rPh>
    <phoneticPr fontId="7"/>
  </si>
  <si>
    <t>48-9052</t>
    <phoneticPr fontId="12"/>
  </si>
  <si>
    <t>(NPO)清望会</t>
    <rPh sb="5" eb="6">
      <t>キヨ</t>
    </rPh>
    <rPh sb="6" eb="7">
      <t>ノゾ</t>
    </rPh>
    <rPh sb="7" eb="8">
      <t>カイ</t>
    </rPh>
    <phoneticPr fontId="7"/>
  </si>
  <si>
    <t>ジョイントリー</t>
    <phoneticPr fontId="12"/>
  </si>
  <si>
    <t>佐伯市大字狩生3171番地5</t>
    <rPh sb="0" eb="3">
      <t>サイキシ</t>
    </rPh>
    <rPh sb="3" eb="5">
      <t>オオアザ</t>
    </rPh>
    <rPh sb="5" eb="6">
      <t>カ</t>
    </rPh>
    <rPh sb="6" eb="7">
      <t>イ</t>
    </rPh>
    <rPh sb="11" eb="13">
      <t>バンチ</t>
    </rPh>
    <phoneticPr fontId="12"/>
  </si>
  <si>
    <t>30-1833</t>
    <phoneticPr fontId="12"/>
  </si>
  <si>
    <t>NPO法人ちちんぷいぷいあけぼの</t>
    <rPh sb="3" eb="5">
      <t>ホウジン</t>
    </rPh>
    <phoneticPr fontId="12"/>
  </si>
  <si>
    <t>短期入所事業所</t>
    <rPh sb="0" eb="2">
      <t>タンキ</t>
    </rPh>
    <rPh sb="2" eb="4">
      <t>ニュウショ</t>
    </rPh>
    <rPh sb="4" eb="7">
      <t>ジギョウショ</t>
    </rPh>
    <phoneticPr fontId="12"/>
  </si>
  <si>
    <t>障害者支援施設　清流の郷</t>
    <rPh sb="0" eb="3">
      <t>ショウガイシャ</t>
    </rPh>
    <rPh sb="3" eb="5">
      <t>シエン</t>
    </rPh>
    <rPh sb="5" eb="7">
      <t>シセツ</t>
    </rPh>
    <phoneticPr fontId="7"/>
  </si>
  <si>
    <t>0972-28-7333</t>
    <phoneticPr fontId="12"/>
  </si>
  <si>
    <t>ケアホームさわやか</t>
    <phoneticPr fontId="7"/>
  </si>
  <si>
    <t>876-0814</t>
    <phoneticPr fontId="12"/>
  </si>
  <si>
    <t>佐伯市東町12番9号</t>
    <rPh sb="0" eb="3">
      <t>サイキシ</t>
    </rPh>
    <rPh sb="3" eb="5">
      <t>ヒガシマチ</t>
    </rPh>
    <rPh sb="7" eb="8">
      <t>バン</t>
    </rPh>
    <rPh sb="9" eb="10">
      <t>ゴウ</t>
    </rPh>
    <phoneticPr fontId="7"/>
  </si>
  <si>
    <t>0972-22-2511</t>
    <phoneticPr fontId="12"/>
  </si>
  <si>
    <t xml:space="preserve"> ゆめあーる</t>
    <phoneticPr fontId="12"/>
  </si>
  <si>
    <t xml:space="preserve">佐伯市長良字小島4916番地2 </t>
    <phoneticPr fontId="12"/>
  </si>
  <si>
    <t>(福)県南福祉会</t>
  </si>
  <si>
    <t>共同生活援助</t>
    <rPh sb="0" eb="2">
      <t>キョウドウ</t>
    </rPh>
    <rPh sb="2" eb="4">
      <t>セイカツ</t>
    </rPh>
    <rPh sb="4" eb="6">
      <t>エンジョ</t>
    </rPh>
    <phoneticPr fontId="12"/>
  </si>
  <si>
    <t>グループホームさわやか</t>
  </si>
  <si>
    <t>佐伯市中江町4番19号</t>
    <rPh sb="0" eb="3">
      <t>サイキシ</t>
    </rPh>
    <rPh sb="3" eb="6">
      <t>ナカエマチ</t>
    </rPh>
    <rPh sb="7" eb="8">
      <t>バン</t>
    </rPh>
    <rPh sb="10" eb="11">
      <t>ゴウ</t>
    </rPh>
    <phoneticPr fontId="7"/>
  </si>
  <si>
    <t>0972-22-6011</t>
  </si>
  <si>
    <t>(社福)県南福祉会</t>
    <rPh sb="1" eb="2">
      <t>シャ</t>
    </rPh>
    <rPh sb="2" eb="3">
      <t>フク</t>
    </rPh>
    <rPh sb="4" eb="6">
      <t>ケンナン</t>
    </rPh>
    <rPh sb="6" eb="9">
      <t>フクシカイ</t>
    </rPh>
    <phoneticPr fontId="7"/>
  </si>
  <si>
    <t>ライフサポートなおみ</t>
  </si>
  <si>
    <t>グループホーム番匠の家</t>
    <rPh sb="7" eb="9">
      <t>バンジョウ</t>
    </rPh>
    <rPh sb="10" eb="11">
      <t>イエ</t>
    </rPh>
    <phoneticPr fontId="7"/>
  </si>
  <si>
    <t>佐伯市弥生大字門田字沖田169番地の1</t>
    <rPh sb="0" eb="3">
      <t>サイキシ</t>
    </rPh>
    <rPh sb="3" eb="5">
      <t>ヤヨイ</t>
    </rPh>
    <rPh sb="5" eb="7">
      <t>オオアザ</t>
    </rPh>
    <rPh sb="7" eb="9">
      <t>カンタ</t>
    </rPh>
    <rPh sb="9" eb="10">
      <t>ジ</t>
    </rPh>
    <rPh sb="10" eb="12">
      <t>オキタ</t>
    </rPh>
    <rPh sb="15" eb="17">
      <t>バンチ</t>
    </rPh>
    <phoneticPr fontId="7"/>
  </si>
  <si>
    <t>0972-46-2482</t>
  </si>
  <si>
    <t>ケアホームバンブーの森</t>
    <rPh sb="10" eb="11">
      <t>モリ</t>
    </rPh>
    <phoneticPr fontId="7"/>
  </si>
  <si>
    <t>876-0042</t>
    <phoneticPr fontId="12"/>
  </si>
  <si>
    <t>佐伯市稲垣1085番20号</t>
    <rPh sb="0" eb="3">
      <t>サイキシ</t>
    </rPh>
    <rPh sb="3" eb="5">
      <t>イナガキ</t>
    </rPh>
    <rPh sb="9" eb="10">
      <t>バン</t>
    </rPh>
    <rPh sb="12" eb="13">
      <t>ゴウ</t>
    </rPh>
    <phoneticPr fontId="7"/>
  </si>
  <si>
    <t>0972-22-7250</t>
    <phoneticPr fontId="12"/>
  </si>
  <si>
    <t>22-7251</t>
    <phoneticPr fontId="12"/>
  </si>
  <si>
    <t>ケアホームブレーメンⅠ・Ⅱ</t>
    <phoneticPr fontId="12"/>
  </si>
  <si>
    <t>城下東町9番8号AL2-23号</t>
    <rPh sb="0" eb="2">
      <t>ジョウカ</t>
    </rPh>
    <rPh sb="2" eb="3">
      <t>ヒガシ</t>
    </rPh>
    <rPh sb="3" eb="4">
      <t>マチ</t>
    </rPh>
    <rPh sb="5" eb="6">
      <t>バン</t>
    </rPh>
    <rPh sb="7" eb="8">
      <t>ゴウ</t>
    </rPh>
    <rPh sb="14" eb="15">
      <t>ゴウ</t>
    </rPh>
    <phoneticPr fontId="12"/>
  </si>
  <si>
    <t>（社福）希望の森</t>
    <rPh sb="1" eb="3">
      <t>シャフク</t>
    </rPh>
    <rPh sb="2" eb="3">
      <t>フク</t>
    </rPh>
    <rPh sb="4" eb="6">
      <t>キボウ</t>
    </rPh>
    <rPh sb="7" eb="8">
      <t>モリ</t>
    </rPh>
    <phoneticPr fontId="12"/>
  </si>
  <si>
    <t>グループホームほっとハウス1号棟</t>
    <rPh sb="14" eb="16">
      <t>ゴウトウ</t>
    </rPh>
    <phoneticPr fontId="12"/>
  </si>
  <si>
    <t xml:space="preserve">佐伯市大字池田 1316 番地 1 </t>
    <rPh sb="0" eb="3">
      <t>サイキシ</t>
    </rPh>
    <phoneticPr fontId="12"/>
  </si>
  <si>
    <t>(社福)青山２１</t>
  </si>
  <si>
    <t>グループホームほっとハウス2号棟</t>
    <rPh sb="14" eb="16">
      <t>ゴウトウ</t>
    </rPh>
    <phoneticPr fontId="12"/>
  </si>
  <si>
    <t>佐伯市鶴岡町3丁目17番6号</t>
    <rPh sb="0" eb="3">
      <t>サイキシ</t>
    </rPh>
    <rPh sb="3" eb="5">
      <t>ツルオカ</t>
    </rPh>
    <rPh sb="5" eb="6">
      <t>マチ</t>
    </rPh>
    <rPh sb="7" eb="9">
      <t>チョウメ</t>
    </rPh>
    <rPh sb="11" eb="12">
      <t>バン</t>
    </rPh>
    <rPh sb="13" eb="14">
      <t>ゴウ</t>
    </rPh>
    <phoneticPr fontId="12"/>
  </si>
  <si>
    <t>グループホーム　エール</t>
    <phoneticPr fontId="12"/>
  </si>
  <si>
    <t>876-0824</t>
    <phoneticPr fontId="12"/>
  </si>
  <si>
    <t>佐伯市6708番地1</t>
    <rPh sb="0" eb="2">
      <t>サイキ</t>
    </rPh>
    <rPh sb="2" eb="3">
      <t>シ</t>
    </rPh>
    <rPh sb="7" eb="9">
      <t>バンチ</t>
    </rPh>
    <phoneticPr fontId="12"/>
  </si>
  <si>
    <t>30-1576</t>
    <phoneticPr fontId="12"/>
  </si>
  <si>
    <t>特定非営利活動法人エール</t>
    <phoneticPr fontId="12"/>
  </si>
  <si>
    <t>レジデンス　長島</t>
    <rPh sb="6" eb="8">
      <t>ナガシマ</t>
    </rPh>
    <phoneticPr fontId="12"/>
  </si>
  <si>
    <t>48-9052</t>
  </si>
  <si>
    <t>日中サービス支援型共同生活援助事業 ゆめあーる</t>
    <phoneticPr fontId="12"/>
  </si>
  <si>
    <t>福祉型児童発達支援センター</t>
    <phoneticPr fontId="12"/>
  </si>
  <si>
    <t>児童発達支援センターつぼみ</t>
    <phoneticPr fontId="12"/>
  </si>
  <si>
    <t>佐伯市長島町３丁目４４６番地</t>
    <phoneticPr fontId="12"/>
  </si>
  <si>
    <t>28-6766</t>
    <phoneticPr fontId="12"/>
  </si>
  <si>
    <t>(福) 県南福祉会</t>
  </si>
  <si>
    <t>児童発達支援事業所</t>
    <phoneticPr fontId="12"/>
  </si>
  <si>
    <t>こどもデイサービス ダンボ</t>
    <phoneticPr fontId="12"/>
  </si>
  <si>
    <t>佐伯市堅田3909-1　バンビハウス</t>
    <phoneticPr fontId="12"/>
  </si>
  <si>
    <t>(福)社会福祉事業団</t>
  </si>
  <si>
    <t>ツリーハウス</t>
    <phoneticPr fontId="12"/>
  </si>
  <si>
    <t>佐伯市大字鶴望2731</t>
    <phoneticPr fontId="12"/>
  </si>
  <si>
    <t>48-9375</t>
    <phoneticPr fontId="12"/>
  </si>
  <si>
    <t>(一社)わかな</t>
  </si>
  <si>
    <t>andU</t>
    <phoneticPr fontId="12"/>
  </si>
  <si>
    <t>佐伯市船頭町10番5号</t>
    <phoneticPr fontId="12"/>
  </si>
  <si>
    <t>28-8004</t>
    <phoneticPr fontId="12"/>
  </si>
  <si>
    <t xml:space="preserve">(同)andU </t>
  </si>
  <si>
    <t>佐伯市駅前2丁目1-9第二メグビル3F</t>
    <rPh sb="0" eb="3">
      <t>サイキシ</t>
    </rPh>
    <rPh sb="3" eb="5">
      <t>エキマエ</t>
    </rPh>
    <rPh sb="6" eb="8">
      <t>チョウメ</t>
    </rPh>
    <rPh sb="11" eb="12">
      <t>ダイ</t>
    </rPh>
    <rPh sb="12" eb="13">
      <t>2</t>
    </rPh>
    <phoneticPr fontId="12"/>
  </si>
  <si>
    <t>30-1355</t>
    <phoneticPr fontId="12"/>
  </si>
  <si>
    <t>andUプラス（NXT（ネクスト））</t>
    <phoneticPr fontId="12"/>
  </si>
  <si>
    <t>放課後等デイサービス事業所</t>
    <phoneticPr fontId="12"/>
  </si>
  <si>
    <t>放課後チャレンジＤｏ</t>
    <phoneticPr fontId="12"/>
  </si>
  <si>
    <t>佐伯市大字稲垣1889番地</t>
    <phoneticPr fontId="12"/>
  </si>
  <si>
    <t>28-8242</t>
    <phoneticPr fontId="12"/>
  </si>
  <si>
    <t xml:space="preserve">(福)希望の森 </t>
  </si>
  <si>
    <t>放課後等デイサービス 虹の翼</t>
    <phoneticPr fontId="12"/>
  </si>
  <si>
    <t>佐伯市字女島10361番地2</t>
    <phoneticPr fontId="12"/>
  </si>
  <si>
    <t>28-7883</t>
    <phoneticPr fontId="12"/>
  </si>
  <si>
    <t>NPO法人虹の翼</t>
    <phoneticPr fontId="12"/>
  </si>
  <si>
    <t>こどもデイサービス バンビ</t>
    <phoneticPr fontId="12"/>
  </si>
  <si>
    <t>佐伯市長島町3丁目18番18号</t>
    <phoneticPr fontId="12"/>
  </si>
  <si>
    <t>28-5358</t>
    <phoneticPr fontId="12"/>
  </si>
  <si>
    <t>じゆう輝き</t>
    <phoneticPr fontId="12"/>
  </si>
  <si>
    <t>佐伯市堅田3571-1</t>
    <phoneticPr fontId="12"/>
  </si>
  <si>
    <t>30-1338</t>
    <phoneticPr fontId="12"/>
  </si>
  <si>
    <t>(一社)じゆう咲く</t>
  </si>
  <si>
    <t>32.90999497431539, 131.87659149240244</t>
  </si>
  <si>
    <t>32.9138861508182, 131.87842861422865</t>
  </si>
  <si>
    <t>32.93704717283465, 131.9209279055694</t>
  </si>
  <si>
    <t>32.909876871136554, 131.8766723146353</t>
  </si>
  <si>
    <t>32.935053201463155, 131.90813317700307</t>
  </si>
  <si>
    <t>32.96459604775173, 131.91270672852787</t>
  </si>
  <si>
    <t>32.97236518310994, 131.83628104888902</t>
  </si>
  <si>
    <t>32.913831332594754, 131.87841127016065</t>
  </si>
  <si>
    <t>32.942919983588354, 131.88820603963723</t>
  </si>
  <si>
    <t>32.93521360372293, 131.90775190362575</t>
  </si>
  <si>
    <t>32.91009802644472, 131.93028592966937</t>
  </si>
  <si>
    <t>32.9372961201228, 131.92099394110076</t>
  </si>
  <si>
    <t>32.93498316105986, 131.90821283607815</t>
  </si>
  <si>
    <t>32.96441720940976, 131.91270960754002</t>
  </si>
  <si>
    <t>32.9429215745351, 131.88842604647306</t>
  </si>
  <si>
    <t>32.902555022649295, 131.93252681850507</t>
  </si>
  <si>
    <t>32.94362718078573, 131.9010153150743</t>
  </si>
  <si>
    <t>32.97252412691078, 131.8362936148642</t>
  </si>
  <si>
    <t>32.95248381129651, 131.8975544159347</t>
  </si>
  <si>
    <t>32.91383610930432, 131.87833161255233</t>
  </si>
  <si>
    <t>32.9611264431417, 131.90465816097125</t>
  </si>
  <si>
    <t>33.00449483350732, 131.8998425288832</t>
  </si>
  <si>
    <t>32.90968824105816, 131.87651197904339</t>
  </si>
  <si>
    <t>32.91377719771736, 131.87817609046928</t>
  </si>
  <si>
    <t>32.96581554825747, 131.90713212882258</t>
  </si>
  <si>
    <t>32.93531431651683, 131.9077215736903</t>
  </si>
  <si>
    <t>32.96535441972746, 131.913197150384</t>
  </si>
  <si>
    <t>32.91375968433872, 131.87842833927448</t>
  </si>
  <si>
    <t>32.948834690688614, 131.84243967845416</t>
  </si>
  <si>
    <t>32.95441540320172, 131.87049517780767</t>
  </si>
  <si>
    <t>32.96296147544706, 131.8952731326313</t>
  </si>
  <si>
    <t>32.947720054745034, 131.89067770064506</t>
  </si>
  <si>
    <t>32.96103911571449, 131.87959641361618</t>
  </si>
  <si>
    <t>32.95012099558122, 131.9050527407918</t>
  </si>
  <si>
    <t>32.96118146455746, 131.90454256336778</t>
  </si>
  <si>
    <t>32.93535084823594, 131.90791856054133</t>
  </si>
  <si>
    <t>32.958767074047486, 131.9070320961501</t>
  </si>
  <si>
    <t>32.91363859705197, 131.87879094876644</t>
  </si>
  <si>
    <t>32.9661170113873, 131.8785818183023</t>
  </si>
  <si>
    <t>32.953952522270065, 131.89348165360076</t>
  </si>
  <si>
    <t>32.97225076875495, 131.90470348032406</t>
  </si>
  <si>
    <t>32.952419250623166, 131.87459224236895</t>
  </si>
  <si>
    <t>32.95988030406354, 131.91799352824577</t>
  </si>
  <si>
    <t>32.95698237535325, 131.90925116325326</t>
  </si>
  <si>
    <t>32.95590214337782, 131.89560948162955</t>
  </si>
  <si>
    <t>0972-28-7334</t>
    <phoneticPr fontId="2"/>
  </si>
  <si>
    <t>0972-29-5252</t>
    <phoneticPr fontId="12"/>
  </si>
  <si>
    <t>0972-29-5501</t>
    <phoneticPr fontId="12"/>
  </si>
  <si>
    <t>0972-28-5900</t>
    <phoneticPr fontId="12"/>
  </si>
  <si>
    <t>0972-48-9078</t>
    <phoneticPr fontId="12"/>
  </si>
  <si>
    <t>0972-30-1177</t>
    <phoneticPr fontId="12"/>
  </si>
  <si>
    <t>0972-30-1593</t>
    <phoneticPr fontId="12"/>
  </si>
  <si>
    <t>0972-30-1545</t>
    <phoneticPr fontId="2"/>
  </si>
  <si>
    <t>0972-48-9078</t>
    <phoneticPr fontId="2"/>
  </si>
  <si>
    <t>0972-28-6765</t>
    <phoneticPr fontId="2"/>
  </si>
  <si>
    <t>0972-48-9374</t>
    <phoneticPr fontId="12"/>
  </si>
  <si>
    <t>0972-28-8003</t>
    <phoneticPr fontId="12"/>
  </si>
  <si>
    <t>0972-30-1355</t>
    <phoneticPr fontId="12"/>
  </si>
  <si>
    <t>0972-28-8241</t>
    <phoneticPr fontId="12"/>
  </si>
  <si>
    <t>0972-28-5850</t>
    <phoneticPr fontId="12"/>
  </si>
  <si>
    <t>0972-28-5331</t>
    <phoneticPr fontId="12"/>
  </si>
  <si>
    <t>0972-30-1114</t>
    <phoneticPr fontId="12"/>
  </si>
  <si>
    <t>北緯,東経</t>
    <rPh sb="0" eb="2">
      <t>ホクイ</t>
    </rPh>
    <rPh sb="3" eb="5">
      <t>トウケイ</t>
    </rPh>
    <phoneticPr fontId="2"/>
  </si>
  <si>
    <t>地理院地図</t>
    <rPh sb="0" eb="2">
      <t>チリ</t>
    </rPh>
    <rPh sb="2" eb="3">
      <t>イン</t>
    </rPh>
    <rPh sb="3" eb="5">
      <t>チズ</t>
    </rPh>
    <phoneticPr fontId="2"/>
  </si>
  <si>
    <t>北緯</t>
    <rPh sb="0" eb="2">
      <t>ホクイ</t>
    </rPh>
    <phoneticPr fontId="2"/>
  </si>
  <si>
    <t>東経</t>
    <rPh sb="0" eb="2">
      <t>トウケイ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</si>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</sst>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"/>
  </numFmts>
  <fonts count="3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6"/>
      <name val="Yu Gothic"/>
      <family val="2"/>
      <charset val="128"/>
      <scheme val="minor"/>
    </font>
    <font>
      <sz val="11"/>
      <name val="ＦＡ クリアレター"/>
      <family val="1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6"/>
      <name val="ＦＡ クリアレター"/>
      <family val="1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6"/>
      <name val="Meiryo UI"/>
      <family val="3"/>
      <charset val="128"/>
    </font>
    <font>
      <b/>
      <sz val="9"/>
      <name val="Meiryo UI"/>
      <family val="3"/>
      <charset val="128"/>
    </font>
    <font>
      <sz val="14"/>
      <name val="Meiryo UI"/>
      <family val="3"/>
      <charset val="128"/>
    </font>
    <font>
      <u/>
      <sz val="11"/>
      <color theme="10"/>
      <name val="ＦＡ クリアレター"/>
      <family val="1"/>
      <charset val="128"/>
    </font>
    <font>
      <sz val="14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3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" fillId="0" borderId="0">
      <alignment vertical="center"/>
    </xf>
    <xf numFmtId="0" fontId="27" fillId="0" borderId="0">
      <alignment vertical="center"/>
    </xf>
    <xf numFmtId="0" fontId="28" fillId="9" borderId="5">
      <alignment horizontal="left"/>
    </xf>
    <xf numFmtId="38" fontId="27" fillId="0" borderId="0" applyFont="0" applyFill="0" applyBorder="0" applyAlignment="0" applyProtection="0">
      <alignment vertical="center"/>
    </xf>
    <xf numFmtId="0" fontId="6" fillId="0" borderId="0"/>
  </cellStyleXfs>
  <cellXfs count="14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9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 shrinkToFit="1"/>
    </xf>
    <xf numFmtId="0" fontId="11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3" fillId="4" borderId="1" xfId="3" applyFont="1" applyFill="1" applyBorder="1" applyAlignment="1">
      <alignment horizontal="center" vertical="center"/>
    </xf>
    <xf numFmtId="0" fontId="13" fillId="4" borderId="1" xfId="3" applyFont="1" applyFill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 shrinkToFit="1"/>
    </xf>
    <xf numFmtId="0" fontId="10" fillId="4" borderId="1" xfId="3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shrinkToFit="1"/>
    </xf>
    <xf numFmtId="0" fontId="15" fillId="4" borderId="1" xfId="3" applyFont="1" applyFill="1" applyBorder="1" applyAlignment="1">
      <alignment horizontal="center" vertical="center" wrapText="1" shrinkToFit="1"/>
    </xf>
    <xf numFmtId="57" fontId="13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6" fillId="0" borderId="0" xfId="3" applyFont="1" applyAlignment="1">
      <alignment horizontal="left" vertical="center" wrapText="1"/>
    </xf>
    <xf numFmtId="0" fontId="10" fillId="0" borderId="1" xfId="3" applyFont="1" applyBorder="1" applyAlignment="1">
      <alignment horizontal="center" vertical="center" shrinkToFit="1"/>
    </xf>
    <xf numFmtId="0" fontId="17" fillId="0" borderId="1" xfId="3" applyFont="1" applyBorder="1" applyAlignment="1">
      <alignment vertical="center" shrinkToFit="1"/>
    </xf>
    <xf numFmtId="0" fontId="10" fillId="0" borderId="1" xfId="3" applyFont="1" applyBorder="1" applyAlignment="1">
      <alignment horizontal="left" vertical="center" shrinkToFit="1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 shrinkToFit="1"/>
    </xf>
    <xf numFmtId="0" fontId="3" fillId="0" borderId="1" xfId="3" applyFont="1" applyBorder="1" applyAlignment="1">
      <alignment horizontal="center" vertical="center" shrinkToFit="1"/>
    </xf>
    <xf numFmtId="0" fontId="17" fillId="0" borderId="2" xfId="3" applyFont="1" applyBorder="1" applyAlignment="1">
      <alignment horizontal="left" vertical="center" shrinkToFit="1"/>
    </xf>
    <xf numFmtId="0" fontId="16" fillId="0" borderId="0" xfId="3" applyFont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17" fillId="0" borderId="2" xfId="3" applyFont="1" applyBorder="1" applyAlignment="1">
      <alignment vertical="center" shrinkToFit="1"/>
    </xf>
    <xf numFmtId="0" fontId="16" fillId="0" borderId="0" xfId="3" applyFont="1" applyAlignment="1">
      <alignment vertical="center" wrapText="1"/>
    </xf>
    <xf numFmtId="0" fontId="10" fillId="0" borderId="1" xfId="3" applyFont="1" applyBorder="1" applyAlignment="1">
      <alignment vertical="center" shrinkToFit="1"/>
    </xf>
    <xf numFmtId="0" fontId="17" fillId="0" borderId="3" xfId="3" applyFont="1" applyBorder="1" applyAlignment="1">
      <alignment horizontal="left" vertical="center" shrinkToFit="1"/>
    </xf>
    <xf numFmtId="0" fontId="17" fillId="3" borderId="3" xfId="3" applyFont="1" applyFill="1" applyBorder="1" applyAlignment="1">
      <alignment horizontal="left" vertical="center" shrinkToFit="1"/>
    </xf>
    <xf numFmtId="0" fontId="17" fillId="3" borderId="2" xfId="3" applyFont="1" applyFill="1" applyBorder="1" applyAlignment="1">
      <alignment horizontal="left" vertical="center" shrinkToFit="1"/>
    </xf>
    <xf numFmtId="0" fontId="10" fillId="3" borderId="1" xfId="3" applyFont="1" applyFill="1" applyBorder="1" applyAlignment="1">
      <alignment horizontal="left" vertical="center" shrinkToFit="1"/>
    </xf>
    <xf numFmtId="0" fontId="10" fillId="3" borderId="1" xfId="3" applyFont="1" applyFill="1" applyBorder="1" applyAlignment="1">
      <alignment horizontal="center" vertical="center" shrinkToFit="1"/>
    </xf>
    <xf numFmtId="0" fontId="10" fillId="3" borderId="1" xfId="3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left" vertical="center"/>
    </xf>
    <xf numFmtId="0" fontId="17" fillId="0" borderId="3" xfId="3" applyFont="1" applyBorder="1" applyAlignment="1">
      <alignment vertical="center" shrinkToFit="1"/>
    </xf>
    <xf numFmtId="0" fontId="17" fillId="3" borderId="3" xfId="3" applyFont="1" applyFill="1" applyBorder="1" applyAlignment="1">
      <alignment vertical="center" shrinkToFit="1"/>
    </xf>
    <xf numFmtId="0" fontId="17" fillId="3" borderId="2" xfId="3" applyFont="1" applyFill="1" applyBorder="1" applyAlignment="1">
      <alignment vertical="center" shrinkToFit="1"/>
    </xf>
    <xf numFmtId="0" fontId="10" fillId="3" borderId="1" xfId="3" applyFont="1" applyFill="1" applyBorder="1" applyAlignment="1">
      <alignment vertical="center" shrinkToFit="1"/>
    </xf>
    <xf numFmtId="0" fontId="17" fillId="5" borderId="3" xfId="3" applyFont="1" applyFill="1" applyBorder="1" applyAlignment="1">
      <alignment horizontal="left" vertical="center" shrinkToFit="1"/>
    </xf>
    <xf numFmtId="0" fontId="17" fillId="5" borderId="2" xfId="3" applyFont="1" applyFill="1" applyBorder="1" applyAlignment="1">
      <alignment horizontal="left" vertical="center" shrinkToFit="1"/>
    </xf>
    <xf numFmtId="0" fontId="10" fillId="5" borderId="1" xfId="3" applyFont="1" applyFill="1" applyBorder="1" applyAlignment="1">
      <alignment horizontal="left" vertical="center" shrinkToFit="1"/>
    </xf>
    <xf numFmtId="0" fontId="10" fillId="5" borderId="1" xfId="3" applyFont="1" applyFill="1" applyBorder="1" applyAlignment="1">
      <alignment horizontal="center" vertical="center" shrinkToFit="1"/>
    </xf>
    <xf numFmtId="0" fontId="10" fillId="5" borderId="1" xfId="3" applyFont="1" applyFill="1" applyBorder="1" applyAlignment="1">
      <alignment horizontal="center" vertical="center"/>
    </xf>
    <xf numFmtId="0" fontId="10" fillId="5" borderId="1" xfId="3" applyFont="1" applyFill="1" applyBorder="1" applyAlignment="1">
      <alignment horizontal="left" vertical="center"/>
    </xf>
    <xf numFmtId="0" fontId="17" fillId="0" borderId="1" xfId="3" applyFont="1" applyBorder="1" applyAlignment="1">
      <alignment horizontal="left" vertical="center" wrapText="1" shrinkToFit="1"/>
    </xf>
    <xf numFmtId="0" fontId="9" fillId="0" borderId="1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/>
    </xf>
    <xf numFmtId="0" fontId="9" fillId="0" borderId="1" xfId="3" applyFont="1" applyBorder="1" applyAlignment="1">
      <alignment vertical="center" shrinkToFit="1"/>
    </xf>
    <xf numFmtId="0" fontId="21" fillId="0" borderId="1" xfId="3" applyFont="1" applyBorder="1" applyAlignment="1">
      <alignment vertical="center" shrinkToFit="1"/>
    </xf>
    <xf numFmtId="0" fontId="22" fillId="0" borderId="1" xfId="3" applyFont="1" applyBorder="1" applyAlignment="1">
      <alignment horizontal="left" vertical="center" shrinkToFit="1"/>
    </xf>
    <xf numFmtId="0" fontId="23" fillId="0" borderId="2" xfId="3" applyFont="1" applyBorder="1" applyAlignment="1">
      <alignment horizontal="left" vertical="center" shrinkToFit="1"/>
    </xf>
    <xf numFmtId="0" fontId="10" fillId="0" borderId="0" xfId="3" applyFont="1" applyAlignment="1">
      <alignment horizontal="left" vertical="center" shrinkToFit="1"/>
    </xf>
    <xf numFmtId="0" fontId="24" fillId="6" borderId="0" xfId="3" applyFont="1" applyFill="1" applyAlignment="1">
      <alignment horizontal="center" vertical="center"/>
    </xf>
    <xf numFmtId="0" fontId="10" fillId="7" borderId="1" xfId="3" applyFont="1" applyFill="1" applyBorder="1" applyAlignment="1">
      <alignment horizontal="center" vertical="center" shrinkToFit="1"/>
    </xf>
    <xf numFmtId="0" fontId="17" fillId="7" borderId="1" xfId="3" applyFont="1" applyFill="1" applyBorder="1" applyAlignment="1">
      <alignment vertical="center" shrinkToFit="1"/>
    </xf>
    <xf numFmtId="0" fontId="10" fillId="7" borderId="1" xfId="3" applyFont="1" applyFill="1" applyBorder="1" applyAlignment="1">
      <alignment horizontal="left" vertical="center" shrinkToFit="1"/>
    </xf>
    <xf numFmtId="0" fontId="10" fillId="7" borderId="1" xfId="3" applyFont="1" applyFill="1" applyBorder="1" applyAlignment="1">
      <alignment horizontal="center" vertical="center"/>
    </xf>
    <xf numFmtId="0" fontId="10" fillId="7" borderId="1" xfId="3" applyFont="1" applyFill="1" applyBorder="1" applyAlignment="1">
      <alignment horizontal="left" vertical="center"/>
    </xf>
    <xf numFmtId="0" fontId="13" fillId="7" borderId="3" xfId="3" applyFont="1" applyFill="1" applyBorder="1" applyAlignment="1">
      <alignment horizontal="left" vertical="center" shrinkToFit="1"/>
    </xf>
    <xf numFmtId="0" fontId="13" fillId="7" borderId="2" xfId="3" applyFont="1" applyFill="1" applyBorder="1" applyAlignment="1">
      <alignment horizontal="left" vertical="center" shrinkToFit="1"/>
    </xf>
    <xf numFmtId="0" fontId="17" fillId="7" borderId="3" xfId="3" applyFont="1" applyFill="1" applyBorder="1" applyAlignment="1">
      <alignment horizontal="left" vertical="center" shrinkToFit="1"/>
    </xf>
    <xf numFmtId="0" fontId="17" fillId="7" borderId="2" xfId="3" applyFont="1" applyFill="1" applyBorder="1" applyAlignment="1">
      <alignment horizontal="left" vertical="center" shrinkToFit="1"/>
    </xf>
    <xf numFmtId="0" fontId="17" fillId="7" borderId="2" xfId="3" applyFont="1" applyFill="1" applyBorder="1" applyAlignment="1">
      <alignment vertical="center" shrinkToFit="1"/>
    </xf>
    <xf numFmtId="0" fontId="11" fillId="0" borderId="0" xfId="3" applyFont="1" applyAlignment="1">
      <alignment horizontal="center" vertical="center"/>
    </xf>
    <xf numFmtId="0" fontId="19" fillId="0" borderId="1" xfId="3" applyFont="1" applyBorder="1" applyAlignment="1">
      <alignment vertical="center" shrinkToFit="1"/>
    </xf>
    <xf numFmtId="0" fontId="25" fillId="0" borderId="1" xfId="3" applyFont="1" applyBorder="1" applyAlignment="1">
      <alignment horizontal="left" vertical="center" shrinkToFit="1"/>
    </xf>
    <xf numFmtId="0" fontId="13" fillId="2" borderId="1" xfId="3" applyFont="1" applyFill="1" applyBorder="1" applyAlignment="1">
      <alignment horizontal="center" vertical="center"/>
    </xf>
    <xf numFmtId="0" fontId="3" fillId="11" borderId="1" xfId="0" applyFont="1" applyFill="1" applyBorder="1"/>
    <xf numFmtId="0" fontId="3" fillId="8" borderId="1" xfId="12" applyFont="1" applyFill="1" applyBorder="1" applyAlignment="1">
      <alignment horizontal="left" vertical="center"/>
    </xf>
    <xf numFmtId="0" fontId="10" fillId="10" borderId="0" xfId="3" applyFont="1" applyFill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 shrinkToFit="1"/>
    </xf>
    <xf numFmtId="49" fontId="10" fillId="0" borderId="0" xfId="3" applyNumberFormat="1" applyFont="1" applyAlignment="1">
      <alignment horizontal="left" vertical="center"/>
    </xf>
    <xf numFmtId="0" fontId="30" fillId="4" borderId="1" xfId="3" applyFont="1" applyFill="1" applyBorder="1" applyAlignment="1">
      <alignment horizontal="center" vertical="center" shrinkToFit="1"/>
    </xf>
    <xf numFmtId="0" fontId="31" fillId="4" borderId="1" xfId="3" applyFont="1" applyFill="1" applyBorder="1" applyAlignment="1">
      <alignment horizontal="center" vertical="center" wrapText="1" shrinkToFit="1"/>
    </xf>
    <xf numFmtId="0" fontId="27" fillId="0" borderId="1" xfId="3" applyFont="1" applyBorder="1" applyAlignment="1">
      <alignment horizontal="center" vertical="center" shrinkToFit="1"/>
    </xf>
    <xf numFmtId="0" fontId="27" fillId="0" borderId="1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/>
    </xf>
    <xf numFmtId="0" fontId="27" fillId="0" borderId="1" xfId="3" applyFont="1" applyBorder="1" applyAlignment="1">
      <alignment horizontal="left" vertical="center"/>
    </xf>
    <xf numFmtId="0" fontId="30" fillId="5" borderId="1" xfId="3" applyFont="1" applyFill="1" applyBorder="1" applyAlignment="1">
      <alignment horizontal="left" vertical="center" shrinkToFit="1"/>
    </xf>
    <xf numFmtId="0" fontId="29" fillId="0" borderId="0" xfId="3" applyFont="1" applyAlignment="1">
      <alignment horizontal="left" vertical="center" shrinkToFit="1"/>
    </xf>
    <xf numFmtId="0" fontId="34" fillId="2" borderId="1" xfId="3" applyFont="1" applyFill="1" applyBorder="1" applyAlignment="1">
      <alignment horizontal="center" vertical="center"/>
    </xf>
    <xf numFmtId="0" fontId="27" fillId="4" borderId="1" xfId="3" applyFont="1" applyFill="1" applyBorder="1" applyAlignment="1">
      <alignment horizontal="center" vertical="center" shrinkToFit="1"/>
    </xf>
    <xf numFmtId="49" fontId="27" fillId="4" borderId="1" xfId="3" applyNumberFormat="1" applyFont="1" applyFill="1" applyBorder="1" applyAlignment="1">
      <alignment horizontal="center" vertical="center" shrinkToFit="1"/>
    </xf>
    <xf numFmtId="0" fontId="30" fillId="4" borderId="1" xfId="3" applyFont="1" applyFill="1" applyBorder="1" applyAlignment="1">
      <alignment horizontal="left" vertical="center" shrinkToFit="1"/>
    </xf>
    <xf numFmtId="0" fontId="32" fillId="0" borderId="0" xfId="3" applyFont="1" applyAlignment="1">
      <alignment horizontal="left" vertical="center"/>
    </xf>
    <xf numFmtId="0" fontId="34" fillId="0" borderId="1" xfId="3" applyFont="1" applyBorder="1" applyAlignment="1">
      <alignment horizontal="center" vertical="center" shrinkToFit="1"/>
    </xf>
    <xf numFmtId="0" fontId="34" fillId="5" borderId="1" xfId="3" applyFont="1" applyFill="1" applyBorder="1" applyAlignment="1">
      <alignment horizontal="left" vertical="center" shrinkToFit="1"/>
    </xf>
    <xf numFmtId="0" fontId="34" fillId="0" borderId="1" xfId="3" applyFont="1" applyBorder="1" applyAlignment="1">
      <alignment horizontal="left" vertical="center" shrinkToFit="1"/>
    </xf>
    <xf numFmtId="0" fontId="35" fillId="8" borderId="1" xfId="12" applyFont="1" applyFill="1" applyBorder="1" applyAlignment="1">
      <alignment horizontal="left" vertical="center"/>
    </xf>
    <xf numFmtId="0" fontId="35" fillId="0" borderId="1" xfId="3" applyFont="1" applyBorder="1" applyAlignment="1">
      <alignment horizontal="center" vertical="center" shrinkToFit="1"/>
    </xf>
    <xf numFmtId="49" fontId="35" fillId="0" borderId="1" xfId="3" applyNumberFormat="1" applyFont="1" applyBorder="1" applyAlignment="1">
      <alignment horizontal="center" vertical="center" shrinkToFit="1"/>
    </xf>
    <xf numFmtId="0" fontId="30" fillId="0" borderId="1" xfId="3" applyFont="1" applyBorder="1" applyAlignment="1">
      <alignment horizontal="left" vertical="center" shrinkToFit="1"/>
    </xf>
    <xf numFmtId="0" fontId="33" fillId="0" borderId="1" xfId="3" applyFont="1" applyBorder="1" applyAlignment="1">
      <alignment horizontal="left" vertical="center" shrinkToFit="1"/>
    </xf>
    <xf numFmtId="0" fontId="34" fillId="5" borderId="2" xfId="3" applyFont="1" applyFill="1" applyBorder="1" applyAlignment="1">
      <alignment horizontal="left" vertical="center" shrinkToFit="1"/>
    </xf>
    <xf numFmtId="0" fontId="34" fillId="0" borderId="2" xfId="3" applyFont="1" applyBorder="1" applyAlignment="1">
      <alignment horizontal="left" vertical="center" shrinkToFit="1"/>
    </xf>
    <xf numFmtId="0" fontId="34" fillId="11" borderId="1" xfId="3" applyFont="1" applyFill="1" applyBorder="1" applyAlignment="1">
      <alignment horizontal="left" vertical="center" shrinkToFit="1"/>
    </xf>
    <xf numFmtId="49" fontId="34" fillId="0" borderId="1" xfId="3" applyNumberFormat="1" applyFont="1" applyBorder="1" applyAlignment="1">
      <alignment horizontal="center" vertical="center" shrinkToFit="1"/>
    </xf>
    <xf numFmtId="49" fontId="34" fillId="0" borderId="1" xfId="3" applyNumberFormat="1" applyFont="1" applyBorder="1" applyAlignment="1">
      <alignment horizontal="left" vertical="center" shrinkToFit="1"/>
    </xf>
    <xf numFmtId="0" fontId="34" fillId="5" borderId="3" xfId="3" applyFont="1" applyFill="1" applyBorder="1" applyAlignment="1">
      <alignment horizontal="left" vertical="center" shrinkToFit="1"/>
    </xf>
    <xf numFmtId="0" fontId="34" fillId="5" borderId="3" xfId="3" applyFont="1" applyFill="1" applyBorder="1" applyAlignment="1">
      <alignment vertical="center" shrinkToFit="1"/>
    </xf>
    <xf numFmtId="0" fontId="34" fillId="0" borderId="2" xfId="3" applyFont="1" applyBorder="1" applyAlignment="1">
      <alignment vertical="center" shrinkToFit="1"/>
    </xf>
    <xf numFmtId="0" fontId="27" fillId="0" borderId="1" xfId="3" applyFont="1" applyBorder="1" applyAlignment="1">
      <alignment vertical="center" shrinkToFit="1"/>
    </xf>
    <xf numFmtId="49" fontId="27" fillId="0" borderId="1" xfId="3" applyNumberFormat="1" applyFont="1" applyBorder="1" applyAlignment="1">
      <alignment horizontal="center" vertical="center" shrinkToFit="1"/>
    </xf>
    <xf numFmtId="0" fontId="27" fillId="5" borderId="1" xfId="3" applyFont="1" applyFill="1" applyBorder="1" applyAlignment="1">
      <alignment horizontal="left" vertical="center" shrinkToFit="1"/>
    </xf>
    <xf numFmtId="0" fontId="27" fillId="5" borderId="1" xfId="3" applyFont="1" applyFill="1" applyBorder="1" applyAlignment="1">
      <alignment horizontal="center" vertical="center" shrinkToFit="1"/>
    </xf>
    <xf numFmtId="49" fontId="27" fillId="5" borderId="1" xfId="3" applyNumberFormat="1" applyFont="1" applyFill="1" applyBorder="1" applyAlignment="1">
      <alignment horizontal="center" vertical="center" shrinkToFit="1"/>
    </xf>
    <xf numFmtId="0" fontId="27" fillId="5" borderId="1" xfId="3" applyFont="1" applyFill="1" applyBorder="1" applyAlignment="1">
      <alignment horizontal="center" vertical="center"/>
    </xf>
    <xf numFmtId="0" fontId="27" fillId="5" borderId="1" xfId="3" applyFont="1" applyFill="1" applyBorder="1" applyAlignment="1">
      <alignment horizontal="left" vertical="center"/>
    </xf>
    <xf numFmtId="0" fontId="34" fillId="11" borderId="1" xfId="3" applyFont="1" applyFill="1" applyBorder="1" applyAlignment="1">
      <alignment vertical="center" shrinkToFit="1"/>
    </xf>
    <xf numFmtId="0" fontId="34" fillId="0" borderId="1" xfId="3" applyFont="1" applyBorder="1" applyAlignment="1">
      <alignment vertical="center" shrinkToFit="1"/>
    </xf>
    <xf numFmtId="0" fontId="34" fillId="2" borderId="3" xfId="3" applyFont="1" applyFill="1" applyBorder="1" applyAlignment="1">
      <alignment horizontal="left" vertical="center" shrinkToFit="1"/>
    </xf>
    <xf numFmtId="0" fontId="30" fillId="2" borderId="2" xfId="3" applyFont="1" applyFill="1" applyBorder="1" applyAlignment="1">
      <alignment horizontal="left" vertical="center" shrinkToFit="1"/>
    </xf>
    <xf numFmtId="0" fontId="27" fillId="2" borderId="1" xfId="3" applyFont="1" applyFill="1" applyBorder="1" applyAlignment="1">
      <alignment horizontal="left" vertical="center" shrinkToFit="1"/>
    </xf>
    <xf numFmtId="0" fontId="27" fillId="2" borderId="1" xfId="3" applyFont="1" applyFill="1" applyBorder="1" applyAlignment="1">
      <alignment horizontal="center" vertical="center" shrinkToFit="1"/>
    </xf>
    <xf numFmtId="49" fontId="27" fillId="2" borderId="1" xfId="3" applyNumberFormat="1" applyFont="1" applyFill="1" applyBorder="1" applyAlignment="1">
      <alignment horizontal="center" vertical="center" shrinkToFit="1"/>
    </xf>
    <xf numFmtId="0" fontId="30" fillId="2" borderId="1" xfId="3" applyFont="1" applyFill="1" applyBorder="1" applyAlignment="1">
      <alignment horizontal="left" vertical="center" shrinkToFit="1"/>
    </xf>
    <xf numFmtId="0" fontId="27" fillId="2" borderId="1" xfId="3" applyFont="1" applyFill="1" applyBorder="1" applyAlignment="1">
      <alignment horizontal="center" vertical="center"/>
    </xf>
    <xf numFmtId="0" fontId="27" fillId="2" borderId="1" xfId="3" applyFont="1" applyFill="1" applyBorder="1" applyAlignment="1">
      <alignment horizontal="left" vertical="center"/>
    </xf>
    <xf numFmtId="0" fontId="30" fillId="0" borderId="2" xfId="3" applyFont="1" applyBorder="1" applyAlignment="1">
      <alignment vertical="center" shrinkToFit="1"/>
    </xf>
    <xf numFmtId="0" fontId="32" fillId="0" borderId="0" xfId="3" applyFont="1" applyAlignment="1">
      <alignment horizontal="left" vertical="center" wrapText="1"/>
    </xf>
    <xf numFmtId="0" fontId="34" fillId="5" borderId="3" xfId="3" applyFont="1" applyFill="1" applyBorder="1" applyAlignment="1">
      <alignment horizontal="left" vertical="center" wrapText="1" shrinkToFit="1"/>
    </xf>
    <xf numFmtId="0" fontId="30" fillId="0" borderId="1" xfId="3" applyFont="1" applyBorder="1" applyAlignment="1">
      <alignment horizontal="left" vertical="center" wrapText="1" shrinkToFit="1"/>
    </xf>
    <xf numFmtId="0" fontId="30" fillId="0" borderId="2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 wrapText="1" shrinkToFit="1"/>
    </xf>
    <xf numFmtId="0" fontId="30" fillId="0" borderId="1" xfId="3" applyFont="1" applyBorder="1" applyAlignment="1">
      <alignment horizontal="center" vertical="center" shrinkToFit="1"/>
    </xf>
    <xf numFmtId="0" fontId="34" fillId="11" borderId="1" xfId="3" applyFont="1" applyFill="1" applyBorder="1" applyAlignment="1">
      <alignment horizontal="center" vertical="center" shrinkToFit="1"/>
    </xf>
    <xf numFmtId="0" fontId="36" fillId="0" borderId="1" xfId="1" applyFont="1" applyBorder="1" applyAlignment="1">
      <alignment vertical="center"/>
    </xf>
    <xf numFmtId="0" fontId="13" fillId="0" borderId="0" xfId="3" applyFont="1" applyAlignment="1">
      <alignment horizontal="left" vertical="center" shrinkToFit="1"/>
    </xf>
    <xf numFmtId="0" fontId="10" fillId="0" borderId="0" xfId="3" applyFont="1">
      <alignment vertical="center"/>
    </xf>
    <xf numFmtId="0" fontId="13" fillId="0" borderId="0" xfId="3" applyFont="1">
      <alignment vertical="center"/>
    </xf>
    <xf numFmtId="0" fontId="10" fillId="0" borderId="1" xfId="3" applyFont="1" applyBorder="1">
      <alignment vertical="center"/>
    </xf>
    <xf numFmtId="177" fontId="10" fillId="0" borderId="1" xfId="3" applyNumberFormat="1" applyFont="1" applyBorder="1">
      <alignment vertical="center"/>
    </xf>
    <xf numFmtId="1" fontId="10" fillId="0" borderId="1" xfId="3" applyNumberFormat="1" applyFont="1" applyBorder="1">
      <alignment vertical="center"/>
    </xf>
    <xf numFmtId="0" fontId="30" fillId="4" borderId="1" xfId="3" applyFont="1" applyFill="1" applyBorder="1" applyAlignment="1">
      <alignment vertical="center" shrinkToFit="1"/>
    </xf>
    <xf numFmtId="0" fontId="13" fillId="4" borderId="1" xfId="3" applyFont="1" applyFill="1" applyBorder="1" applyAlignment="1">
      <alignment vertical="center" shrinkToFit="1"/>
    </xf>
    <xf numFmtId="0" fontId="10" fillId="5" borderId="1" xfId="3" applyFont="1" applyFill="1" applyBorder="1" applyAlignment="1">
      <alignment vertical="center" shrinkToFit="1"/>
    </xf>
    <xf numFmtId="0" fontId="22" fillId="0" borderId="1" xfId="3" applyFont="1" applyBorder="1" applyAlignment="1">
      <alignment vertical="center" shrinkToFit="1"/>
    </xf>
  </cellXfs>
  <cellStyles count="13">
    <cellStyle name="Style0" xfId="10" xr:uid="{3B52DB22-5BF0-48D4-AF9B-CEA66B144780}"/>
    <cellStyle name="ハイパーリンク" xfId="1" builtinId="8"/>
    <cellStyle name="ハイパーリンク 2" xfId="4" xr:uid="{2EA4AE93-6A0E-41F7-84DE-389CC0583AD2}"/>
    <cellStyle name="桁区切り 2" xfId="11" xr:uid="{28DECDF8-D542-4271-B250-FE5CE0120463}"/>
    <cellStyle name="標準" xfId="0" builtinId="0"/>
    <cellStyle name="標準 10" xfId="6" xr:uid="{B642CD6B-2EC9-4562-898F-F5975C2A76FF}"/>
    <cellStyle name="標準 12" xfId="8" xr:uid="{A1103724-EDF7-4F21-84DA-C4AFB2D01642}"/>
    <cellStyle name="標準 2" xfId="3" xr:uid="{C6631596-AEB1-4F75-912F-F698D4A84F0A}"/>
    <cellStyle name="標準 2 2" xfId="12" xr:uid="{F56CCE34-2E9F-4701-B35B-C01B3325AD77}"/>
    <cellStyle name="標準 3" xfId="7" xr:uid="{F80EF41E-2C01-4B7B-A3A0-61BBD6D27B15}"/>
    <cellStyle name="標準 3 4" xfId="5" xr:uid="{895460B0-1B8D-480C-93E0-5ECFB70C6508}"/>
    <cellStyle name="標準 4" xfId="9" xr:uid="{A7C2B69F-2D19-4763-A0EC-F0A73D904E09}"/>
    <cellStyle name="標準 5" xfId="2" xr:uid="{601E736F-0BE2-471F-ACE4-269A8B8B70B0}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4AA3-1A7F-48E4-A31D-DCA966B11180}">
  <sheetPr>
    <pageSetUpPr fitToPage="1"/>
  </sheetPr>
  <dimension ref="A1:Q46"/>
  <sheetViews>
    <sheetView view="pageBreakPreview" zoomScale="70" zoomScaleNormal="100" zoomScaleSheetLayoutView="70" workbookViewId="0">
      <selection activeCell="E6" sqref="E6"/>
    </sheetView>
  </sheetViews>
  <sheetFormatPr defaultColWidth="9.125" defaultRowHeight="23.1" customHeight="1"/>
  <cols>
    <col min="1" max="1" width="13.25" style="4" customWidth="1"/>
    <col min="2" max="2" width="5.625" style="5" customWidth="1"/>
    <col min="3" max="3" width="23.5" style="5" customWidth="1"/>
    <col min="4" max="4" width="17.375" style="5" bestFit="1" customWidth="1"/>
    <col min="5" max="5" width="26.375" style="56" customWidth="1"/>
    <col min="6" max="6" width="15.75" style="5" customWidth="1"/>
    <col min="7" max="7" width="8.625" style="77" customWidth="1"/>
    <col min="8" max="8" width="22.625" style="75" customWidth="1"/>
    <col min="9" max="10" width="8.625" style="8" customWidth="1"/>
    <col min="11" max="11" width="17" style="5" customWidth="1"/>
    <col min="12" max="13" width="14.625" style="133" customWidth="1"/>
    <col min="14" max="14" width="30.875" style="133" customWidth="1"/>
    <col min="15" max="15" width="30.875" style="56" customWidth="1"/>
    <col min="16" max="16" width="23.5" style="76" customWidth="1"/>
    <col min="17" max="16384" width="9.125" style="5"/>
  </cols>
  <sheetData>
    <row r="1" spans="1:16" s="56" customFormat="1" ht="23.1" customHeight="1">
      <c r="A1" s="85" t="s">
        <v>6</v>
      </c>
      <c r="B1" s="78" t="s">
        <v>12</v>
      </c>
      <c r="C1" s="78" t="s">
        <v>13</v>
      </c>
      <c r="D1" s="78" t="s">
        <v>703</v>
      </c>
      <c r="E1" s="78" t="s">
        <v>15</v>
      </c>
      <c r="F1" s="87" t="s">
        <v>16</v>
      </c>
      <c r="G1" s="88" t="s">
        <v>17</v>
      </c>
      <c r="H1" s="89" t="s">
        <v>18</v>
      </c>
      <c r="I1" s="87" t="s">
        <v>704</v>
      </c>
      <c r="J1" s="79" t="s">
        <v>20</v>
      </c>
      <c r="K1" s="78" t="s">
        <v>21</v>
      </c>
      <c r="L1" s="78" t="s">
        <v>700</v>
      </c>
      <c r="M1" s="78" t="s">
        <v>701</v>
      </c>
      <c r="N1" s="78" t="s">
        <v>909</v>
      </c>
      <c r="O1" s="78" t="s">
        <v>910</v>
      </c>
      <c r="P1" s="86" t="s">
        <v>692</v>
      </c>
    </row>
    <row r="2" spans="1:16" s="76" customFormat="1" ht="30" customHeight="1">
      <c r="A2" s="90" t="s">
        <v>706</v>
      </c>
      <c r="B2" s="91">
        <v>1</v>
      </c>
      <c r="C2" s="92" t="s">
        <v>3</v>
      </c>
      <c r="D2" s="93" t="s">
        <v>705</v>
      </c>
      <c r="E2" s="93" t="s">
        <v>707</v>
      </c>
      <c r="F2" s="95" t="s">
        <v>708</v>
      </c>
      <c r="G2" s="96" t="s">
        <v>709</v>
      </c>
      <c r="H2" s="97" t="s">
        <v>710</v>
      </c>
      <c r="I2" s="80" t="s">
        <v>28</v>
      </c>
      <c r="J2" s="80" t="s">
        <v>28</v>
      </c>
      <c r="K2" s="83" t="s">
        <v>40</v>
      </c>
      <c r="L2" s="97">
        <v>32.909994974315303</v>
      </c>
      <c r="M2" s="97">
        <v>131.87659149240201</v>
      </c>
      <c r="N2" s="97" t="s">
        <v>847</v>
      </c>
      <c r="O2" s="132" t="str">
        <f>HYPERLINK("https://cyberjapandata.gsi.go.jp/#16/"&amp;L2&amp;"/"&amp;M2&amp;"/&amp;base=std&amp;ls=std&amp;disp=1&amp;vs=c1g1j0h0k0l0u0t0z0r0s0m0f1")</f>
        <v>https://cyberjapandata.gsi.go.jp/#16/32.9099949743153/131.876591492402/&amp;base=std&amp;ls=std&amp;disp=1&amp;vs=c1g1j0h0k0l0u0t0z0r0s0m0f1</v>
      </c>
      <c r="P2" s="94" t="s">
        <v>702</v>
      </c>
    </row>
    <row r="3" spans="1:16" s="76" customFormat="1" ht="30" customHeight="1">
      <c r="A3" s="90" t="s">
        <v>706</v>
      </c>
      <c r="B3" s="91">
        <v>2</v>
      </c>
      <c r="C3" s="92" t="s">
        <v>711</v>
      </c>
      <c r="D3" s="93" t="s">
        <v>705</v>
      </c>
      <c r="E3" s="93" t="s">
        <v>712</v>
      </c>
      <c r="F3" s="95" t="s">
        <v>713</v>
      </c>
      <c r="G3" s="96" t="s">
        <v>714</v>
      </c>
      <c r="H3" s="98" t="s">
        <v>715</v>
      </c>
      <c r="I3" s="80" t="s">
        <v>28</v>
      </c>
      <c r="J3" s="80" t="s">
        <v>28</v>
      </c>
      <c r="K3" s="93"/>
      <c r="L3" s="97">
        <v>32.9138861508182</v>
      </c>
      <c r="M3" s="97">
        <v>131.878428614228</v>
      </c>
      <c r="N3" s="97" t="s">
        <v>848</v>
      </c>
      <c r="O3" s="132" t="str">
        <f t="shared" ref="O3:O46" si="0">HYPERLINK("https://cyberjapandata.gsi.go.jp/#16/"&amp;L3&amp;"/"&amp;M3&amp;"/&amp;base=std&amp;ls=std&amp;disp=1&amp;vs=c1g1j0h0k0l0u0t0z0r0s0m0f1")</f>
        <v>https://cyberjapandata.gsi.go.jp/#16/32.9138861508182/131.878428614228/&amp;base=std&amp;ls=std&amp;disp=1&amp;vs=c1g1j0h0k0l0u0t0z0r0s0m0f1</v>
      </c>
      <c r="P3" s="94" t="s">
        <v>702</v>
      </c>
    </row>
    <row r="4" spans="1:16" s="56" customFormat="1" ht="30" customHeight="1">
      <c r="A4" s="90" t="s">
        <v>716</v>
      </c>
      <c r="B4" s="91">
        <v>3</v>
      </c>
      <c r="C4" s="99" t="s">
        <v>0</v>
      </c>
      <c r="D4" s="100" t="s">
        <v>36</v>
      </c>
      <c r="E4" s="93" t="s">
        <v>717</v>
      </c>
      <c r="F4" s="91" t="s">
        <v>718</v>
      </c>
      <c r="G4" s="102" t="s">
        <v>719</v>
      </c>
      <c r="H4" s="97" t="s">
        <v>720</v>
      </c>
      <c r="I4" s="80" t="s">
        <v>28</v>
      </c>
      <c r="J4" s="80" t="s">
        <v>29</v>
      </c>
      <c r="K4" s="81"/>
      <c r="L4" s="97">
        <v>32.937047172834603</v>
      </c>
      <c r="M4" s="97">
        <v>131.92092790556899</v>
      </c>
      <c r="N4" s="97" t="s">
        <v>849</v>
      </c>
      <c r="O4" s="132" t="str">
        <f t="shared" si="0"/>
        <v>https://cyberjapandata.gsi.go.jp/#16/32.9370471728346/131.920927905569/&amp;base=std&amp;ls=std&amp;disp=1&amp;vs=c1g1j0h0k0l0u0t0z0r0s0m0f1</v>
      </c>
      <c r="P4" s="101" t="s">
        <v>690</v>
      </c>
    </row>
    <row r="5" spans="1:16" s="56" customFormat="1" ht="30" customHeight="1">
      <c r="A5" s="90" t="s">
        <v>716</v>
      </c>
      <c r="B5" s="91">
        <v>4</v>
      </c>
      <c r="C5" s="99" t="s">
        <v>3</v>
      </c>
      <c r="D5" s="93" t="s">
        <v>705</v>
      </c>
      <c r="E5" s="93" t="s">
        <v>707</v>
      </c>
      <c r="F5" s="91" t="s">
        <v>699</v>
      </c>
      <c r="G5" s="102" t="s">
        <v>709</v>
      </c>
      <c r="H5" s="97" t="s">
        <v>710</v>
      </c>
      <c r="I5" s="80" t="s">
        <v>28</v>
      </c>
      <c r="J5" s="80" t="s">
        <v>28</v>
      </c>
      <c r="K5" s="83" t="s">
        <v>40</v>
      </c>
      <c r="L5" s="97">
        <v>32.909876871136497</v>
      </c>
      <c r="M5" s="97">
        <v>131.87667231463499</v>
      </c>
      <c r="N5" s="97" t="s">
        <v>850</v>
      </c>
      <c r="O5" s="132" t="str">
        <f t="shared" si="0"/>
        <v>https://cyberjapandata.gsi.go.jp/#16/32.9098768711365/131.876672314635/&amp;base=std&amp;ls=std&amp;disp=1&amp;vs=c1g1j0h0k0l0u0t0z0r0s0m0f1</v>
      </c>
      <c r="P5" s="94" t="s">
        <v>702</v>
      </c>
    </row>
    <row r="6" spans="1:16" s="56" customFormat="1" ht="30" customHeight="1">
      <c r="A6" s="90" t="s">
        <v>716</v>
      </c>
      <c r="B6" s="91">
        <v>5</v>
      </c>
      <c r="C6" s="99" t="s">
        <v>721</v>
      </c>
      <c r="D6" s="100" t="s">
        <v>89</v>
      </c>
      <c r="E6" s="93" t="s">
        <v>722</v>
      </c>
      <c r="F6" s="91" t="s">
        <v>723</v>
      </c>
      <c r="G6" s="102" t="s">
        <v>724</v>
      </c>
      <c r="H6" s="97" t="s">
        <v>725</v>
      </c>
      <c r="I6" s="80" t="s">
        <v>28</v>
      </c>
      <c r="J6" s="80" t="s">
        <v>28</v>
      </c>
      <c r="K6" s="83" t="s">
        <v>40</v>
      </c>
      <c r="L6" s="97">
        <v>32.935053201463099</v>
      </c>
      <c r="M6" s="97">
        <v>131.90813317700301</v>
      </c>
      <c r="N6" s="97" t="s">
        <v>851</v>
      </c>
      <c r="O6" s="132" t="str">
        <f t="shared" si="0"/>
        <v>https://cyberjapandata.gsi.go.jp/#16/32.9350532014631/131.908133177003/&amp;base=std&amp;ls=std&amp;disp=1&amp;vs=c1g1j0h0k0l0u0t0z0r0s0m0f1</v>
      </c>
      <c r="P6" s="101" t="s">
        <v>690</v>
      </c>
    </row>
    <row r="7" spans="1:16" s="56" customFormat="1" ht="30" customHeight="1">
      <c r="A7" s="90" t="s">
        <v>716</v>
      </c>
      <c r="B7" s="91">
        <v>6</v>
      </c>
      <c r="C7" s="99" t="s">
        <v>726</v>
      </c>
      <c r="D7" s="100" t="s">
        <v>727</v>
      </c>
      <c r="E7" s="93" t="s">
        <v>728</v>
      </c>
      <c r="F7" s="91" t="s">
        <v>729</v>
      </c>
      <c r="G7" s="102" t="s">
        <v>730</v>
      </c>
      <c r="H7" s="97" t="s">
        <v>725</v>
      </c>
      <c r="I7" s="80" t="s">
        <v>28</v>
      </c>
      <c r="J7" s="80" t="s">
        <v>28</v>
      </c>
      <c r="K7" s="81"/>
      <c r="L7" s="97">
        <v>32.964596047751698</v>
      </c>
      <c r="M7" s="97">
        <v>131.91270672852701</v>
      </c>
      <c r="N7" s="97" t="s">
        <v>852</v>
      </c>
      <c r="O7" s="132" t="str">
        <f t="shared" si="0"/>
        <v>https://cyberjapandata.gsi.go.jp/#16/32.9645960477517/131.912706728527/&amp;base=std&amp;ls=std&amp;disp=1&amp;vs=c1g1j0h0k0l0u0t0z0r0s0m0f1</v>
      </c>
      <c r="P7" s="101" t="s">
        <v>687</v>
      </c>
    </row>
    <row r="8" spans="1:16" s="56" customFormat="1" ht="30" customHeight="1">
      <c r="A8" s="90" t="s">
        <v>716</v>
      </c>
      <c r="B8" s="91">
        <v>7</v>
      </c>
      <c r="C8" s="99" t="s">
        <v>731</v>
      </c>
      <c r="D8" s="93" t="s">
        <v>105</v>
      </c>
      <c r="E8" s="93" t="s">
        <v>732</v>
      </c>
      <c r="F8" s="91" t="s">
        <v>733</v>
      </c>
      <c r="G8" s="102" t="s">
        <v>734</v>
      </c>
      <c r="H8" s="97" t="s">
        <v>735</v>
      </c>
      <c r="I8" s="80" t="s">
        <v>28</v>
      </c>
      <c r="J8" s="80" t="s">
        <v>28</v>
      </c>
      <c r="K8" s="81"/>
      <c r="L8" s="97">
        <v>32.9723651831099</v>
      </c>
      <c r="M8" s="97">
        <v>131.83628104888899</v>
      </c>
      <c r="N8" s="97" t="s">
        <v>853</v>
      </c>
      <c r="O8" s="132" t="str">
        <f t="shared" si="0"/>
        <v>https://cyberjapandata.gsi.go.jp/#16/32.9723651831099/131.836281048889/&amp;base=std&amp;ls=std&amp;disp=1&amp;vs=c1g1j0h0k0l0u0t0z0r0s0m0f1</v>
      </c>
      <c r="P8" s="94" t="s">
        <v>702</v>
      </c>
    </row>
    <row r="9" spans="1:16" s="56" customFormat="1" ht="30" customHeight="1">
      <c r="A9" s="90" t="s">
        <v>716</v>
      </c>
      <c r="B9" s="91">
        <v>8</v>
      </c>
      <c r="C9" s="92" t="s">
        <v>711</v>
      </c>
      <c r="D9" s="93" t="s">
        <v>705</v>
      </c>
      <c r="E9" s="93" t="s">
        <v>712</v>
      </c>
      <c r="F9" s="93" t="s">
        <v>698</v>
      </c>
      <c r="G9" s="103" t="s">
        <v>714</v>
      </c>
      <c r="H9" s="97" t="s">
        <v>715</v>
      </c>
      <c r="I9" s="80" t="s">
        <v>28</v>
      </c>
      <c r="J9" s="80" t="s">
        <v>28</v>
      </c>
      <c r="K9" s="81"/>
      <c r="L9" s="97">
        <v>32.913831332594697</v>
      </c>
      <c r="M9" s="97">
        <v>131.87841127016</v>
      </c>
      <c r="N9" s="97" t="s">
        <v>854</v>
      </c>
      <c r="O9" s="132" t="str">
        <f t="shared" si="0"/>
        <v>https://cyberjapandata.gsi.go.jp/#16/32.9138313325947/131.87841127016/&amp;base=std&amp;ls=std&amp;disp=1&amp;vs=c1g1j0h0k0l0u0t0z0r0s0m0f1</v>
      </c>
      <c r="P9" s="94" t="s">
        <v>702</v>
      </c>
    </row>
    <row r="10" spans="1:16" s="56" customFormat="1" ht="30" customHeight="1">
      <c r="A10" s="90" t="s">
        <v>716</v>
      </c>
      <c r="B10" s="91">
        <v>9</v>
      </c>
      <c r="C10" s="92" t="s">
        <v>736</v>
      </c>
      <c r="D10" s="93" t="s">
        <v>125</v>
      </c>
      <c r="E10" s="93" t="s">
        <v>737</v>
      </c>
      <c r="F10" s="93" t="s">
        <v>892</v>
      </c>
      <c r="G10" s="103" t="s">
        <v>738</v>
      </c>
      <c r="H10" s="97" t="s">
        <v>715</v>
      </c>
      <c r="I10" s="80" t="s">
        <v>28</v>
      </c>
      <c r="J10" s="80" t="s">
        <v>28</v>
      </c>
      <c r="K10" s="83"/>
      <c r="L10" s="97">
        <v>32.942919983588297</v>
      </c>
      <c r="M10" s="97">
        <v>131.888206039637</v>
      </c>
      <c r="N10" s="97" t="s">
        <v>855</v>
      </c>
      <c r="O10" s="132" t="str">
        <f t="shared" si="0"/>
        <v>https://cyberjapandata.gsi.go.jp/#16/32.9429199835883/131.888206039637/&amp;base=std&amp;ls=std&amp;disp=1&amp;vs=c1g1j0h0k0l0u0t0z0r0s0m0f1</v>
      </c>
      <c r="P10" s="94" t="s">
        <v>702</v>
      </c>
    </row>
    <row r="11" spans="1:16" s="56" customFormat="1" ht="30" customHeight="1">
      <c r="A11" s="90" t="s">
        <v>716</v>
      </c>
      <c r="B11" s="91">
        <v>10</v>
      </c>
      <c r="C11" s="99" t="s">
        <v>739</v>
      </c>
      <c r="D11" s="100" t="s">
        <v>160</v>
      </c>
      <c r="E11" s="93" t="s">
        <v>740</v>
      </c>
      <c r="F11" s="103" t="s">
        <v>893</v>
      </c>
      <c r="G11" s="103" t="s">
        <v>741</v>
      </c>
      <c r="H11" s="97" t="s">
        <v>742</v>
      </c>
      <c r="I11" s="80"/>
      <c r="J11" s="80"/>
      <c r="K11" s="83"/>
      <c r="L11" s="97">
        <v>32.9352136037229</v>
      </c>
      <c r="M11" s="97">
        <v>131.90775190362501</v>
      </c>
      <c r="N11" s="97" t="s">
        <v>856</v>
      </c>
      <c r="O11" s="132" t="str">
        <f t="shared" si="0"/>
        <v>https://cyberjapandata.gsi.go.jp/#16/32.9352136037229/131.907751903625/&amp;base=std&amp;ls=std&amp;disp=1&amp;vs=c1g1j0h0k0l0u0t0z0r0s0m0f1</v>
      </c>
      <c r="P11" s="101" t="s">
        <v>690</v>
      </c>
    </row>
    <row r="12" spans="1:16" s="76" customFormat="1" ht="30" customHeight="1">
      <c r="A12" s="90" t="s">
        <v>743</v>
      </c>
      <c r="B12" s="91">
        <v>11</v>
      </c>
      <c r="C12" s="99" t="s">
        <v>744</v>
      </c>
      <c r="D12" s="100" t="s">
        <v>36</v>
      </c>
      <c r="E12" s="93" t="s">
        <v>745</v>
      </c>
      <c r="F12" s="91" t="s">
        <v>894</v>
      </c>
      <c r="G12" s="102" t="s">
        <v>746</v>
      </c>
      <c r="H12" s="97" t="s">
        <v>747</v>
      </c>
      <c r="I12" s="80" t="s">
        <v>28</v>
      </c>
      <c r="J12" s="80" t="s">
        <v>29</v>
      </c>
      <c r="K12" s="93"/>
      <c r="L12" s="97">
        <v>32.9100980264447</v>
      </c>
      <c r="M12" s="97">
        <v>131.930285929669</v>
      </c>
      <c r="N12" s="97" t="s">
        <v>857</v>
      </c>
      <c r="O12" s="132" t="str">
        <f t="shared" si="0"/>
        <v>https://cyberjapandata.gsi.go.jp/#16/32.9100980264447/131.930285929669/&amp;base=std&amp;ls=std&amp;disp=1&amp;vs=c1g1j0h0k0l0u0t0z0r0s0m0f1</v>
      </c>
      <c r="P12" s="94" t="s">
        <v>702</v>
      </c>
    </row>
    <row r="13" spans="1:16" ht="30" customHeight="1">
      <c r="A13" s="90" t="s">
        <v>748</v>
      </c>
      <c r="B13" s="91">
        <v>12</v>
      </c>
      <c r="C13" s="99" t="s">
        <v>0</v>
      </c>
      <c r="D13" s="100" t="s">
        <v>36</v>
      </c>
      <c r="E13" s="81" t="s">
        <v>717</v>
      </c>
      <c r="F13" s="80" t="s">
        <v>718</v>
      </c>
      <c r="G13" s="102" t="s">
        <v>719</v>
      </c>
      <c r="H13" s="97" t="s">
        <v>720</v>
      </c>
      <c r="I13" s="82" t="s">
        <v>28</v>
      </c>
      <c r="J13" s="82" t="s">
        <v>29</v>
      </c>
      <c r="K13" s="83"/>
      <c r="L13" s="97">
        <v>32.937296120122802</v>
      </c>
      <c r="M13" s="97">
        <v>131.92099394109999</v>
      </c>
      <c r="N13" s="97" t="s">
        <v>858</v>
      </c>
      <c r="O13" s="132" t="str">
        <f t="shared" si="0"/>
        <v>https://cyberjapandata.gsi.go.jp/#16/32.9372961201228/131.9209939411/&amp;base=std&amp;ls=std&amp;disp=1&amp;vs=c1g1j0h0k0l0u0t0z0r0s0m0f1</v>
      </c>
      <c r="P13" s="101" t="s">
        <v>690</v>
      </c>
    </row>
    <row r="14" spans="1:16" ht="30" customHeight="1">
      <c r="A14" s="90" t="s">
        <v>748</v>
      </c>
      <c r="B14" s="91">
        <v>13</v>
      </c>
      <c r="C14" s="104" t="s">
        <v>721</v>
      </c>
      <c r="D14" s="100" t="s">
        <v>89</v>
      </c>
      <c r="E14" s="81" t="s">
        <v>722</v>
      </c>
      <c r="F14" s="80" t="s">
        <v>723</v>
      </c>
      <c r="G14" s="102" t="s">
        <v>724</v>
      </c>
      <c r="H14" s="97" t="s">
        <v>725</v>
      </c>
      <c r="I14" s="82" t="s">
        <v>28</v>
      </c>
      <c r="J14" s="82" t="s">
        <v>28</v>
      </c>
      <c r="K14" s="83" t="s">
        <v>40</v>
      </c>
      <c r="L14" s="97">
        <v>32.934983161059797</v>
      </c>
      <c r="M14" s="97">
        <v>131.90821283607801</v>
      </c>
      <c r="N14" s="97" t="s">
        <v>859</v>
      </c>
      <c r="O14" s="132" t="str">
        <f t="shared" si="0"/>
        <v>https://cyberjapandata.gsi.go.jp/#16/32.9349831610598/131.908212836078/&amp;base=std&amp;ls=std&amp;disp=1&amp;vs=c1g1j0h0k0l0u0t0z0r0s0m0f1</v>
      </c>
      <c r="P14" s="101" t="s">
        <v>690</v>
      </c>
    </row>
    <row r="15" spans="1:16" ht="30" customHeight="1">
      <c r="A15" s="90" t="s">
        <v>748</v>
      </c>
      <c r="B15" s="91">
        <v>14</v>
      </c>
      <c r="C15" s="104" t="s">
        <v>726</v>
      </c>
      <c r="D15" s="100" t="s">
        <v>727</v>
      </c>
      <c r="E15" s="81" t="s">
        <v>728</v>
      </c>
      <c r="F15" s="80" t="s">
        <v>729</v>
      </c>
      <c r="G15" s="102" t="s">
        <v>730</v>
      </c>
      <c r="H15" s="97" t="s">
        <v>725</v>
      </c>
      <c r="I15" s="82" t="s">
        <v>28</v>
      </c>
      <c r="J15" s="82" t="s">
        <v>28</v>
      </c>
      <c r="K15" s="83"/>
      <c r="L15" s="97">
        <v>32.964417209409703</v>
      </c>
      <c r="M15" s="97">
        <v>131.91270960753999</v>
      </c>
      <c r="N15" s="97" t="s">
        <v>860</v>
      </c>
      <c r="O15" s="132" t="str">
        <f t="shared" si="0"/>
        <v>https://cyberjapandata.gsi.go.jp/#16/32.9644172094097/131.91270960754/&amp;base=std&amp;ls=std&amp;disp=1&amp;vs=c1g1j0h0k0l0u0t0z0r0s0m0f1</v>
      </c>
      <c r="P15" s="101" t="s">
        <v>687</v>
      </c>
    </row>
    <row r="16" spans="1:16" ht="30" customHeight="1">
      <c r="A16" s="90" t="s">
        <v>748</v>
      </c>
      <c r="B16" s="91">
        <v>15</v>
      </c>
      <c r="C16" s="104" t="s">
        <v>1</v>
      </c>
      <c r="D16" s="93" t="s">
        <v>125</v>
      </c>
      <c r="E16" s="93" t="s">
        <v>737</v>
      </c>
      <c r="F16" s="80" t="s">
        <v>749</v>
      </c>
      <c r="G16" s="103" t="s">
        <v>738</v>
      </c>
      <c r="H16" s="97" t="s">
        <v>750</v>
      </c>
      <c r="I16" s="82" t="s">
        <v>28</v>
      </c>
      <c r="J16" s="82" t="s">
        <v>28</v>
      </c>
      <c r="K16" s="83"/>
      <c r="L16" s="97">
        <v>32.942921574535099</v>
      </c>
      <c r="M16" s="97">
        <v>131.888426046473</v>
      </c>
      <c r="N16" s="97" t="s">
        <v>861</v>
      </c>
      <c r="O16" s="132" t="str">
        <f t="shared" si="0"/>
        <v>https://cyberjapandata.gsi.go.jp/#16/32.9429215745351/131.888426046473/&amp;base=std&amp;ls=std&amp;disp=1&amp;vs=c1g1j0h0k0l0u0t0z0r0s0m0f1</v>
      </c>
      <c r="P16" s="94" t="s">
        <v>702</v>
      </c>
    </row>
    <row r="17" spans="1:16" ht="30" customHeight="1">
      <c r="A17" s="90" t="s">
        <v>748</v>
      </c>
      <c r="B17" s="91">
        <v>16</v>
      </c>
      <c r="C17" s="105" t="s">
        <v>2</v>
      </c>
      <c r="D17" s="106" t="s">
        <v>36</v>
      </c>
      <c r="E17" s="107" t="s">
        <v>751</v>
      </c>
      <c r="F17" s="80" t="s">
        <v>752</v>
      </c>
      <c r="G17" s="108" t="s">
        <v>753</v>
      </c>
      <c r="H17" s="97" t="s">
        <v>747</v>
      </c>
      <c r="I17" s="82" t="s">
        <v>28</v>
      </c>
      <c r="J17" s="82" t="s">
        <v>29</v>
      </c>
      <c r="K17" s="83" t="s">
        <v>40</v>
      </c>
      <c r="L17" s="97">
        <v>32.902555022649203</v>
      </c>
      <c r="M17" s="97">
        <v>131.93252681850501</v>
      </c>
      <c r="N17" s="97" t="s">
        <v>862</v>
      </c>
      <c r="O17" s="132" t="str">
        <f t="shared" si="0"/>
        <v>https://cyberjapandata.gsi.go.jp/#16/32.9025550226492/131.932526818505/&amp;base=std&amp;ls=std&amp;disp=1&amp;vs=c1g1j0h0k0l0u0t0z0r0s0m0f1</v>
      </c>
      <c r="P17" s="94" t="s">
        <v>702</v>
      </c>
    </row>
    <row r="18" spans="1:16" s="74" customFormat="1" ht="30" customHeight="1">
      <c r="A18" s="90" t="s">
        <v>748</v>
      </c>
      <c r="B18" s="91">
        <v>17</v>
      </c>
      <c r="C18" s="104" t="s">
        <v>754</v>
      </c>
      <c r="D18" s="99" t="s">
        <v>47</v>
      </c>
      <c r="E18" s="109" t="s">
        <v>755</v>
      </c>
      <c r="F18" s="110" t="s">
        <v>895</v>
      </c>
      <c r="G18" s="111" t="s">
        <v>29</v>
      </c>
      <c r="H18" s="84"/>
      <c r="I18" s="112"/>
      <c r="J18" s="112"/>
      <c r="K18" s="113"/>
      <c r="L18" s="97">
        <v>32.943627180785697</v>
      </c>
      <c r="M18" s="97">
        <v>131.90101531507401</v>
      </c>
      <c r="N18" s="97" t="s">
        <v>863</v>
      </c>
      <c r="O18" s="132" t="str">
        <f t="shared" si="0"/>
        <v>https://cyberjapandata.gsi.go.jp/#16/32.9436271807857/131.901015315074/&amp;base=std&amp;ls=std&amp;disp=1&amp;vs=c1g1j0h0k0l0u0t0z0r0s0m0f1</v>
      </c>
      <c r="P18" s="101" t="s">
        <v>685</v>
      </c>
    </row>
    <row r="19" spans="1:16" ht="30" customHeight="1">
      <c r="A19" s="90" t="s">
        <v>748</v>
      </c>
      <c r="B19" s="91">
        <v>18</v>
      </c>
      <c r="C19" s="105" t="s">
        <v>731</v>
      </c>
      <c r="D19" s="106" t="s">
        <v>105</v>
      </c>
      <c r="E19" s="107" t="s">
        <v>732</v>
      </c>
      <c r="F19" s="80" t="s">
        <v>733</v>
      </c>
      <c r="G19" s="108" t="s">
        <v>734</v>
      </c>
      <c r="H19" s="97" t="s">
        <v>735</v>
      </c>
      <c r="I19" s="82" t="s">
        <v>28</v>
      </c>
      <c r="J19" s="82" t="s">
        <v>28</v>
      </c>
      <c r="K19" s="83"/>
      <c r="L19" s="97">
        <v>32.972524126910699</v>
      </c>
      <c r="M19" s="97">
        <v>131.83629361486399</v>
      </c>
      <c r="N19" s="97" t="s">
        <v>864</v>
      </c>
      <c r="O19" s="132" t="str">
        <f t="shared" si="0"/>
        <v>https://cyberjapandata.gsi.go.jp/#16/32.9725241269107/131.836293614864/&amp;base=std&amp;ls=std&amp;disp=1&amp;vs=c1g1j0h0k0l0u0t0z0r0s0m0f1</v>
      </c>
      <c r="P19" s="94" t="s">
        <v>702</v>
      </c>
    </row>
    <row r="20" spans="1:16" ht="30" customHeight="1">
      <c r="A20" s="90" t="s">
        <v>748</v>
      </c>
      <c r="B20" s="91">
        <v>19</v>
      </c>
      <c r="C20" s="104" t="s">
        <v>756</v>
      </c>
      <c r="D20" s="100" t="s">
        <v>95</v>
      </c>
      <c r="E20" s="107" t="s">
        <v>757</v>
      </c>
      <c r="F20" s="80" t="s">
        <v>758</v>
      </c>
      <c r="G20" s="108" t="s">
        <v>759</v>
      </c>
      <c r="H20" s="97" t="s">
        <v>750</v>
      </c>
      <c r="I20" s="82" t="s">
        <v>28</v>
      </c>
      <c r="J20" s="82" t="s">
        <v>28</v>
      </c>
      <c r="K20" s="83" t="s">
        <v>40</v>
      </c>
      <c r="L20" s="97">
        <v>32.952483811296503</v>
      </c>
      <c r="M20" s="97">
        <v>131.897554415934</v>
      </c>
      <c r="N20" s="97" t="s">
        <v>865</v>
      </c>
      <c r="O20" s="132" t="str">
        <f t="shared" si="0"/>
        <v>https://cyberjapandata.gsi.go.jp/#16/32.9524838112965/131.897554415934/&amp;base=std&amp;ls=std&amp;disp=1&amp;vs=c1g1j0h0k0l0u0t0z0r0s0m0f1</v>
      </c>
      <c r="P20" s="114" t="s">
        <v>685</v>
      </c>
    </row>
    <row r="21" spans="1:16" ht="30" customHeight="1">
      <c r="A21" s="90" t="s">
        <v>748</v>
      </c>
      <c r="B21" s="91">
        <v>20</v>
      </c>
      <c r="C21" s="104" t="s">
        <v>760</v>
      </c>
      <c r="D21" s="100" t="s">
        <v>705</v>
      </c>
      <c r="E21" s="107" t="s">
        <v>761</v>
      </c>
      <c r="F21" s="80" t="s">
        <v>773</v>
      </c>
      <c r="G21" s="108" t="s">
        <v>714</v>
      </c>
      <c r="H21" s="97" t="s">
        <v>762</v>
      </c>
      <c r="I21" s="82" t="s">
        <v>28</v>
      </c>
      <c r="J21" s="82" t="s">
        <v>28</v>
      </c>
      <c r="K21" s="83"/>
      <c r="L21" s="97">
        <v>32.913836109304299</v>
      </c>
      <c r="M21" s="97">
        <v>131.87833161255199</v>
      </c>
      <c r="N21" s="97" t="s">
        <v>866</v>
      </c>
      <c r="O21" s="132" t="str">
        <f t="shared" si="0"/>
        <v>https://cyberjapandata.gsi.go.jp/#16/32.9138361093043/131.878331612552/&amp;base=std&amp;ls=std&amp;disp=1&amp;vs=c1g1j0h0k0l0u0t0z0r0s0m0f1</v>
      </c>
      <c r="P21" s="94" t="s">
        <v>702</v>
      </c>
    </row>
    <row r="22" spans="1:16" ht="30" customHeight="1">
      <c r="A22" s="90" t="s">
        <v>748</v>
      </c>
      <c r="B22" s="91">
        <v>21</v>
      </c>
      <c r="C22" s="104" t="s">
        <v>763</v>
      </c>
      <c r="D22" s="106" t="s">
        <v>89</v>
      </c>
      <c r="E22" s="115" t="s">
        <v>764</v>
      </c>
      <c r="F22" s="91" t="s">
        <v>896</v>
      </c>
      <c r="G22" s="102" t="s">
        <v>765</v>
      </c>
      <c r="H22" s="97" t="s">
        <v>766</v>
      </c>
      <c r="I22" s="82" t="s">
        <v>28</v>
      </c>
      <c r="J22" s="82" t="s">
        <v>29</v>
      </c>
      <c r="K22" s="83" t="s">
        <v>40</v>
      </c>
      <c r="L22" s="97">
        <v>32.961126443141701</v>
      </c>
      <c r="M22" s="97">
        <v>131.904658160971</v>
      </c>
      <c r="N22" s="97" t="s">
        <v>867</v>
      </c>
      <c r="O22" s="132" t="str">
        <f t="shared" si="0"/>
        <v>https://cyberjapandata.gsi.go.jp/#16/32.9611264431417/131.904658160971/&amp;base=std&amp;ls=std&amp;disp=1&amp;vs=c1g1j0h0k0l0u0t0z0r0s0m0f1</v>
      </c>
      <c r="P22" s="114" t="s">
        <v>687</v>
      </c>
    </row>
    <row r="23" spans="1:16" ht="30" customHeight="1">
      <c r="A23" s="90" t="s">
        <v>748</v>
      </c>
      <c r="B23" s="91">
        <v>22</v>
      </c>
      <c r="C23" s="104" t="s">
        <v>767</v>
      </c>
      <c r="D23" s="106"/>
      <c r="E23" s="115" t="s">
        <v>768</v>
      </c>
      <c r="F23" s="91" t="s">
        <v>897</v>
      </c>
      <c r="G23" s="102" t="s">
        <v>769</v>
      </c>
      <c r="H23" s="97" t="s">
        <v>770</v>
      </c>
      <c r="I23" s="82"/>
      <c r="J23" s="82"/>
      <c r="K23" s="83"/>
      <c r="L23" s="97">
        <v>33.004494833507302</v>
      </c>
      <c r="M23" s="97">
        <v>131.899842528883</v>
      </c>
      <c r="N23" s="97" t="s">
        <v>868</v>
      </c>
      <c r="O23" s="132" t="str">
        <f t="shared" si="0"/>
        <v>https://cyberjapandata.gsi.go.jp/#16/33.0044948335073/131.899842528883/&amp;base=std&amp;ls=std&amp;disp=1&amp;vs=c1g1j0h0k0l0u0t0z0r0s0m0f1</v>
      </c>
      <c r="P23" s="114" t="s">
        <v>686</v>
      </c>
    </row>
    <row r="24" spans="1:16" ht="30" customHeight="1">
      <c r="A24" s="90" t="s">
        <v>771</v>
      </c>
      <c r="B24" s="91">
        <v>23</v>
      </c>
      <c r="C24" s="104" t="s">
        <v>772</v>
      </c>
      <c r="D24" s="100" t="s">
        <v>705</v>
      </c>
      <c r="E24" s="81" t="s">
        <v>707</v>
      </c>
      <c r="F24" s="80" t="s">
        <v>699</v>
      </c>
      <c r="G24" s="108" t="s">
        <v>709</v>
      </c>
      <c r="H24" s="97" t="s">
        <v>710</v>
      </c>
      <c r="I24" s="82" t="s">
        <v>28</v>
      </c>
      <c r="J24" s="82" t="s">
        <v>28</v>
      </c>
      <c r="K24" s="83"/>
      <c r="L24" s="97">
        <v>32.909688241058099</v>
      </c>
      <c r="M24" s="97">
        <v>131.87651197904299</v>
      </c>
      <c r="N24" s="97" t="s">
        <v>869</v>
      </c>
      <c r="O24" s="132" t="str">
        <f t="shared" si="0"/>
        <v>https://cyberjapandata.gsi.go.jp/#16/32.9096882410581/131.876511979043/&amp;base=std&amp;ls=std&amp;disp=1&amp;vs=c1g1j0h0k0l0u0t0z0r0s0m0f1</v>
      </c>
      <c r="P24" s="94" t="s">
        <v>702</v>
      </c>
    </row>
    <row r="25" spans="1:16" ht="30" customHeight="1">
      <c r="A25" s="90" t="s">
        <v>771</v>
      </c>
      <c r="B25" s="91">
        <v>24</v>
      </c>
      <c r="C25" s="104" t="s">
        <v>711</v>
      </c>
      <c r="D25" s="93" t="s">
        <v>705</v>
      </c>
      <c r="E25" s="93" t="s">
        <v>712</v>
      </c>
      <c r="F25" s="80" t="s">
        <v>773</v>
      </c>
      <c r="G25" s="103" t="s">
        <v>714</v>
      </c>
      <c r="H25" s="97" t="s">
        <v>715</v>
      </c>
      <c r="I25" s="82" t="s">
        <v>28</v>
      </c>
      <c r="J25" s="82" t="s">
        <v>28</v>
      </c>
      <c r="K25" s="83"/>
      <c r="L25" s="97">
        <v>32.913777197717302</v>
      </c>
      <c r="M25" s="97">
        <v>131.878176090469</v>
      </c>
      <c r="N25" s="97" t="s">
        <v>870</v>
      </c>
      <c r="O25" s="132" t="str">
        <f t="shared" si="0"/>
        <v>https://cyberjapandata.gsi.go.jp/#16/32.9137771977173/131.878176090469/&amp;base=std&amp;ls=std&amp;disp=1&amp;vs=c1g1j0h0k0l0u0t0z0r0s0m0f1</v>
      </c>
      <c r="P25" s="94" t="s">
        <v>702</v>
      </c>
    </row>
    <row r="26" spans="1:16" ht="30" customHeight="1">
      <c r="A26" s="90" t="s">
        <v>771</v>
      </c>
      <c r="B26" s="91">
        <v>25</v>
      </c>
      <c r="C26" s="104" t="s">
        <v>774</v>
      </c>
      <c r="D26" s="100" t="s">
        <v>775</v>
      </c>
      <c r="E26" s="81" t="s">
        <v>776</v>
      </c>
      <c r="F26" s="80" t="s">
        <v>777</v>
      </c>
      <c r="G26" s="108" t="s">
        <v>29</v>
      </c>
      <c r="H26" s="97" t="s">
        <v>725</v>
      </c>
      <c r="I26" s="82" t="s">
        <v>28</v>
      </c>
      <c r="J26" s="82" t="s">
        <v>29</v>
      </c>
      <c r="K26" s="83"/>
      <c r="L26" s="97">
        <v>32.965815548257403</v>
      </c>
      <c r="M26" s="97">
        <v>131.90713212882201</v>
      </c>
      <c r="N26" s="97" t="s">
        <v>871</v>
      </c>
      <c r="O26" s="132" t="str">
        <f t="shared" si="0"/>
        <v>https://cyberjapandata.gsi.go.jp/#16/32.9658155482574/131.907132128822/&amp;base=std&amp;ls=std&amp;disp=1&amp;vs=c1g1j0h0k0l0u0t0z0r0s0m0f1</v>
      </c>
      <c r="P26" s="101" t="s">
        <v>687</v>
      </c>
    </row>
    <row r="27" spans="1:16" ht="30" customHeight="1">
      <c r="A27" s="90" t="s">
        <v>771</v>
      </c>
      <c r="B27" s="91">
        <v>26</v>
      </c>
      <c r="C27" s="104" t="s">
        <v>778</v>
      </c>
      <c r="D27" s="106" t="s">
        <v>160</v>
      </c>
      <c r="E27" s="107" t="s">
        <v>779</v>
      </c>
      <c r="F27" s="80" t="s">
        <v>893</v>
      </c>
      <c r="G27" s="108" t="s">
        <v>741</v>
      </c>
      <c r="H27" s="97" t="s">
        <v>780</v>
      </c>
      <c r="I27" s="82" t="s">
        <v>28</v>
      </c>
      <c r="J27" s="82" t="s">
        <v>29</v>
      </c>
      <c r="K27" s="83"/>
      <c r="L27" s="97">
        <v>32.935314316516802</v>
      </c>
      <c r="M27" s="97">
        <v>131.90772157369</v>
      </c>
      <c r="N27" s="97" t="s">
        <v>872</v>
      </c>
      <c r="O27" s="132" t="str">
        <f t="shared" si="0"/>
        <v>https://cyberjapandata.gsi.go.jp/#16/32.9353143165168/131.90772157369/&amp;base=std&amp;ls=std&amp;disp=1&amp;vs=c1g1j0h0k0l0u0t0z0r0s0m0f1</v>
      </c>
      <c r="P27" s="114" t="s">
        <v>690</v>
      </c>
    </row>
    <row r="28" spans="1:16" ht="30" customHeight="1">
      <c r="A28" s="90" t="s">
        <v>781</v>
      </c>
      <c r="B28" s="91">
        <v>27</v>
      </c>
      <c r="C28" s="104" t="s">
        <v>782</v>
      </c>
      <c r="D28" s="100" t="s">
        <v>727</v>
      </c>
      <c r="E28" s="81" t="s">
        <v>783</v>
      </c>
      <c r="F28" s="80" t="s">
        <v>784</v>
      </c>
      <c r="G28" s="108" t="s">
        <v>29</v>
      </c>
      <c r="H28" s="97" t="s">
        <v>785</v>
      </c>
      <c r="I28" s="82" t="s">
        <v>28</v>
      </c>
      <c r="J28" s="82" t="s">
        <v>29</v>
      </c>
      <c r="K28" s="83"/>
      <c r="L28" s="97">
        <v>32.965354419727397</v>
      </c>
      <c r="M28" s="97">
        <v>131.91319715038401</v>
      </c>
      <c r="N28" s="97" t="s">
        <v>873</v>
      </c>
      <c r="O28" s="132" t="str">
        <f t="shared" si="0"/>
        <v>https://cyberjapandata.gsi.go.jp/#16/32.9653544197274/131.913197150384/&amp;base=std&amp;ls=std&amp;disp=1&amp;vs=c1g1j0h0k0l0u0t0z0r0s0m0f1</v>
      </c>
      <c r="P28" s="101" t="s">
        <v>687</v>
      </c>
    </row>
    <row r="29" spans="1:16" ht="30" customHeight="1">
      <c r="A29" s="90" t="s">
        <v>781</v>
      </c>
      <c r="B29" s="91">
        <v>28</v>
      </c>
      <c r="C29" s="104" t="s">
        <v>786</v>
      </c>
      <c r="D29" s="93" t="s">
        <v>705</v>
      </c>
      <c r="E29" s="93" t="s">
        <v>712</v>
      </c>
      <c r="F29" s="80" t="s">
        <v>698</v>
      </c>
      <c r="G29" s="108" t="s">
        <v>714</v>
      </c>
      <c r="H29" s="97" t="s">
        <v>715</v>
      </c>
      <c r="I29" s="82" t="s">
        <v>28</v>
      </c>
      <c r="J29" s="82" t="s">
        <v>29</v>
      </c>
      <c r="K29" s="83"/>
      <c r="L29" s="97">
        <v>32.9137596843387</v>
      </c>
      <c r="M29" s="97">
        <v>131.878428339274</v>
      </c>
      <c r="N29" s="97" t="s">
        <v>874</v>
      </c>
      <c r="O29" s="132" t="str">
        <f t="shared" si="0"/>
        <v>https://cyberjapandata.gsi.go.jp/#16/32.9137596843387/131.878428339274/&amp;base=std&amp;ls=std&amp;disp=1&amp;vs=c1g1j0h0k0l0u0t0z0r0s0m0f1</v>
      </c>
      <c r="P29" s="94" t="s">
        <v>702</v>
      </c>
    </row>
    <row r="30" spans="1:16" ht="30" customHeight="1">
      <c r="A30" s="90" t="s">
        <v>781</v>
      </c>
      <c r="B30" s="91">
        <v>29</v>
      </c>
      <c r="C30" s="105" t="s">
        <v>787</v>
      </c>
      <c r="D30" s="106" t="s">
        <v>192</v>
      </c>
      <c r="E30" s="107" t="s">
        <v>788</v>
      </c>
      <c r="F30" s="80" t="s">
        <v>789</v>
      </c>
      <c r="G30" s="108" t="s">
        <v>29</v>
      </c>
      <c r="H30" s="97" t="s">
        <v>735</v>
      </c>
      <c r="I30" s="82" t="s">
        <v>28</v>
      </c>
      <c r="J30" s="82" t="s">
        <v>28</v>
      </c>
      <c r="K30" s="83"/>
      <c r="L30" s="97">
        <v>32.948834690688599</v>
      </c>
      <c r="M30" s="97">
        <v>131.84243967845401</v>
      </c>
      <c r="N30" s="97" t="s">
        <v>875</v>
      </c>
      <c r="O30" s="132" t="str">
        <f t="shared" si="0"/>
        <v>https://cyberjapandata.gsi.go.jp/#16/32.9488346906886/131.842439678454/&amp;base=std&amp;ls=std&amp;disp=1&amp;vs=c1g1j0h0k0l0u0t0z0r0s0m0f1</v>
      </c>
      <c r="P30" s="94" t="s">
        <v>702</v>
      </c>
    </row>
    <row r="31" spans="1:16" ht="30" customHeight="1">
      <c r="A31" s="90" t="s">
        <v>781</v>
      </c>
      <c r="B31" s="91">
        <v>30</v>
      </c>
      <c r="C31" s="104" t="s">
        <v>790</v>
      </c>
      <c r="D31" s="100" t="s">
        <v>791</v>
      </c>
      <c r="E31" s="81" t="s">
        <v>792</v>
      </c>
      <c r="F31" s="80" t="s">
        <v>793</v>
      </c>
      <c r="G31" s="108" t="s">
        <v>794</v>
      </c>
      <c r="H31" s="98" t="s">
        <v>750</v>
      </c>
      <c r="I31" s="82" t="s">
        <v>28</v>
      </c>
      <c r="J31" s="82" t="s">
        <v>29</v>
      </c>
      <c r="K31" s="83"/>
      <c r="L31" s="97">
        <v>32.9544154032017</v>
      </c>
      <c r="M31" s="97">
        <v>131.87049517780699</v>
      </c>
      <c r="N31" s="97" t="s">
        <v>876</v>
      </c>
      <c r="O31" s="132" t="str">
        <f t="shared" si="0"/>
        <v>https://cyberjapandata.gsi.go.jp/#16/32.9544154032017/131.870495177807/&amp;base=std&amp;ls=std&amp;disp=1&amp;vs=c1g1j0h0k0l0u0t0z0r0s0m0f1</v>
      </c>
      <c r="P31" s="94" t="s">
        <v>702</v>
      </c>
    </row>
    <row r="32" spans="1:16" ht="30" customHeight="1">
      <c r="A32" s="90" t="s">
        <v>781</v>
      </c>
      <c r="B32" s="91">
        <v>31</v>
      </c>
      <c r="C32" s="104" t="s">
        <v>795</v>
      </c>
      <c r="D32" s="100"/>
      <c r="E32" s="81" t="s">
        <v>796</v>
      </c>
      <c r="F32" s="80" t="s">
        <v>793</v>
      </c>
      <c r="G32" s="108" t="s">
        <v>794</v>
      </c>
      <c r="H32" s="98" t="s">
        <v>797</v>
      </c>
      <c r="I32" s="82"/>
      <c r="J32" s="82"/>
      <c r="K32" s="83"/>
      <c r="L32" s="97">
        <v>32.962961475447003</v>
      </c>
      <c r="M32" s="97">
        <v>131.89527313263099</v>
      </c>
      <c r="N32" s="97" t="s">
        <v>877</v>
      </c>
      <c r="O32" s="132" t="str">
        <f t="shared" si="0"/>
        <v>https://cyberjapandata.gsi.go.jp/#16/32.962961475447/131.895273132631/&amp;base=std&amp;ls=std&amp;disp=1&amp;vs=c1g1j0h0k0l0u0t0z0r0s0m0f1</v>
      </c>
      <c r="P32" s="101" t="s">
        <v>687</v>
      </c>
    </row>
    <row r="33" spans="1:17" ht="30" customHeight="1">
      <c r="A33" s="90" t="s">
        <v>781</v>
      </c>
      <c r="B33" s="91">
        <v>32</v>
      </c>
      <c r="C33" s="116" t="s">
        <v>798</v>
      </c>
      <c r="D33" s="117"/>
      <c r="E33" s="118" t="s">
        <v>799</v>
      </c>
      <c r="F33" s="119" t="s">
        <v>898</v>
      </c>
      <c r="G33" s="120"/>
      <c r="H33" s="121" t="s">
        <v>800</v>
      </c>
      <c r="I33" s="122" t="s">
        <v>28</v>
      </c>
      <c r="J33" s="122" t="s">
        <v>29</v>
      </c>
      <c r="K33" s="123"/>
      <c r="L33" s="97">
        <v>32.947720054744998</v>
      </c>
      <c r="M33" s="97">
        <v>131.890677700645</v>
      </c>
      <c r="N33" s="97" t="s">
        <v>878</v>
      </c>
      <c r="O33" s="132" t="str">
        <f t="shared" si="0"/>
        <v>https://cyberjapandata.gsi.go.jp/#16/32.947720054745/131.890677700645/&amp;base=std&amp;ls=std&amp;disp=1&amp;vs=c1g1j0h0k0l0u0t0z0r0s0m0f1</v>
      </c>
      <c r="P33" s="101" t="s">
        <v>690</v>
      </c>
    </row>
    <row r="34" spans="1:17" ht="30" customHeight="1">
      <c r="A34" s="90" t="s">
        <v>781</v>
      </c>
      <c r="B34" s="91">
        <v>33</v>
      </c>
      <c r="C34" s="116" t="s">
        <v>801</v>
      </c>
      <c r="D34" s="117"/>
      <c r="E34" s="118" t="s">
        <v>802</v>
      </c>
      <c r="F34" s="119" t="s">
        <v>898</v>
      </c>
      <c r="G34" s="120"/>
      <c r="H34" s="121" t="s">
        <v>800</v>
      </c>
      <c r="I34" s="122"/>
      <c r="J34" s="122"/>
      <c r="K34" s="123"/>
      <c r="L34" s="97">
        <v>32.961039115714399</v>
      </c>
      <c r="M34" s="97">
        <v>131.87959641361601</v>
      </c>
      <c r="N34" s="97" t="s">
        <v>879</v>
      </c>
      <c r="O34" s="132" t="str">
        <f t="shared" si="0"/>
        <v>https://cyberjapandata.gsi.go.jp/#16/32.9610391157144/131.879596413616/&amp;base=std&amp;ls=std&amp;disp=1&amp;vs=c1g1j0h0k0l0u0t0z0r0s0m0f1</v>
      </c>
      <c r="P34" s="94" t="s">
        <v>702</v>
      </c>
    </row>
    <row r="35" spans="1:17" ht="30" customHeight="1">
      <c r="A35" s="90" t="s">
        <v>781</v>
      </c>
      <c r="B35" s="91">
        <v>34</v>
      </c>
      <c r="C35" s="99" t="s">
        <v>803</v>
      </c>
      <c r="D35" s="124" t="s">
        <v>804</v>
      </c>
      <c r="E35" s="107" t="s">
        <v>805</v>
      </c>
      <c r="F35" s="80" t="s">
        <v>899</v>
      </c>
      <c r="G35" s="108" t="s">
        <v>806</v>
      </c>
      <c r="H35" s="97" t="s">
        <v>807</v>
      </c>
      <c r="I35" s="82"/>
      <c r="J35" s="82"/>
      <c r="K35" s="83"/>
      <c r="L35" s="97">
        <v>32.950120995581202</v>
      </c>
      <c r="M35" s="97">
        <v>131.90505274079101</v>
      </c>
      <c r="N35" s="97" t="s">
        <v>880</v>
      </c>
      <c r="O35" s="132" t="str">
        <f t="shared" si="0"/>
        <v>https://cyberjapandata.gsi.go.jp/#16/32.9501209955812/131.905052740791/&amp;base=std&amp;ls=std&amp;disp=1&amp;vs=c1g1j0h0k0l0u0t0z0r0s0m0f1</v>
      </c>
      <c r="P35" s="114" t="s">
        <v>685</v>
      </c>
      <c r="Q35" s="8"/>
    </row>
    <row r="36" spans="1:17" ht="28.5" customHeight="1">
      <c r="A36" s="90" t="s">
        <v>781</v>
      </c>
      <c r="B36" s="91">
        <v>35</v>
      </c>
      <c r="C36" s="99" t="s">
        <v>808</v>
      </c>
      <c r="D36" s="106" t="s">
        <v>89</v>
      </c>
      <c r="E36" s="115" t="s">
        <v>764</v>
      </c>
      <c r="F36" s="80" t="s">
        <v>900</v>
      </c>
      <c r="G36" s="108" t="s">
        <v>809</v>
      </c>
      <c r="H36" s="97" t="s">
        <v>766</v>
      </c>
      <c r="I36" s="82" t="s">
        <v>28</v>
      </c>
      <c r="J36" s="82" t="s">
        <v>28</v>
      </c>
      <c r="K36" s="83"/>
      <c r="L36" s="97">
        <v>32.961181464557399</v>
      </c>
      <c r="M36" s="97">
        <v>131.90454256336699</v>
      </c>
      <c r="N36" s="97" t="s">
        <v>881</v>
      </c>
      <c r="O36" s="132" t="str">
        <f t="shared" si="0"/>
        <v>https://cyberjapandata.gsi.go.jp/#16/32.9611814645574/131.904542563367/&amp;base=std&amp;ls=std&amp;disp=1&amp;vs=c1g1j0h0k0l0u0t0z0r0s0m0f1</v>
      </c>
      <c r="P36" s="114" t="s">
        <v>687</v>
      </c>
      <c r="Q36" s="8"/>
    </row>
    <row r="37" spans="1:17" ht="28.5" customHeight="1">
      <c r="A37" s="90" t="s">
        <v>781</v>
      </c>
      <c r="B37" s="91">
        <v>36</v>
      </c>
      <c r="C37" s="99" t="s">
        <v>810</v>
      </c>
      <c r="D37" s="106" t="s">
        <v>160</v>
      </c>
      <c r="E37" s="107" t="s">
        <v>779</v>
      </c>
      <c r="F37" s="80" t="s">
        <v>893</v>
      </c>
      <c r="G37" s="108" t="s">
        <v>741</v>
      </c>
      <c r="H37" s="97" t="s">
        <v>780</v>
      </c>
      <c r="I37" s="82" t="s">
        <v>28</v>
      </c>
      <c r="J37" s="82" t="s">
        <v>29</v>
      </c>
      <c r="K37" s="83"/>
      <c r="L37" s="97">
        <v>32.935350848235899</v>
      </c>
      <c r="M37" s="97">
        <v>131.90791856054099</v>
      </c>
      <c r="N37" s="97" t="s">
        <v>882</v>
      </c>
      <c r="O37" s="132" t="str">
        <f t="shared" si="0"/>
        <v>https://cyberjapandata.gsi.go.jp/#16/32.9353508482359/131.907918560541/&amp;base=std&amp;ls=std&amp;disp=1&amp;vs=c1g1j0h0k0l0u0t0z0r0s0m0f1</v>
      </c>
      <c r="P37" s="114" t="s">
        <v>685</v>
      </c>
      <c r="Q37" s="8"/>
    </row>
    <row r="38" spans="1:17" ht="28.5" customHeight="1">
      <c r="A38" s="125" t="s">
        <v>811</v>
      </c>
      <c r="B38" s="91">
        <v>37</v>
      </c>
      <c r="C38" s="126" t="s">
        <v>812</v>
      </c>
      <c r="D38" s="100" t="s">
        <v>89</v>
      </c>
      <c r="E38" s="81" t="s">
        <v>813</v>
      </c>
      <c r="F38" s="80" t="s">
        <v>901</v>
      </c>
      <c r="G38" s="108" t="s">
        <v>814</v>
      </c>
      <c r="H38" s="97" t="s">
        <v>815</v>
      </c>
      <c r="I38" s="82" t="s">
        <v>28</v>
      </c>
      <c r="J38" s="82" t="s">
        <v>29</v>
      </c>
      <c r="K38" s="83"/>
      <c r="L38" s="97">
        <v>32.958767074047401</v>
      </c>
      <c r="M38" s="97">
        <v>131.90703209615</v>
      </c>
      <c r="N38" s="97" t="s">
        <v>883</v>
      </c>
      <c r="O38" s="132" t="str">
        <f t="shared" si="0"/>
        <v>https://cyberjapandata.gsi.go.jp/#16/32.9587670740474/131.90703209615/&amp;base=std&amp;ls=std&amp;disp=1&amp;vs=c1g1j0h0k0l0u0t0z0r0s0m0f1</v>
      </c>
      <c r="P38" s="94" t="s">
        <v>702</v>
      </c>
      <c r="Q38" s="8"/>
    </row>
    <row r="39" spans="1:17" ht="28.5" customHeight="1">
      <c r="A39" s="125" t="s">
        <v>816</v>
      </c>
      <c r="B39" s="91">
        <v>38</v>
      </c>
      <c r="C39" s="126" t="s">
        <v>817</v>
      </c>
      <c r="D39" s="100" t="s">
        <v>705</v>
      </c>
      <c r="E39" s="81" t="s">
        <v>818</v>
      </c>
      <c r="F39" s="80" t="s">
        <v>773</v>
      </c>
      <c r="G39" s="108" t="s">
        <v>714</v>
      </c>
      <c r="H39" s="127" t="s">
        <v>819</v>
      </c>
      <c r="I39" s="82" t="s">
        <v>28</v>
      </c>
      <c r="J39" s="82" t="s">
        <v>29</v>
      </c>
      <c r="K39" s="83"/>
      <c r="L39" s="97">
        <v>32.9136385970519</v>
      </c>
      <c r="M39" s="97">
        <v>131.87879094876601</v>
      </c>
      <c r="N39" s="97" t="s">
        <v>884</v>
      </c>
      <c r="O39" s="132" t="str">
        <f t="shared" si="0"/>
        <v>https://cyberjapandata.gsi.go.jp/#16/32.9136385970519/131.878790948766/&amp;base=std&amp;ls=std&amp;disp=1&amp;vs=c1g1j0h0k0l0u0t0z0r0s0m0f1</v>
      </c>
      <c r="P39" s="94" t="s">
        <v>702</v>
      </c>
      <c r="Q39" s="8"/>
    </row>
    <row r="40" spans="1:17" ht="28.5" customHeight="1">
      <c r="A40" s="125" t="s">
        <v>816</v>
      </c>
      <c r="B40" s="91">
        <v>39</v>
      </c>
      <c r="C40" s="126" t="s">
        <v>820</v>
      </c>
      <c r="D40" s="100" t="s">
        <v>42</v>
      </c>
      <c r="E40" s="81" t="s">
        <v>821</v>
      </c>
      <c r="F40" s="80" t="s">
        <v>902</v>
      </c>
      <c r="G40" s="108" t="s">
        <v>822</v>
      </c>
      <c r="H40" s="97" t="s">
        <v>823</v>
      </c>
      <c r="I40" s="82" t="s">
        <v>28</v>
      </c>
      <c r="J40" s="82" t="s">
        <v>29</v>
      </c>
      <c r="K40" s="83"/>
      <c r="L40" s="97">
        <v>32.966117011387297</v>
      </c>
      <c r="M40" s="97">
        <v>131.878581818302</v>
      </c>
      <c r="N40" s="97" t="s">
        <v>885</v>
      </c>
      <c r="O40" s="132" t="str">
        <f t="shared" si="0"/>
        <v>https://cyberjapandata.gsi.go.jp/#16/32.9661170113873/131.878581818302/&amp;base=std&amp;ls=std&amp;disp=1&amp;vs=c1g1j0h0k0l0u0t0z0r0s0m0f1</v>
      </c>
      <c r="P40" s="94" t="s">
        <v>702</v>
      </c>
      <c r="Q40" s="8"/>
    </row>
    <row r="41" spans="1:17" ht="28.5" customHeight="1">
      <c r="A41" s="125" t="s">
        <v>816</v>
      </c>
      <c r="B41" s="91">
        <v>40</v>
      </c>
      <c r="C41" s="126" t="s">
        <v>824</v>
      </c>
      <c r="D41" s="100" t="s">
        <v>680</v>
      </c>
      <c r="E41" s="81" t="s">
        <v>825</v>
      </c>
      <c r="F41" s="80" t="s">
        <v>903</v>
      </c>
      <c r="G41" s="108" t="s">
        <v>826</v>
      </c>
      <c r="H41" s="97" t="s">
        <v>827</v>
      </c>
      <c r="I41" s="82" t="s">
        <v>28</v>
      </c>
      <c r="J41" s="82" t="s">
        <v>29</v>
      </c>
      <c r="K41" s="83"/>
      <c r="L41" s="97">
        <v>32.953952522270001</v>
      </c>
      <c r="M41" s="97">
        <v>131.89348165359999</v>
      </c>
      <c r="N41" s="97" t="s">
        <v>886</v>
      </c>
      <c r="O41" s="132" t="str">
        <f t="shared" si="0"/>
        <v>https://cyberjapandata.gsi.go.jp/#16/32.95395252227/131.8934816536/&amp;base=std&amp;ls=std&amp;disp=1&amp;vs=c1g1j0h0k0l0u0t0z0r0s0m0f1</v>
      </c>
      <c r="P41" s="101" t="s">
        <v>690</v>
      </c>
      <c r="Q41" s="8"/>
    </row>
    <row r="42" spans="1:17" ht="28.5" customHeight="1">
      <c r="A42" s="125" t="s">
        <v>816</v>
      </c>
      <c r="B42" s="91">
        <v>42</v>
      </c>
      <c r="C42" s="126" t="s">
        <v>830</v>
      </c>
      <c r="D42" s="100"/>
      <c r="E42" s="81" t="s">
        <v>828</v>
      </c>
      <c r="F42" s="80" t="s">
        <v>904</v>
      </c>
      <c r="G42" s="80" t="s">
        <v>829</v>
      </c>
      <c r="H42" s="97"/>
      <c r="I42" s="82"/>
      <c r="J42" s="82"/>
      <c r="K42" s="83"/>
      <c r="L42" s="97">
        <v>32.972250768754897</v>
      </c>
      <c r="M42" s="97">
        <v>131.904703480324</v>
      </c>
      <c r="N42" s="97" t="s">
        <v>887</v>
      </c>
      <c r="O42" s="132" t="str">
        <f t="shared" si="0"/>
        <v>https://cyberjapandata.gsi.go.jp/#16/32.9722507687549/131.904703480324/&amp;base=std&amp;ls=std&amp;disp=1&amp;vs=c1g1j0h0k0l0u0t0z0r0s0m0f1</v>
      </c>
      <c r="P42" s="101" t="s">
        <v>689</v>
      </c>
      <c r="Q42" s="8"/>
    </row>
    <row r="43" spans="1:17" ht="28.5" customHeight="1">
      <c r="A43" s="125" t="s">
        <v>831</v>
      </c>
      <c r="B43" s="91">
        <v>43</v>
      </c>
      <c r="C43" s="99" t="s">
        <v>832</v>
      </c>
      <c r="D43" s="128" t="s">
        <v>791</v>
      </c>
      <c r="E43" s="97" t="s">
        <v>833</v>
      </c>
      <c r="F43" s="80" t="s">
        <v>905</v>
      </c>
      <c r="G43" s="108" t="s">
        <v>834</v>
      </c>
      <c r="H43" s="97" t="s">
        <v>835</v>
      </c>
      <c r="I43" s="80" t="s">
        <v>28</v>
      </c>
      <c r="J43" s="129" t="s">
        <v>29</v>
      </c>
      <c r="K43" s="130"/>
      <c r="L43" s="97">
        <v>32.952419250623102</v>
      </c>
      <c r="M43" s="97">
        <v>131.87459224236801</v>
      </c>
      <c r="N43" s="97" t="s">
        <v>888</v>
      </c>
      <c r="O43" s="132" t="str">
        <f t="shared" si="0"/>
        <v>https://cyberjapandata.gsi.go.jp/#16/32.9524192506231/131.874592242368/&amp;base=std&amp;ls=std&amp;disp=1&amp;vs=c1g1j0h0k0l0u0t0z0r0s0m0f1</v>
      </c>
      <c r="P43" s="94" t="s">
        <v>702</v>
      </c>
      <c r="Q43" s="8"/>
    </row>
    <row r="44" spans="1:17" ht="28.5" customHeight="1">
      <c r="A44" s="125" t="s">
        <v>831</v>
      </c>
      <c r="B44" s="91">
        <v>44</v>
      </c>
      <c r="C44" s="99" t="s">
        <v>836</v>
      </c>
      <c r="D44" s="128" t="s">
        <v>95</v>
      </c>
      <c r="E44" s="97" t="s">
        <v>837</v>
      </c>
      <c r="F44" s="80" t="s">
        <v>906</v>
      </c>
      <c r="G44" s="108" t="s">
        <v>838</v>
      </c>
      <c r="H44" s="97" t="s">
        <v>839</v>
      </c>
      <c r="I44" s="80" t="s">
        <v>28</v>
      </c>
      <c r="J44" s="129" t="s">
        <v>29</v>
      </c>
      <c r="K44" s="130"/>
      <c r="L44" s="97">
        <v>32.959880304063503</v>
      </c>
      <c r="M44" s="97">
        <v>131.91799352824501</v>
      </c>
      <c r="N44" s="97" t="s">
        <v>889</v>
      </c>
      <c r="O44" s="132" t="str">
        <f t="shared" si="0"/>
        <v>https://cyberjapandata.gsi.go.jp/#16/32.9598803040635/131.917993528245/&amp;base=std&amp;ls=std&amp;disp=1&amp;vs=c1g1j0h0k0l0u0t0z0r0s0m0f1</v>
      </c>
      <c r="P44" s="131" t="s">
        <v>688</v>
      </c>
      <c r="Q44" s="8"/>
    </row>
    <row r="45" spans="1:17" ht="28.5" customHeight="1">
      <c r="A45" s="125" t="s">
        <v>831</v>
      </c>
      <c r="B45" s="91">
        <v>45</v>
      </c>
      <c r="C45" s="99" t="s">
        <v>840</v>
      </c>
      <c r="D45" s="128" t="s">
        <v>89</v>
      </c>
      <c r="E45" s="97" t="s">
        <v>841</v>
      </c>
      <c r="F45" s="80" t="s">
        <v>907</v>
      </c>
      <c r="G45" s="108" t="s">
        <v>842</v>
      </c>
      <c r="H45" s="97" t="s">
        <v>819</v>
      </c>
      <c r="I45" s="80" t="s">
        <v>28</v>
      </c>
      <c r="J45" s="129" t="s">
        <v>29</v>
      </c>
      <c r="K45" s="130"/>
      <c r="L45" s="97">
        <v>32.956982375353199</v>
      </c>
      <c r="M45" s="97">
        <v>131.909251163253</v>
      </c>
      <c r="N45" s="97" t="s">
        <v>890</v>
      </c>
      <c r="O45" s="132" t="str">
        <f t="shared" si="0"/>
        <v>https://cyberjapandata.gsi.go.jp/#16/32.9569823753532/131.909251163253/&amp;base=std&amp;ls=std&amp;disp=1&amp;vs=c1g1j0h0k0l0u0t0z0r0s0m0f1</v>
      </c>
      <c r="P45" s="131" t="s">
        <v>690</v>
      </c>
      <c r="Q45" s="8"/>
    </row>
    <row r="46" spans="1:17" ht="28.5" customHeight="1">
      <c r="A46" s="125" t="s">
        <v>831</v>
      </c>
      <c r="B46" s="91">
        <v>46</v>
      </c>
      <c r="C46" s="99" t="s">
        <v>843</v>
      </c>
      <c r="D46" s="128" t="s">
        <v>705</v>
      </c>
      <c r="E46" s="97" t="s">
        <v>844</v>
      </c>
      <c r="F46" s="80" t="s">
        <v>908</v>
      </c>
      <c r="G46" s="108" t="s">
        <v>845</v>
      </c>
      <c r="H46" s="97" t="s">
        <v>846</v>
      </c>
      <c r="I46" s="80" t="s">
        <v>28</v>
      </c>
      <c r="J46" s="129" t="s">
        <v>29</v>
      </c>
      <c r="K46" s="130"/>
      <c r="L46" s="97">
        <v>32.955902143377799</v>
      </c>
      <c r="M46" s="97">
        <v>131.89560948162901</v>
      </c>
      <c r="N46" s="97" t="s">
        <v>891</v>
      </c>
      <c r="O46" s="132" t="str">
        <f t="shared" si="0"/>
        <v>https://cyberjapandata.gsi.go.jp/#16/32.9559021433778/131.895609481629/&amp;base=std&amp;ls=std&amp;disp=1&amp;vs=c1g1j0h0k0l0u0t0z0r0s0m0f1</v>
      </c>
      <c r="P46" s="131" t="s">
        <v>685</v>
      </c>
      <c r="Q46" s="8"/>
    </row>
  </sheetData>
  <autoFilter ref="A1:K46" xr:uid="{78F11C61-80C8-4218-A97A-2F6EA9FD269C}"/>
  <phoneticPr fontId="2"/>
  <pageMargins left="0.59055118110236227" right="0" top="0.39370078740157483" bottom="0.39370078740157483" header="0.39370078740157483" footer="0"/>
  <pageSetup paperSize="9" scale="3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3029-7FAF-475B-B7D1-8EF6A4C23F53}">
  <sheetPr codeName="Sheet17">
    <pageSetUpPr fitToPage="1"/>
  </sheetPr>
  <dimension ref="A1:AH155"/>
  <sheetViews>
    <sheetView tabSelected="1" zoomScale="70" zoomScaleNormal="70" zoomScaleSheetLayoutView="85" workbookViewId="0">
      <pane xSplit="4" ySplit="2" topLeftCell="E3" activePane="bottomRight" state="frozenSplit"/>
      <selection pane="topRight" activeCell="M1" sqref="M1"/>
      <selection pane="bottomLeft" activeCell="A11" sqref="A11"/>
      <selection pane="bottomRight" activeCell="L13" sqref="L13"/>
    </sheetView>
  </sheetViews>
  <sheetFormatPr defaultColWidth="8.25" defaultRowHeight="23.1" customHeight="1"/>
  <cols>
    <col min="1" max="1" width="18.25" style="4" customWidth="1"/>
    <col min="2" max="2" width="7.75" style="4" customWidth="1"/>
    <col min="3" max="3" width="5.125" style="5" customWidth="1"/>
    <col min="4" max="4" width="29.5" style="5" customWidth="1"/>
    <col min="5" max="5" width="12.75" style="5" bestFit="1" customWidth="1"/>
    <col min="6" max="6" width="31.75" style="56" customWidth="1"/>
    <col min="7" max="7" width="15.5" style="5" customWidth="1"/>
    <col min="8" max="8" width="7.625" style="5" customWidth="1"/>
    <col min="9" max="9" width="20.375" style="5" customWidth="1"/>
    <col min="10" max="11" width="7.75" style="8" customWidth="1"/>
    <col min="12" max="12" width="15.25" style="5" customWidth="1"/>
    <col min="13" max="15" width="8.75" style="1" customWidth="1"/>
    <col min="16" max="17" width="16.75" style="56" customWidth="1"/>
    <col min="18" max="18" width="21.125" style="56" customWidth="1"/>
    <col min="19" max="19" width="24" style="5" customWidth="1"/>
    <col min="20" max="20" width="22.75" style="5" customWidth="1"/>
    <col min="21" max="27" width="8.25" style="5"/>
    <col min="28" max="28" width="19.5" style="5" customWidth="1"/>
    <col min="29" max="30" width="7.75" style="134" customWidth="1"/>
    <col min="31" max="16384" width="8.25" style="5"/>
  </cols>
  <sheetData>
    <row r="1" spans="1:34" ht="23.1" customHeight="1">
      <c r="F1" s="6"/>
      <c r="I1" s="7"/>
      <c r="L1" s="16">
        <v>45058</v>
      </c>
      <c r="P1" s="6"/>
      <c r="Q1" s="6"/>
      <c r="R1" s="6"/>
      <c r="AB1" s="17"/>
      <c r="AC1" s="135" t="s">
        <v>695</v>
      </c>
      <c r="AD1" s="135"/>
      <c r="AE1" s="17" t="s">
        <v>694</v>
      </c>
      <c r="AF1" s="17"/>
      <c r="AG1" s="17" t="s">
        <v>694</v>
      </c>
      <c r="AH1" s="17"/>
    </row>
    <row r="2" spans="1:34" s="17" customFormat="1" ht="23.1" customHeight="1">
      <c r="A2" s="9" t="s">
        <v>11</v>
      </c>
      <c r="B2" s="9"/>
      <c r="C2" s="10" t="s">
        <v>12</v>
      </c>
      <c r="D2" s="11" t="s">
        <v>13</v>
      </c>
      <c r="E2" s="11" t="s">
        <v>14</v>
      </c>
      <c r="F2" s="12" t="s">
        <v>15</v>
      </c>
      <c r="G2" s="13" t="s">
        <v>16</v>
      </c>
      <c r="H2" s="13" t="s">
        <v>17</v>
      </c>
      <c r="I2" s="11" t="s">
        <v>18</v>
      </c>
      <c r="J2" s="14" t="s">
        <v>19</v>
      </c>
      <c r="K2" s="15" t="s">
        <v>20</v>
      </c>
      <c r="L2" s="10" t="s">
        <v>21</v>
      </c>
      <c r="M2" s="10" t="s">
        <v>681</v>
      </c>
      <c r="N2" s="10" t="s">
        <v>683</v>
      </c>
      <c r="O2" s="10" t="s">
        <v>684</v>
      </c>
      <c r="P2" s="139" t="s">
        <v>911</v>
      </c>
      <c r="Q2" s="140" t="s">
        <v>912</v>
      </c>
      <c r="R2" s="78" t="s">
        <v>909</v>
      </c>
      <c r="S2" s="78" t="s">
        <v>910</v>
      </c>
      <c r="T2" s="71" t="s">
        <v>692</v>
      </c>
      <c r="AB2" s="2" t="s">
        <v>696</v>
      </c>
      <c r="AC2" s="136">
        <f t="shared" ref="AC2:AH2" si="0">AC10-AC3</f>
        <v>52</v>
      </c>
      <c r="AD2" s="137">
        <f t="shared" si="0"/>
        <v>100.00000000000001</v>
      </c>
      <c r="AE2" s="138">
        <f t="shared" si="0"/>
        <v>24</v>
      </c>
      <c r="AF2" s="137">
        <f t="shared" si="0"/>
        <v>100</v>
      </c>
      <c r="AG2" s="138">
        <f t="shared" si="0"/>
        <v>732</v>
      </c>
      <c r="AH2" s="137">
        <f t="shared" si="0"/>
        <v>100</v>
      </c>
    </row>
    <row r="3" spans="1:34" ht="30" customHeight="1">
      <c r="A3" s="18" t="s">
        <v>22</v>
      </c>
      <c r="B3" s="18" t="s">
        <v>694</v>
      </c>
      <c r="C3" s="19">
        <v>1</v>
      </c>
      <c r="D3" s="20" t="s">
        <v>23</v>
      </c>
      <c r="E3" s="20" t="s">
        <v>24</v>
      </c>
      <c r="F3" s="21" t="s">
        <v>25</v>
      </c>
      <c r="G3" s="19" t="s">
        <v>611</v>
      </c>
      <c r="H3" s="19" t="s">
        <v>26</v>
      </c>
      <c r="I3" s="21" t="s">
        <v>27</v>
      </c>
      <c r="J3" s="22" t="s">
        <v>28</v>
      </c>
      <c r="K3" s="22" t="s">
        <v>29</v>
      </c>
      <c r="L3" s="23"/>
      <c r="M3" s="2">
        <v>21</v>
      </c>
      <c r="N3" s="2">
        <v>19</v>
      </c>
      <c r="O3" s="2">
        <v>0</v>
      </c>
      <c r="P3" s="31">
        <v>32.9512734763899</v>
      </c>
      <c r="Q3" s="31">
        <v>131.90798838351199</v>
      </c>
      <c r="R3" s="21" t="s">
        <v>465</v>
      </c>
      <c r="S3" s="132" t="str">
        <f>HYPERLINK("https://cyberjapandata.gsi.go.jp/#16/"&amp;P3&amp;"/"&amp;Q3&amp;"/&amp;base=std&amp;ls=std&amp;disp=1&amp;vs=c1g1j0h0k0l0u0t0z0r0s0m0f1")</f>
        <v>https://cyberjapandata.gsi.go.jp/#16/32.9512734763899/131.907988383512/&amp;base=std&amp;ls=std&amp;disp=1&amp;vs=c1g1j0h0k0l0u0t0z0r0s0m0f1</v>
      </c>
      <c r="T3" s="72" t="s">
        <v>685</v>
      </c>
      <c r="AB3" s="2" t="s">
        <v>691</v>
      </c>
      <c r="AC3" s="136">
        <f t="shared" ref="AC3:AC9" si="1">COUNTIF(T:T,AB3)</f>
        <v>0</v>
      </c>
      <c r="AD3" s="137">
        <f>AC3/$AC$10%</f>
        <v>0</v>
      </c>
      <c r="AE3" s="136">
        <f>COUNTIFS($B:$B,$AE$1,$T:$T,$AB3)</f>
        <v>0</v>
      </c>
      <c r="AF3" s="137">
        <f>AE3/$AE$10%</f>
        <v>0</v>
      </c>
      <c r="AG3" s="136">
        <f>SUMIFS($N:$N,$B:$B,$AE$1,$T:$T,$AB3)</f>
        <v>0</v>
      </c>
      <c r="AH3" s="137">
        <f>AG3/$AG$10%</f>
        <v>0</v>
      </c>
    </row>
    <row r="4" spans="1:34" ht="30" customHeight="1">
      <c r="A4" s="18" t="s">
        <v>22</v>
      </c>
      <c r="B4" s="18" t="s">
        <v>694</v>
      </c>
      <c r="C4" s="19">
        <v>2</v>
      </c>
      <c r="D4" s="24" t="s">
        <v>30</v>
      </c>
      <c r="E4" s="24" t="s">
        <v>31</v>
      </c>
      <c r="F4" s="21" t="s">
        <v>32</v>
      </c>
      <c r="G4" s="19" t="s">
        <v>612</v>
      </c>
      <c r="H4" s="19" t="s">
        <v>33</v>
      </c>
      <c r="I4" s="21" t="s">
        <v>34</v>
      </c>
      <c r="J4" s="22" t="s">
        <v>28</v>
      </c>
      <c r="K4" s="22" t="s">
        <v>28</v>
      </c>
      <c r="L4" s="23"/>
      <c r="M4" s="2">
        <v>15</v>
      </c>
      <c r="N4" s="2">
        <v>40</v>
      </c>
      <c r="O4" s="2">
        <v>0</v>
      </c>
      <c r="P4" s="31">
        <v>32.9730120708222</v>
      </c>
      <c r="Q4" s="31">
        <v>131.90446208228099</v>
      </c>
      <c r="R4" s="21" t="s">
        <v>466</v>
      </c>
      <c r="S4" s="132" t="str">
        <f t="shared" ref="S4:S67" si="2">HYPERLINK("https://cyberjapandata.gsi.go.jp/#16/"&amp;P4&amp;"/"&amp;Q4&amp;"/&amp;base=std&amp;ls=std&amp;disp=1&amp;vs=c1g1j0h0k0l0u0t0z0r0s0m0f1")</f>
        <v>https://cyberjapandata.gsi.go.jp/#16/32.9730120708222/131.904462082281/&amp;base=std&amp;ls=std&amp;disp=1&amp;vs=c1g1j0h0k0l0u0t0z0r0s0m0f1</v>
      </c>
      <c r="T4" s="72" t="s">
        <v>686</v>
      </c>
      <c r="AB4" s="2" t="s">
        <v>690</v>
      </c>
      <c r="AC4" s="136">
        <f t="shared" si="1"/>
        <v>3</v>
      </c>
      <c r="AD4" s="137">
        <f t="shared" ref="AD4:AD9" si="3">AC4/$AC$10%</f>
        <v>5.7692307692307692</v>
      </c>
      <c r="AE4" s="136">
        <f>COUNTIFS($B:$B,$AE$1,$T:$T,$AB4)</f>
        <v>2</v>
      </c>
      <c r="AF4" s="137">
        <f t="shared" ref="AF4:AF9" si="4">AE4/$AE$10%</f>
        <v>8.3333333333333339</v>
      </c>
      <c r="AG4" s="136">
        <f>SUMIFS($N:$N,$B:$B,$AE$1,$T:$T,$AB4)</f>
        <v>64</v>
      </c>
      <c r="AH4" s="137">
        <f t="shared" ref="AH4:AH9" si="5">AG4/$AG$10%</f>
        <v>8.7431693989071029</v>
      </c>
    </row>
    <row r="5" spans="1:34" ht="30" customHeight="1">
      <c r="A5" s="18" t="s">
        <v>22</v>
      </c>
      <c r="B5" s="18" t="s">
        <v>694</v>
      </c>
      <c r="C5" s="19">
        <v>3</v>
      </c>
      <c r="D5" s="20" t="s">
        <v>35</v>
      </c>
      <c r="E5" s="20" t="s">
        <v>36</v>
      </c>
      <c r="F5" s="21" t="s">
        <v>37</v>
      </c>
      <c r="G5" s="19" t="s">
        <v>613</v>
      </c>
      <c r="H5" s="19" t="s">
        <v>38</v>
      </c>
      <c r="I5" s="21" t="s">
        <v>39</v>
      </c>
      <c r="J5" s="22" t="s">
        <v>28</v>
      </c>
      <c r="K5" s="22" t="s">
        <v>28</v>
      </c>
      <c r="L5" s="23" t="s">
        <v>40</v>
      </c>
      <c r="M5" s="2">
        <v>28</v>
      </c>
      <c r="N5" s="2">
        <v>53</v>
      </c>
      <c r="O5" s="2"/>
      <c r="P5" s="31">
        <v>32.925195461960598</v>
      </c>
      <c r="Q5" s="31">
        <v>131.93932063964201</v>
      </c>
      <c r="R5" s="21" t="s">
        <v>468</v>
      </c>
      <c r="S5" s="132" t="str">
        <f t="shared" si="2"/>
        <v>https://cyberjapandata.gsi.go.jp/#16/32.9251954619606/131.939320639642/&amp;base=std&amp;ls=std&amp;disp=1&amp;vs=c1g1j0h0k0l0u0t0z0r0s0m0f1</v>
      </c>
      <c r="T5" s="73" t="s">
        <v>702</v>
      </c>
      <c r="AB5" s="2" t="s">
        <v>685</v>
      </c>
      <c r="AC5" s="136">
        <f t="shared" si="1"/>
        <v>12</v>
      </c>
      <c r="AD5" s="137">
        <f t="shared" si="3"/>
        <v>23.076923076923077</v>
      </c>
      <c r="AE5" s="136">
        <f>COUNTIFS($B:$B,$AE$1,$T:$T,$AB5)</f>
        <v>5</v>
      </c>
      <c r="AF5" s="137">
        <f t="shared" si="4"/>
        <v>20.833333333333336</v>
      </c>
      <c r="AG5" s="136">
        <f>SUMIFS($N:$N,$B:$B,$AE$1,$T:$T,$AB5)</f>
        <v>138</v>
      </c>
      <c r="AH5" s="137">
        <f t="shared" si="5"/>
        <v>18.852459016393443</v>
      </c>
    </row>
    <row r="6" spans="1:34" ht="30" customHeight="1">
      <c r="A6" s="18" t="s">
        <v>22</v>
      </c>
      <c r="B6" s="18" t="s">
        <v>694</v>
      </c>
      <c r="C6" s="19">
        <v>4</v>
      </c>
      <c r="D6" s="20" t="s">
        <v>41</v>
      </c>
      <c r="E6" s="20" t="s">
        <v>42</v>
      </c>
      <c r="F6" s="21" t="s">
        <v>43</v>
      </c>
      <c r="G6" s="19" t="s">
        <v>614</v>
      </c>
      <c r="H6" s="25" t="s">
        <v>44</v>
      </c>
      <c r="I6" s="21" t="s">
        <v>45</v>
      </c>
      <c r="J6" s="22" t="s">
        <v>28</v>
      </c>
      <c r="K6" s="22" t="s">
        <v>29</v>
      </c>
      <c r="L6" s="23"/>
      <c r="M6" s="2">
        <v>22</v>
      </c>
      <c r="N6" s="2">
        <v>38</v>
      </c>
      <c r="O6" s="2"/>
      <c r="P6" s="31">
        <v>32.973517961438397</v>
      </c>
      <c r="Q6" s="31">
        <v>131.88484227372501</v>
      </c>
      <c r="R6" s="21" t="s">
        <v>471</v>
      </c>
      <c r="S6" s="132" t="str">
        <f t="shared" si="2"/>
        <v>https://cyberjapandata.gsi.go.jp/#16/32.9735179614384/131.884842273725/&amp;base=std&amp;ls=std&amp;disp=1&amp;vs=c1g1j0h0k0l0u0t0z0r0s0m0f1</v>
      </c>
      <c r="T6" s="73" t="s">
        <v>702</v>
      </c>
      <c r="AB6" s="2" t="s">
        <v>687</v>
      </c>
      <c r="AC6" s="136">
        <f t="shared" si="1"/>
        <v>17</v>
      </c>
      <c r="AD6" s="137">
        <f t="shared" si="3"/>
        <v>32.692307692307693</v>
      </c>
      <c r="AE6" s="136">
        <f>COUNTIFS($B:$B,$AE$1,$T:$T,$AB6)</f>
        <v>9</v>
      </c>
      <c r="AF6" s="137">
        <f t="shared" si="4"/>
        <v>37.5</v>
      </c>
      <c r="AG6" s="136">
        <f>SUMIFS($N:$N,$B:$B,$AE$1,$T:$T,$AB6)</f>
        <v>337</v>
      </c>
      <c r="AH6" s="137">
        <f t="shared" si="5"/>
        <v>46.038251366120214</v>
      </c>
    </row>
    <row r="7" spans="1:34" ht="30" customHeight="1">
      <c r="A7" s="18" t="s">
        <v>22</v>
      </c>
      <c r="B7" s="18" t="s">
        <v>694</v>
      </c>
      <c r="C7" s="19">
        <v>5</v>
      </c>
      <c r="D7" s="26" t="s">
        <v>46</v>
      </c>
      <c r="E7" s="26" t="s">
        <v>47</v>
      </c>
      <c r="F7" s="21" t="s">
        <v>48</v>
      </c>
      <c r="G7" s="19" t="s">
        <v>615</v>
      </c>
      <c r="H7" s="19" t="s">
        <v>49</v>
      </c>
      <c r="I7" s="21" t="s">
        <v>50</v>
      </c>
      <c r="J7" s="22" t="s">
        <v>28</v>
      </c>
      <c r="K7" s="22" t="s">
        <v>28</v>
      </c>
      <c r="L7" s="23"/>
      <c r="M7" s="2">
        <v>8</v>
      </c>
      <c r="N7" s="2">
        <v>6</v>
      </c>
      <c r="O7" s="2"/>
      <c r="P7" s="31">
        <v>32.932622185185501</v>
      </c>
      <c r="Q7" s="31">
        <v>131.862456897134</v>
      </c>
      <c r="R7" s="21" t="s">
        <v>479</v>
      </c>
      <c r="S7" s="132" t="str">
        <f t="shared" si="2"/>
        <v>https://cyberjapandata.gsi.go.jp/#16/32.9326221851855/131.862456897134/&amp;base=std&amp;ls=std&amp;disp=1&amp;vs=c1g1j0h0k0l0u0t0z0r0s0m0f1</v>
      </c>
      <c r="T7" s="73" t="s">
        <v>702</v>
      </c>
      <c r="AB7" s="2" t="s">
        <v>688</v>
      </c>
      <c r="AC7" s="136">
        <f t="shared" si="1"/>
        <v>6</v>
      </c>
      <c r="AD7" s="137">
        <f t="shared" si="3"/>
        <v>11.538461538461538</v>
      </c>
      <c r="AE7" s="136">
        <f>COUNTIFS($B:$B,$AE$1,$T:$T,$AB7)</f>
        <v>3</v>
      </c>
      <c r="AF7" s="137">
        <f t="shared" si="4"/>
        <v>12.5</v>
      </c>
      <c r="AG7" s="136">
        <f>SUMIFS($N:$N,$B:$B,$AE$1,$T:$T,$AB7)</f>
        <v>45</v>
      </c>
      <c r="AH7" s="137">
        <f t="shared" si="5"/>
        <v>6.1475409836065573</v>
      </c>
    </row>
    <row r="8" spans="1:34" ht="30" customHeight="1">
      <c r="A8" s="18" t="s">
        <v>22</v>
      </c>
      <c r="B8" s="18" t="s">
        <v>694</v>
      </c>
      <c r="C8" s="19">
        <v>6</v>
      </c>
      <c r="D8" s="24" t="s">
        <v>51</v>
      </c>
      <c r="E8" s="24" t="s">
        <v>52</v>
      </c>
      <c r="F8" s="21" t="s">
        <v>53</v>
      </c>
      <c r="G8" s="19" t="s">
        <v>616</v>
      </c>
      <c r="H8" s="19" t="s">
        <v>54</v>
      </c>
      <c r="I8" s="21" t="s">
        <v>55</v>
      </c>
      <c r="J8" s="22" t="s">
        <v>28</v>
      </c>
      <c r="K8" s="22" t="s">
        <v>56</v>
      </c>
      <c r="L8" s="23"/>
      <c r="M8" s="2">
        <v>14</v>
      </c>
      <c r="N8" s="2">
        <v>18</v>
      </c>
      <c r="O8" s="2">
        <v>20</v>
      </c>
      <c r="P8" s="31">
        <v>32.793628954518901</v>
      </c>
      <c r="Q8" s="31">
        <v>131.87723662806499</v>
      </c>
      <c r="R8" s="21" t="s">
        <v>467</v>
      </c>
      <c r="S8" s="132" t="str">
        <f t="shared" si="2"/>
        <v>https://cyberjapandata.gsi.go.jp/#16/32.7936289545189/131.877236628065/&amp;base=std&amp;ls=std&amp;disp=1&amp;vs=c1g1j0h0k0l0u0t0z0r0s0m0f1</v>
      </c>
      <c r="T8" s="72" t="s">
        <v>686</v>
      </c>
      <c r="AB8" s="2" t="s">
        <v>689</v>
      </c>
      <c r="AC8" s="136">
        <f t="shared" si="1"/>
        <v>7</v>
      </c>
      <c r="AD8" s="137">
        <f t="shared" si="3"/>
        <v>13.461538461538462</v>
      </c>
      <c r="AE8" s="136">
        <f>COUNTIFS($B:$B,$AE$1,$T:$T,$AB8)</f>
        <v>3</v>
      </c>
      <c r="AF8" s="137">
        <f t="shared" si="4"/>
        <v>12.5</v>
      </c>
      <c r="AG8" s="136">
        <f>SUMIFS($N:$N,$B:$B,$AE$1,$T:$T,$AB8)</f>
        <v>90</v>
      </c>
      <c r="AH8" s="137">
        <f t="shared" si="5"/>
        <v>12.295081967213115</v>
      </c>
    </row>
    <row r="9" spans="1:34" ht="30" customHeight="1">
      <c r="A9" s="18" t="s">
        <v>22</v>
      </c>
      <c r="B9" s="18" t="s">
        <v>694</v>
      </c>
      <c r="C9" s="19">
        <v>7</v>
      </c>
      <c r="D9" s="24" t="s">
        <v>57</v>
      </c>
      <c r="E9" s="24" t="s">
        <v>36</v>
      </c>
      <c r="F9" s="21" t="s">
        <v>58</v>
      </c>
      <c r="G9" s="19" t="s">
        <v>617</v>
      </c>
      <c r="H9" s="19" t="s">
        <v>59</v>
      </c>
      <c r="I9" s="21" t="s">
        <v>60</v>
      </c>
      <c r="J9" s="22" t="s">
        <v>28</v>
      </c>
      <c r="K9" s="22" t="s">
        <v>28</v>
      </c>
      <c r="L9" s="23"/>
      <c r="M9" s="2">
        <v>31</v>
      </c>
      <c r="N9" s="2">
        <v>30</v>
      </c>
      <c r="O9" s="2">
        <v>0</v>
      </c>
      <c r="P9" s="31">
        <v>32.925626751880301</v>
      </c>
      <c r="Q9" s="31">
        <v>131.945441596005</v>
      </c>
      <c r="R9" s="21" t="s">
        <v>469</v>
      </c>
      <c r="S9" s="132" t="str">
        <f t="shared" si="2"/>
        <v>https://cyberjapandata.gsi.go.jp/#16/32.9256267518803/131.945441596005/&amp;base=std&amp;ls=std&amp;disp=1&amp;vs=c1g1j0h0k0l0u0t0z0r0s0m0f1</v>
      </c>
      <c r="T9" s="73" t="s">
        <v>702</v>
      </c>
      <c r="AB9" s="2" t="s">
        <v>686</v>
      </c>
      <c r="AC9" s="136">
        <f t="shared" si="1"/>
        <v>7</v>
      </c>
      <c r="AD9" s="137">
        <f t="shared" si="3"/>
        <v>13.461538461538462</v>
      </c>
      <c r="AE9" s="136">
        <f>COUNTIFS($B:$B,$AE$1,$T:$T,$AB9)</f>
        <v>2</v>
      </c>
      <c r="AF9" s="137">
        <f t="shared" si="4"/>
        <v>8.3333333333333339</v>
      </c>
      <c r="AG9" s="136">
        <f>SUMIFS($N:$N,$B:$B,$AE$1,$T:$T,$AB9)</f>
        <v>58</v>
      </c>
      <c r="AH9" s="137">
        <f t="shared" si="5"/>
        <v>7.9234972677595623</v>
      </c>
    </row>
    <row r="10" spans="1:34" ht="30" customHeight="1">
      <c r="A10" s="18" t="s">
        <v>22</v>
      </c>
      <c r="B10" s="18" t="s">
        <v>694</v>
      </c>
      <c r="C10" s="19">
        <v>8</v>
      </c>
      <c r="D10" s="20" t="s">
        <v>61</v>
      </c>
      <c r="E10" s="20" t="s">
        <v>62</v>
      </c>
      <c r="F10" s="21" t="s">
        <v>63</v>
      </c>
      <c r="G10" s="19" t="s">
        <v>618</v>
      </c>
      <c r="H10" s="19" t="s">
        <v>64</v>
      </c>
      <c r="I10" s="21" t="s">
        <v>65</v>
      </c>
      <c r="J10" s="22" t="s">
        <v>28</v>
      </c>
      <c r="K10" s="22" t="s">
        <v>29</v>
      </c>
      <c r="L10" s="23"/>
      <c r="M10" s="2">
        <v>18</v>
      </c>
      <c r="N10" s="2">
        <v>26</v>
      </c>
      <c r="O10" s="2">
        <v>0</v>
      </c>
      <c r="P10" s="31">
        <v>32.962726401684201</v>
      </c>
      <c r="Q10" s="31">
        <v>131.86456212583701</v>
      </c>
      <c r="R10" s="21" t="s">
        <v>470</v>
      </c>
      <c r="S10" s="132" t="str">
        <f t="shared" si="2"/>
        <v>https://cyberjapandata.gsi.go.jp/#16/32.9627264016842/131.864562125837/&amp;base=std&amp;ls=std&amp;disp=1&amp;vs=c1g1j0h0k0l0u0t0z0r0s0m0f1</v>
      </c>
      <c r="T10" s="73" t="s">
        <v>702</v>
      </c>
      <c r="AB10" s="23" t="s">
        <v>693</v>
      </c>
      <c r="AC10" s="136">
        <f t="shared" ref="AC10:AH10" si="6">SUM(AC3:AC9)</f>
        <v>52</v>
      </c>
      <c r="AD10" s="136">
        <f t="shared" si="6"/>
        <v>100.00000000000001</v>
      </c>
      <c r="AE10" s="136">
        <f t="shared" si="6"/>
        <v>24</v>
      </c>
      <c r="AF10" s="136">
        <f t="shared" si="6"/>
        <v>100</v>
      </c>
      <c r="AG10" s="136">
        <f t="shared" si="6"/>
        <v>732</v>
      </c>
      <c r="AH10" s="136">
        <f t="shared" si="6"/>
        <v>100</v>
      </c>
    </row>
    <row r="11" spans="1:34" ht="30" customHeight="1">
      <c r="A11" s="18" t="s">
        <v>22</v>
      </c>
      <c r="B11" s="18" t="s">
        <v>694</v>
      </c>
      <c r="C11" s="19">
        <v>9</v>
      </c>
      <c r="D11" s="24" t="s">
        <v>66</v>
      </c>
      <c r="E11" s="24" t="s">
        <v>67</v>
      </c>
      <c r="F11" s="21" t="s">
        <v>68</v>
      </c>
      <c r="G11" s="19" t="s">
        <v>619</v>
      </c>
      <c r="H11" s="19" t="s">
        <v>69</v>
      </c>
      <c r="I11" s="21" t="s">
        <v>70</v>
      </c>
      <c r="J11" s="22" t="s">
        <v>28</v>
      </c>
      <c r="K11" s="22" t="s">
        <v>28</v>
      </c>
      <c r="L11" s="23"/>
      <c r="M11" s="2">
        <v>16</v>
      </c>
      <c r="N11" s="2">
        <v>11</v>
      </c>
      <c r="O11" s="2"/>
      <c r="P11" s="31">
        <v>32.941940801921703</v>
      </c>
      <c r="Q11" s="31">
        <v>131.95800095093799</v>
      </c>
      <c r="R11" s="21" t="s">
        <v>474</v>
      </c>
      <c r="S11" s="132" t="str">
        <f t="shared" si="2"/>
        <v>https://cyberjapandata.gsi.go.jp/#16/32.9419408019217/131.958000950938/&amp;base=std&amp;ls=std&amp;disp=1&amp;vs=c1g1j0h0k0l0u0t0z0r0s0m0f1</v>
      </c>
      <c r="T11" s="73" t="s">
        <v>702</v>
      </c>
    </row>
    <row r="12" spans="1:34" ht="30" customHeight="1">
      <c r="A12" s="18" t="s">
        <v>22</v>
      </c>
      <c r="B12" s="18" t="s">
        <v>694</v>
      </c>
      <c r="C12" s="19">
        <v>10</v>
      </c>
      <c r="D12" s="24" t="s">
        <v>606</v>
      </c>
      <c r="E12" s="24" t="s">
        <v>67</v>
      </c>
      <c r="F12" s="21" t="s">
        <v>71</v>
      </c>
      <c r="G12" s="19" t="s">
        <v>619</v>
      </c>
      <c r="H12" s="19" t="s">
        <v>69</v>
      </c>
      <c r="I12" s="21" t="s">
        <v>70</v>
      </c>
      <c r="J12" s="22" t="s">
        <v>28</v>
      </c>
      <c r="K12" s="22" t="s">
        <v>28</v>
      </c>
      <c r="L12" s="23" t="s">
        <v>40</v>
      </c>
      <c r="M12" s="2">
        <v>19</v>
      </c>
      <c r="N12" s="2">
        <v>18</v>
      </c>
      <c r="O12" s="2"/>
      <c r="P12" s="31">
        <v>32.941533986808601</v>
      </c>
      <c r="Q12" s="31">
        <v>131.958556763827</v>
      </c>
      <c r="R12" s="21" t="s">
        <v>472</v>
      </c>
      <c r="S12" s="132" t="str">
        <f t="shared" si="2"/>
        <v>https://cyberjapandata.gsi.go.jp/#16/32.9415339868086/131.958556763827/&amp;base=std&amp;ls=std&amp;disp=1&amp;vs=c1g1j0h0k0l0u0t0z0r0s0m0f1</v>
      </c>
      <c r="T12" s="73" t="s">
        <v>702</v>
      </c>
      <c r="AE12" s="134"/>
      <c r="AF12" s="134"/>
      <c r="AG12" s="134"/>
      <c r="AH12" s="134"/>
    </row>
    <row r="13" spans="1:34" ht="30" customHeight="1">
      <c r="A13" s="18" t="s">
        <v>22</v>
      </c>
      <c r="B13" s="18" t="s">
        <v>694</v>
      </c>
      <c r="C13" s="19">
        <v>11</v>
      </c>
      <c r="D13" s="24" t="s">
        <v>72</v>
      </c>
      <c r="E13" s="24" t="s">
        <v>67</v>
      </c>
      <c r="F13" s="21" t="s">
        <v>73</v>
      </c>
      <c r="G13" s="19" t="s">
        <v>619</v>
      </c>
      <c r="H13" s="19" t="s">
        <v>69</v>
      </c>
      <c r="I13" s="21" t="s">
        <v>70</v>
      </c>
      <c r="J13" s="22"/>
      <c r="K13" s="22" t="s">
        <v>28</v>
      </c>
      <c r="L13" s="23" t="s">
        <v>40</v>
      </c>
      <c r="M13" s="2">
        <v>17</v>
      </c>
      <c r="N13" s="2">
        <v>24</v>
      </c>
      <c r="O13" s="2">
        <v>0</v>
      </c>
      <c r="P13" s="31">
        <v>32.942141751691601</v>
      </c>
      <c r="Q13" s="31">
        <v>131.95798003253699</v>
      </c>
      <c r="R13" s="21" t="s">
        <v>473</v>
      </c>
      <c r="S13" s="132" t="str">
        <f t="shared" si="2"/>
        <v>https://cyberjapandata.gsi.go.jp/#16/32.9421417516916/131.957980032537/&amp;base=std&amp;ls=std&amp;disp=1&amp;vs=c1g1j0h0k0l0u0t0z0r0s0m0f1</v>
      </c>
      <c r="T13" s="73" t="s">
        <v>702</v>
      </c>
      <c r="AC13" s="135" t="s">
        <v>695</v>
      </c>
      <c r="AD13" s="17" t="s">
        <v>694</v>
      </c>
      <c r="AE13" s="17" t="s">
        <v>694</v>
      </c>
      <c r="AF13" s="17"/>
    </row>
    <row r="14" spans="1:34" ht="30" customHeight="1">
      <c r="A14" s="18" t="s">
        <v>22</v>
      </c>
      <c r="B14" s="18" t="s">
        <v>694</v>
      </c>
      <c r="C14" s="19">
        <v>12</v>
      </c>
      <c r="D14" s="24" t="s">
        <v>74</v>
      </c>
      <c r="E14" s="24" t="s">
        <v>75</v>
      </c>
      <c r="F14" s="21" t="s">
        <v>76</v>
      </c>
      <c r="G14" s="19" t="s">
        <v>620</v>
      </c>
      <c r="H14" s="19" t="s">
        <v>77</v>
      </c>
      <c r="I14" s="21" t="s">
        <v>78</v>
      </c>
      <c r="J14" s="22" t="s">
        <v>28</v>
      </c>
      <c r="K14" s="22" t="s">
        <v>28</v>
      </c>
      <c r="L14" s="23"/>
      <c r="M14" s="2"/>
      <c r="N14" s="2">
        <v>19</v>
      </c>
      <c r="O14" s="2"/>
      <c r="P14" s="31">
        <v>33.001347060939601</v>
      </c>
      <c r="Q14" s="31">
        <v>131.889585225117</v>
      </c>
      <c r="R14" s="21" t="s">
        <v>475</v>
      </c>
      <c r="S14" s="132" t="str">
        <f t="shared" si="2"/>
        <v>https://cyberjapandata.gsi.go.jp/#16/33.0013470609396/131.889585225117/&amp;base=std&amp;ls=std&amp;disp=1&amp;vs=c1g1j0h0k0l0u0t0z0r0s0m0f1</v>
      </c>
      <c r="T14" s="72" t="s">
        <v>687</v>
      </c>
      <c r="AB14" s="2" t="s">
        <v>691</v>
      </c>
      <c r="AC14" s="136" t="str">
        <f t="shared" ref="AC14:AC21" si="7">AC3&amp;"件("&amp;ROUND(AD3,1)&amp;"％）"</f>
        <v>0件(0％）</v>
      </c>
      <c r="AD14" s="136" t="str">
        <f t="shared" ref="AD14:AD21" si="8">AE3&amp;"件("&amp;ROUND(AF3,1)&amp;"％）"</f>
        <v>0件(0％）</v>
      </c>
      <c r="AE14" s="136" t="str">
        <f t="shared" ref="AE14:AE21" si="9">AG3&amp;"人("&amp;ROUND(AH3,1)&amp;"％）"</f>
        <v>0人(0％）</v>
      </c>
      <c r="AF14" s="137"/>
      <c r="AH14" s="137"/>
    </row>
    <row r="15" spans="1:34" ht="30" customHeight="1">
      <c r="A15" s="18" t="s">
        <v>22</v>
      </c>
      <c r="B15" s="18" t="s">
        <v>694</v>
      </c>
      <c r="C15" s="19">
        <v>13</v>
      </c>
      <c r="D15" s="24" t="s">
        <v>79</v>
      </c>
      <c r="E15" s="24" t="s">
        <v>80</v>
      </c>
      <c r="F15" s="21" t="s">
        <v>81</v>
      </c>
      <c r="G15" s="19" t="s">
        <v>621</v>
      </c>
      <c r="H15" s="19" t="s">
        <v>82</v>
      </c>
      <c r="I15" s="21" t="s">
        <v>27</v>
      </c>
      <c r="J15" s="22" t="s">
        <v>28</v>
      </c>
      <c r="K15" s="22" t="s">
        <v>29</v>
      </c>
      <c r="L15" s="23"/>
      <c r="M15" s="2">
        <v>21</v>
      </c>
      <c r="N15" s="2">
        <v>19</v>
      </c>
      <c r="O15" s="2">
        <v>0</v>
      </c>
      <c r="P15" s="31">
        <v>32.963548572340102</v>
      </c>
      <c r="Q15" s="31">
        <v>131.899704394406</v>
      </c>
      <c r="R15" s="21" t="s">
        <v>476</v>
      </c>
      <c r="S15" s="132" t="str">
        <f t="shared" si="2"/>
        <v>https://cyberjapandata.gsi.go.jp/#16/32.9635485723401/131.899704394406/&amp;base=std&amp;ls=std&amp;disp=1&amp;vs=c1g1j0h0k0l0u0t0z0r0s0m0f1</v>
      </c>
      <c r="T15" s="72" t="s">
        <v>687</v>
      </c>
      <c r="AB15" s="2" t="s">
        <v>690</v>
      </c>
      <c r="AC15" s="136" t="str">
        <f t="shared" si="7"/>
        <v>3件(5.8％）</v>
      </c>
      <c r="AD15" s="136" t="str">
        <f t="shared" si="8"/>
        <v>2件(8.3％）</v>
      </c>
      <c r="AE15" s="136" t="str">
        <f t="shared" si="9"/>
        <v>64人(8.7％）</v>
      </c>
      <c r="AF15" s="137"/>
      <c r="AH15" s="137"/>
    </row>
    <row r="16" spans="1:34" ht="30" customHeight="1">
      <c r="A16" s="18" t="s">
        <v>22</v>
      </c>
      <c r="B16" s="18" t="s">
        <v>694</v>
      </c>
      <c r="C16" s="19">
        <v>14</v>
      </c>
      <c r="D16" s="24" t="s">
        <v>83</v>
      </c>
      <c r="E16" s="24" t="s">
        <v>84</v>
      </c>
      <c r="F16" s="21" t="s">
        <v>85</v>
      </c>
      <c r="G16" s="19" t="s">
        <v>622</v>
      </c>
      <c r="H16" s="19" t="s">
        <v>86</v>
      </c>
      <c r="I16" s="21" t="s">
        <v>87</v>
      </c>
      <c r="J16" s="22" t="s">
        <v>28</v>
      </c>
      <c r="K16" s="22" t="s">
        <v>28</v>
      </c>
      <c r="L16" s="23"/>
      <c r="M16" s="2">
        <v>24</v>
      </c>
      <c r="N16" s="2">
        <v>39</v>
      </c>
      <c r="O16" s="2">
        <v>0</v>
      </c>
      <c r="P16" s="31">
        <v>32.890503949113302</v>
      </c>
      <c r="Q16" s="31">
        <v>131.753964938547</v>
      </c>
      <c r="R16" s="21" t="s">
        <v>477</v>
      </c>
      <c r="S16" s="132" t="str">
        <f t="shared" si="2"/>
        <v>https://cyberjapandata.gsi.go.jp/#16/32.8905039491133/131.753964938547/&amp;base=std&amp;ls=std&amp;disp=1&amp;vs=c1g1j0h0k0l0u0t0z0r0s0m0f1</v>
      </c>
      <c r="T16" s="73" t="s">
        <v>702</v>
      </c>
      <c r="AB16" s="2" t="s">
        <v>685</v>
      </c>
      <c r="AC16" s="136" t="str">
        <f t="shared" si="7"/>
        <v>12件(23.1％）</v>
      </c>
      <c r="AD16" s="136" t="str">
        <f t="shared" si="8"/>
        <v>5件(20.8％）</v>
      </c>
      <c r="AE16" s="136" t="str">
        <f t="shared" si="9"/>
        <v>138人(18.9％）</v>
      </c>
      <c r="AF16" s="137"/>
      <c r="AH16" s="137"/>
    </row>
    <row r="17" spans="1:34" ht="30" customHeight="1">
      <c r="A17" s="18" t="s">
        <v>22</v>
      </c>
      <c r="B17" s="18" t="s">
        <v>694</v>
      </c>
      <c r="C17" s="19">
        <v>15</v>
      </c>
      <c r="D17" s="24" t="s">
        <v>88</v>
      </c>
      <c r="E17" s="24" t="s">
        <v>89</v>
      </c>
      <c r="F17" s="21" t="s">
        <v>90</v>
      </c>
      <c r="G17" s="19" t="s">
        <v>623</v>
      </c>
      <c r="H17" s="19" t="s">
        <v>91</v>
      </c>
      <c r="I17" s="21" t="s">
        <v>92</v>
      </c>
      <c r="J17" s="22"/>
      <c r="K17" s="22" t="s">
        <v>28</v>
      </c>
      <c r="L17" s="23" t="s">
        <v>40</v>
      </c>
      <c r="M17" s="2"/>
      <c r="N17" s="2">
        <v>40</v>
      </c>
      <c r="O17" s="2"/>
      <c r="P17" s="31">
        <v>32.959383103879098</v>
      </c>
      <c r="Q17" s="31">
        <v>131.910124097482</v>
      </c>
      <c r="R17" s="21" t="s">
        <v>478</v>
      </c>
      <c r="S17" s="132" t="str">
        <f t="shared" si="2"/>
        <v>https://cyberjapandata.gsi.go.jp/#16/32.9593831038791/131.910124097482/&amp;base=std&amp;ls=std&amp;disp=1&amp;vs=c1g1j0h0k0l0u0t0z0r0s0m0f1</v>
      </c>
      <c r="T17" s="73" t="s">
        <v>702</v>
      </c>
      <c r="AB17" s="2" t="s">
        <v>687</v>
      </c>
      <c r="AC17" s="136" t="str">
        <f t="shared" si="7"/>
        <v>17件(32.7％）</v>
      </c>
      <c r="AD17" s="136" t="str">
        <f t="shared" si="8"/>
        <v>9件(37.5％）</v>
      </c>
      <c r="AE17" s="136" t="str">
        <f t="shared" si="9"/>
        <v>337人(46％）</v>
      </c>
      <c r="AF17" s="137"/>
      <c r="AH17" s="137"/>
    </row>
    <row r="18" spans="1:34" ht="30" customHeight="1">
      <c r="A18" s="27" t="s">
        <v>93</v>
      </c>
      <c r="B18" s="18" t="s">
        <v>694</v>
      </c>
      <c r="C18" s="19">
        <v>16</v>
      </c>
      <c r="D18" s="24" t="s">
        <v>94</v>
      </c>
      <c r="E18" s="24" t="s">
        <v>95</v>
      </c>
      <c r="F18" s="21" t="s">
        <v>96</v>
      </c>
      <c r="G18" s="19" t="s">
        <v>624</v>
      </c>
      <c r="H18" s="19" t="s">
        <v>97</v>
      </c>
      <c r="I18" s="21" t="s">
        <v>98</v>
      </c>
      <c r="J18" s="22" t="s">
        <v>28</v>
      </c>
      <c r="K18" s="22" t="s">
        <v>28</v>
      </c>
      <c r="L18" s="23"/>
      <c r="M18" s="2">
        <v>30</v>
      </c>
      <c r="N18" s="2">
        <v>42</v>
      </c>
      <c r="O18" s="2">
        <v>0</v>
      </c>
      <c r="P18" s="31">
        <v>32.952721598848697</v>
      </c>
      <c r="Q18" s="31">
        <v>131.90415224218</v>
      </c>
      <c r="R18" s="21" t="s">
        <v>480</v>
      </c>
      <c r="S18" s="132" t="str">
        <f t="shared" si="2"/>
        <v>https://cyberjapandata.gsi.go.jp/#16/32.9527215988487/131.90415224218/&amp;base=std&amp;ls=std&amp;disp=1&amp;vs=c1g1j0h0k0l0u0t0z0r0s0m0f1</v>
      </c>
      <c r="T18" s="72" t="s">
        <v>685</v>
      </c>
      <c r="AB18" s="2" t="s">
        <v>688</v>
      </c>
      <c r="AC18" s="136" t="str">
        <f t="shared" si="7"/>
        <v>6件(11.5％）</v>
      </c>
      <c r="AD18" s="136" t="str">
        <f t="shared" si="8"/>
        <v>3件(12.5％）</v>
      </c>
      <c r="AE18" s="136" t="str">
        <f t="shared" si="9"/>
        <v>45人(6.1％）</v>
      </c>
      <c r="AF18" s="137"/>
      <c r="AH18" s="137"/>
    </row>
    <row r="19" spans="1:34" ht="30" customHeight="1">
      <c r="A19" s="18" t="s">
        <v>22</v>
      </c>
      <c r="B19" s="18" t="s">
        <v>694</v>
      </c>
      <c r="C19" s="19">
        <v>17</v>
      </c>
      <c r="D19" s="24" t="s">
        <v>99</v>
      </c>
      <c r="E19" s="24" t="s">
        <v>100</v>
      </c>
      <c r="F19" s="21" t="s">
        <v>101</v>
      </c>
      <c r="G19" s="19" t="s">
        <v>625</v>
      </c>
      <c r="H19" s="19" t="s">
        <v>102</v>
      </c>
      <c r="I19" s="21" t="s">
        <v>103</v>
      </c>
      <c r="J19" s="22" t="s">
        <v>28</v>
      </c>
      <c r="K19" s="22" t="s">
        <v>28</v>
      </c>
      <c r="L19" s="23"/>
      <c r="M19" s="2">
        <v>16</v>
      </c>
      <c r="N19" s="2">
        <v>40</v>
      </c>
      <c r="O19" s="2">
        <v>0</v>
      </c>
      <c r="P19" s="31">
        <v>32.960089809486597</v>
      </c>
      <c r="Q19" s="31">
        <v>131.90138412829899</v>
      </c>
      <c r="R19" s="21" t="s">
        <v>481</v>
      </c>
      <c r="S19" s="132" t="str">
        <f t="shared" si="2"/>
        <v>https://cyberjapandata.gsi.go.jp/#16/32.9600898094866/131.901384128299/&amp;base=std&amp;ls=std&amp;disp=1&amp;vs=c1g1j0h0k0l0u0t0z0r0s0m0f1</v>
      </c>
      <c r="T19" s="72" t="s">
        <v>687</v>
      </c>
      <c r="AB19" s="2" t="s">
        <v>689</v>
      </c>
      <c r="AC19" s="136" t="str">
        <f t="shared" si="7"/>
        <v>7件(13.5％）</v>
      </c>
      <c r="AD19" s="136" t="str">
        <f t="shared" si="8"/>
        <v>3件(12.5％）</v>
      </c>
      <c r="AE19" s="136" t="str">
        <f t="shared" si="9"/>
        <v>90人(12.3％）</v>
      </c>
      <c r="AF19" s="137"/>
      <c r="AH19" s="137"/>
    </row>
    <row r="20" spans="1:34" ht="30" customHeight="1">
      <c r="A20" s="18" t="s">
        <v>22</v>
      </c>
      <c r="B20" s="18" t="s">
        <v>694</v>
      </c>
      <c r="C20" s="19">
        <v>18</v>
      </c>
      <c r="D20" s="24" t="s">
        <v>104</v>
      </c>
      <c r="E20" s="24" t="s">
        <v>105</v>
      </c>
      <c r="F20" s="21" t="s">
        <v>106</v>
      </c>
      <c r="G20" s="19" t="s">
        <v>626</v>
      </c>
      <c r="H20" s="19" t="s">
        <v>107</v>
      </c>
      <c r="I20" s="21" t="s">
        <v>78</v>
      </c>
      <c r="J20" s="22" t="s">
        <v>28</v>
      </c>
      <c r="K20" s="22" t="s">
        <v>29</v>
      </c>
      <c r="L20" s="23"/>
      <c r="M20" s="2">
        <v>12</v>
      </c>
      <c r="N20" s="2">
        <v>19</v>
      </c>
      <c r="O20" s="2"/>
      <c r="P20" s="31">
        <v>32.972472191264202</v>
      </c>
      <c r="Q20" s="31">
        <v>131.84433688350899</v>
      </c>
      <c r="R20" s="21" t="s">
        <v>482</v>
      </c>
      <c r="S20" s="132" t="str">
        <f t="shared" si="2"/>
        <v>https://cyberjapandata.gsi.go.jp/#16/32.9724721912642/131.844336883509/&amp;base=std&amp;ls=std&amp;disp=1&amp;vs=c1g1j0h0k0l0u0t0z0r0s0m0f1</v>
      </c>
      <c r="T20" s="73" t="s">
        <v>702</v>
      </c>
      <c r="AB20" s="2" t="s">
        <v>686</v>
      </c>
      <c r="AC20" s="136" t="str">
        <f t="shared" si="7"/>
        <v>7件(13.5％）</v>
      </c>
      <c r="AD20" s="136" t="str">
        <f t="shared" si="8"/>
        <v>2件(8.3％）</v>
      </c>
      <c r="AE20" s="136" t="str">
        <f t="shared" si="9"/>
        <v>58人(7.9％）</v>
      </c>
      <c r="AF20" s="137"/>
      <c r="AH20" s="137"/>
    </row>
    <row r="21" spans="1:34" ht="30" customHeight="1">
      <c r="A21" s="18" t="s">
        <v>22</v>
      </c>
      <c r="B21" s="18" t="s">
        <v>694</v>
      </c>
      <c r="C21" s="19">
        <v>19</v>
      </c>
      <c r="D21" s="69" t="s">
        <v>486</v>
      </c>
      <c r="E21" s="20" t="s">
        <v>105</v>
      </c>
      <c r="F21" s="21" t="s">
        <v>108</v>
      </c>
      <c r="G21" s="19" t="s">
        <v>627</v>
      </c>
      <c r="H21" s="19" t="s">
        <v>109</v>
      </c>
      <c r="I21" s="21" t="s">
        <v>110</v>
      </c>
      <c r="J21" s="22" t="s">
        <v>28</v>
      </c>
      <c r="K21" s="22" t="s">
        <v>29</v>
      </c>
      <c r="L21" s="23"/>
      <c r="M21" s="2">
        <v>8</v>
      </c>
      <c r="N21" s="2">
        <v>25</v>
      </c>
      <c r="O21" s="2"/>
      <c r="P21" s="31">
        <v>32.972227428973</v>
      </c>
      <c r="Q21" s="31">
        <v>131.84218898806901</v>
      </c>
      <c r="R21" s="21" t="s">
        <v>485</v>
      </c>
      <c r="S21" s="132" t="str">
        <f t="shared" si="2"/>
        <v>https://cyberjapandata.gsi.go.jp/#16/32.972227428973/131.842188988069/&amp;base=std&amp;ls=std&amp;disp=1&amp;vs=c1g1j0h0k0l0u0t0z0r0s0m0f1</v>
      </c>
      <c r="T21" s="73" t="s">
        <v>702</v>
      </c>
      <c r="AB21" s="23" t="s">
        <v>693</v>
      </c>
      <c r="AC21" s="136" t="str">
        <f t="shared" si="7"/>
        <v>52件(100％）</v>
      </c>
      <c r="AD21" s="136" t="str">
        <f t="shared" si="8"/>
        <v>24件(100％）</v>
      </c>
      <c r="AE21" s="136" t="str">
        <f t="shared" si="9"/>
        <v>732人(100％）</v>
      </c>
      <c r="AF21" s="136"/>
      <c r="AH21" s="136"/>
    </row>
    <row r="22" spans="1:34" ht="30" customHeight="1">
      <c r="A22" s="27" t="s">
        <v>93</v>
      </c>
      <c r="B22" s="18" t="s">
        <v>694</v>
      </c>
      <c r="C22" s="19">
        <v>20</v>
      </c>
      <c r="D22" s="24" t="s">
        <v>111</v>
      </c>
      <c r="E22" s="24" t="s">
        <v>105</v>
      </c>
      <c r="F22" s="21" t="s">
        <v>112</v>
      </c>
      <c r="G22" s="19" t="s">
        <v>628</v>
      </c>
      <c r="H22" s="19" t="s">
        <v>113</v>
      </c>
      <c r="I22" s="21" t="s">
        <v>114</v>
      </c>
      <c r="J22" s="22" t="s">
        <v>28</v>
      </c>
      <c r="K22" s="22" t="s">
        <v>28</v>
      </c>
      <c r="L22" s="23" t="s">
        <v>40</v>
      </c>
      <c r="M22" s="2">
        <v>17</v>
      </c>
      <c r="N22" s="2">
        <v>50</v>
      </c>
      <c r="O22" s="2">
        <v>0</v>
      </c>
      <c r="P22" s="31">
        <v>32.971905423350798</v>
      </c>
      <c r="Q22" s="31">
        <v>131.84198073315901</v>
      </c>
      <c r="R22" s="21" t="s">
        <v>487</v>
      </c>
      <c r="S22" s="132" t="str">
        <f t="shared" si="2"/>
        <v>https://cyberjapandata.gsi.go.jp/#16/32.9719054233508/131.841980733159/&amp;base=std&amp;ls=std&amp;disp=1&amp;vs=c1g1j0h0k0l0u0t0z0r0s0m0f1</v>
      </c>
      <c r="T22" s="73" t="s">
        <v>702</v>
      </c>
      <c r="AB22"/>
    </row>
    <row r="23" spans="1:34" ht="30" customHeight="1">
      <c r="A23" s="18" t="s">
        <v>22</v>
      </c>
      <c r="B23" s="18" t="s">
        <v>694</v>
      </c>
      <c r="C23" s="19">
        <v>21</v>
      </c>
      <c r="D23" s="24" t="s">
        <v>115</v>
      </c>
      <c r="E23" s="24" t="s">
        <v>24</v>
      </c>
      <c r="F23" s="21" t="s">
        <v>116</v>
      </c>
      <c r="G23" s="19" t="s">
        <v>629</v>
      </c>
      <c r="H23" s="19" t="s">
        <v>117</v>
      </c>
      <c r="I23" s="21" t="s">
        <v>118</v>
      </c>
      <c r="J23" s="22"/>
      <c r="K23" s="22" t="s">
        <v>28</v>
      </c>
      <c r="L23" s="23"/>
      <c r="M23" s="2"/>
      <c r="N23" s="2">
        <v>36</v>
      </c>
      <c r="O23" s="2"/>
      <c r="P23" s="31">
        <v>32.952013537871899</v>
      </c>
      <c r="Q23" s="31">
        <v>131.91211492770299</v>
      </c>
      <c r="R23" s="21" t="s">
        <v>488</v>
      </c>
      <c r="S23" s="132" t="str">
        <f t="shared" si="2"/>
        <v>https://cyberjapandata.gsi.go.jp/#16/32.9520135378719/131.912114927703/&amp;base=std&amp;ls=std&amp;disp=1&amp;vs=c1g1j0h0k0l0u0t0z0r0s0m0f1</v>
      </c>
      <c r="T23" s="72" t="s">
        <v>687</v>
      </c>
      <c r="AC23" s="135" t="s">
        <v>695</v>
      </c>
      <c r="AD23" s="17" t="s">
        <v>694</v>
      </c>
      <c r="AE23" s="17" t="s">
        <v>694</v>
      </c>
    </row>
    <row r="24" spans="1:34" ht="30" customHeight="1">
      <c r="A24" s="18" t="s">
        <v>22</v>
      </c>
      <c r="B24" s="18" t="s">
        <v>694</v>
      </c>
      <c r="C24" s="19">
        <v>22</v>
      </c>
      <c r="D24" s="24" t="s">
        <v>119</v>
      </c>
      <c r="E24" s="24" t="s">
        <v>120</v>
      </c>
      <c r="F24" s="21" t="s">
        <v>121</v>
      </c>
      <c r="G24" s="19" t="s">
        <v>630</v>
      </c>
      <c r="H24" s="19" t="s">
        <v>122</v>
      </c>
      <c r="I24" s="21" t="s">
        <v>123</v>
      </c>
      <c r="J24" s="22" t="s">
        <v>28</v>
      </c>
      <c r="K24" s="22" t="s">
        <v>56</v>
      </c>
      <c r="L24" s="23"/>
      <c r="M24" s="2"/>
      <c r="N24" s="2">
        <v>50</v>
      </c>
      <c r="O24" s="2"/>
      <c r="P24" s="31">
        <v>32.9068188978301</v>
      </c>
      <c r="Q24" s="31">
        <v>131.79630095646399</v>
      </c>
      <c r="R24" s="21" t="s">
        <v>489</v>
      </c>
      <c r="S24" s="132" t="str">
        <f t="shared" si="2"/>
        <v>https://cyberjapandata.gsi.go.jp/#16/32.9068188978301/131.796300956464/&amp;base=std&amp;ls=std&amp;disp=1&amp;vs=c1g1j0h0k0l0u0t0z0r0s0m0f1</v>
      </c>
      <c r="T24" s="73" t="s">
        <v>702</v>
      </c>
      <c r="AC24" s="135" t="s">
        <v>695</v>
      </c>
      <c r="AD24" s="17" t="s">
        <v>694</v>
      </c>
      <c r="AE24" s="17" t="s">
        <v>697</v>
      </c>
    </row>
    <row r="25" spans="1:34" ht="30" customHeight="1">
      <c r="A25" s="18" t="s">
        <v>22</v>
      </c>
      <c r="B25" s="18" t="s">
        <v>694</v>
      </c>
      <c r="C25" s="19">
        <v>23</v>
      </c>
      <c r="D25" s="24" t="s">
        <v>124</v>
      </c>
      <c r="E25" s="24" t="s">
        <v>125</v>
      </c>
      <c r="F25" s="21" t="s">
        <v>126</v>
      </c>
      <c r="G25" s="19" t="s">
        <v>631</v>
      </c>
      <c r="H25" s="19" t="s">
        <v>127</v>
      </c>
      <c r="I25" s="21" t="s">
        <v>128</v>
      </c>
      <c r="J25" s="22" t="s">
        <v>28</v>
      </c>
      <c r="K25" s="22" t="s">
        <v>28</v>
      </c>
      <c r="L25" s="23" t="s">
        <v>40</v>
      </c>
      <c r="M25" s="2">
        <v>17</v>
      </c>
      <c r="N25" s="2">
        <v>40</v>
      </c>
      <c r="O25" s="2">
        <v>40</v>
      </c>
      <c r="P25" s="31">
        <v>32.945383763061997</v>
      </c>
      <c r="Q25" s="31">
        <v>131.899764118859</v>
      </c>
      <c r="R25" s="21" t="s">
        <v>490</v>
      </c>
      <c r="S25" s="132" t="str">
        <f t="shared" si="2"/>
        <v>https://cyberjapandata.gsi.go.jp/#16/32.945383763062/131.899764118859/&amp;base=std&amp;ls=std&amp;disp=1&amp;vs=c1g1j0h0k0l0u0t0z0r0s0m0f1</v>
      </c>
      <c r="T25" s="72" t="s">
        <v>687</v>
      </c>
      <c r="AB25" s="2" t="s">
        <v>696</v>
      </c>
      <c r="AC25" s="136" t="str">
        <f>AC2&amp;"件("&amp;ROUND(AD2,1)&amp;"％）"</f>
        <v>52件(100％）</v>
      </c>
      <c r="AD25" s="136" t="str">
        <f>AE2&amp;"件("&amp;ROUND(AF2,1)&amp;"％）"</f>
        <v>24件(100％）</v>
      </c>
      <c r="AE25" s="136" t="str">
        <f>AG2&amp;"人("&amp;ROUND(AH2,1)&amp;"％）"</f>
        <v>732人(100％）</v>
      </c>
    </row>
    <row r="26" spans="1:34" ht="30" customHeight="1">
      <c r="A26" s="18" t="s">
        <v>22</v>
      </c>
      <c r="B26" s="18" t="s">
        <v>694</v>
      </c>
      <c r="C26" s="19">
        <v>24</v>
      </c>
      <c r="D26" s="24" t="s">
        <v>129</v>
      </c>
      <c r="E26" s="24" t="s">
        <v>130</v>
      </c>
      <c r="F26" s="21" t="s">
        <v>131</v>
      </c>
      <c r="G26" s="19" t="s">
        <v>632</v>
      </c>
      <c r="H26" s="19" t="s">
        <v>132</v>
      </c>
      <c r="I26" s="21" t="s">
        <v>133</v>
      </c>
      <c r="J26" s="22" t="s">
        <v>28</v>
      </c>
      <c r="K26" s="22" t="s">
        <v>29</v>
      </c>
      <c r="L26" s="23"/>
      <c r="M26" s="2">
        <v>0</v>
      </c>
      <c r="N26" s="2">
        <v>29</v>
      </c>
      <c r="O26" s="2">
        <v>0</v>
      </c>
      <c r="P26" s="31">
        <v>32.960384799578499</v>
      </c>
      <c r="Q26" s="31">
        <v>131.841689048348</v>
      </c>
      <c r="R26" s="21" t="s">
        <v>491</v>
      </c>
      <c r="S26" s="132" t="str">
        <f t="shared" si="2"/>
        <v>https://cyberjapandata.gsi.go.jp/#16/32.9603847995785/131.841689048348/&amp;base=std&amp;ls=std&amp;disp=1&amp;vs=c1g1j0h0k0l0u0t0z0r0s0m0f1</v>
      </c>
      <c r="T26" s="73" t="s">
        <v>702</v>
      </c>
      <c r="AB26" s="2" t="s">
        <v>691</v>
      </c>
      <c r="AC26" s="136" t="str">
        <f>AC3&amp;"件("&amp;ROUND(AD3,1)&amp;"％）"</f>
        <v>0件(0％）</v>
      </c>
      <c r="AD26" s="136" t="str">
        <f>AE3&amp;"件("&amp;ROUND(AF3,1)&amp;"％）"</f>
        <v>0件(0％）</v>
      </c>
      <c r="AE26" s="136" t="str">
        <f>AG3&amp;"人("&amp;ROUND(AH3,1)&amp;"％）"</f>
        <v>0人(0％）</v>
      </c>
    </row>
    <row r="27" spans="1:34" ht="30" customHeight="1">
      <c r="A27" s="18" t="s">
        <v>22</v>
      </c>
      <c r="B27" s="18" t="s">
        <v>694</v>
      </c>
      <c r="C27" s="19">
        <v>25</v>
      </c>
      <c r="D27" s="20" t="s">
        <v>134</v>
      </c>
      <c r="E27" s="20" t="s">
        <v>135</v>
      </c>
      <c r="F27" s="21" t="s">
        <v>136</v>
      </c>
      <c r="G27" s="19" t="s">
        <v>633</v>
      </c>
      <c r="H27" s="19" t="s">
        <v>137</v>
      </c>
      <c r="I27" s="21" t="s">
        <v>138</v>
      </c>
      <c r="J27" s="22" t="s">
        <v>28</v>
      </c>
      <c r="K27" s="22" t="s">
        <v>29</v>
      </c>
      <c r="L27" s="23"/>
      <c r="M27" s="2">
        <v>7</v>
      </c>
      <c r="N27" s="2">
        <v>15</v>
      </c>
      <c r="O27" s="2">
        <v>15</v>
      </c>
      <c r="P27" s="31">
        <v>32.803796747630699</v>
      </c>
      <c r="Q27" s="31">
        <v>131.94218327061299</v>
      </c>
      <c r="R27" s="21" t="s">
        <v>496</v>
      </c>
      <c r="S27" s="132" t="str">
        <f t="shared" si="2"/>
        <v>https://cyberjapandata.gsi.go.jp/#16/32.8037967476307/131.942183270613/&amp;base=std&amp;ls=std&amp;disp=1&amp;vs=c1g1j0h0k0l0u0t0z0r0s0m0f1</v>
      </c>
      <c r="T27" s="72" t="s">
        <v>688</v>
      </c>
      <c r="AB27" s="2" t="s">
        <v>691</v>
      </c>
      <c r="AC27" s="136" t="str">
        <f>AC10&amp;"件("&amp;ROUND(AD10,1)&amp;"％）"</f>
        <v>52件(100％）</v>
      </c>
      <c r="AD27" s="136" t="str">
        <f>AE10&amp;"件("&amp;ROUND(AF10,1)&amp;"％）"</f>
        <v>24件(100％）</v>
      </c>
      <c r="AE27" s="136" t="str">
        <f>AG10&amp;"人("&amp;ROUND(AH10,1)&amp;"％）"</f>
        <v>732人(100％）</v>
      </c>
    </row>
    <row r="28" spans="1:34" ht="30" customHeight="1">
      <c r="A28" s="27" t="s">
        <v>93</v>
      </c>
      <c r="B28" s="18" t="s">
        <v>694</v>
      </c>
      <c r="C28" s="19">
        <v>26</v>
      </c>
      <c r="D28" s="24" t="s">
        <v>139</v>
      </c>
      <c r="E28" s="24" t="s">
        <v>140</v>
      </c>
      <c r="F28" s="21" t="s">
        <v>141</v>
      </c>
      <c r="G28" s="19" t="s">
        <v>634</v>
      </c>
      <c r="H28" s="19" t="s">
        <v>142</v>
      </c>
      <c r="I28" s="21" t="s">
        <v>143</v>
      </c>
      <c r="J28" s="22" t="s">
        <v>28</v>
      </c>
      <c r="K28" s="22" t="s">
        <v>29</v>
      </c>
      <c r="L28" s="23"/>
      <c r="M28" s="2">
        <v>27</v>
      </c>
      <c r="N28" s="2">
        <v>40</v>
      </c>
      <c r="O28" s="2"/>
      <c r="P28" s="31">
        <v>32.853215786503497</v>
      </c>
      <c r="Q28" s="31">
        <v>131.62726358477701</v>
      </c>
      <c r="R28" s="21" t="s">
        <v>503</v>
      </c>
      <c r="S28" s="132" t="str">
        <f t="shared" si="2"/>
        <v>https://cyberjapandata.gsi.go.jp/#16/32.8532157865035/131.627263584777/&amp;base=std&amp;ls=std&amp;disp=1&amp;vs=c1g1j0h0k0l0u0t0z0r0s0m0f1</v>
      </c>
      <c r="T28" s="73" t="s">
        <v>702</v>
      </c>
      <c r="AB28" s="2"/>
      <c r="AC28" s="136"/>
      <c r="AD28" s="136"/>
      <c r="AE28" s="136"/>
    </row>
    <row r="29" spans="1:34" ht="30" customHeight="1">
      <c r="A29" s="18" t="s">
        <v>144</v>
      </c>
      <c r="B29" s="18" t="s">
        <v>694</v>
      </c>
      <c r="C29" s="19">
        <v>27</v>
      </c>
      <c r="D29" s="24" t="s">
        <v>145</v>
      </c>
      <c r="E29" s="24" t="s">
        <v>31</v>
      </c>
      <c r="F29" s="21" t="s">
        <v>146</v>
      </c>
      <c r="G29" s="19" t="s">
        <v>635</v>
      </c>
      <c r="H29" s="19" t="s">
        <v>147</v>
      </c>
      <c r="I29" s="21" t="s">
        <v>148</v>
      </c>
      <c r="J29" s="22" t="s">
        <v>8</v>
      </c>
      <c r="K29" s="22" t="s">
        <v>28</v>
      </c>
      <c r="L29" s="23"/>
      <c r="M29" s="2">
        <v>71</v>
      </c>
      <c r="N29" s="2">
        <v>44</v>
      </c>
      <c r="O29" s="2">
        <v>30</v>
      </c>
      <c r="P29" s="31">
        <v>32.970129320006201</v>
      </c>
      <c r="Q29" s="31">
        <v>131.90420428438</v>
      </c>
      <c r="R29" s="21" t="s">
        <v>506</v>
      </c>
      <c r="S29" s="132" t="str">
        <f t="shared" si="2"/>
        <v>https://cyberjapandata.gsi.go.jp/#16/32.9701293200062/131.90420428438/&amp;base=std&amp;ls=std&amp;disp=1&amp;vs=c1g1j0h0k0l0u0t0z0r0s0m0f1</v>
      </c>
      <c r="T29" s="72" t="s">
        <v>689</v>
      </c>
      <c r="AB29" s="2"/>
      <c r="AC29" s="136"/>
      <c r="AD29" s="136"/>
      <c r="AE29" s="136"/>
    </row>
    <row r="30" spans="1:34" ht="30" customHeight="1">
      <c r="A30" s="18" t="s">
        <v>22</v>
      </c>
      <c r="B30" s="18" t="s">
        <v>694</v>
      </c>
      <c r="C30" s="19">
        <v>28</v>
      </c>
      <c r="D30" s="24" t="s">
        <v>149</v>
      </c>
      <c r="E30" s="24" t="s">
        <v>150</v>
      </c>
      <c r="F30" s="21" t="s">
        <v>151</v>
      </c>
      <c r="G30" s="19" t="s">
        <v>636</v>
      </c>
      <c r="H30" s="19" t="s">
        <v>152</v>
      </c>
      <c r="I30" s="21" t="s">
        <v>153</v>
      </c>
      <c r="J30" s="22" t="s">
        <v>28</v>
      </c>
      <c r="K30" s="22" t="s">
        <v>28</v>
      </c>
      <c r="L30" s="23" t="s">
        <v>40</v>
      </c>
      <c r="M30" s="2">
        <v>15</v>
      </c>
      <c r="N30" s="2">
        <v>40</v>
      </c>
      <c r="O30" s="2"/>
      <c r="P30" s="31">
        <v>32.944493174156698</v>
      </c>
      <c r="Q30" s="31">
        <v>131.91135124850601</v>
      </c>
      <c r="R30" s="21" t="s">
        <v>535</v>
      </c>
      <c r="S30" s="132" t="str">
        <f t="shared" si="2"/>
        <v>https://cyberjapandata.gsi.go.jp/#16/32.9444931741567/131.911351248506/&amp;base=std&amp;ls=std&amp;disp=1&amp;vs=c1g1j0h0k0l0u0t0z0r0s0m0f1</v>
      </c>
      <c r="T30" s="73" t="s">
        <v>702</v>
      </c>
      <c r="AB30" s="2"/>
      <c r="AC30" s="136"/>
      <c r="AD30" s="136"/>
      <c r="AE30" s="136"/>
    </row>
    <row r="31" spans="1:34" ht="30" customHeight="1">
      <c r="A31" s="18" t="s">
        <v>22</v>
      </c>
      <c r="B31" s="18" t="s">
        <v>694</v>
      </c>
      <c r="C31" s="19">
        <v>29</v>
      </c>
      <c r="D31" s="24" t="s">
        <v>533</v>
      </c>
      <c r="E31" s="23" t="s">
        <v>154</v>
      </c>
      <c r="F31" s="21" t="s">
        <v>155</v>
      </c>
      <c r="G31" s="19" t="s">
        <v>637</v>
      </c>
      <c r="H31" s="19" t="s">
        <v>156</v>
      </c>
      <c r="I31" s="23" t="s">
        <v>157</v>
      </c>
      <c r="J31" s="22" t="s">
        <v>8</v>
      </c>
      <c r="K31" s="22"/>
      <c r="L31" s="23"/>
      <c r="M31" s="2">
        <v>16</v>
      </c>
      <c r="N31" s="2">
        <v>17</v>
      </c>
      <c r="O31" s="2">
        <v>0</v>
      </c>
      <c r="P31" s="31">
        <v>32.956784031644197</v>
      </c>
      <c r="Q31" s="31">
        <v>131.86392906539999</v>
      </c>
      <c r="R31" s="21" t="s">
        <v>534</v>
      </c>
      <c r="S31" s="132" t="str">
        <f t="shared" si="2"/>
        <v>https://cyberjapandata.gsi.go.jp/#16/32.9567840316442/131.8639290654/&amp;base=std&amp;ls=std&amp;disp=1&amp;vs=c1g1j0h0k0l0u0t0z0r0s0m0f1</v>
      </c>
      <c r="T31" s="73" t="s">
        <v>702</v>
      </c>
      <c r="AB31" s="2"/>
      <c r="AC31" s="136"/>
      <c r="AD31" s="136"/>
      <c r="AE31" s="136"/>
    </row>
    <row r="32" spans="1:34" ht="30" customHeight="1">
      <c r="A32" s="18" t="s">
        <v>158</v>
      </c>
      <c r="B32" s="18" t="s">
        <v>694</v>
      </c>
      <c r="C32" s="19">
        <v>30</v>
      </c>
      <c r="D32" s="24" t="s">
        <v>159</v>
      </c>
      <c r="E32" s="24" t="s">
        <v>160</v>
      </c>
      <c r="F32" s="21" t="s">
        <v>161</v>
      </c>
      <c r="G32" s="19" t="s">
        <v>638</v>
      </c>
      <c r="H32" s="19" t="s">
        <v>162</v>
      </c>
      <c r="I32" s="21" t="s">
        <v>143</v>
      </c>
      <c r="J32" s="22" t="s">
        <v>28</v>
      </c>
      <c r="K32" s="22" t="s">
        <v>28</v>
      </c>
      <c r="L32" s="23"/>
      <c r="M32" s="2"/>
      <c r="N32" s="2">
        <v>50</v>
      </c>
      <c r="O32" s="2">
        <v>35</v>
      </c>
      <c r="P32" s="31">
        <v>32.9363902707235</v>
      </c>
      <c r="Q32" s="31">
        <v>131.91213996518999</v>
      </c>
      <c r="R32" s="21" t="s">
        <v>554</v>
      </c>
      <c r="S32" s="132" t="str">
        <f t="shared" si="2"/>
        <v>https://cyberjapandata.gsi.go.jp/#16/32.9363902707235/131.91213996519/&amp;base=std&amp;ls=std&amp;disp=1&amp;vs=c1g1j0h0k0l0u0t0z0r0s0m0f1</v>
      </c>
      <c r="T32" s="72" t="s">
        <v>685</v>
      </c>
      <c r="AB32" s="2"/>
      <c r="AC32" s="136"/>
      <c r="AD32" s="136"/>
      <c r="AE32" s="136"/>
    </row>
    <row r="33" spans="1:28" ht="30" customHeight="1">
      <c r="A33" s="18" t="s">
        <v>144</v>
      </c>
      <c r="B33" s="18" t="s">
        <v>694</v>
      </c>
      <c r="C33" s="19">
        <v>31</v>
      </c>
      <c r="D33" s="24" t="s">
        <v>5</v>
      </c>
      <c r="E33" s="24" t="s">
        <v>160</v>
      </c>
      <c r="F33" s="21" t="s">
        <v>163</v>
      </c>
      <c r="G33" s="19" t="s">
        <v>638</v>
      </c>
      <c r="H33" s="19" t="s">
        <v>164</v>
      </c>
      <c r="I33" s="21" t="s">
        <v>143</v>
      </c>
      <c r="J33" s="22" t="s">
        <v>8</v>
      </c>
      <c r="K33" s="22" t="s">
        <v>29</v>
      </c>
      <c r="L33" s="23"/>
      <c r="M33" s="2"/>
      <c r="N33" s="2">
        <v>4</v>
      </c>
      <c r="O33" s="2">
        <v>40</v>
      </c>
      <c r="P33" s="31">
        <v>32.936139317889101</v>
      </c>
      <c r="Q33" s="31">
        <v>131.911402674822</v>
      </c>
      <c r="R33" s="21" t="s">
        <v>556</v>
      </c>
      <c r="S33" s="132" t="str">
        <f t="shared" si="2"/>
        <v>https://cyberjapandata.gsi.go.jp/#16/32.9361393178891/131.911402674822/&amp;base=std&amp;ls=std&amp;disp=1&amp;vs=c1g1j0h0k0l0u0t0z0r0s0m0f1</v>
      </c>
      <c r="T33" s="72" t="s">
        <v>685</v>
      </c>
    </row>
    <row r="34" spans="1:28" ht="30" customHeight="1">
      <c r="A34" s="18" t="s">
        <v>165</v>
      </c>
      <c r="B34" s="18" t="s">
        <v>694</v>
      </c>
      <c r="C34" s="19">
        <v>32</v>
      </c>
      <c r="D34" s="24" t="s">
        <v>166</v>
      </c>
      <c r="E34" s="23" t="s">
        <v>167</v>
      </c>
      <c r="F34" s="21" t="s">
        <v>168</v>
      </c>
      <c r="G34" s="19" t="s">
        <v>607</v>
      </c>
      <c r="H34" s="19"/>
      <c r="I34" s="28" t="s">
        <v>169</v>
      </c>
      <c r="J34" s="22"/>
      <c r="K34" s="22"/>
      <c r="L34" s="23"/>
      <c r="M34" s="2"/>
      <c r="N34" s="2">
        <v>11</v>
      </c>
      <c r="O34" s="2"/>
      <c r="P34" s="31">
        <v>32.935348257642403</v>
      </c>
      <c r="Q34" s="31">
        <v>131.90786906659</v>
      </c>
      <c r="R34" s="21" t="s">
        <v>561</v>
      </c>
      <c r="S34" s="132" t="str">
        <f t="shared" si="2"/>
        <v>https://cyberjapandata.gsi.go.jp/#16/32.9353482576424/131.90786906659/&amp;base=std&amp;ls=std&amp;disp=1&amp;vs=c1g1j0h0k0l0u0t0z0r0s0m0f1</v>
      </c>
      <c r="T34" s="72" t="s">
        <v>690</v>
      </c>
      <c r="AB34"/>
    </row>
    <row r="35" spans="1:28" ht="30" customHeight="1">
      <c r="A35" s="18" t="s">
        <v>22</v>
      </c>
      <c r="B35" s="18" t="s">
        <v>694</v>
      </c>
      <c r="C35" s="19">
        <v>33</v>
      </c>
      <c r="D35" s="20" t="s">
        <v>549</v>
      </c>
      <c r="E35" s="23" t="s">
        <v>95</v>
      </c>
      <c r="F35" s="21" t="s">
        <v>170</v>
      </c>
      <c r="G35" s="19" t="s">
        <v>608</v>
      </c>
      <c r="H35" s="19"/>
      <c r="I35" s="23" t="s">
        <v>171</v>
      </c>
      <c r="J35" s="22"/>
      <c r="K35" s="22"/>
      <c r="L35" s="23"/>
      <c r="M35" s="2"/>
      <c r="N35" s="2">
        <v>54</v>
      </c>
      <c r="O35" s="2"/>
      <c r="P35" s="31">
        <v>32.958281102739299</v>
      </c>
      <c r="Q35" s="31">
        <v>131.90129960593899</v>
      </c>
      <c r="R35" s="21" t="s">
        <v>550</v>
      </c>
      <c r="S35" s="132" t="str">
        <f t="shared" si="2"/>
        <v>https://cyberjapandata.gsi.go.jp/#16/32.9582811027393/131.901299605939/&amp;base=std&amp;ls=std&amp;disp=1&amp;vs=c1g1j0h0k0l0u0t0z0r0s0m0f1</v>
      </c>
      <c r="T35" s="72" t="s">
        <v>687</v>
      </c>
      <c r="AB35"/>
    </row>
    <row r="36" spans="1:28" ht="30" customHeight="1">
      <c r="A36" s="27" t="s">
        <v>93</v>
      </c>
      <c r="B36" s="18" t="s">
        <v>694</v>
      </c>
      <c r="C36" s="19">
        <v>34</v>
      </c>
      <c r="D36" s="26" t="s">
        <v>172</v>
      </c>
      <c r="E36" s="26" t="s">
        <v>62</v>
      </c>
      <c r="F36" s="21" t="s">
        <v>173</v>
      </c>
      <c r="G36" s="19" t="s">
        <v>639</v>
      </c>
      <c r="H36" s="19" t="s">
        <v>174</v>
      </c>
      <c r="I36" s="21" t="s">
        <v>175</v>
      </c>
      <c r="J36" s="22"/>
      <c r="K36" s="22" t="s">
        <v>29</v>
      </c>
      <c r="L36" s="23"/>
      <c r="M36" s="2"/>
      <c r="N36" s="2">
        <v>24</v>
      </c>
      <c r="O36" s="2"/>
      <c r="P36" s="31">
        <v>32.958605854990999</v>
      </c>
      <c r="Q36" s="31">
        <v>131.86494844642101</v>
      </c>
      <c r="R36" s="21" t="s">
        <v>571</v>
      </c>
      <c r="S36" s="132" t="str">
        <f t="shared" si="2"/>
        <v>https://cyberjapandata.gsi.go.jp/#16/32.958605854991/131.864948446421/&amp;base=std&amp;ls=std&amp;disp=1&amp;vs=c1g1j0h0k0l0u0t0z0r0s0m0f1</v>
      </c>
      <c r="T36" s="73" t="s">
        <v>702</v>
      </c>
      <c r="AB36"/>
    </row>
    <row r="37" spans="1:28" ht="30" customHeight="1">
      <c r="A37" s="18" t="s">
        <v>144</v>
      </c>
      <c r="B37" s="18" t="s">
        <v>694</v>
      </c>
      <c r="C37" s="19">
        <v>35</v>
      </c>
      <c r="D37" s="26" t="s">
        <v>176</v>
      </c>
      <c r="E37" s="26" t="s">
        <v>177</v>
      </c>
      <c r="F37" s="21" t="s">
        <v>178</v>
      </c>
      <c r="G37" s="19" t="s">
        <v>640</v>
      </c>
      <c r="H37" s="19" t="s">
        <v>179</v>
      </c>
      <c r="I37" s="21" t="s">
        <v>180</v>
      </c>
      <c r="J37" s="22" t="s">
        <v>8</v>
      </c>
      <c r="K37" s="22" t="s">
        <v>29</v>
      </c>
      <c r="L37" s="23"/>
      <c r="M37" s="2">
        <v>24</v>
      </c>
      <c r="N37" s="2">
        <v>30</v>
      </c>
      <c r="O37" s="2">
        <v>0</v>
      </c>
      <c r="P37" s="31">
        <v>32.958340263750202</v>
      </c>
      <c r="Q37" s="31">
        <v>131.883074445886</v>
      </c>
      <c r="R37" s="21" t="s">
        <v>578</v>
      </c>
      <c r="S37" s="132" t="str">
        <f t="shared" si="2"/>
        <v>https://cyberjapandata.gsi.go.jp/#16/32.9583402637502/131.883074445886/&amp;base=std&amp;ls=std&amp;disp=1&amp;vs=c1g1j0h0k0l0u0t0z0r0s0m0f1</v>
      </c>
      <c r="T37" s="73" t="s">
        <v>702</v>
      </c>
      <c r="AB37"/>
    </row>
    <row r="38" spans="1:28" ht="30" customHeight="1">
      <c r="A38" s="18" t="s">
        <v>144</v>
      </c>
      <c r="B38" s="18" t="s">
        <v>694</v>
      </c>
      <c r="C38" s="19">
        <v>36</v>
      </c>
      <c r="D38" s="26" t="s">
        <v>181</v>
      </c>
      <c r="E38" s="26" t="s">
        <v>182</v>
      </c>
      <c r="F38" s="21" t="s">
        <v>183</v>
      </c>
      <c r="G38" s="19" t="s">
        <v>641</v>
      </c>
      <c r="H38" s="19" t="s">
        <v>184</v>
      </c>
      <c r="I38" s="21" t="s">
        <v>185</v>
      </c>
      <c r="J38" s="22"/>
      <c r="K38" s="22" t="s">
        <v>29</v>
      </c>
      <c r="L38" s="23"/>
      <c r="M38" s="2"/>
      <c r="N38" s="2">
        <v>50</v>
      </c>
      <c r="O38" s="2"/>
      <c r="P38" s="31">
        <v>32.953660804414298</v>
      </c>
      <c r="Q38" s="31">
        <v>131.799773152738</v>
      </c>
      <c r="R38" s="21" t="s">
        <v>589</v>
      </c>
      <c r="S38" s="132" t="str">
        <f t="shared" si="2"/>
        <v>https://cyberjapandata.gsi.go.jp/#16/32.9536608044143/131.799773152738/&amp;base=std&amp;ls=std&amp;disp=1&amp;vs=c1g1j0h0k0l0u0t0z0r0s0m0f1</v>
      </c>
      <c r="T38" s="73" t="s">
        <v>702</v>
      </c>
      <c r="AB38"/>
    </row>
    <row r="39" spans="1:28" ht="30" customHeight="1">
      <c r="A39" s="18" t="s">
        <v>144</v>
      </c>
      <c r="B39" s="18" t="s">
        <v>694</v>
      </c>
      <c r="C39" s="19">
        <v>37</v>
      </c>
      <c r="D39" s="26" t="s">
        <v>186</v>
      </c>
      <c r="E39" s="26" t="s">
        <v>187</v>
      </c>
      <c r="F39" s="21" t="s">
        <v>188</v>
      </c>
      <c r="G39" s="19" t="s">
        <v>642</v>
      </c>
      <c r="H39" s="19" t="s">
        <v>189</v>
      </c>
      <c r="I39" s="21" t="s">
        <v>190</v>
      </c>
      <c r="J39" s="22" t="s">
        <v>28</v>
      </c>
      <c r="K39" s="22" t="s">
        <v>29</v>
      </c>
      <c r="L39" s="23"/>
      <c r="M39" s="2">
        <v>23</v>
      </c>
      <c r="N39" s="2">
        <v>31</v>
      </c>
      <c r="O39" s="2">
        <v>0</v>
      </c>
      <c r="P39" s="31">
        <v>32.983357625483002</v>
      </c>
      <c r="Q39" s="31">
        <v>131.85680323248499</v>
      </c>
      <c r="R39" s="21" t="s">
        <v>599</v>
      </c>
      <c r="S39" s="132" t="str">
        <f t="shared" si="2"/>
        <v>https://cyberjapandata.gsi.go.jp/#16/32.983357625483/131.856803232485/&amp;base=std&amp;ls=std&amp;disp=1&amp;vs=c1g1j0h0k0l0u0t0z0r0s0m0f1</v>
      </c>
      <c r="T39" s="73" t="s">
        <v>702</v>
      </c>
      <c r="AB39"/>
    </row>
    <row r="40" spans="1:28" ht="30" customHeight="1">
      <c r="A40" s="18" t="s">
        <v>22</v>
      </c>
      <c r="B40" s="18" t="s">
        <v>694</v>
      </c>
      <c r="C40" s="19">
        <v>38</v>
      </c>
      <c r="D40" s="29" t="s">
        <v>191</v>
      </c>
      <c r="E40" s="29" t="s">
        <v>192</v>
      </c>
      <c r="F40" s="21" t="s">
        <v>193</v>
      </c>
      <c r="G40" s="19" t="s">
        <v>643</v>
      </c>
      <c r="H40" s="19" t="s">
        <v>194</v>
      </c>
      <c r="I40" s="21" t="s">
        <v>195</v>
      </c>
      <c r="J40" s="22" t="s">
        <v>8</v>
      </c>
      <c r="K40" s="22" t="s">
        <v>29</v>
      </c>
      <c r="L40" s="23"/>
      <c r="M40" s="2">
        <v>31</v>
      </c>
      <c r="N40" s="2">
        <v>30</v>
      </c>
      <c r="O40" s="2">
        <v>25</v>
      </c>
      <c r="P40" s="31">
        <v>32.948611477676401</v>
      </c>
      <c r="Q40" s="31">
        <v>131.84216930880399</v>
      </c>
      <c r="R40" s="21" t="s">
        <v>602</v>
      </c>
      <c r="S40" s="132" t="str">
        <f t="shared" si="2"/>
        <v>https://cyberjapandata.gsi.go.jp/#16/32.9486114776764/131.842169308804/&amp;base=std&amp;ls=std&amp;disp=1&amp;vs=c1g1j0h0k0l0u0t0z0r0s0m0f1</v>
      </c>
      <c r="T40" s="73" t="s">
        <v>702</v>
      </c>
      <c r="AB40"/>
    </row>
    <row r="41" spans="1:28" ht="30" customHeight="1">
      <c r="A41" s="30" t="s">
        <v>196</v>
      </c>
      <c r="B41" s="18" t="s">
        <v>694</v>
      </c>
      <c r="C41" s="19">
        <v>39</v>
      </c>
      <c r="D41" s="26" t="s">
        <v>197</v>
      </c>
      <c r="E41" s="26" t="s">
        <v>160</v>
      </c>
      <c r="F41" s="21" t="s">
        <v>198</v>
      </c>
      <c r="G41" s="19" t="s">
        <v>644</v>
      </c>
      <c r="H41" s="19" t="s">
        <v>199</v>
      </c>
      <c r="I41" s="21" t="s">
        <v>143</v>
      </c>
      <c r="J41" s="22" t="s">
        <v>28</v>
      </c>
      <c r="K41" s="22" t="s">
        <v>29</v>
      </c>
      <c r="L41" s="23"/>
      <c r="M41" s="2">
        <v>54</v>
      </c>
      <c r="N41" s="2">
        <v>53</v>
      </c>
      <c r="O41" s="2"/>
      <c r="P41" s="31">
        <v>32.936106973670199</v>
      </c>
      <c r="Q41" s="31">
        <v>131.91154636892</v>
      </c>
      <c r="R41" s="21" t="s">
        <v>557</v>
      </c>
      <c r="S41" s="132" t="str">
        <f t="shared" si="2"/>
        <v>https://cyberjapandata.gsi.go.jp/#16/32.9361069736702/131.91154636892/&amp;base=std&amp;ls=std&amp;disp=1&amp;vs=c1g1j0h0k0l0u0t0z0r0s0m0f1</v>
      </c>
      <c r="T41" s="72" t="s">
        <v>690</v>
      </c>
      <c r="AB41"/>
    </row>
    <row r="42" spans="1:28" ht="30" customHeight="1">
      <c r="A42" s="30" t="s">
        <v>196</v>
      </c>
      <c r="B42" s="18" t="s">
        <v>694</v>
      </c>
      <c r="C42" s="19">
        <v>40</v>
      </c>
      <c r="D42" s="26" t="s">
        <v>200</v>
      </c>
      <c r="E42" s="26" t="s">
        <v>125</v>
      </c>
      <c r="F42" s="21" t="s">
        <v>201</v>
      </c>
      <c r="G42" s="19" t="s">
        <v>645</v>
      </c>
      <c r="H42" s="19" t="s">
        <v>202</v>
      </c>
      <c r="I42" s="21" t="s">
        <v>114</v>
      </c>
      <c r="J42" s="22" t="s">
        <v>28</v>
      </c>
      <c r="K42" s="22" t="s">
        <v>28</v>
      </c>
      <c r="L42" s="23"/>
      <c r="M42" s="2">
        <v>42</v>
      </c>
      <c r="N42" s="2">
        <v>50</v>
      </c>
      <c r="O42" s="2"/>
      <c r="P42" s="31">
        <v>32.946000324298602</v>
      </c>
      <c r="Q42" s="31">
        <v>131.896410957065</v>
      </c>
      <c r="R42" s="21" t="s">
        <v>541</v>
      </c>
      <c r="S42" s="132" t="str">
        <f t="shared" si="2"/>
        <v>https://cyberjapandata.gsi.go.jp/#16/32.9460003242986/131.896410957065/&amp;base=std&amp;ls=std&amp;disp=1&amp;vs=c1g1j0h0k0l0u0t0z0r0s0m0f1</v>
      </c>
      <c r="T42" s="73" t="s">
        <v>702</v>
      </c>
      <c r="AB42"/>
    </row>
    <row r="43" spans="1:28" ht="30" customHeight="1">
      <c r="A43" s="30" t="s">
        <v>196</v>
      </c>
      <c r="B43" s="18" t="s">
        <v>694</v>
      </c>
      <c r="C43" s="19">
        <v>41</v>
      </c>
      <c r="D43" s="26" t="s">
        <v>203</v>
      </c>
      <c r="E43" s="26" t="s">
        <v>84</v>
      </c>
      <c r="F43" s="21" t="s">
        <v>204</v>
      </c>
      <c r="G43" s="19" t="s">
        <v>646</v>
      </c>
      <c r="H43" s="19" t="s">
        <v>205</v>
      </c>
      <c r="I43" s="31" t="s">
        <v>206</v>
      </c>
      <c r="J43" s="22" t="s">
        <v>28</v>
      </c>
      <c r="K43" s="22" t="s">
        <v>28</v>
      </c>
      <c r="L43" s="23"/>
      <c r="M43" s="2">
        <v>62</v>
      </c>
      <c r="N43" s="2">
        <v>50</v>
      </c>
      <c r="O43" s="2">
        <v>18</v>
      </c>
      <c r="P43" s="31">
        <v>32.878565880596298</v>
      </c>
      <c r="Q43" s="31">
        <v>131.75699700785</v>
      </c>
      <c r="R43" s="21" t="s">
        <v>567</v>
      </c>
      <c r="S43" s="132" t="str">
        <f t="shared" si="2"/>
        <v>https://cyberjapandata.gsi.go.jp/#16/32.8785658805963/131.75699700785/&amp;base=std&amp;ls=std&amp;disp=1&amp;vs=c1g1j0h0k0l0u0t0z0r0s0m0f1</v>
      </c>
      <c r="T43" s="73" t="s">
        <v>702</v>
      </c>
      <c r="AB43"/>
    </row>
    <row r="44" spans="1:28" ht="30" customHeight="1">
      <c r="A44" s="30" t="s">
        <v>196</v>
      </c>
      <c r="B44" s="18" t="s">
        <v>694</v>
      </c>
      <c r="C44" s="19">
        <v>42</v>
      </c>
      <c r="D44" s="26" t="s">
        <v>207</v>
      </c>
      <c r="E44" s="26" t="s">
        <v>135</v>
      </c>
      <c r="F44" s="21" t="s">
        <v>208</v>
      </c>
      <c r="G44" s="19" t="s">
        <v>633</v>
      </c>
      <c r="H44" s="19" t="s">
        <v>209</v>
      </c>
      <c r="I44" s="21" t="s">
        <v>210</v>
      </c>
      <c r="J44" s="22" t="s">
        <v>28</v>
      </c>
      <c r="K44" s="22" t="s">
        <v>29</v>
      </c>
      <c r="L44" s="23"/>
      <c r="M44" s="2">
        <v>7</v>
      </c>
      <c r="N44" s="2">
        <v>15</v>
      </c>
      <c r="O44" s="2">
        <v>15</v>
      </c>
      <c r="P44" s="31">
        <v>32.803945707084601</v>
      </c>
      <c r="Q44" s="31">
        <v>131.94142514561801</v>
      </c>
      <c r="R44" s="21" t="s">
        <v>510</v>
      </c>
      <c r="S44" s="132" t="str">
        <f t="shared" si="2"/>
        <v>https://cyberjapandata.gsi.go.jp/#16/32.8039457070846/131.941425145618/&amp;base=std&amp;ls=std&amp;disp=1&amp;vs=c1g1j0h0k0l0u0t0z0r0s0m0f1</v>
      </c>
      <c r="T44" s="72" t="s">
        <v>688</v>
      </c>
      <c r="AB44"/>
    </row>
    <row r="45" spans="1:28" ht="30" customHeight="1">
      <c r="A45" s="30" t="s">
        <v>196</v>
      </c>
      <c r="B45" s="18" t="s">
        <v>694</v>
      </c>
      <c r="C45" s="19">
        <v>43</v>
      </c>
      <c r="D45" s="26" t="s">
        <v>211</v>
      </c>
      <c r="E45" s="26" t="s">
        <v>105</v>
      </c>
      <c r="F45" s="21" t="s">
        <v>212</v>
      </c>
      <c r="G45" s="19" t="s">
        <v>647</v>
      </c>
      <c r="H45" s="19" t="s">
        <v>213</v>
      </c>
      <c r="I45" s="21" t="s">
        <v>9</v>
      </c>
      <c r="J45" s="22"/>
      <c r="K45" s="22"/>
      <c r="L45" s="23"/>
      <c r="M45" s="2"/>
      <c r="N45" s="2">
        <v>100</v>
      </c>
      <c r="O45" s="2"/>
      <c r="P45" s="31">
        <v>32.978268604494701</v>
      </c>
      <c r="Q45" s="31">
        <v>131.84813685462899</v>
      </c>
      <c r="R45" s="21" t="s">
        <v>592</v>
      </c>
      <c r="S45" s="132" t="str">
        <f t="shared" si="2"/>
        <v>https://cyberjapandata.gsi.go.jp/#16/32.9782686044947/131.848136854629/&amp;base=std&amp;ls=std&amp;disp=1&amp;vs=c1g1j0h0k0l0u0t0z0r0s0m0f1</v>
      </c>
      <c r="T45" s="73" t="s">
        <v>702</v>
      </c>
      <c r="AB45"/>
    </row>
    <row r="46" spans="1:28" ht="30" customHeight="1">
      <c r="A46" s="30" t="s">
        <v>196</v>
      </c>
      <c r="B46" s="18" t="s">
        <v>694</v>
      </c>
      <c r="C46" s="19">
        <v>44</v>
      </c>
      <c r="D46" s="26" t="s">
        <v>214</v>
      </c>
      <c r="E46" s="26" t="s">
        <v>84</v>
      </c>
      <c r="F46" s="21" t="s">
        <v>215</v>
      </c>
      <c r="G46" s="19" t="s">
        <v>646</v>
      </c>
      <c r="H46" s="19" t="s">
        <v>205</v>
      </c>
      <c r="I46" s="21" t="s">
        <v>206</v>
      </c>
      <c r="J46" s="22" t="s">
        <v>28</v>
      </c>
      <c r="K46" s="22" t="s">
        <v>28</v>
      </c>
      <c r="L46" s="23"/>
      <c r="M46" s="2">
        <v>62</v>
      </c>
      <c r="N46" s="2">
        <v>30</v>
      </c>
      <c r="O46" s="2">
        <v>18</v>
      </c>
      <c r="P46" s="31">
        <v>32.8786346425996</v>
      </c>
      <c r="Q46" s="31">
        <v>131.75732452137399</v>
      </c>
      <c r="R46" s="21" t="s">
        <v>565</v>
      </c>
      <c r="S46" s="132" t="str">
        <f t="shared" si="2"/>
        <v>https://cyberjapandata.gsi.go.jp/#16/32.8786346425996/131.757324521374/&amp;base=std&amp;ls=std&amp;disp=1&amp;vs=c1g1j0h0k0l0u0t0z0r0s0m0f1</v>
      </c>
      <c r="T46" s="73" t="s">
        <v>702</v>
      </c>
      <c r="AB46"/>
    </row>
    <row r="47" spans="1:28" ht="30" customHeight="1">
      <c r="A47" s="30" t="s">
        <v>196</v>
      </c>
      <c r="B47" s="18" t="s">
        <v>694</v>
      </c>
      <c r="C47" s="19">
        <v>45</v>
      </c>
      <c r="D47" s="26" t="s">
        <v>216</v>
      </c>
      <c r="E47" s="26" t="s">
        <v>135</v>
      </c>
      <c r="F47" s="21" t="s">
        <v>208</v>
      </c>
      <c r="G47" s="19" t="s">
        <v>633</v>
      </c>
      <c r="H47" s="19" t="s">
        <v>209</v>
      </c>
      <c r="I47" s="21" t="s">
        <v>210</v>
      </c>
      <c r="J47" s="22" t="s">
        <v>28</v>
      </c>
      <c r="K47" s="22" t="s">
        <v>29</v>
      </c>
      <c r="L47" s="23"/>
      <c r="M47" s="2">
        <v>7</v>
      </c>
      <c r="N47" s="2">
        <v>15</v>
      </c>
      <c r="O47" s="2">
        <v>15</v>
      </c>
      <c r="P47" s="31">
        <v>32.804230064618999</v>
      </c>
      <c r="Q47" s="31">
        <v>131.94160108199</v>
      </c>
      <c r="R47" s="21" t="s">
        <v>509</v>
      </c>
      <c r="S47" s="132" t="str">
        <f t="shared" si="2"/>
        <v>https://cyberjapandata.gsi.go.jp/#16/32.804230064619/131.94160108199/&amp;base=std&amp;ls=std&amp;disp=1&amp;vs=c1g1j0h0k0l0u0t0z0r0s0m0f1</v>
      </c>
      <c r="T47" s="72" t="s">
        <v>688</v>
      </c>
      <c r="AB47"/>
    </row>
    <row r="48" spans="1:28" ht="30" customHeight="1">
      <c r="A48" s="27" t="s">
        <v>217</v>
      </c>
      <c r="B48" s="18" t="s">
        <v>694</v>
      </c>
      <c r="C48" s="19">
        <v>46</v>
      </c>
      <c r="D48" s="26" t="s">
        <v>218</v>
      </c>
      <c r="E48" s="26" t="s">
        <v>177</v>
      </c>
      <c r="F48" s="21" t="s">
        <v>219</v>
      </c>
      <c r="G48" s="19" t="s">
        <v>648</v>
      </c>
      <c r="H48" s="19" t="s">
        <v>220</v>
      </c>
      <c r="I48" s="21" t="s">
        <v>180</v>
      </c>
      <c r="J48" s="22" t="s">
        <v>28</v>
      </c>
      <c r="K48" s="22" t="s">
        <v>28</v>
      </c>
      <c r="L48" s="23"/>
      <c r="M48" s="2">
        <v>56.7</v>
      </c>
      <c r="N48" s="2">
        <v>100</v>
      </c>
      <c r="O48" s="2">
        <v>0</v>
      </c>
      <c r="P48" s="31">
        <v>32.958810102176798</v>
      </c>
      <c r="Q48" s="31">
        <v>131.88177919038</v>
      </c>
      <c r="R48" s="21" t="s">
        <v>575</v>
      </c>
      <c r="S48" s="132" t="str">
        <f t="shared" si="2"/>
        <v>https://cyberjapandata.gsi.go.jp/#16/32.9588101021768/131.88177919038/&amp;base=std&amp;ls=std&amp;disp=1&amp;vs=c1g1j0h0k0l0u0t0z0r0s0m0f1</v>
      </c>
      <c r="T48" s="73" t="s">
        <v>702</v>
      </c>
      <c r="AB48"/>
    </row>
    <row r="49" spans="1:28" ht="30" customHeight="1">
      <c r="A49" s="27" t="s">
        <v>217</v>
      </c>
      <c r="B49" s="18" t="s">
        <v>694</v>
      </c>
      <c r="C49" s="19">
        <v>47</v>
      </c>
      <c r="D49" s="26" t="s">
        <v>221</v>
      </c>
      <c r="E49" s="26" t="s">
        <v>80</v>
      </c>
      <c r="F49" s="21" t="s">
        <v>222</v>
      </c>
      <c r="G49" s="19" t="s">
        <v>649</v>
      </c>
      <c r="H49" s="19" t="s">
        <v>223</v>
      </c>
      <c r="I49" s="21" t="s">
        <v>224</v>
      </c>
      <c r="J49" s="22" t="s">
        <v>28</v>
      </c>
      <c r="K49" s="22" t="s">
        <v>28</v>
      </c>
      <c r="L49" s="23" t="s">
        <v>40</v>
      </c>
      <c r="M49" s="2" t="s">
        <v>682</v>
      </c>
      <c r="N49" s="2">
        <v>100</v>
      </c>
      <c r="O49" s="2">
        <v>30</v>
      </c>
      <c r="P49" s="31">
        <v>32.965929623936297</v>
      </c>
      <c r="Q49" s="31">
        <v>131.90101449820801</v>
      </c>
      <c r="R49" s="21" t="s">
        <v>538</v>
      </c>
      <c r="S49" s="132" t="str">
        <f t="shared" si="2"/>
        <v>https://cyberjapandata.gsi.go.jp/#16/32.9659296239363/131.901014498208/&amp;base=std&amp;ls=std&amp;disp=1&amp;vs=c1g1j0h0k0l0u0t0z0r0s0m0f1</v>
      </c>
      <c r="T49" s="72" t="s">
        <v>687</v>
      </c>
      <c r="AB49"/>
    </row>
    <row r="50" spans="1:28" ht="30" customHeight="1">
      <c r="A50" s="27" t="s">
        <v>217</v>
      </c>
      <c r="B50" s="18" t="s">
        <v>694</v>
      </c>
      <c r="C50" s="19">
        <v>48</v>
      </c>
      <c r="D50" s="26" t="s">
        <v>225</v>
      </c>
      <c r="E50" s="26" t="s">
        <v>125</v>
      </c>
      <c r="F50" s="21" t="s">
        <v>226</v>
      </c>
      <c r="G50" s="19" t="s">
        <v>650</v>
      </c>
      <c r="H50" s="19" t="s">
        <v>227</v>
      </c>
      <c r="I50" s="21" t="s">
        <v>180</v>
      </c>
      <c r="J50" s="22" t="s">
        <v>8</v>
      </c>
      <c r="K50" s="22" t="s">
        <v>56</v>
      </c>
      <c r="L50" s="23"/>
      <c r="M50" s="2">
        <v>77</v>
      </c>
      <c r="N50" s="2">
        <v>90</v>
      </c>
      <c r="O50" s="2">
        <v>45</v>
      </c>
      <c r="P50" s="31">
        <v>32.945634467558101</v>
      </c>
      <c r="Q50" s="31">
        <v>131.896842161135</v>
      </c>
      <c r="R50" s="21" t="s">
        <v>545</v>
      </c>
      <c r="S50" s="132" t="str">
        <f t="shared" si="2"/>
        <v>https://cyberjapandata.gsi.go.jp/#16/32.9456344675581/131.896842161135/&amp;base=std&amp;ls=std&amp;disp=1&amp;vs=c1g1j0h0k0l0u0t0z0r0s0m0f1</v>
      </c>
      <c r="T50" s="73" t="s">
        <v>702</v>
      </c>
      <c r="AB50"/>
    </row>
    <row r="51" spans="1:28" ht="30" customHeight="1">
      <c r="A51" s="27" t="s">
        <v>217</v>
      </c>
      <c r="B51" s="18" t="s">
        <v>694</v>
      </c>
      <c r="C51" s="19">
        <v>49</v>
      </c>
      <c r="D51" s="26" t="s">
        <v>228</v>
      </c>
      <c r="E51" s="26" t="s">
        <v>229</v>
      </c>
      <c r="F51" s="21" t="s">
        <v>230</v>
      </c>
      <c r="G51" s="19" t="s">
        <v>651</v>
      </c>
      <c r="H51" s="19" t="s">
        <v>231</v>
      </c>
      <c r="I51" s="21" t="s">
        <v>148</v>
      </c>
      <c r="J51" s="22" t="s">
        <v>28</v>
      </c>
      <c r="K51" s="22" t="s">
        <v>28</v>
      </c>
      <c r="L51" s="23"/>
      <c r="M51" s="2">
        <v>34</v>
      </c>
      <c r="N51" s="2">
        <v>20</v>
      </c>
      <c r="O51" s="2">
        <v>20</v>
      </c>
      <c r="P51" s="31">
        <v>32.941628811117603</v>
      </c>
      <c r="Q51" s="31">
        <v>131.962295701084</v>
      </c>
      <c r="R51" s="21" t="s">
        <v>582</v>
      </c>
      <c r="S51" s="132" t="str">
        <f t="shared" si="2"/>
        <v>https://cyberjapandata.gsi.go.jp/#16/32.9416288111176/131.962295701084/&amp;base=std&amp;ls=std&amp;disp=1&amp;vs=c1g1j0h0k0l0u0t0z0r0s0m0f1</v>
      </c>
      <c r="T51" s="73" t="s">
        <v>702</v>
      </c>
      <c r="AB51"/>
    </row>
    <row r="52" spans="1:28" ht="30" customHeight="1">
      <c r="A52" s="27" t="s">
        <v>217</v>
      </c>
      <c r="B52" s="18" t="s">
        <v>694</v>
      </c>
      <c r="C52" s="19">
        <v>50</v>
      </c>
      <c r="D52" s="26" t="s">
        <v>232</v>
      </c>
      <c r="E52" s="26" t="s">
        <v>229</v>
      </c>
      <c r="F52" s="21" t="s">
        <v>230</v>
      </c>
      <c r="G52" s="19" t="s">
        <v>651</v>
      </c>
      <c r="H52" s="19" t="s">
        <v>231</v>
      </c>
      <c r="I52" s="21" t="s">
        <v>148</v>
      </c>
      <c r="J52" s="22" t="s">
        <v>28</v>
      </c>
      <c r="K52" s="22" t="s">
        <v>28</v>
      </c>
      <c r="L52" s="23"/>
      <c r="M52" s="2">
        <v>34</v>
      </c>
      <c r="N52" s="2">
        <v>48</v>
      </c>
      <c r="O52" s="2">
        <v>20</v>
      </c>
      <c r="P52" s="31">
        <v>32.941659371577003</v>
      </c>
      <c r="Q52" s="31">
        <v>131.962535374309</v>
      </c>
      <c r="R52" s="21" t="s">
        <v>583</v>
      </c>
      <c r="S52" s="132" t="str">
        <f t="shared" si="2"/>
        <v>https://cyberjapandata.gsi.go.jp/#16/32.941659371577/131.962535374309/&amp;base=std&amp;ls=std&amp;disp=1&amp;vs=c1g1j0h0k0l0u0t0z0r0s0m0f1</v>
      </c>
      <c r="T52" s="73" t="s">
        <v>702</v>
      </c>
      <c r="AB52"/>
    </row>
    <row r="53" spans="1:28" ht="30" customHeight="1">
      <c r="A53" s="18" t="s">
        <v>233</v>
      </c>
      <c r="B53" s="18"/>
      <c r="C53" s="19">
        <v>51</v>
      </c>
      <c r="D53" s="26" t="s">
        <v>494</v>
      </c>
      <c r="E53" s="26" t="s">
        <v>75</v>
      </c>
      <c r="F53" s="21" t="s">
        <v>234</v>
      </c>
      <c r="G53" s="19" t="s">
        <v>652</v>
      </c>
      <c r="H53" s="19" t="s">
        <v>235</v>
      </c>
      <c r="I53" s="21" t="s">
        <v>143</v>
      </c>
      <c r="J53" s="22" t="s">
        <v>28</v>
      </c>
      <c r="K53" s="22" t="s">
        <v>29</v>
      </c>
      <c r="L53" s="23"/>
      <c r="M53" s="2">
        <v>7</v>
      </c>
      <c r="N53" s="2">
        <v>0</v>
      </c>
      <c r="O53" s="2">
        <v>20</v>
      </c>
      <c r="P53" s="31">
        <v>32.999621754795498</v>
      </c>
      <c r="Q53" s="31">
        <v>131.88895636824699</v>
      </c>
      <c r="R53" s="21" t="s">
        <v>495</v>
      </c>
      <c r="S53" s="132" t="str">
        <f t="shared" si="2"/>
        <v>https://cyberjapandata.gsi.go.jp/#16/32.9996217547955/131.888956368247/&amp;base=std&amp;ls=std&amp;disp=1&amp;vs=c1g1j0h0k0l0u0t0z0r0s0m0f1</v>
      </c>
      <c r="T53" s="72" t="s">
        <v>689</v>
      </c>
      <c r="AB53"/>
    </row>
    <row r="54" spans="1:28" ht="30" customHeight="1">
      <c r="A54" s="18" t="s">
        <v>233</v>
      </c>
      <c r="B54" s="18"/>
      <c r="C54" s="19">
        <v>52</v>
      </c>
      <c r="D54" s="32" t="s">
        <v>236</v>
      </c>
      <c r="E54" s="26" t="s">
        <v>160</v>
      </c>
      <c r="F54" s="21" t="s">
        <v>237</v>
      </c>
      <c r="G54" s="19" t="s">
        <v>653</v>
      </c>
      <c r="H54" s="19" t="s">
        <v>162</v>
      </c>
      <c r="I54" s="21" t="s">
        <v>143</v>
      </c>
      <c r="J54" s="22" t="s">
        <v>28</v>
      </c>
      <c r="K54" s="22" t="s">
        <v>29</v>
      </c>
      <c r="L54" s="23"/>
      <c r="M54" s="2">
        <v>11</v>
      </c>
      <c r="N54" s="2">
        <v>0</v>
      </c>
      <c r="O54" s="2">
        <v>35</v>
      </c>
      <c r="P54" s="31">
        <v>32.936524080033102</v>
      </c>
      <c r="Q54" s="31">
        <v>131.911926927058</v>
      </c>
      <c r="R54" s="21" t="s">
        <v>555</v>
      </c>
      <c r="S54" s="132" t="str">
        <f t="shared" si="2"/>
        <v>https://cyberjapandata.gsi.go.jp/#16/32.9365240800331/131.911926927058/&amp;base=std&amp;ls=std&amp;disp=1&amp;vs=c1g1j0h0k0l0u0t0z0r0s0m0f1</v>
      </c>
      <c r="T54" s="72" t="s">
        <v>685</v>
      </c>
      <c r="AB54"/>
    </row>
    <row r="55" spans="1:28" ht="30" customHeight="1">
      <c r="A55" s="18" t="s">
        <v>233</v>
      </c>
      <c r="B55" s="18"/>
      <c r="C55" s="19">
        <v>53</v>
      </c>
      <c r="D55" s="32" t="s">
        <v>492</v>
      </c>
      <c r="E55" s="26" t="s">
        <v>24</v>
      </c>
      <c r="F55" s="21" t="s">
        <v>238</v>
      </c>
      <c r="G55" s="19" t="s">
        <v>654</v>
      </c>
      <c r="H55" s="19" t="s">
        <v>239</v>
      </c>
      <c r="I55" s="21" t="s">
        <v>143</v>
      </c>
      <c r="J55" s="22" t="s">
        <v>28</v>
      </c>
      <c r="K55" s="22" t="s">
        <v>29</v>
      </c>
      <c r="L55" s="23"/>
      <c r="M55" s="2">
        <v>8</v>
      </c>
      <c r="N55" s="2">
        <v>0</v>
      </c>
      <c r="O55" s="2">
        <v>20</v>
      </c>
      <c r="P55" s="31">
        <v>32.953937024522901</v>
      </c>
      <c r="Q55" s="31">
        <v>131.908343976814</v>
      </c>
      <c r="R55" s="21" t="s">
        <v>493</v>
      </c>
      <c r="S55" s="132" t="str">
        <f t="shared" si="2"/>
        <v>https://cyberjapandata.gsi.go.jp/#16/32.9539370245229/131.908343976814/&amp;base=std&amp;ls=std&amp;disp=1&amp;vs=c1g1j0h0k0l0u0t0z0r0s0m0f1</v>
      </c>
      <c r="T55" s="72" t="s">
        <v>685</v>
      </c>
      <c r="AB55"/>
    </row>
    <row r="56" spans="1:28" ht="30" customHeight="1">
      <c r="A56" s="18" t="s">
        <v>233</v>
      </c>
      <c r="B56" s="18"/>
      <c r="C56" s="19">
        <v>54</v>
      </c>
      <c r="D56" s="33" t="s">
        <v>240</v>
      </c>
      <c r="E56" s="34" t="s">
        <v>42</v>
      </c>
      <c r="F56" s="35" t="s">
        <v>241</v>
      </c>
      <c r="G56" s="36" t="s">
        <v>677</v>
      </c>
      <c r="H56" s="36" t="s">
        <v>242</v>
      </c>
      <c r="I56" s="35" t="s">
        <v>190</v>
      </c>
      <c r="J56" s="37"/>
      <c r="K56" s="37" t="s">
        <v>56</v>
      </c>
      <c r="L56" s="38"/>
      <c r="M56" s="2"/>
      <c r="N56" s="2"/>
      <c r="O56" s="2"/>
      <c r="P56" s="42"/>
      <c r="Q56" s="42"/>
      <c r="R56" s="35"/>
      <c r="S56" s="132" t="str">
        <f t="shared" si="2"/>
        <v>https://cyberjapandata.gsi.go.jp/#16///&amp;base=std&amp;ls=std&amp;disp=1&amp;vs=c1g1j0h0k0l0u0t0z0r0s0m0f1</v>
      </c>
      <c r="T56" s="3" t="s">
        <v>913</v>
      </c>
      <c r="AB56"/>
    </row>
    <row r="57" spans="1:28" ht="30" customHeight="1">
      <c r="A57" s="18" t="s">
        <v>233</v>
      </c>
      <c r="B57" s="18"/>
      <c r="C57" s="19">
        <v>55</v>
      </c>
      <c r="D57" s="32" t="s">
        <v>497</v>
      </c>
      <c r="E57" s="26" t="s">
        <v>243</v>
      </c>
      <c r="F57" s="70" t="s">
        <v>499</v>
      </c>
      <c r="G57" s="19" t="s">
        <v>655</v>
      </c>
      <c r="H57" s="19" t="s">
        <v>244</v>
      </c>
      <c r="I57" s="21" t="s">
        <v>143</v>
      </c>
      <c r="J57" s="22" t="s">
        <v>28</v>
      </c>
      <c r="K57" s="22" t="s">
        <v>29</v>
      </c>
      <c r="L57" s="23"/>
      <c r="M57" s="2">
        <v>6</v>
      </c>
      <c r="N57" s="2">
        <v>0</v>
      </c>
      <c r="O57" s="2">
        <v>20</v>
      </c>
      <c r="P57" s="31">
        <v>32.957284242845297</v>
      </c>
      <c r="Q57" s="31">
        <v>131.86482269393301</v>
      </c>
      <c r="R57" s="21" t="s">
        <v>500</v>
      </c>
      <c r="S57" s="132" t="str">
        <f t="shared" si="2"/>
        <v>https://cyberjapandata.gsi.go.jp/#16/32.9572842428453/131.864822693933/&amp;base=std&amp;ls=std&amp;disp=1&amp;vs=c1g1j0h0k0l0u0t0z0r0s0m0f1</v>
      </c>
      <c r="T57" s="73" t="s">
        <v>702</v>
      </c>
    </row>
    <row r="58" spans="1:28" ht="30" customHeight="1">
      <c r="A58" s="18" t="s">
        <v>233</v>
      </c>
      <c r="B58" s="18"/>
      <c r="C58" s="19">
        <v>56</v>
      </c>
      <c r="D58" s="32" t="s">
        <v>245</v>
      </c>
      <c r="E58" s="26" t="s">
        <v>52</v>
      </c>
      <c r="F58" s="21" t="s">
        <v>246</v>
      </c>
      <c r="G58" s="19" t="s">
        <v>616</v>
      </c>
      <c r="H58" s="19" t="s">
        <v>54</v>
      </c>
      <c r="I58" s="21" t="s">
        <v>247</v>
      </c>
      <c r="J58" s="22" t="s">
        <v>28</v>
      </c>
      <c r="K58" s="22" t="s">
        <v>56</v>
      </c>
      <c r="L58" s="23"/>
      <c r="M58" s="2"/>
      <c r="N58" s="2"/>
      <c r="O58" s="2">
        <v>24</v>
      </c>
      <c r="P58" s="31">
        <v>32.793631042985801</v>
      </c>
      <c r="Q58" s="31">
        <v>131.87719269039201</v>
      </c>
      <c r="R58" s="21" t="s">
        <v>518</v>
      </c>
      <c r="S58" s="132" t="str">
        <f t="shared" si="2"/>
        <v>https://cyberjapandata.gsi.go.jp/#16/32.7936310429858/131.877192690392/&amp;base=std&amp;ls=std&amp;disp=1&amp;vs=c1g1j0h0k0l0u0t0z0r0s0m0f1</v>
      </c>
      <c r="T58" s="72" t="s">
        <v>686</v>
      </c>
    </row>
    <row r="59" spans="1:28" ht="30" customHeight="1">
      <c r="A59" s="18" t="s">
        <v>233</v>
      </c>
      <c r="B59" s="18"/>
      <c r="C59" s="19">
        <v>57</v>
      </c>
      <c r="D59" s="32" t="s">
        <v>248</v>
      </c>
      <c r="E59" s="26" t="s">
        <v>249</v>
      </c>
      <c r="F59" s="21" t="s">
        <v>250</v>
      </c>
      <c r="G59" s="19" t="s">
        <v>656</v>
      </c>
      <c r="H59" s="19" t="s">
        <v>251</v>
      </c>
      <c r="I59" s="21" t="s">
        <v>252</v>
      </c>
      <c r="J59" s="22" t="s">
        <v>8</v>
      </c>
      <c r="K59" s="22" t="s">
        <v>8</v>
      </c>
      <c r="L59" s="23" t="s">
        <v>40</v>
      </c>
      <c r="M59" s="2">
        <v>14</v>
      </c>
      <c r="N59" s="2"/>
      <c r="O59" s="2">
        <v>18</v>
      </c>
      <c r="P59" s="31">
        <v>33.016407485250603</v>
      </c>
      <c r="Q59" s="31">
        <v>131.901643136952</v>
      </c>
      <c r="R59" s="21" t="s">
        <v>525</v>
      </c>
      <c r="S59" s="132" t="str">
        <f t="shared" si="2"/>
        <v>https://cyberjapandata.gsi.go.jp/#16/33.0164074852506/131.901643136952/&amp;base=std&amp;ls=std&amp;disp=1&amp;vs=c1g1j0h0k0l0u0t0z0r0s0m0f1</v>
      </c>
      <c r="T59" s="72" t="s">
        <v>687</v>
      </c>
    </row>
    <row r="60" spans="1:28" ht="30" customHeight="1">
      <c r="A60" s="18" t="s">
        <v>233</v>
      </c>
      <c r="B60" s="18"/>
      <c r="C60" s="19">
        <v>58</v>
      </c>
      <c r="D60" s="39" t="s">
        <v>253</v>
      </c>
      <c r="E60" s="29" t="s">
        <v>150</v>
      </c>
      <c r="F60" s="31" t="s">
        <v>254</v>
      </c>
      <c r="G60" s="19" t="s">
        <v>636</v>
      </c>
      <c r="H60" s="19" t="s">
        <v>152</v>
      </c>
      <c r="I60" s="21" t="s">
        <v>153</v>
      </c>
      <c r="J60" s="22" t="s">
        <v>28</v>
      </c>
      <c r="K60" s="22" t="s">
        <v>29</v>
      </c>
      <c r="L60" s="23"/>
      <c r="M60" s="2">
        <v>20</v>
      </c>
      <c r="N60" s="2"/>
      <c r="O60" s="2">
        <v>80</v>
      </c>
      <c r="P60" s="31">
        <v>32.944324664179902</v>
      </c>
      <c r="Q60" s="31">
        <v>131.911250726144</v>
      </c>
      <c r="R60" s="31" t="s">
        <v>536</v>
      </c>
      <c r="S60" s="132" t="str">
        <f t="shared" si="2"/>
        <v>https://cyberjapandata.gsi.go.jp/#16/32.9443246641799/131.911250726144/&amp;base=std&amp;ls=std&amp;disp=1&amp;vs=c1g1j0h0k0l0u0t0z0r0s0m0f1</v>
      </c>
      <c r="T60" s="73" t="s">
        <v>702</v>
      </c>
    </row>
    <row r="61" spans="1:28" ht="30" customHeight="1">
      <c r="A61" s="18" t="s">
        <v>233</v>
      </c>
      <c r="B61" s="18"/>
      <c r="C61" s="19">
        <v>59</v>
      </c>
      <c r="D61" s="32" t="s">
        <v>521</v>
      </c>
      <c r="E61" s="26" t="s">
        <v>255</v>
      </c>
      <c r="F61" s="21" t="s">
        <v>256</v>
      </c>
      <c r="G61" s="19" t="s">
        <v>657</v>
      </c>
      <c r="H61" s="19" t="s">
        <v>257</v>
      </c>
      <c r="I61" s="21" t="s">
        <v>114</v>
      </c>
      <c r="J61" s="22" t="s">
        <v>28</v>
      </c>
      <c r="K61" s="22" t="s">
        <v>28</v>
      </c>
      <c r="L61" s="23"/>
      <c r="M61" s="2">
        <v>16</v>
      </c>
      <c r="N61" s="2"/>
      <c r="O61" s="2">
        <v>35</v>
      </c>
      <c r="P61" s="31">
        <v>32.958559963347099</v>
      </c>
      <c r="Q61" s="31">
        <v>131.90001084487599</v>
      </c>
      <c r="R61" s="21" t="s">
        <v>524</v>
      </c>
      <c r="S61" s="132" t="str">
        <f t="shared" si="2"/>
        <v>https://cyberjapandata.gsi.go.jp/#16/32.9585599633471/131.900010844876/&amp;base=std&amp;ls=std&amp;disp=1&amp;vs=c1g1j0h0k0l0u0t0z0r0s0m0f1</v>
      </c>
      <c r="T61" s="72" t="s">
        <v>685</v>
      </c>
    </row>
    <row r="62" spans="1:28" ht="30" customHeight="1">
      <c r="A62" s="18" t="s">
        <v>233</v>
      </c>
      <c r="B62" s="18"/>
      <c r="C62" s="19">
        <v>60</v>
      </c>
      <c r="D62" s="39" t="s">
        <v>258</v>
      </c>
      <c r="E62" s="29" t="s">
        <v>120</v>
      </c>
      <c r="F62" s="31" t="s">
        <v>259</v>
      </c>
      <c r="G62" s="19" t="s">
        <v>630</v>
      </c>
      <c r="H62" s="19" t="s">
        <v>122</v>
      </c>
      <c r="I62" s="21" t="s">
        <v>260</v>
      </c>
      <c r="J62" s="22"/>
      <c r="K62" s="22" t="s">
        <v>28</v>
      </c>
      <c r="L62" s="23" t="s">
        <v>40</v>
      </c>
      <c r="M62" s="2"/>
      <c r="N62" s="2"/>
      <c r="O62" s="2">
        <v>30</v>
      </c>
      <c r="P62" s="31">
        <v>32.906799286203103</v>
      </c>
      <c r="Q62" s="31">
        <v>131.796319256532</v>
      </c>
      <c r="R62" s="31" t="s">
        <v>564</v>
      </c>
      <c r="S62" s="132" t="str">
        <f t="shared" si="2"/>
        <v>https://cyberjapandata.gsi.go.jp/#16/32.9067992862031/131.796319256532/&amp;base=std&amp;ls=std&amp;disp=1&amp;vs=c1g1j0h0k0l0u0t0z0r0s0m0f1</v>
      </c>
      <c r="T62" s="73" t="s">
        <v>702</v>
      </c>
    </row>
    <row r="63" spans="1:28" ht="30" customHeight="1">
      <c r="A63" s="18" t="s">
        <v>233</v>
      </c>
      <c r="B63" s="18"/>
      <c r="C63" s="19">
        <v>61</v>
      </c>
      <c r="D63" s="32" t="s">
        <v>261</v>
      </c>
      <c r="E63" s="26" t="s">
        <v>62</v>
      </c>
      <c r="F63" s="31" t="s">
        <v>173</v>
      </c>
      <c r="G63" s="19" t="s">
        <v>639</v>
      </c>
      <c r="H63" s="19" t="s">
        <v>262</v>
      </c>
      <c r="I63" s="21" t="s">
        <v>175</v>
      </c>
      <c r="J63" s="22"/>
      <c r="K63" s="22" t="s">
        <v>29</v>
      </c>
      <c r="L63" s="23"/>
      <c r="M63" s="2"/>
      <c r="N63" s="2"/>
      <c r="O63" s="2">
        <v>40</v>
      </c>
      <c r="P63" s="31">
        <v>32.958507194986701</v>
      </c>
      <c r="Q63" s="31">
        <v>131.864821381063</v>
      </c>
      <c r="R63" s="31" t="s">
        <v>572</v>
      </c>
      <c r="S63" s="132" t="str">
        <f t="shared" si="2"/>
        <v>https://cyberjapandata.gsi.go.jp/#16/32.9585071949867/131.864821381063/&amp;base=std&amp;ls=std&amp;disp=1&amp;vs=c1g1j0h0k0l0u0t0z0r0s0m0f1</v>
      </c>
      <c r="T63" s="73" t="s">
        <v>702</v>
      </c>
    </row>
    <row r="64" spans="1:28" ht="30" customHeight="1">
      <c r="A64" s="18" t="s">
        <v>233</v>
      </c>
      <c r="B64" s="18"/>
      <c r="C64" s="19">
        <v>62</v>
      </c>
      <c r="D64" s="32" t="s">
        <v>263</v>
      </c>
      <c r="E64" s="26" t="s">
        <v>24</v>
      </c>
      <c r="F64" s="31" t="s">
        <v>264</v>
      </c>
      <c r="G64" s="19" t="s">
        <v>629</v>
      </c>
      <c r="H64" s="19" t="s">
        <v>117</v>
      </c>
      <c r="I64" s="21" t="s">
        <v>265</v>
      </c>
      <c r="J64" s="22"/>
      <c r="K64" s="22" t="s">
        <v>28</v>
      </c>
      <c r="L64" s="23"/>
      <c r="M64" s="2"/>
      <c r="N64" s="2"/>
      <c r="O64" s="2">
        <v>30</v>
      </c>
      <c r="P64" s="31">
        <v>32.9519618131459</v>
      </c>
      <c r="Q64" s="31">
        <v>131.91201664947701</v>
      </c>
      <c r="R64" s="31" t="s">
        <v>530</v>
      </c>
      <c r="S64" s="132" t="str">
        <f t="shared" si="2"/>
        <v>https://cyberjapandata.gsi.go.jp/#16/32.9519618131459/131.912016649477/&amp;base=std&amp;ls=std&amp;disp=1&amp;vs=c1g1j0h0k0l0u0t0z0r0s0m0f1</v>
      </c>
      <c r="T64" s="72" t="s">
        <v>687</v>
      </c>
    </row>
    <row r="65" spans="1:20" ht="30" customHeight="1">
      <c r="A65" s="18" t="s">
        <v>233</v>
      </c>
      <c r="B65" s="18"/>
      <c r="C65" s="19">
        <v>63</v>
      </c>
      <c r="D65" s="32" t="s">
        <v>266</v>
      </c>
      <c r="E65" s="26" t="s">
        <v>182</v>
      </c>
      <c r="F65" s="31" t="s">
        <v>267</v>
      </c>
      <c r="G65" s="19" t="s">
        <v>641</v>
      </c>
      <c r="H65" s="19" t="s">
        <v>268</v>
      </c>
      <c r="I65" s="21" t="s">
        <v>185</v>
      </c>
      <c r="J65" s="22"/>
      <c r="K65" s="22" t="s">
        <v>29</v>
      </c>
      <c r="L65" s="23"/>
      <c r="M65" s="2"/>
      <c r="N65" s="2"/>
      <c r="O65" s="2">
        <v>35</v>
      </c>
      <c r="P65" s="31">
        <v>32.953888308048903</v>
      </c>
      <c r="Q65" s="31">
        <v>131.79983216262801</v>
      </c>
      <c r="R65" s="31" t="s">
        <v>587</v>
      </c>
      <c r="S65" s="132" t="str">
        <f t="shared" si="2"/>
        <v>https://cyberjapandata.gsi.go.jp/#16/32.9538883080489/131.799832162628/&amp;base=std&amp;ls=std&amp;disp=1&amp;vs=c1g1j0h0k0l0u0t0z0r0s0m0f1</v>
      </c>
      <c r="T65" s="73" t="s">
        <v>702</v>
      </c>
    </row>
    <row r="66" spans="1:20" ht="30" customHeight="1">
      <c r="A66" s="18" t="s">
        <v>233</v>
      </c>
      <c r="B66" s="18"/>
      <c r="C66" s="19">
        <v>64</v>
      </c>
      <c r="D66" s="32" t="s">
        <v>269</v>
      </c>
      <c r="E66" s="26" t="s">
        <v>105</v>
      </c>
      <c r="F66" s="31" t="s">
        <v>270</v>
      </c>
      <c r="G66" s="19" t="s">
        <v>627</v>
      </c>
      <c r="H66" s="19" t="s">
        <v>109</v>
      </c>
      <c r="I66" s="21" t="s">
        <v>271</v>
      </c>
      <c r="J66" s="22" t="s">
        <v>28</v>
      </c>
      <c r="K66" s="22" t="s">
        <v>56</v>
      </c>
      <c r="L66" s="23"/>
      <c r="M66" s="2">
        <v>17</v>
      </c>
      <c r="N66" s="2"/>
      <c r="O66" s="2">
        <v>30</v>
      </c>
      <c r="P66" s="31">
        <v>32.972329544780798</v>
      </c>
      <c r="Q66" s="31">
        <v>131.84212528881801</v>
      </c>
      <c r="R66" s="31" t="s">
        <v>595</v>
      </c>
      <c r="S66" s="132" t="str">
        <f t="shared" si="2"/>
        <v>https://cyberjapandata.gsi.go.jp/#16/32.9723295447808/131.842125288818/&amp;base=std&amp;ls=std&amp;disp=1&amp;vs=c1g1j0h0k0l0u0t0z0r0s0m0f1</v>
      </c>
      <c r="T66" s="73" t="s">
        <v>702</v>
      </c>
    </row>
    <row r="67" spans="1:20" ht="30" customHeight="1">
      <c r="A67" s="18" t="s">
        <v>233</v>
      </c>
      <c r="B67" s="18"/>
      <c r="C67" s="19">
        <v>65</v>
      </c>
      <c r="D67" s="32" t="s">
        <v>272</v>
      </c>
      <c r="E67" s="26" t="s">
        <v>36</v>
      </c>
      <c r="F67" s="21" t="s">
        <v>273</v>
      </c>
      <c r="G67" s="19" t="s">
        <v>613</v>
      </c>
      <c r="H67" s="19" t="s">
        <v>274</v>
      </c>
      <c r="I67" s="21" t="s">
        <v>39</v>
      </c>
      <c r="J67" s="22" t="s">
        <v>28</v>
      </c>
      <c r="K67" s="22" t="s">
        <v>28</v>
      </c>
      <c r="L67" s="23" t="s">
        <v>40</v>
      </c>
      <c r="M67" s="2">
        <v>17</v>
      </c>
      <c r="N67" s="2"/>
      <c r="O67" s="2">
        <v>43</v>
      </c>
      <c r="P67" s="31">
        <v>32.9253952409817</v>
      </c>
      <c r="Q67" s="31">
        <v>131.93943914164799</v>
      </c>
      <c r="R67" s="21" t="s">
        <v>590</v>
      </c>
      <c r="S67" s="132" t="str">
        <f t="shared" si="2"/>
        <v>https://cyberjapandata.gsi.go.jp/#16/32.9253952409817/131.939439141648/&amp;base=std&amp;ls=std&amp;disp=1&amp;vs=c1g1j0h0k0l0u0t0z0r0s0m0f1</v>
      </c>
      <c r="T67" s="73" t="s">
        <v>702</v>
      </c>
    </row>
    <row r="68" spans="1:20" ht="30" customHeight="1">
      <c r="A68" s="18" t="s">
        <v>233</v>
      </c>
      <c r="B68" s="18"/>
      <c r="C68" s="19">
        <v>66</v>
      </c>
      <c r="D68" s="39" t="s">
        <v>275</v>
      </c>
      <c r="E68" s="29" t="s">
        <v>192</v>
      </c>
      <c r="F68" s="31" t="s">
        <v>276</v>
      </c>
      <c r="G68" s="19" t="s">
        <v>643</v>
      </c>
      <c r="H68" s="19" t="s">
        <v>194</v>
      </c>
      <c r="I68" s="21" t="s">
        <v>195</v>
      </c>
      <c r="J68" s="22" t="s">
        <v>28</v>
      </c>
      <c r="K68" s="22" t="s">
        <v>277</v>
      </c>
      <c r="L68" s="23"/>
      <c r="M68" s="2">
        <v>31</v>
      </c>
      <c r="N68" s="2">
        <v>30</v>
      </c>
      <c r="O68" s="2">
        <v>25</v>
      </c>
      <c r="P68" s="31">
        <v>32.948746972495698</v>
      </c>
      <c r="Q68" s="31">
        <v>131.84237437480999</v>
      </c>
      <c r="R68" s="31" t="s">
        <v>603</v>
      </c>
      <c r="S68" s="132" t="str">
        <f t="shared" ref="S68:S131" si="10">HYPERLINK("https://cyberjapandata.gsi.go.jp/#16/"&amp;P68&amp;"/"&amp;Q68&amp;"/&amp;base=std&amp;ls=std&amp;disp=1&amp;vs=c1g1j0h0k0l0u0t0z0r0s0m0f1")</f>
        <v>https://cyberjapandata.gsi.go.jp/#16/32.9487469724957/131.84237437481/&amp;base=std&amp;ls=std&amp;disp=1&amp;vs=c1g1j0h0k0l0u0t0z0r0s0m0f1</v>
      </c>
      <c r="T68" s="73" t="s">
        <v>702</v>
      </c>
    </row>
    <row r="69" spans="1:20" ht="30" customHeight="1">
      <c r="A69" s="18" t="s">
        <v>233</v>
      </c>
      <c r="B69" s="18"/>
      <c r="C69" s="19">
        <v>67</v>
      </c>
      <c r="D69" s="40" t="s">
        <v>278</v>
      </c>
      <c r="E69" s="41" t="s">
        <v>229</v>
      </c>
      <c r="F69" s="42" t="s">
        <v>279</v>
      </c>
      <c r="G69" s="36" t="s">
        <v>678</v>
      </c>
      <c r="H69" s="36" t="s">
        <v>280</v>
      </c>
      <c r="I69" s="35" t="s">
        <v>148</v>
      </c>
      <c r="J69" s="37"/>
      <c r="K69" s="37" t="s">
        <v>29</v>
      </c>
      <c r="L69" s="38"/>
      <c r="M69" s="2"/>
      <c r="N69" s="2"/>
      <c r="O69" s="2"/>
      <c r="P69" s="42"/>
      <c r="Q69" s="42"/>
      <c r="R69" s="42"/>
      <c r="S69" s="132" t="str">
        <f t="shared" si="10"/>
        <v>https://cyberjapandata.gsi.go.jp/#16///&amp;base=std&amp;ls=std&amp;disp=1&amp;vs=c1g1j0h0k0l0u0t0z0r0s0m0f1</v>
      </c>
      <c r="T69" s="3" t="s">
        <v>913</v>
      </c>
    </row>
    <row r="70" spans="1:20" ht="30" customHeight="1">
      <c r="A70" s="18" t="s">
        <v>233</v>
      </c>
      <c r="B70" s="18"/>
      <c r="C70" s="19">
        <v>68</v>
      </c>
      <c r="D70" s="39" t="s">
        <v>281</v>
      </c>
      <c r="E70" s="29" t="s">
        <v>177</v>
      </c>
      <c r="F70" s="31" t="s">
        <v>282</v>
      </c>
      <c r="G70" s="19" t="s">
        <v>658</v>
      </c>
      <c r="H70" s="19" t="s">
        <v>283</v>
      </c>
      <c r="I70" s="21" t="s">
        <v>180</v>
      </c>
      <c r="J70" s="22" t="s">
        <v>28</v>
      </c>
      <c r="K70" s="22" t="s">
        <v>29</v>
      </c>
      <c r="L70" s="23"/>
      <c r="M70" s="2">
        <v>10</v>
      </c>
      <c r="N70" s="2">
        <v>0</v>
      </c>
      <c r="O70" s="2">
        <v>0</v>
      </c>
      <c r="P70" s="31">
        <v>32.9580284665644</v>
      </c>
      <c r="Q70" s="31">
        <v>131.883133830269</v>
      </c>
      <c r="R70" s="31" t="s">
        <v>577</v>
      </c>
      <c r="S70" s="132" t="str">
        <f t="shared" si="10"/>
        <v>https://cyberjapandata.gsi.go.jp/#16/32.9580284665644/131.883133830269/&amp;base=std&amp;ls=std&amp;disp=1&amp;vs=c1g1j0h0k0l0u0t0z0r0s0m0f1</v>
      </c>
      <c r="T70" s="73" t="s">
        <v>702</v>
      </c>
    </row>
    <row r="71" spans="1:20" ht="30" customHeight="1">
      <c r="A71" s="18" t="s">
        <v>233</v>
      </c>
      <c r="B71" s="18"/>
      <c r="C71" s="19">
        <v>69</v>
      </c>
      <c r="D71" s="39" t="s">
        <v>504</v>
      </c>
      <c r="E71" s="29" t="s">
        <v>140</v>
      </c>
      <c r="F71" s="31" t="s">
        <v>284</v>
      </c>
      <c r="G71" s="19" t="s">
        <v>659</v>
      </c>
      <c r="H71" s="19" t="s">
        <v>285</v>
      </c>
      <c r="I71" s="21" t="s">
        <v>286</v>
      </c>
      <c r="J71" s="22" t="s">
        <v>28</v>
      </c>
      <c r="K71" s="22" t="s">
        <v>277</v>
      </c>
      <c r="L71" s="23"/>
      <c r="M71" s="2">
        <v>11</v>
      </c>
      <c r="N71" s="2">
        <v>0</v>
      </c>
      <c r="O71" s="2">
        <v>40</v>
      </c>
      <c r="P71" s="31">
        <v>32.852107301882199</v>
      </c>
      <c r="Q71" s="31">
        <v>131.63048659432999</v>
      </c>
      <c r="R71" s="31" t="s">
        <v>505</v>
      </c>
      <c r="S71" s="132" t="str">
        <f t="shared" si="10"/>
        <v>https://cyberjapandata.gsi.go.jp/#16/32.8521073018822/131.63048659433/&amp;base=std&amp;ls=std&amp;disp=1&amp;vs=c1g1j0h0k0l0u0t0z0r0s0m0f1</v>
      </c>
      <c r="T71" s="73" t="s">
        <v>702</v>
      </c>
    </row>
    <row r="72" spans="1:20" ht="30" customHeight="1">
      <c r="A72" s="18" t="s">
        <v>233</v>
      </c>
      <c r="B72" s="18"/>
      <c r="C72" s="19">
        <v>70</v>
      </c>
      <c r="D72" s="29" t="s">
        <v>287</v>
      </c>
      <c r="E72" s="29" t="s">
        <v>288</v>
      </c>
      <c r="F72" s="31" t="s">
        <v>289</v>
      </c>
      <c r="G72" s="19" t="s">
        <v>10</v>
      </c>
      <c r="H72" s="19" t="s">
        <v>290</v>
      </c>
      <c r="I72" s="21" t="s">
        <v>286</v>
      </c>
      <c r="J72" s="22" t="s">
        <v>28</v>
      </c>
      <c r="K72" s="22" t="s">
        <v>29</v>
      </c>
      <c r="L72" s="23"/>
      <c r="M72" s="2">
        <v>10</v>
      </c>
      <c r="N72" s="2">
        <v>0</v>
      </c>
      <c r="O72" s="2">
        <v>18</v>
      </c>
      <c r="P72" s="31">
        <v>32.872987273428301</v>
      </c>
      <c r="Q72" s="31">
        <v>131.784762909091</v>
      </c>
      <c r="R72" s="31" t="s">
        <v>570</v>
      </c>
      <c r="S72" s="132" t="str">
        <f t="shared" si="10"/>
        <v>https://cyberjapandata.gsi.go.jp/#16/32.8729872734283/131.784762909091/&amp;base=std&amp;ls=std&amp;disp=1&amp;vs=c1g1j0h0k0l0u0t0z0r0s0m0f1</v>
      </c>
      <c r="T72" s="73" t="s">
        <v>702</v>
      </c>
    </row>
    <row r="73" spans="1:20" ht="30" customHeight="1">
      <c r="A73" s="18" t="s">
        <v>233</v>
      </c>
      <c r="B73" s="18"/>
      <c r="C73" s="19">
        <v>71</v>
      </c>
      <c r="D73" s="32" t="s">
        <v>531</v>
      </c>
      <c r="E73" s="26" t="s">
        <v>291</v>
      </c>
      <c r="F73" s="21" t="s">
        <v>292</v>
      </c>
      <c r="G73" s="19" t="s">
        <v>660</v>
      </c>
      <c r="H73" s="19" t="s">
        <v>293</v>
      </c>
      <c r="I73" s="21" t="s">
        <v>286</v>
      </c>
      <c r="J73" s="22" t="s">
        <v>28</v>
      </c>
      <c r="K73" s="22" t="s">
        <v>28</v>
      </c>
      <c r="L73" s="23" t="s">
        <v>40</v>
      </c>
      <c r="M73" s="2">
        <v>16</v>
      </c>
      <c r="N73" s="2">
        <v>0</v>
      </c>
      <c r="O73" s="2">
        <v>35</v>
      </c>
      <c r="P73" s="31">
        <v>33.041655279348099</v>
      </c>
      <c r="Q73" s="31">
        <v>131.920423981666</v>
      </c>
      <c r="R73" s="21" t="s">
        <v>532</v>
      </c>
      <c r="S73" s="132" t="str">
        <f t="shared" si="10"/>
        <v>https://cyberjapandata.gsi.go.jp/#16/33.0416552793481/131.920423981666/&amp;base=std&amp;ls=std&amp;disp=1&amp;vs=c1g1j0h0k0l0u0t0z0r0s0m0f1</v>
      </c>
      <c r="T73" s="72" t="s">
        <v>686</v>
      </c>
    </row>
    <row r="74" spans="1:20" ht="30" customHeight="1">
      <c r="A74" s="18" t="s">
        <v>233</v>
      </c>
      <c r="B74" s="18"/>
      <c r="C74" s="19">
        <v>72</v>
      </c>
      <c r="D74" s="32" t="s">
        <v>294</v>
      </c>
      <c r="E74" s="26" t="s">
        <v>135</v>
      </c>
      <c r="F74" s="21" t="s">
        <v>295</v>
      </c>
      <c r="G74" s="19" t="s">
        <v>661</v>
      </c>
      <c r="H74" s="19" t="s">
        <v>137</v>
      </c>
      <c r="I74" s="21" t="s">
        <v>210</v>
      </c>
      <c r="J74" s="22" t="s">
        <v>28</v>
      </c>
      <c r="K74" s="22" t="s">
        <v>29</v>
      </c>
      <c r="L74" s="23"/>
      <c r="M74" s="2">
        <v>8</v>
      </c>
      <c r="N74" s="2"/>
      <c r="O74" s="2">
        <v>40</v>
      </c>
      <c r="P74" s="31">
        <v>32.804033732564001</v>
      </c>
      <c r="Q74" s="31">
        <v>131.941429945132</v>
      </c>
      <c r="R74" s="21" t="s">
        <v>511</v>
      </c>
      <c r="S74" s="132" t="str">
        <f t="shared" si="10"/>
        <v>https://cyberjapandata.gsi.go.jp/#16/32.804033732564/131.941429945132/&amp;base=std&amp;ls=std&amp;disp=1&amp;vs=c1g1j0h0k0l0u0t0z0r0s0m0f1</v>
      </c>
      <c r="T74" s="72" t="s">
        <v>688</v>
      </c>
    </row>
    <row r="75" spans="1:20" ht="30" customHeight="1">
      <c r="A75" s="18" t="s">
        <v>233</v>
      </c>
      <c r="B75" s="18"/>
      <c r="C75" s="19">
        <v>73</v>
      </c>
      <c r="D75" s="43" t="s">
        <v>296</v>
      </c>
      <c r="E75" s="44" t="s">
        <v>297</v>
      </c>
      <c r="F75" s="45" t="s">
        <v>298</v>
      </c>
      <c r="G75" s="19" t="s">
        <v>662</v>
      </c>
      <c r="H75" s="46" t="s">
        <v>299</v>
      </c>
      <c r="I75" s="45" t="s">
        <v>300</v>
      </c>
      <c r="J75" s="47" t="s">
        <v>28</v>
      </c>
      <c r="K75" s="47" t="s">
        <v>29</v>
      </c>
      <c r="L75" s="48"/>
      <c r="M75" s="2">
        <v>12</v>
      </c>
      <c r="N75" s="2">
        <v>0</v>
      </c>
      <c r="O75" s="2">
        <v>24</v>
      </c>
      <c r="P75" s="141">
        <v>32.969226541898998</v>
      </c>
      <c r="Q75" s="141">
        <v>131.84070153046301</v>
      </c>
      <c r="R75" s="45" t="s">
        <v>600</v>
      </c>
      <c r="S75" s="132" t="str">
        <f t="shared" si="10"/>
        <v>https://cyberjapandata.gsi.go.jp/#16/32.969226541899/131.840701530463/&amp;base=std&amp;ls=std&amp;disp=1&amp;vs=c1g1j0h0k0l0u0t0z0r0s0m0f1</v>
      </c>
      <c r="T75" s="73" t="s">
        <v>702</v>
      </c>
    </row>
    <row r="76" spans="1:20" ht="30" customHeight="1">
      <c r="A76" s="18" t="s">
        <v>233</v>
      </c>
      <c r="B76" s="18"/>
      <c r="C76" s="19">
        <v>74</v>
      </c>
      <c r="D76" s="32" t="s">
        <v>301</v>
      </c>
      <c r="E76" s="23" t="s">
        <v>95</v>
      </c>
      <c r="F76" s="21" t="s">
        <v>170</v>
      </c>
      <c r="G76" s="19" t="s">
        <v>608</v>
      </c>
      <c r="H76" s="19"/>
      <c r="I76" s="23" t="s">
        <v>171</v>
      </c>
      <c r="J76" s="22"/>
      <c r="K76" s="22"/>
      <c r="L76" s="23"/>
      <c r="M76" s="2"/>
      <c r="N76" s="2"/>
      <c r="O76" s="2">
        <v>54</v>
      </c>
      <c r="P76" s="31">
        <v>32.958224134334003</v>
      </c>
      <c r="Q76" s="31">
        <v>131.90134810178901</v>
      </c>
      <c r="R76" s="21" t="s">
        <v>551</v>
      </c>
      <c r="S76" s="132" t="str">
        <f t="shared" si="10"/>
        <v>https://cyberjapandata.gsi.go.jp/#16/32.958224134334/131.901348101789/&amp;base=std&amp;ls=std&amp;disp=1&amp;vs=c1g1j0h0k0l0u0t0z0r0s0m0f1</v>
      </c>
      <c r="T76" s="72" t="s">
        <v>687</v>
      </c>
    </row>
    <row r="77" spans="1:20" ht="30" customHeight="1">
      <c r="A77" s="18" t="s">
        <v>233</v>
      </c>
      <c r="B77" s="18"/>
      <c r="C77" s="19">
        <v>75</v>
      </c>
      <c r="D77" s="49" t="s">
        <v>302</v>
      </c>
      <c r="E77" s="23">
        <v>8760112</v>
      </c>
      <c r="F77" s="21" t="s">
        <v>303</v>
      </c>
      <c r="G77" s="19" t="s">
        <v>609</v>
      </c>
      <c r="H77" s="19"/>
      <c r="I77" s="50" t="s">
        <v>304</v>
      </c>
      <c r="J77" s="51" t="s">
        <v>8</v>
      </c>
      <c r="K77" s="23"/>
      <c r="L77" s="23"/>
      <c r="M77" s="2"/>
      <c r="N77" s="2"/>
      <c r="O77" s="2">
        <v>24</v>
      </c>
      <c r="P77" s="31">
        <v>32.969140301390802</v>
      </c>
      <c r="Q77" s="31">
        <v>131.84089943667701</v>
      </c>
      <c r="R77" s="21" t="s">
        <v>601</v>
      </c>
      <c r="S77" s="132" t="str">
        <f t="shared" si="10"/>
        <v>https://cyberjapandata.gsi.go.jp/#16/32.9691403013908/131.840899436677/&amp;base=std&amp;ls=std&amp;disp=1&amp;vs=c1g1j0h0k0l0u0t0z0r0s0m0f1</v>
      </c>
      <c r="T77" s="73" t="s">
        <v>702</v>
      </c>
    </row>
    <row r="78" spans="1:20" ht="30" customHeight="1">
      <c r="A78" s="18" t="s">
        <v>305</v>
      </c>
      <c r="B78" s="18"/>
      <c r="C78" s="19">
        <v>76</v>
      </c>
      <c r="D78" s="32" t="s">
        <v>306</v>
      </c>
      <c r="E78" s="26" t="s">
        <v>31</v>
      </c>
      <c r="F78" s="21" t="s">
        <v>307</v>
      </c>
      <c r="G78" s="19" t="s">
        <v>635</v>
      </c>
      <c r="H78" s="19" t="s">
        <v>308</v>
      </c>
      <c r="I78" s="21" t="s">
        <v>148</v>
      </c>
      <c r="J78" s="22" t="s">
        <v>28</v>
      </c>
      <c r="K78" s="22" t="s">
        <v>28</v>
      </c>
      <c r="L78" s="23" t="s">
        <v>40</v>
      </c>
      <c r="M78" s="2">
        <v>71</v>
      </c>
      <c r="N78" s="2">
        <v>44</v>
      </c>
      <c r="O78" s="2">
        <v>30</v>
      </c>
      <c r="P78" s="31">
        <v>32.969997638721999</v>
      </c>
      <c r="Q78" s="31">
        <v>131.90425298543701</v>
      </c>
      <c r="R78" s="21" t="s">
        <v>507</v>
      </c>
      <c r="S78" s="132" t="str">
        <f t="shared" si="10"/>
        <v>https://cyberjapandata.gsi.go.jp/#16/32.969997638722/131.904252985437/&amp;base=std&amp;ls=std&amp;disp=1&amp;vs=c1g1j0h0k0l0u0t0z0r0s0m0f1</v>
      </c>
      <c r="T78" s="72" t="s">
        <v>689</v>
      </c>
    </row>
    <row r="79" spans="1:20" ht="30" customHeight="1">
      <c r="A79" s="18" t="s">
        <v>305</v>
      </c>
      <c r="B79" s="18"/>
      <c r="C79" s="19">
        <v>77</v>
      </c>
      <c r="D79" s="32" t="s">
        <v>221</v>
      </c>
      <c r="E79" s="26" t="s">
        <v>80</v>
      </c>
      <c r="F79" s="21" t="s">
        <v>222</v>
      </c>
      <c r="G79" s="19" t="s">
        <v>649</v>
      </c>
      <c r="H79" s="19" t="s">
        <v>223</v>
      </c>
      <c r="I79" s="31" t="s">
        <v>224</v>
      </c>
      <c r="J79" s="22"/>
      <c r="K79" s="22" t="s">
        <v>56</v>
      </c>
      <c r="L79" s="23"/>
      <c r="M79" s="2" t="s">
        <v>682</v>
      </c>
      <c r="N79" s="2">
        <v>100</v>
      </c>
      <c r="O79" s="2">
        <v>30</v>
      </c>
      <c r="P79" s="31">
        <v>32.965785624160702</v>
      </c>
      <c r="Q79" s="31">
        <v>131.90079769538599</v>
      </c>
      <c r="R79" s="21" t="s">
        <v>539</v>
      </c>
      <c r="S79" s="132" t="str">
        <f t="shared" si="10"/>
        <v>https://cyberjapandata.gsi.go.jp/#16/32.9657856241607/131.900797695386/&amp;base=std&amp;ls=std&amp;disp=1&amp;vs=c1g1j0h0k0l0u0t0z0r0s0m0f1</v>
      </c>
      <c r="T79" s="72" t="s">
        <v>687</v>
      </c>
    </row>
    <row r="80" spans="1:20" ht="30" customHeight="1">
      <c r="A80" s="18" t="s">
        <v>305</v>
      </c>
      <c r="B80" s="18"/>
      <c r="C80" s="19">
        <v>78</v>
      </c>
      <c r="D80" s="32" t="s">
        <v>309</v>
      </c>
      <c r="E80" s="26" t="s">
        <v>125</v>
      </c>
      <c r="F80" s="21" t="s">
        <v>226</v>
      </c>
      <c r="G80" s="19" t="s">
        <v>650</v>
      </c>
      <c r="H80" s="19" t="s">
        <v>227</v>
      </c>
      <c r="I80" s="31" t="s">
        <v>180</v>
      </c>
      <c r="J80" s="22" t="s">
        <v>8</v>
      </c>
      <c r="K80" s="22" t="s">
        <v>56</v>
      </c>
      <c r="L80" s="23"/>
      <c r="M80" s="2">
        <v>77</v>
      </c>
      <c r="N80" s="2">
        <v>90</v>
      </c>
      <c r="O80" s="2">
        <v>45</v>
      </c>
      <c r="P80" s="31">
        <v>32.945511687801201</v>
      </c>
      <c r="Q80" s="31">
        <v>131.89660412044199</v>
      </c>
      <c r="R80" s="21" t="s">
        <v>546</v>
      </c>
      <c r="S80" s="132" t="str">
        <f t="shared" si="10"/>
        <v>https://cyberjapandata.gsi.go.jp/#16/32.9455116878012/131.896604120442/&amp;base=std&amp;ls=std&amp;disp=1&amp;vs=c1g1j0h0k0l0u0t0z0r0s0m0f1</v>
      </c>
      <c r="T80" s="73" t="s">
        <v>702</v>
      </c>
    </row>
    <row r="81" spans="1:20" ht="30" customHeight="1">
      <c r="A81" s="18" t="s">
        <v>305</v>
      </c>
      <c r="B81" s="18"/>
      <c r="C81" s="19">
        <v>79</v>
      </c>
      <c r="D81" s="32" t="s">
        <v>310</v>
      </c>
      <c r="E81" s="26" t="s">
        <v>229</v>
      </c>
      <c r="F81" s="21" t="s">
        <v>230</v>
      </c>
      <c r="G81" s="19" t="s">
        <v>651</v>
      </c>
      <c r="H81" s="19" t="s">
        <v>231</v>
      </c>
      <c r="I81" s="31" t="s">
        <v>148</v>
      </c>
      <c r="J81" s="22" t="s">
        <v>8</v>
      </c>
      <c r="K81" s="22" t="s">
        <v>8</v>
      </c>
      <c r="L81" s="23"/>
      <c r="M81" s="2">
        <v>34</v>
      </c>
      <c r="N81" s="2">
        <v>48</v>
      </c>
      <c r="O81" s="2">
        <v>20</v>
      </c>
      <c r="P81" s="31">
        <v>32.941719001172999</v>
      </c>
      <c r="Q81" s="31">
        <v>131.96278245204201</v>
      </c>
      <c r="R81" s="21" t="s">
        <v>584</v>
      </c>
      <c r="S81" s="132" t="str">
        <f t="shared" si="10"/>
        <v>https://cyberjapandata.gsi.go.jp/#16/32.941719001173/131.962782452042/&amp;base=std&amp;ls=std&amp;disp=1&amp;vs=c1g1j0h0k0l0u0t0z0r0s0m0f1</v>
      </c>
      <c r="T81" s="73" t="s">
        <v>702</v>
      </c>
    </row>
    <row r="82" spans="1:20" ht="30" customHeight="1">
      <c r="A82" s="18" t="s">
        <v>305</v>
      </c>
      <c r="B82" s="18"/>
      <c r="C82" s="19">
        <v>80</v>
      </c>
      <c r="D82" s="32" t="s">
        <v>311</v>
      </c>
      <c r="E82" s="26" t="s">
        <v>312</v>
      </c>
      <c r="F82" s="21" t="s">
        <v>313</v>
      </c>
      <c r="G82" s="19" t="s">
        <v>663</v>
      </c>
      <c r="H82" s="19" t="s">
        <v>314</v>
      </c>
      <c r="I82" s="31" t="s">
        <v>315</v>
      </c>
      <c r="J82" s="22" t="s">
        <v>28</v>
      </c>
      <c r="K82" s="22" t="s">
        <v>29</v>
      </c>
      <c r="L82" s="23"/>
      <c r="M82" s="2">
        <v>7</v>
      </c>
      <c r="N82" s="2">
        <v>0</v>
      </c>
      <c r="O82" s="2">
        <v>20</v>
      </c>
      <c r="P82" s="31">
        <v>32.955435551319702</v>
      </c>
      <c r="Q82" s="31">
        <v>131.893513329862</v>
      </c>
      <c r="R82" s="21" t="s">
        <v>540</v>
      </c>
      <c r="S82" s="132" t="str">
        <f t="shared" si="10"/>
        <v>https://cyberjapandata.gsi.go.jp/#16/32.9554355513197/131.893513329862/&amp;base=std&amp;ls=std&amp;disp=1&amp;vs=c1g1j0h0k0l0u0t0z0r0s0m0f1</v>
      </c>
      <c r="T82" s="72" t="s">
        <v>685</v>
      </c>
    </row>
    <row r="83" spans="1:20" ht="30" customHeight="1">
      <c r="A83" s="18" t="s">
        <v>305</v>
      </c>
      <c r="B83" s="18"/>
      <c r="C83" s="19">
        <v>81</v>
      </c>
      <c r="D83" s="32" t="s">
        <v>316</v>
      </c>
      <c r="E83" s="26" t="s">
        <v>89</v>
      </c>
      <c r="F83" s="21" t="s">
        <v>317</v>
      </c>
      <c r="G83" s="19" t="s">
        <v>623</v>
      </c>
      <c r="H83" s="19" t="s">
        <v>91</v>
      </c>
      <c r="I83" s="21" t="s">
        <v>318</v>
      </c>
      <c r="J83" s="22" t="s">
        <v>28</v>
      </c>
      <c r="K83" s="22" t="s">
        <v>56</v>
      </c>
      <c r="L83" s="23"/>
      <c r="M83" s="2"/>
      <c r="N83" s="2"/>
      <c r="O83" s="2">
        <v>40</v>
      </c>
      <c r="P83" s="31">
        <v>32.959533284669497</v>
      </c>
      <c r="Q83" s="31">
        <v>131.91010138422101</v>
      </c>
      <c r="R83" s="21" t="s">
        <v>553</v>
      </c>
      <c r="S83" s="132" t="str">
        <f t="shared" si="10"/>
        <v>https://cyberjapandata.gsi.go.jp/#16/32.9595332846695/131.910101384221/&amp;base=std&amp;ls=std&amp;disp=1&amp;vs=c1g1j0h0k0l0u0t0z0r0s0m0f1</v>
      </c>
      <c r="T83" s="73" t="s">
        <v>702</v>
      </c>
    </row>
    <row r="84" spans="1:20" ht="30" customHeight="1">
      <c r="A84" s="18" t="s">
        <v>305</v>
      </c>
      <c r="B84" s="18"/>
      <c r="C84" s="19">
        <v>82</v>
      </c>
      <c r="D84" s="26" t="s">
        <v>319</v>
      </c>
      <c r="E84" s="26" t="s">
        <v>321</v>
      </c>
      <c r="F84" s="21" t="s">
        <v>322</v>
      </c>
      <c r="G84" s="19" t="s">
        <v>664</v>
      </c>
      <c r="H84" s="19" t="s">
        <v>323</v>
      </c>
      <c r="I84" s="21" t="s">
        <v>324</v>
      </c>
      <c r="J84" s="22" t="s">
        <v>28</v>
      </c>
      <c r="K84" s="22" t="s">
        <v>28</v>
      </c>
      <c r="L84" s="23"/>
      <c r="M84" s="2">
        <v>11</v>
      </c>
      <c r="N84" s="2">
        <v>0</v>
      </c>
      <c r="O84" s="2">
        <v>40</v>
      </c>
      <c r="P84" s="31">
        <v>32.939537807955404</v>
      </c>
      <c r="Q84" s="31">
        <v>131.82784437821499</v>
      </c>
      <c r="R84" s="21" t="s">
        <v>596</v>
      </c>
      <c r="S84" s="132" t="str">
        <f t="shared" si="10"/>
        <v>https://cyberjapandata.gsi.go.jp/#16/32.9395378079554/131.827844378215/&amp;base=std&amp;ls=std&amp;disp=1&amp;vs=c1g1j0h0k0l0u0t0z0r0s0m0f1</v>
      </c>
      <c r="T84" s="73" t="s">
        <v>702</v>
      </c>
    </row>
    <row r="85" spans="1:20" ht="30" customHeight="1">
      <c r="A85" s="18" t="s">
        <v>325</v>
      </c>
      <c r="B85" s="18"/>
      <c r="C85" s="19">
        <v>83</v>
      </c>
      <c r="D85" s="32" t="s">
        <v>326</v>
      </c>
      <c r="E85" s="26" t="s">
        <v>125</v>
      </c>
      <c r="F85" s="21" t="s">
        <v>327</v>
      </c>
      <c r="G85" s="19" t="s">
        <v>645</v>
      </c>
      <c r="H85" s="19" t="s">
        <v>328</v>
      </c>
      <c r="I85" s="21" t="s">
        <v>114</v>
      </c>
      <c r="J85" s="22" t="s">
        <v>28</v>
      </c>
      <c r="K85" s="22" t="s">
        <v>28</v>
      </c>
      <c r="L85" s="23"/>
      <c r="M85" s="2">
        <v>42</v>
      </c>
      <c r="N85" s="2">
        <v>10</v>
      </c>
      <c r="O85" s="2"/>
      <c r="P85" s="31">
        <v>32.9459494271265</v>
      </c>
      <c r="Q85" s="31">
        <v>131.89658699175001</v>
      </c>
      <c r="R85" s="21" t="s">
        <v>542</v>
      </c>
      <c r="S85" s="132" t="str">
        <f t="shared" si="10"/>
        <v>https://cyberjapandata.gsi.go.jp/#16/32.9459494271265/131.89658699175/&amp;base=std&amp;ls=std&amp;disp=1&amp;vs=c1g1j0h0k0l0u0t0z0r0s0m0f1</v>
      </c>
      <c r="T85" s="73" t="s">
        <v>702</v>
      </c>
    </row>
    <row r="86" spans="1:20" ht="30" customHeight="1">
      <c r="A86" s="18" t="s">
        <v>325</v>
      </c>
      <c r="B86" s="18"/>
      <c r="C86" s="19">
        <v>84</v>
      </c>
      <c r="D86" s="39" t="s">
        <v>329</v>
      </c>
      <c r="E86" s="29" t="s">
        <v>160</v>
      </c>
      <c r="F86" s="31" t="s">
        <v>198</v>
      </c>
      <c r="G86" s="19" t="s">
        <v>644</v>
      </c>
      <c r="H86" s="19" t="s">
        <v>330</v>
      </c>
      <c r="I86" s="31" t="s">
        <v>143</v>
      </c>
      <c r="J86" s="22" t="s">
        <v>28</v>
      </c>
      <c r="K86" s="22" t="s">
        <v>29</v>
      </c>
      <c r="L86" s="23"/>
      <c r="M86" s="2">
        <v>54</v>
      </c>
      <c r="N86" s="2">
        <v>13</v>
      </c>
      <c r="O86" s="2"/>
      <c r="P86" s="31">
        <v>32.9359162966905</v>
      </c>
      <c r="Q86" s="31">
        <v>131.91169013771901</v>
      </c>
      <c r="R86" s="31" t="s">
        <v>558</v>
      </c>
      <c r="S86" s="132" t="str">
        <f t="shared" si="10"/>
        <v>https://cyberjapandata.gsi.go.jp/#16/32.9359162966905/131.911690137719/&amp;base=std&amp;ls=std&amp;disp=1&amp;vs=c1g1j0h0k0l0u0t0z0r0s0m0f1</v>
      </c>
      <c r="T86" s="72" t="s">
        <v>685</v>
      </c>
    </row>
    <row r="87" spans="1:20" ht="30" customHeight="1">
      <c r="A87" s="18" t="s">
        <v>325</v>
      </c>
      <c r="B87" s="18"/>
      <c r="C87" s="19">
        <v>85</v>
      </c>
      <c r="D87" s="39" t="s">
        <v>331</v>
      </c>
      <c r="E87" s="29" t="s">
        <v>105</v>
      </c>
      <c r="F87" s="31" t="s">
        <v>212</v>
      </c>
      <c r="G87" s="19" t="s">
        <v>647</v>
      </c>
      <c r="H87" s="19" t="s">
        <v>332</v>
      </c>
      <c r="I87" s="31" t="s">
        <v>286</v>
      </c>
      <c r="J87" s="22"/>
      <c r="K87" s="22" t="s">
        <v>28</v>
      </c>
      <c r="L87" s="23"/>
      <c r="M87" s="2"/>
      <c r="N87" s="2">
        <v>3</v>
      </c>
      <c r="O87" s="2"/>
      <c r="P87" s="31">
        <v>32.978291344679398</v>
      </c>
      <c r="Q87" s="31">
        <v>131.848473917619</v>
      </c>
      <c r="R87" s="31" t="s">
        <v>593</v>
      </c>
      <c r="S87" s="132" t="str">
        <f t="shared" si="10"/>
        <v>https://cyberjapandata.gsi.go.jp/#16/32.9782913446794/131.848473917619/&amp;base=std&amp;ls=std&amp;disp=1&amp;vs=c1g1j0h0k0l0u0t0z0r0s0m0f1</v>
      </c>
      <c r="T87" s="73" t="s">
        <v>702</v>
      </c>
    </row>
    <row r="88" spans="1:20" ht="30" customHeight="1">
      <c r="A88" s="18" t="s">
        <v>325</v>
      </c>
      <c r="B88" s="18"/>
      <c r="C88" s="19">
        <v>86</v>
      </c>
      <c r="D88" s="39" t="s">
        <v>333</v>
      </c>
      <c r="E88" s="29" t="s">
        <v>229</v>
      </c>
      <c r="F88" s="31" t="s">
        <v>334</v>
      </c>
      <c r="G88" s="19" t="s">
        <v>651</v>
      </c>
      <c r="H88" s="19" t="s">
        <v>231</v>
      </c>
      <c r="I88" s="31" t="s">
        <v>148</v>
      </c>
      <c r="J88" s="22" t="s">
        <v>28</v>
      </c>
      <c r="K88" s="22" t="s">
        <v>28</v>
      </c>
      <c r="L88" s="23"/>
      <c r="M88" s="2">
        <v>34</v>
      </c>
      <c r="N88" s="2">
        <v>48</v>
      </c>
      <c r="O88" s="2">
        <v>20</v>
      </c>
      <c r="P88" s="31">
        <v>32.941610256333099</v>
      </c>
      <c r="Q88" s="31">
        <v>131.962811269957</v>
      </c>
      <c r="R88" s="31" t="s">
        <v>581</v>
      </c>
      <c r="S88" s="132" t="str">
        <f t="shared" si="10"/>
        <v>https://cyberjapandata.gsi.go.jp/#16/32.9416102563331/131.962811269957/&amp;base=std&amp;ls=std&amp;disp=1&amp;vs=c1g1j0h0k0l0u0t0z0r0s0m0f1</v>
      </c>
      <c r="T88" s="73" t="s">
        <v>702</v>
      </c>
    </row>
    <row r="89" spans="1:20" ht="30" customHeight="1">
      <c r="A89" s="18" t="s">
        <v>325</v>
      </c>
      <c r="B89" s="18"/>
      <c r="C89" s="19">
        <v>87</v>
      </c>
      <c r="D89" s="39" t="s">
        <v>335</v>
      </c>
      <c r="E89" s="29" t="s">
        <v>249</v>
      </c>
      <c r="F89" s="31" t="s">
        <v>250</v>
      </c>
      <c r="G89" s="19" t="s">
        <v>656</v>
      </c>
      <c r="H89" s="19" t="s">
        <v>251</v>
      </c>
      <c r="I89" s="31" t="s">
        <v>252</v>
      </c>
      <c r="J89" s="22" t="s">
        <v>8</v>
      </c>
      <c r="K89" s="22" t="s">
        <v>8</v>
      </c>
      <c r="L89" s="23" t="s">
        <v>336</v>
      </c>
      <c r="M89" s="2">
        <v>19</v>
      </c>
      <c r="N89" s="2">
        <v>4</v>
      </c>
      <c r="O89" s="2"/>
      <c r="P89" s="31">
        <v>33.016405433741099</v>
      </c>
      <c r="Q89" s="31">
        <v>131.90194436826499</v>
      </c>
      <c r="R89" s="31" t="s">
        <v>526</v>
      </c>
      <c r="S89" s="132" t="str">
        <f t="shared" si="10"/>
        <v>https://cyberjapandata.gsi.go.jp/#16/33.0164054337411/131.901944368265/&amp;base=std&amp;ls=std&amp;disp=1&amp;vs=c1g1j0h0k0l0u0t0z0r0s0m0f1</v>
      </c>
      <c r="T89" s="72" t="s">
        <v>687</v>
      </c>
    </row>
    <row r="90" spans="1:20" ht="30" customHeight="1">
      <c r="A90" s="18" t="s">
        <v>325</v>
      </c>
      <c r="B90" s="18"/>
      <c r="C90" s="19">
        <v>88</v>
      </c>
      <c r="D90" s="39" t="s">
        <v>337</v>
      </c>
      <c r="E90" s="29" t="s">
        <v>255</v>
      </c>
      <c r="F90" s="52" t="s">
        <v>338</v>
      </c>
      <c r="G90" s="19" t="s">
        <v>665</v>
      </c>
      <c r="H90" s="19" t="s">
        <v>257</v>
      </c>
      <c r="I90" s="31" t="s">
        <v>114</v>
      </c>
      <c r="J90" s="22" t="s">
        <v>28</v>
      </c>
      <c r="K90" s="22" t="s">
        <v>28</v>
      </c>
      <c r="L90" s="23"/>
      <c r="M90" s="2">
        <v>22</v>
      </c>
      <c r="N90" s="2">
        <v>30</v>
      </c>
      <c r="O90" s="2"/>
      <c r="P90" s="52">
        <v>32.958710381920604</v>
      </c>
      <c r="Q90" s="52">
        <v>131.900171145207</v>
      </c>
      <c r="R90" s="52" t="s">
        <v>522</v>
      </c>
      <c r="S90" s="132" t="str">
        <f t="shared" si="10"/>
        <v>https://cyberjapandata.gsi.go.jp/#16/32.9587103819206/131.900171145207/&amp;base=std&amp;ls=std&amp;disp=1&amp;vs=c1g1j0h0k0l0u0t0z0r0s0m0f1</v>
      </c>
      <c r="T90" s="72" t="s">
        <v>687</v>
      </c>
    </row>
    <row r="91" spans="1:20" ht="30" customHeight="1">
      <c r="A91" s="18" t="s">
        <v>325</v>
      </c>
      <c r="B91" s="18"/>
      <c r="C91" s="19">
        <v>89</v>
      </c>
      <c r="D91" s="32" t="s">
        <v>261</v>
      </c>
      <c r="E91" s="26" t="s">
        <v>62</v>
      </c>
      <c r="F91" s="21" t="s">
        <v>173</v>
      </c>
      <c r="G91" s="19" t="s">
        <v>639</v>
      </c>
      <c r="H91" s="19" t="s">
        <v>174</v>
      </c>
      <c r="I91" s="21" t="s">
        <v>175</v>
      </c>
      <c r="J91" s="22"/>
      <c r="K91" s="22" t="s">
        <v>29</v>
      </c>
      <c r="L91" s="23"/>
      <c r="M91" s="2"/>
      <c r="N91" s="2"/>
      <c r="O91" s="2">
        <v>16</v>
      </c>
      <c r="P91" s="31">
        <v>32.9583958039929</v>
      </c>
      <c r="Q91" s="31">
        <v>131.864572940009</v>
      </c>
      <c r="R91" s="21" t="s">
        <v>573</v>
      </c>
      <c r="S91" s="132" t="str">
        <f t="shared" si="10"/>
        <v>https://cyberjapandata.gsi.go.jp/#16/32.9583958039929/131.864572940009/&amp;base=std&amp;ls=std&amp;disp=1&amp;vs=c1g1j0h0k0l0u0t0z0r0s0m0f1</v>
      </c>
      <c r="T91" s="73" t="s">
        <v>702</v>
      </c>
    </row>
    <row r="92" spans="1:20" ht="30" customHeight="1">
      <c r="A92" s="18" t="s">
        <v>325</v>
      </c>
      <c r="B92" s="18"/>
      <c r="C92" s="19">
        <v>90</v>
      </c>
      <c r="D92" s="39" t="s">
        <v>339</v>
      </c>
      <c r="E92" s="29" t="s">
        <v>249</v>
      </c>
      <c r="F92" s="31" t="s">
        <v>250</v>
      </c>
      <c r="G92" s="19" t="s">
        <v>656</v>
      </c>
      <c r="H92" s="19" t="s">
        <v>251</v>
      </c>
      <c r="I92" s="31" t="s">
        <v>252</v>
      </c>
      <c r="J92" s="22" t="s">
        <v>8</v>
      </c>
      <c r="K92" s="22" t="s">
        <v>8</v>
      </c>
      <c r="L92" s="23" t="s">
        <v>336</v>
      </c>
      <c r="M92" s="2">
        <v>23</v>
      </c>
      <c r="N92" s="2">
        <v>20</v>
      </c>
      <c r="O92" s="2"/>
      <c r="P92" s="31">
        <v>33.016113122199002</v>
      </c>
      <c r="Q92" s="31">
        <v>131.901884360411</v>
      </c>
      <c r="R92" s="31" t="s">
        <v>529</v>
      </c>
      <c r="S92" s="132" t="str">
        <f t="shared" si="10"/>
        <v>https://cyberjapandata.gsi.go.jp/#16/33.016113122199/131.901884360411/&amp;base=std&amp;ls=std&amp;disp=1&amp;vs=c1g1j0h0k0l0u0t0z0r0s0m0f1</v>
      </c>
      <c r="T92" s="72" t="s">
        <v>687</v>
      </c>
    </row>
    <row r="93" spans="1:20" ht="30" customHeight="1">
      <c r="A93" s="18" t="s">
        <v>325</v>
      </c>
      <c r="B93" s="18"/>
      <c r="C93" s="19">
        <v>91</v>
      </c>
      <c r="D93" s="32" t="s">
        <v>340</v>
      </c>
      <c r="E93" s="26" t="s">
        <v>341</v>
      </c>
      <c r="F93" s="21" t="s">
        <v>204</v>
      </c>
      <c r="G93" s="19" t="s">
        <v>646</v>
      </c>
      <c r="H93" s="19" t="s">
        <v>342</v>
      </c>
      <c r="I93" s="53" t="s">
        <v>206</v>
      </c>
      <c r="J93" s="22" t="s">
        <v>28</v>
      </c>
      <c r="K93" s="22" t="s">
        <v>28</v>
      </c>
      <c r="L93" s="23"/>
      <c r="M93" s="2">
        <v>62</v>
      </c>
      <c r="N93" s="2">
        <v>30</v>
      </c>
      <c r="O93" s="2">
        <v>18</v>
      </c>
      <c r="P93" s="31">
        <v>32.878593893014198</v>
      </c>
      <c r="Q93" s="31">
        <v>131.757503440378</v>
      </c>
      <c r="R93" s="21" t="s">
        <v>568</v>
      </c>
      <c r="S93" s="132" t="str">
        <f t="shared" si="10"/>
        <v>https://cyberjapandata.gsi.go.jp/#16/32.8785938930142/131.757503440378/&amp;base=std&amp;ls=std&amp;disp=1&amp;vs=c1g1j0h0k0l0u0t0z0r0s0m0f1</v>
      </c>
      <c r="T93" s="73" t="s">
        <v>702</v>
      </c>
    </row>
    <row r="94" spans="1:20" ht="30" customHeight="1">
      <c r="A94" s="18" t="s">
        <v>325</v>
      </c>
      <c r="B94" s="18"/>
      <c r="C94" s="19">
        <v>92</v>
      </c>
      <c r="D94" s="39" t="s">
        <v>343</v>
      </c>
      <c r="E94" s="29" t="s">
        <v>160</v>
      </c>
      <c r="F94" s="54" t="s">
        <v>344</v>
      </c>
      <c r="G94" s="19" t="s">
        <v>638</v>
      </c>
      <c r="H94" s="19" t="s">
        <v>164</v>
      </c>
      <c r="I94" s="31" t="s">
        <v>143</v>
      </c>
      <c r="J94" s="22" t="s">
        <v>28</v>
      </c>
      <c r="K94" s="22" t="s">
        <v>29</v>
      </c>
      <c r="L94" s="23"/>
      <c r="M94" s="2">
        <v>38</v>
      </c>
      <c r="N94" s="2">
        <v>12</v>
      </c>
      <c r="O94" s="2"/>
      <c r="P94" s="142">
        <v>32.9358572323126</v>
      </c>
      <c r="Q94" s="142">
        <v>131.911642105087</v>
      </c>
      <c r="R94" s="54" t="s">
        <v>559</v>
      </c>
      <c r="S94" s="132" t="str">
        <f t="shared" si="10"/>
        <v>https://cyberjapandata.gsi.go.jp/#16/32.9358572323126/131.911642105087/&amp;base=std&amp;ls=std&amp;disp=1&amp;vs=c1g1j0h0k0l0u0t0z0r0s0m0f1</v>
      </c>
      <c r="T94" s="72" t="s">
        <v>690</v>
      </c>
    </row>
    <row r="95" spans="1:20" ht="30" customHeight="1">
      <c r="A95" s="18" t="s">
        <v>325</v>
      </c>
      <c r="B95" s="18"/>
      <c r="C95" s="19">
        <v>93</v>
      </c>
      <c r="D95" s="32" t="s">
        <v>345</v>
      </c>
      <c r="E95" s="26" t="s">
        <v>346</v>
      </c>
      <c r="F95" s="21" t="s">
        <v>347</v>
      </c>
      <c r="G95" s="19" t="s">
        <v>666</v>
      </c>
      <c r="H95" s="19" t="s">
        <v>348</v>
      </c>
      <c r="I95" s="21" t="s">
        <v>143</v>
      </c>
      <c r="J95" s="22" t="s">
        <v>28</v>
      </c>
      <c r="K95" s="22" t="s">
        <v>29</v>
      </c>
      <c r="L95" s="23"/>
      <c r="M95" s="2">
        <v>27</v>
      </c>
      <c r="N95" s="2">
        <v>10</v>
      </c>
      <c r="O95" s="2">
        <v>0</v>
      </c>
      <c r="P95" s="31">
        <v>32.856271939825497</v>
      </c>
      <c r="Q95" s="31">
        <v>131.950049641156</v>
      </c>
      <c r="R95" s="21" t="s">
        <v>519</v>
      </c>
      <c r="S95" s="132" t="str">
        <f t="shared" si="10"/>
        <v>https://cyberjapandata.gsi.go.jp/#16/32.8562719398255/131.950049641156/&amp;base=std&amp;ls=std&amp;disp=1&amp;vs=c1g1j0h0k0l0u0t0z0r0s0m0f1</v>
      </c>
      <c r="T95" s="72" t="s">
        <v>689</v>
      </c>
    </row>
    <row r="96" spans="1:20" ht="30" customHeight="1">
      <c r="A96" s="18" t="s">
        <v>325</v>
      </c>
      <c r="B96" s="18"/>
      <c r="C96" s="19">
        <v>94</v>
      </c>
      <c r="D96" s="32" t="s">
        <v>349</v>
      </c>
      <c r="E96" s="26" t="s">
        <v>341</v>
      </c>
      <c r="F96" s="21" t="s">
        <v>215</v>
      </c>
      <c r="G96" s="19" t="s">
        <v>667</v>
      </c>
      <c r="H96" s="19" t="s">
        <v>342</v>
      </c>
      <c r="I96" s="21" t="s">
        <v>206</v>
      </c>
      <c r="J96" s="22" t="s">
        <v>28</v>
      </c>
      <c r="K96" s="22" t="s">
        <v>28</v>
      </c>
      <c r="L96" s="23"/>
      <c r="M96" s="2">
        <v>62</v>
      </c>
      <c r="N96" s="2">
        <v>30</v>
      </c>
      <c r="O96" s="2">
        <v>18</v>
      </c>
      <c r="P96" s="31">
        <v>32.8787747171273</v>
      </c>
      <c r="Q96" s="31">
        <v>131.756963650801</v>
      </c>
      <c r="R96" s="21" t="s">
        <v>566</v>
      </c>
      <c r="S96" s="132" t="str">
        <f t="shared" si="10"/>
        <v>https://cyberjapandata.gsi.go.jp/#16/32.8787747171273/131.756963650801/&amp;base=std&amp;ls=std&amp;disp=1&amp;vs=c1g1j0h0k0l0u0t0z0r0s0m0f1</v>
      </c>
      <c r="T96" s="73" t="s">
        <v>702</v>
      </c>
    </row>
    <row r="97" spans="1:20" ht="30" customHeight="1">
      <c r="A97" s="18" t="s">
        <v>325</v>
      </c>
      <c r="B97" s="18"/>
      <c r="C97" s="19">
        <v>95</v>
      </c>
      <c r="D97" s="39" t="s">
        <v>350</v>
      </c>
      <c r="E97" s="29" t="s">
        <v>135</v>
      </c>
      <c r="F97" s="31" t="s">
        <v>351</v>
      </c>
      <c r="G97" s="19" t="s">
        <v>668</v>
      </c>
      <c r="H97" s="19" t="s">
        <v>137</v>
      </c>
      <c r="I97" s="31" t="s">
        <v>210</v>
      </c>
      <c r="J97" s="22" t="s">
        <v>28</v>
      </c>
      <c r="K97" s="22" t="s">
        <v>29</v>
      </c>
      <c r="L97" s="23"/>
      <c r="M97" s="2">
        <v>39</v>
      </c>
      <c r="N97" s="2">
        <v>7</v>
      </c>
      <c r="O97" s="2"/>
      <c r="P97" s="31">
        <v>32.803668567668097</v>
      </c>
      <c r="Q97" s="31">
        <v>131.94170203113501</v>
      </c>
      <c r="R97" s="31" t="s">
        <v>512</v>
      </c>
      <c r="S97" s="132" t="str">
        <f t="shared" si="10"/>
        <v>https://cyberjapandata.gsi.go.jp/#16/32.8036685676681/131.941702031135/&amp;base=std&amp;ls=std&amp;disp=1&amp;vs=c1g1j0h0k0l0u0t0z0r0s0m0f1</v>
      </c>
      <c r="T97" s="72" t="s">
        <v>688</v>
      </c>
    </row>
    <row r="98" spans="1:20" ht="30" customHeight="1">
      <c r="A98" s="18" t="s">
        <v>352</v>
      </c>
      <c r="B98" s="18"/>
      <c r="C98" s="19">
        <v>96</v>
      </c>
      <c r="D98" s="32" t="s">
        <v>218</v>
      </c>
      <c r="E98" s="26" t="s">
        <v>177</v>
      </c>
      <c r="F98" s="21" t="s">
        <v>219</v>
      </c>
      <c r="G98" s="19" t="s">
        <v>648</v>
      </c>
      <c r="H98" s="19" t="s">
        <v>220</v>
      </c>
      <c r="I98" s="21" t="s">
        <v>180</v>
      </c>
      <c r="J98" s="22"/>
      <c r="K98" s="22" t="s">
        <v>56</v>
      </c>
      <c r="L98" s="23"/>
      <c r="M98" s="2">
        <v>56.7</v>
      </c>
      <c r="N98" s="2">
        <v>100</v>
      </c>
      <c r="O98" s="2">
        <v>0</v>
      </c>
      <c r="P98" s="31">
        <v>32.959103163008798</v>
      </c>
      <c r="Q98" s="31">
        <v>131.88150328137499</v>
      </c>
      <c r="R98" s="21" t="s">
        <v>576</v>
      </c>
      <c r="S98" s="132" t="str">
        <f t="shared" si="10"/>
        <v>https://cyberjapandata.gsi.go.jp/#16/32.9591031630088/131.881503281375/&amp;base=std&amp;ls=std&amp;disp=1&amp;vs=c1g1j0h0k0l0u0t0z0r0s0m0f1</v>
      </c>
      <c r="T98" s="73" t="s">
        <v>702</v>
      </c>
    </row>
    <row r="99" spans="1:20" ht="30" customHeight="1">
      <c r="A99" s="18" t="s">
        <v>352</v>
      </c>
      <c r="B99" s="18"/>
      <c r="C99" s="19">
        <v>97</v>
      </c>
      <c r="D99" s="32" t="s">
        <v>221</v>
      </c>
      <c r="E99" s="26" t="s">
        <v>80</v>
      </c>
      <c r="F99" s="21" t="s">
        <v>222</v>
      </c>
      <c r="G99" s="19" t="s">
        <v>649</v>
      </c>
      <c r="H99" s="19" t="s">
        <v>223</v>
      </c>
      <c r="I99" s="21" t="s">
        <v>224</v>
      </c>
      <c r="J99" s="22"/>
      <c r="K99" s="22" t="s">
        <v>56</v>
      </c>
      <c r="L99" s="23"/>
      <c r="M99" s="2" t="s">
        <v>682</v>
      </c>
      <c r="N99" s="2">
        <v>100</v>
      </c>
      <c r="O99" s="2">
        <v>30</v>
      </c>
      <c r="P99" s="31">
        <v>32.9661020458067</v>
      </c>
      <c r="Q99" s="31">
        <v>131.901032566515</v>
      </c>
      <c r="R99" s="21" t="s">
        <v>537</v>
      </c>
      <c r="S99" s="132" t="str">
        <f t="shared" si="10"/>
        <v>https://cyberjapandata.gsi.go.jp/#16/32.9661020458067/131.901032566515/&amp;base=std&amp;ls=std&amp;disp=1&amp;vs=c1g1j0h0k0l0u0t0z0r0s0m0f1</v>
      </c>
      <c r="T99" s="72" t="s">
        <v>687</v>
      </c>
    </row>
    <row r="100" spans="1:20" ht="30" customHeight="1">
      <c r="A100" s="18" t="s">
        <v>352</v>
      </c>
      <c r="B100" s="18"/>
      <c r="C100" s="19">
        <v>98</v>
      </c>
      <c r="D100" s="39" t="s">
        <v>225</v>
      </c>
      <c r="E100" s="29" t="s">
        <v>125</v>
      </c>
      <c r="F100" s="31" t="s">
        <v>226</v>
      </c>
      <c r="G100" s="19" t="s">
        <v>650</v>
      </c>
      <c r="H100" s="19" t="s">
        <v>227</v>
      </c>
      <c r="I100" s="31" t="s">
        <v>180</v>
      </c>
      <c r="J100" s="22" t="s">
        <v>28</v>
      </c>
      <c r="K100" s="22" t="s">
        <v>56</v>
      </c>
      <c r="L100" s="23"/>
      <c r="M100" s="2">
        <v>77</v>
      </c>
      <c r="N100" s="2">
        <v>90</v>
      </c>
      <c r="O100" s="2">
        <v>45</v>
      </c>
      <c r="P100" s="31">
        <v>32.9453650393679</v>
      </c>
      <c r="Q100" s="31">
        <v>131.896278829376</v>
      </c>
      <c r="R100" s="31" t="s">
        <v>547</v>
      </c>
      <c r="S100" s="132" t="str">
        <f t="shared" si="10"/>
        <v>https://cyberjapandata.gsi.go.jp/#16/32.9453650393679/131.896278829376/&amp;base=std&amp;ls=std&amp;disp=1&amp;vs=c1g1j0h0k0l0u0t0z0r0s0m0f1</v>
      </c>
      <c r="T100" s="73" t="s">
        <v>702</v>
      </c>
    </row>
    <row r="101" spans="1:20" ht="30" customHeight="1">
      <c r="A101" s="18" t="s">
        <v>352</v>
      </c>
      <c r="B101" s="18"/>
      <c r="C101" s="19">
        <v>99</v>
      </c>
      <c r="D101" s="39" t="s">
        <v>228</v>
      </c>
      <c r="E101" s="29" t="s">
        <v>229</v>
      </c>
      <c r="F101" s="31" t="s">
        <v>353</v>
      </c>
      <c r="G101" s="19" t="s">
        <v>651</v>
      </c>
      <c r="H101" s="19" t="s">
        <v>231</v>
      </c>
      <c r="I101" s="31" t="s">
        <v>148</v>
      </c>
      <c r="J101" s="22" t="s">
        <v>8</v>
      </c>
      <c r="K101" s="22" t="s">
        <v>8</v>
      </c>
      <c r="L101" s="23"/>
      <c r="M101" s="2">
        <v>34</v>
      </c>
      <c r="N101" s="2">
        <v>20</v>
      </c>
      <c r="O101" s="2">
        <v>20</v>
      </c>
      <c r="P101" s="31">
        <v>32.941542415873698</v>
      </c>
      <c r="Q101" s="31">
        <v>131.96260904746001</v>
      </c>
      <c r="R101" s="31" t="s">
        <v>579</v>
      </c>
      <c r="S101" s="132" t="str">
        <f t="shared" si="10"/>
        <v>https://cyberjapandata.gsi.go.jp/#16/32.9415424158737/131.96260904746/&amp;base=std&amp;ls=std&amp;disp=1&amp;vs=c1g1j0h0k0l0u0t0z0r0s0m0f1</v>
      </c>
      <c r="T101" s="73" t="s">
        <v>702</v>
      </c>
    </row>
    <row r="102" spans="1:20" ht="30" customHeight="1">
      <c r="A102" s="18" t="s">
        <v>352</v>
      </c>
      <c r="B102" s="18"/>
      <c r="C102" s="19">
        <v>100</v>
      </c>
      <c r="D102" s="39" t="s">
        <v>232</v>
      </c>
      <c r="E102" s="29" t="s">
        <v>229</v>
      </c>
      <c r="F102" s="31" t="s">
        <v>230</v>
      </c>
      <c r="G102" s="19" t="s">
        <v>651</v>
      </c>
      <c r="H102" s="19" t="s">
        <v>231</v>
      </c>
      <c r="I102" s="31" t="s">
        <v>148</v>
      </c>
      <c r="J102" s="22" t="s">
        <v>8</v>
      </c>
      <c r="K102" s="22" t="s">
        <v>8</v>
      </c>
      <c r="L102" s="23"/>
      <c r="M102" s="2">
        <v>34</v>
      </c>
      <c r="N102" s="2">
        <v>48</v>
      </c>
      <c r="O102" s="2">
        <v>20</v>
      </c>
      <c r="P102" s="31">
        <v>32.941742903774703</v>
      </c>
      <c r="Q102" s="31">
        <v>131.96229594207799</v>
      </c>
      <c r="R102" s="31" t="s">
        <v>585</v>
      </c>
      <c r="S102" s="132" t="str">
        <f t="shared" si="10"/>
        <v>https://cyberjapandata.gsi.go.jp/#16/32.9417429037747/131.962295942078/&amp;base=std&amp;ls=std&amp;disp=1&amp;vs=c1g1j0h0k0l0u0t0z0r0s0m0f1</v>
      </c>
      <c r="T102" s="73" t="s">
        <v>702</v>
      </c>
    </row>
    <row r="103" spans="1:20" ht="30" customHeight="1">
      <c r="A103" s="30" t="s">
        <v>354</v>
      </c>
      <c r="B103" s="30"/>
      <c r="C103" s="19">
        <v>101</v>
      </c>
      <c r="D103" s="32" t="s">
        <v>355</v>
      </c>
      <c r="E103" s="26" t="s">
        <v>125</v>
      </c>
      <c r="F103" s="21" t="s">
        <v>201</v>
      </c>
      <c r="G103" s="19" t="s">
        <v>645</v>
      </c>
      <c r="H103" s="19" t="s">
        <v>328</v>
      </c>
      <c r="I103" s="21" t="s">
        <v>114</v>
      </c>
      <c r="J103" s="22" t="s">
        <v>28</v>
      </c>
      <c r="K103" s="22" t="s">
        <v>29</v>
      </c>
      <c r="L103" s="23"/>
      <c r="M103" s="2">
        <v>5</v>
      </c>
      <c r="N103" s="2"/>
      <c r="O103" s="2">
        <v>12</v>
      </c>
      <c r="P103" s="31">
        <v>32.945764093624298</v>
      </c>
      <c r="Q103" s="31">
        <v>131.89634300357599</v>
      </c>
      <c r="R103" s="21" t="s">
        <v>543</v>
      </c>
      <c r="S103" s="132" t="str">
        <f t="shared" si="10"/>
        <v>https://cyberjapandata.gsi.go.jp/#16/32.9457640936243/131.896343003576/&amp;base=std&amp;ls=std&amp;disp=1&amp;vs=c1g1j0h0k0l0u0t0z0r0s0m0f1</v>
      </c>
      <c r="T103" s="73" t="s">
        <v>702</v>
      </c>
    </row>
    <row r="104" spans="1:20" ht="30" customHeight="1">
      <c r="A104" s="30" t="s">
        <v>354</v>
      </c>
      <c r="B104" s="30"/>
      <c r="C104" s="19">
        <v>102</v>
      </c>
      <c r="D104" s="32" t="s">
        <v>356</v>
      </c>
      <c r="E104" s="26" t="s">
        <v>125</v>
      </c>
      <c r="F104" s="21" t="s">
        <v>357</v>
      </c>
      <c r="G104" s="19" t="s">
        <v>645</v>
      </c>
      <c r="H104" s="19" t="s">
        <v>328</v>
      </c>
      <c r="I104" s="21" t="s">
        <v>114</v>
      </c>
      <c r="J104" s="22" t="s">
        <v>28</v>
      </c>
      <c r="K104" s="22" t="s">
        <v>29</v>
      </c>
      <c r="L104" s="23"/>
      <c r="M104" s="2">
        <v>4</v>
      </c>
      <c r="N104" s="2"/>
      <c r="O104" s="2">
        <v>12</v>
      </c>
      <c r="P104" s="31">
        <v>32.946252877721598</v>
      </c>
      <c r="Q104" s="31">
        <v>131.895787790816</v>
      </c>
      <c r="R104" s="21" t="s">
        <v>548</v>
      </c>
      <c r="S104" s="132" t="str">
        <f t="shared" si="10"/>
        <v>https://cyberjapandata.gsi.go.jp/#16/32.9462528777216/131.895787790816/&amp;base=std&amp;ls=std&amp;disp=1&amp;vs=c1g1j0h0k0l0u0t0z0r0s0m0f1</v>
      </c>
      <c r="T104" s="73" t="s">
        <v>702</v>
      </c>
    </row>
    <row r="105" spans="1:20" ht="30" customHeight="1">
      <c r="A105" s="30" t="s">
        <v>354</v>
      </c>
      <c r="B105" s="30"/>
      <c r="C105" s="19">
        <v>103</v>
      </c>
      <c r="D105" s="32" t="s">
        <v>358</v>
      </c>
      <c r="E105" s="26" t="s">
        <v>255</v>
      </c>
      <c r="F105" s="21" t="s">
        <v>256</v>
      </c>
      <c r="G105" s="19" t="s">
        <v>657</v>
      </c>
      <c r="H105" s="19" t="s">
        <v>359</v>
      </c>
      <c r="I105" s="21" t="s">
        <v>114</v>
      </c>
      <c r="J105" s="22" t="s">
        <v>28</v>
      </c>
      <c r="K105" s="22" t="s">
        <v>28</v>
      </c>
      <c r="L105" s="23"/>
      <c r="M105" s="2">
        <v>10</v>
      </c>
      <c r="N105" s="2"/>
      <c r="O105" s="2">
        <v>12</v>
      </c>
      <c r="P105" s="31">
        <v>32.958479488032197</v>
      </c>
      <c r="Q105" s="31">
        <v>131.899751575436</v>
      </c>
      <c r="R105" s="21" t="s">
        <v>523</v>
      </c>
      <c r="S105" s="132" t="str">
        <f t="shared" si="10"/>
        <v>https://cyberjapandata.gsi.go.jp/#16/32.9584794880322/131.899751575436/&amp;base=std&amp;ls=std&amp;disp=1&amp;vs=c1g1j0h0k0l0u0t0z0r0s0m0f1</v>
      </c>
      <c r="T105" s="72" t="s">
        <v>685</v>
      </c>
    </row>
    <row r="106" spans="1:20" ht="30" customHeight="1">
      <c r="A106" s="30" t="s">
        <v>360</v>
      </c>
      <c r="B106" s="30"/>
      <c r="C106" s="19">
        <v>104</v>
      </c>
      <c r="D106" s="32" t="s">
        <v>483</v>
      </c>
      <c r="E106" s="26" t="s">
        <v>160</v>
      </c>
      <c r="F106" s="21" t="s">
        <v>361</v>
      </c>
      <c r="G106" s="19" t="s">
        <v>638</v>
      </c>
      <c r="H106" s="19" t="s">
        <v>162</v>
      </c>
      <c r="I106" s="21" t="s">
        <v>143</v>
      </c>
      <c r="J106" s="22" t="s">
        <v>28</v>
      </c>
      <c r="K106" s="22" t="s">
        <v>56</v>
      </c>
      <c r="L106" s="23"/>
      <c r="M106" s="2">
        <v>12</v>
      </c>
      <c r="N106" s="2">
        <v>18</v>
      </c>
      <c r="O106" s="2">
        <v>0</v>
      </c>
      <c r="P106" s="31">
        <v>32.937347238838697</v>
      </c>
      <c r="Q106" s="31">
        <v>131.912165898376</v>
      </c>
      <c r="R106" s="21" t="s">
        <v>484</v>
      </c>
      <c r="S106" s="132" t="str">
        <f t="shared" si="10"/>
        <v>https://cyberjapandata.gsi.go.jp/#16/32.9373472388387/131.912165898376/&amp;base=std&amp;ls=std&amp;disp=1&amp;vs=c1g1j0h0k0l0u0t0z0r0s0m0f1</v>
      </c>
      <c r="T106" s="72" t="s">
        <v>685</v>
      </c>
    </row>
    <row r="107" spans="1:20" ht="30" customHeight="1">
      <c r="A107" s="30" t="s">
        <v>360</v>
      </c>
      <c r="B107" s="30"/>
      <c r="C107" s="19">
        <v>105</v>
      </c>
      <c r="D107" s="32" t="s">
        <v>362</v>
      </c>
      <c r="E107" s="26" t="s">
        <v>125</v>
      </c>
      <c r="F107" s="21" t="s">
        <v>363</v>
      </c>
      <c r="G107" s="19" t="s">
        <v>669</v>
      </c>
      <c r="H107" s="19" t="s">
        <v>364</v>
      </c>
      <c r="I107" s="21" t="s">
        <v>114</v>
      </c>
      <c r="J107" s="22" t="s">
        <v>28</v>
      </c>
      <c r="K107" s="22" t="s">
        <v>277</v>
      </c>
      <c r="L107" s="23"/>
      <c r="M107" s="2">
        <v>7</v>
      </c>
      <c r="N107" s="2">
        <v>9</v>
      </c>
      <c r="O107" s="2">
        <v>0</v>
      </c>
      <c r="P107" s="31">
        <v>32.946261375911398</v>
      </c>
      <c r="Q107" s="31">
        <v>131.89667235426501</v>
      </c>
      <c r="R107" s="21" t="s">
        <v>544</v>
      </c>
      <c r="S107" s="132" t="str">
        <f t="shared" si="10"/>
        <v>https://cyberjapandata.gsi.go.jp/#16/32.9462613759114/131.896672354265/&amp;base=std&amp;ls=std&amp;disp=1&amp;vs=c1g1j0h0k0l0u0t0z0r0s0m0f1</v>
      </c>
      <c r="T107" s="73" t="s">
        <v>702</v>
      </c>
    </row>
    <row r="108" spans="1:20" ht="30" customHeight="1">
      <c r="A108" s="30" t="s">
        <v>360</v>
      </c>
      <c r="B108" s="30"/>
      <c r="C108" s="19">
        <v>106</v>
      </c>
      <c r="D108" s="32" t="s">
        <v>365</v>
      </c>
      <c r="E108" s="26" t="s">
        <v>135</v>
      </c>
      <c r="F108" s="21" t="s">
        <v>366</v>
      </c>
      <c r="G108" s="19" t="s">
        <v>670</v>
      </c>
      <c r="H108" s="19" t="s">
        <v>367</v>
      </c>
      <c r="I108" s="21" t="s">
        <v>368</v>
      </c>
      <c r="J108" s="22" t="s">
        <v>28</v>
      </c>
      <c r="K108" s="22" t="s">
        <v>29</v>
      </c>
      <c r="L108" s="23"/>
      <c r="M108" s="2">
        <v>9</v>
      </c>
      <c r="N108" s="2">
        <v>0</v>
      </c>
      <c r="O108" s="2">
        <v>38</v>
      </c>
      <c r="P108" s="31">
        <v>32.8119672090872</v>
      </c>
      <c r="Q108" s="31">
        <v>131.92501237420601</v>
      </c>
      <c r="R108" s="21" t="s">
        <v>514</v>
      </c>
      <c r="S108" s="132" t="str">
        <f t="shared" si="10"/>
        <v>https://cyberjapandata.gsi.go.jp/#16/32.8119672090872/131.925012374206/&amp;base=std&amp;ls=std&amp;disp=1&amp;vs=c1g1j0h0k0l0u0t0z0r0s0m0f1</v>
      </c>
      <c r="T108" s="72" t="s">
        <v>686</v>
      </c>
    </row>
    <row r="109" spans="1:20" ht="30" customHeight="1">
      <c r="A109" s="30" t="s">
        <v>360</v>
      </c>
      <c r="B109" s="30"/>
      <c r="C109" s="19">
        <v>107</v>
      </c>
      <c r="D109" s="32" t="s">
        <v>369</v>
      </c>
      <c r="E109" s="26" t="s">
        <v>84</v>
      </c>
      <c r="F109" s="21" t="s">
        <v>370</v>
      </c>
      <c r="G109" s="19" t="s">
        <v>671</v>
      </c>
      <c r="H109" s="19" t="s">
        <v>371</v>
      </c>
      <c r="I109" s="21" t="s">
        <v>87</v>
      </c>
      <c r="J109" s="22" t="s">
        <v>28</v>
      </c>
      <c r="K109" s="22" t="s">
        <v>28</v>
      </c>
      <c r="L109" s="23"/>
      <c r="M109" s="2">
        <v>17</v>
      </c>
      <c r="N109" s="2">
        <v>18</v>
      </c>
      <c r="O109" s="2"/>
      <c r="P109" s="31">
        <v>32.890492304558997</v>
      </c>
      <c r="Q109" s="31">
        <v>131.754066544859</v>
      </c>
      <c r="R109" s="21" t="s">
        <v>562</v>
      </c>
      <c r="S109" s="132" t="str">
        <f t="shared" si="10"/>
        <v>https://cyberjapandata.gsi.go.jp/#16/32.890492304559/131.754066544859/&amp;base=std&amp;ls=std&amp;disp=1&amp;vs=c1g1j0h0k0l0u0t0z0r0s0m0f1</v>
      </c>
      <c r="T109" s="73" t="s">
        <v>702</v>
      </c>
    </row>
    <row r="110" spans="1:20" ht="30" customHeight="1">
      <c r="A110" s="30" t="s">
        <v>360</v>
      </c>
      <c r="B110" s="30"/>
      <c r="C110" s="19">
        <v>108</v>
      </c>
      <c r="D110" s="32" t="s">
        <v>372</v>
      </c>
      <c r="E110" s="26" t="s">
        <v>36</v>
      </c>
      <c r="F110" s="21" t="s">
        <v>373</v>
      </c>
      <c r="G110" s="19" t="s">
        <v>617</v>
      </c>
      <c r="H110" s="19" t="s">
        <v>59</v>
      </c>
      <c r="I110" s="21" t="s">
        <v>374</v>
      </c>
      <c r="J110" s="22"/>
      <c r="K110" s="22" t="s">
        <v>28</v>
      </c>
      <c r="L110" s="23"/>
      <c r="M110" s="2"/>
      <c r="N110" s="2">
        <v>9</v>
      </c>
      <c r="O110" s="2"/>
      <c r="P110" s="31">
        <v>32.925621894502498</v>
      </c>
      <c r="Q110" s="31">
        <v>131.945467035012</v>
      </c>
      <c r="R110" s="21" t="s">
        <v>591</v>
      </c>
      <c r="S110" s="132" t="str">
        <f t="shared" si="10"/>
        <v>https://cyberjapandata.gsi.go.jp/#16/32.9256218945025/131.945467035012/&amp;base=std&amp;ls=std&amp;disp=1&amp;vs=c1g1j0h0k0l0u0t0z0r0s0m0f1</v>
      </c>
      <c r="T110" s="73" t="s">
        <v>702</v>
      </c>
    </row>
    <row r="111" spans="1:20" ht="30" customHeight="1">
      <c r="A111" s="30" t="s">
        <v>360</v>
      </c>
      <c r="B111" s="30"/>
      <c r="C111" s="19">
        <v>109</v>
      </c>
      <c r="D111" s="32" t="s">
        <v>375</v>
      </c>
      <c r="E111" s="26" t="s">
        <v>229</v>
      </c>
      <c r="F111" s="21" t="s">
        <v>376</v>
      </c>
      <c r="G111" s="19" t="s">
        <v>651</v>
      </c>
      <c r="H111" s="19" t="s">
        <v>231</v>
      </c>
      <c r="I111" s="21" t="s">
        <v>148</v>
      </c>
      <c r="J111" s="22" t="s">
        <v>28</v>
      </c>
      <c r="K111" s="22" t="s">
        <v>28</v>
      </c>
      <c r="L111" s="23"/>
      <c r="M111" s="2">
        <v>34</v>
      </c>
      <c r="N111" s="2">
        <v>9</v>
      </c>
      <c r="O111" s="2">
        <v>20</v>
      </c>
      <c r="P111" s="31">
        <v>32.941520191530799</v>
      </c>
      <c r="Q111" s="31">
        <v>131.96238030144201</v>
      </c>
      <c r="R111" s="21" t="s">
        <v>580</v>
      </c>
      <c r="S111" s="132" t="str">
        <f t="shared" si="10"/>
        <v>https://cyberjapandata.gsi.go.jp/#16/32.9415201915308/131.962380301442/&amp;base=std&amp;ls=std&amp;disp=1&amp;vs=c1g1j0h0k0l0u0t0z0r0s0m0f1</v>
      </c>
      <c r="T111" s="73" t="s">
        <v>702</v>
      </c>
    </row>
    <row r="112" spans="1:20" ht="30" customHeight="1">
      <c r="A112" s="30" t="s">
        <v>360</v>
      </c>
      <c r="B112" s="30"/>
      <c r="C112" s="19">
        <v>110</v>
      </c>
      <c r="D112" s="32" t="s">
        <v>377</v>
      </c>
      <c r="E112" s="26" t="s">
        <v>67</v>
      </c>
      <c r="F112" s="21" t="s">
        <v>378</v>
      </c>
      <c r="G112" s="19" t="s">
        <v>619</v>
      </c>
      <c r="H112" s="19" t="s">
        <v>69</v>
      </c>
      <c r="I112" s="21" t="s">
        <v>379</v>
      </c>
      <c r="J112" s="22" t="s">
        <v>28</v>
      </c>
      <c r="K112" s="22" t="s">
        <v>56</v>
      </c>
      <c r="L112" s="23"/>
      <c r="M112" s="2">
        <v>17</v>
      </c>
      <c r="N112" s="2">
        <v>18</v>
      </c>
      <c r="O112" s="2"/>
      <c r="P112" s="31">
        <v>32.942154076437497</v>
      </c>
      <c r="Q112" s="31">
        <v>131.957872493537</v>
      </c>
      <c r="R112" s="21" t="s">
        <v>586</v>
      </c>
      <c r="S112" s="132" t="str">
        <f t="shared" si="10"/>
        <v>https://cyberjapandata.gsi.go.jp/#16/32.9421540764375/131.957872493537/&amp;base=std&amp;ls=std&amp;disp=1&amp;vs=c1g1j0h0k0l0u0t0z0r0s0m0f1</v>
      </c>
      <c r="T112" s="73" t="s">
        <v>702</v>
      </c>
    </row>
    <row r="113" spans="1:20" ht="30" customHeight="1">
      <c r="A113" s="30" t="s">
        <v>360</v>
      </c>
      <c r="B113" s="30"/>
      <c r="C113" s="19">
        <v>111</v>
      </c>
      <c r="D113" s="32" t="s">
        <v>380</v>
      </c>
      <c r="E113" s="26" t="s">
        <v>381</v>
      </c>
      <c r="F113" s="21" t="s">
        <v>382</v>
      </c>
      <c r="G113" s="19" t="s">
        <v>672</v>
      </c>
      <c r="H113" s="19" t="s">
        <v>383</v>
      </c>
      <c r="I113" s="21" t="s">
        <v>87</v>
      </c>
      <c r="J113" s="22" t="s">
        <v>28</v>
      </c>
      <c r="K113" s="22" t="s">
        <v>28</v>
      </c>
      <c r="L113" s="23"/>
      <c r="M113" s="2">
        <v>21</v>
      </c>
      <c r="N113" s="2">
        <v>18</v>
      </c>
      <c r="O113" s="2">
        <v>0</v>
      </c>
      <c r="P113" s="31">
        <v>32.964784872785302</v>
      </c>
      <c r="Q113" s="31">
        <v>131.81962823488701</v>
      </c>
      <c r="R113" s="21" t="s">
        <v>597</v>
      </c>
      <c r="S113" s="132" t="str">
        <f t="shared" si="10"/>
        <v>https://cyberjapandata.gsi.go.jp/#16/32.9647848727853/131.819628234887/&amp;base=std&amp;ls=std&amp;disp=1&amp;vs=c1g1j0h0k0l0u0t0z0r0s0m0f1</v>
      </c>
      <c r="T113" s="73" t="s">
        <v>702</v>
      </c>
    </row>
    <row r="114" spans="1:20" ht="30" customHeight="1">
      <c r="A114" s="30" t="s">
        <v>360</v>
      </c>
      <c r="B114" s="30"/>
      <c r="C114" s="19">
        <v>112</v>
      </c>
      <c r="D114" s="32" t="s">
        <v>384</v>
      </c>
      <c r="E114" s="26" t="s">
        <v>187</v>
      </c>
      <c r="F114" s="21" t="s">
        <v>385</v>
      </c>
      <c r="G114" s="19" t="s">
        <v>673</v>
      </c>
      <c r="H114" s="19" t="s">
        <v>386</v>
      </c>
      <c r="I114" s="21" t="s">
        <v>387</v>
      </c>
      <c r="J114" s="22" t="s">
        <v>28</v>
      </c>
      <c r="K114" s="22" t="s">
        <v>29</v>
      </c>
      <c r="L114" s="23"/>
      <c r="M114" s="2">
        <v>0</v>
      </c>
      <c r="N114" s="2">
        <v>18</v>
      </c>
      <c r="O114" s="2">
        <v>0</v>
      </c>
      <c r="P114" s="31">
        <v>32.9832136039131</v>
      </c>
      <c r="Q114" s="31">
        <v>131.85640382990499</v>
      </c>
      <c r="R114" s="21" t="s">
        <v>598</v>
      </c>
      <c r="S114" s="132" t="str">
        <f t="shared" si="10"/>
        <v>https://cyberjapandata.gsi.go.jp/#16/32.9832136039131/131.856403829905/&amp;base=std&amp;ls=std&amp;disp=1&amp;vs=c1g1j0h0k0l0u0t0z0r0s0m0f1</v>
      </c>
      <c r="T114" s="73" t="s">
        <v>702</v>
      </c>
    </row>
    <row r="115" spans="1:20" ht="30" customHeight="1">
      <c r="A115" s="30" t="s">
        <v>360</v>
      </c>
      <c r="B115" s="30"/>
      <c r="C115" s="19">
        <v>113</v>
      </c>
      <c r="D115" s="32" t="s">
        <v>388</v>
      </c>
      <c r="E115" s="26" t="s">
        <v>182</v>
      </c>
      <c r="F115" s="21" t="s">
        <v>267</v>
      </c>
      <c r="G115" s="19" t="s">
        <v>674</v>
      </c>
      <c r="H115" s="19" t="s">
        <v>389</v>
      </c>
      <c r="I115" s="21" t="s">
        <v>185</v>
      </c>
      <c r="J115" s="22"/>
      <c r="K115" s="22" t="s">
        <v>29</v>
      </c>
      <c r="L115" s="23"/>
      <c r="M115" s="2"/>
      <c r="N115" s="2">
        <v>18</v>
      </c>
      <c r="O115" s="2"/>
      <c r="P115" s="31">
        <v>32.953753144031303</v>
      </c>
      <c r="Q115" s="31">
        <v>131.79978272169501</v>
      </c>
      <c r="R115" s="21" t="s">
        <v>588</v>
      </c>
      <c r="S115" s="132" t="str">
        <f t="shared" si="10"/>
        <v>https://cyberjapandata.gsi.go.jp/#16/32.9537531440313/131.799782721695/&amp;base=std&amp;ls=std&amp;disp=1&amp;vs=c1g1j0h0k0l0u0t0z0r0s0m0f1</v>
      </c>
      <c r="T115" s="73" t="s">
        <v>702</v>
      </c>
    </row>
    <row r="116" spans="1:20" ht="30" customHeight="1">
      <c r="A116" s="30" t="s">
        <v>360</v>
      </c>
      <c r="B116" s="30"/>
      <c r="C116" s="19">
        <v>114</v>
      </c>
      <c r="D116" s="32" t="s">
        <v>261</v>
      </c>
      <c r="E116" s="26" t="s">
        <v>62</v>
      </c>
      <c r="F116" s="21" t="s">
        <v>390</v>
      </c>
      <c r="G116" s="19" t="s">
        <v>639</v>
      </c>
      <c r="H116" s="19" t="s">
        <v>174</v>
      </c>
      <c r="I116" s="21" t="s">
        <v>175</v>
      </c>
      <c r="J116" s="22"/>
      <c r="K116" s="22" t="s">
        <v>29</v>
      </c>
      <c r="L116" s="23"/>
      <c r="M116" s="2"/>
      <c r="N116" s="2">
        <v>18</v>
      </c>
      <c r="O116" s="2"/>
      <c r="P116" s="31">
        <v>32.958308283197802</v>
      </c>
      <c r="Q116" s="31">
        <v>131.86434156548401</v>
      </c>
      <c r="R116" s="21" t="s">
        <v>574</v>
      </c>
      <c r="S116" s="132" t="str">
        <f t="shared" si="10"/>
        <v>https://cyberjapandata.gsi.go.jp/#16/32.9583082831978/131.864341565484/&amp;base=std&amp;ls=std&amp;disp=1&amp;vs=c1g1j0h0k0l0u0t0z0r0s0m0f1</v>
      </c>
      <c r="T116" s="73" t="s">
        <v>702</v>
      </c>
    </row>
    <row r="117" spans="1:20" ht="30" customHeight="1">
      <c r="A117" s="30" t="s">
        <v>360</v>
      </c>
      <c r="B117" s="30"/>
      <c r="C117" s="19">
        <v>115</v>
      </c>
      <c r="D117" s="32" t="s">
        <v>515</v>
      </c>
      <c r="E117" s="26" t="s">
        <v>135</v>
      </c>
      <c r="F117" s="21" t="s">
        <v>366</v>
      </c>
      <c r="G117" s="19" t="s">
        <v>671</v>
      </c>
      <c r="H117" s="19" t="s">
        <v>391</v>
      </c>
      <c r="I117" s="21" t="s">
        <v>368</v>
      </c>
      <c r="J117" s="22" t="s">
        <v>28</v>
      </c>
      <c r="K117" s="22" t="s">
        <v>29</v>
      </c>
      <c r="L117" s="23"/>
      <c r="M117" s="2">
        <v>7</v>
      </c>
      <c r="N117" s="2">
        <v>9</v>
      </c>
      <c r="O117" s="2"/>
      <c r="P117" s="31">
        <v>32.811766778661401</v>
      </c>
      <c r="Q117" s="31">
        <v>131.92496543138901</v>
      </c>
      <c r="R117" s="21" t="s">
        <v>517</v>
      </c>
      <c r="S117" s="132" t="str">
        <f t="shared" si="10"/>
        <v>https://cyberjapandata.gsi.go.jp/#16/32.8117667786614/131.924965431389/&amp;base=std&amp;ls=std&amp;disp=1&amp;vs=c1g1j0h0k0l0u0t0z0r0s0m0f1</v>
      </c>
      <c r="T117" s="72" t="s">
        <v>686</v>
      </c>
    </row>
    <row r="118" spans="1:20" ht="30" customHeight="1">
      <c r="A118" s="30" t="s">
        <v>360</v>
      </c>
      <c r="B118" s="30"/>
      <c r="C118" s="19">
        <v>116</v>
      </c>
      <c r="D118" s="32" t="s">
        <v>392</v>
      </c>
      <c r="E118" s="26" t="s">
        <v>31</v>
      </c>
      <c r="F118" s="21" t="s">
        <v>307</v>
      </c>
      <c r="G118" s="19" t="s">
        <v>656</v>
      </c>
      <c r="H118" s="19" t="s">
        <v>147</v>
      </c>
      <c r="I118" s="21" t="s">
        <v>252</v>
      </c>
      <c r="J118" s="22" t="s">
        <v>28</v>
      </c>
      <c r="K118" s="22" t="s">
        <v>28</v>
      </c>
      <c r="L118" s="23" t="s">
        <v>40</v>
      </c>
      <c r="M118" s="2">
        <v>71</v>
      </c>
      <c r="N118" s="2">
        <v>18</v>
      </c>
      <c r="O118" s="2">
        <v>30</v>
      </c>
      <c r="P118" s="31">
        <v>32.970260918386899</v>
      </c>
      <c r="Q118" s="31">
        <v>131.90444073946401</v>
      </c>
      <c r="R118" s="21" t="s">
        <v>508</v>
      </c>
      <c r="S118" s="132" t="str">
        <f t="shared" si="10"/>
        <v>https://cyberjapandata.gsi.go.jp/#16/32.9702609183869/131.904440739464/&amp;base=std&amp;ls=std&amp;disp=1&amp;vs=c1g1j0h0k0l0u0t0z0r0s0m0f1</v>
      </c>
      <c r="T118" s="72" t="s">
        <v>689</v>
      </c>
    </row>
    <row r="119" spans="1:20" ht="30" customHeight="1">
      <c r="A119" s="30" t="s">
        <v>360</v>
      </c>
      <c r="B119" s="30"/>
      <c r="C119" s="19">
        <v>117</v>
      </c>
      <c r="D119" s="26" t="s">
        <v>393</v>
      </c>
      <c r="E119" s="26" t="s">
        <v>140</v>
      </c>
      <c r="F119" s="21" t="s">
        <v>394</v>
      </c>
      <c r="G119" s="19" t="s">
        <v>635</v>
      </c>
      <c r="H119" s="19" t="s">
        <v>395</v>
      </c>
      <c r="I119" s="21" t="s">
        <v>143</v>
      </c>
      <c r="J119" s="22" t="s">
        <v>28</v>
      </c>
      <c r="K119" s="22" t="s">
        <v>29</v>
      </c>
      <c r="L119" s="23"/>
      <c r="M119" s="2">
        <v>27</v>
      </c>
      <c r="N119" s="2">
        <v>18</v>
      </c>
      <c r="O119" s="2"/>
      <c r="P119" s="31">
        <v>32.853119233358498</v>
      </c>
      <c r="Q119" s="31">
        <v>131.62707653304099</v>
      </c>
      <c r="R119" s="21" t="s">
        <v>501</v>
      </c>
      <c r="S119" s="132" t="str">
        <f t="shared" si="10"/>
        <v>https://cyberjapandata.gsi.go.jp/#16/32.8531192333585/131.627076533041/&amp;base=std&amp;ls=std&amp;disp=1&amp;vs=c1g1j0h0k0l0u0t0z0r0s0m0f1</v>
      </c>
      <c r="T119" s="73" t="s">
        <v>702</v>
      </c>
    </row>
    <row r="120" spans="1:20" ht="30" customHeight="1">
      <c r="A120" s="30" t="s">
        <v>360</v>
      </c>
      <c r="B120" s="30"/>
      <c r="C120" s="19">
        <v>118</v>
      </c>
      <c r="D120" s="26" t="s">
        <v>396</v>
      </c>
      <c r="E120" s="26" t="s">
        <v>320</v>
      </c>
      <c r="F120" s="21" t="s">
        <v>604</v>
      </c>
      <c r="G120" s="19" t="s">
        <v>610</v>
      </c>
      <c r="H120" s="19"/>
      <c r="I120" s="21"/>
      <c r="J120" s="22"/>
      <c r="K120" s="22"/>
      <c r="L120" s="23"/>
      <c r="M120" s="2"/>
      <c r="N120" s="2">
        <v>18</v>
      </c>
      <c r="O120" s="2"/>
      <c r="P120" s="31">
        <v>32.9432522859559</v>
      </c>
      <c r="Q120" s="31">
        <v>131.83081093779001</v>
      </c>
      <c r="R120" s="21" t="s">
        <v>605</v>
      </c>
      <c r="S120" s="132" t="str">
        <f t="shared" si="10"/>
        <v>https://cyberjapandata.gsi.go.jp/#16/32.9432522859559/131.83081093779/&amp;base=std&amp;ls=std&amp;disp=1&amp;vs=c1g1j0h0k0l0u0t0z0r0s0m0f1</v>
      </c>
      <c r="T120" s="73" t="s">
        <v>702</v>
      </c>
    </row>
    <row r="121" spans="1:20" ht="30" customHeight="1">
      <c r="A121" s="18" t="s">
        <v>397</v>
      </c>
      <c r="B121" s="18"/>
      <c r="C121" s="19">
        <v>119</v>
      </c>
      <c r="D121" s="32" t="s">
        <v>398</v>
      </c>
      <c r="E121" s="24" t="s">
        <v>47</v>
      </c>
      <c r="F121" s="21" t="s">
        <v>399</v>
      </c>
      <c r="G121" s="19" t="s">
        <v>615</v>
      </c>
      <c r="H121" s="19" t="s">
        <v>400</v>
      </c>
      <c r="I121" s="21" t="s">
        <v>401</v>
      </c>
      <c r="J121" s="22" t="s">
        <v>28</v>
      </c>
      <c r="K121" s="22" t="s">
        <v>28</v>
      </c>
      <c r="L121" s="23"/>
      <c r="M121" s="2">
        <v>8</v>
      </c>
      <c r="N121" s="2">
        <v>0</v>
      </c>
      <c r="O121" s="2">
        <v>3</v>
      </c>
      <c r="P121" s="31">
        <v>32.932612229635801</v>
      </c>
      <c r="Q121" s="31">
        <v>131.862308811818</v>
      </c>
      <c r="R121" s="21" t="s">
        <v>552</v>
      </c>
      <c r="S121" s="132" t="str">
        <f t="shared" si="10"/>
        <v>https://cyberjapandata.gsi.go.jp/#16/32.9326122296358/131.862308811818/&amp;base=std&amp;ls=std&amp;disp=1&amp;vs=c1g1j0h0k0l0u0t0z0r0s0m0f1</v>
      </c>
      <c r="T121" s="73" t="s">
        <v>702</v>
      </c>
    </row>
    <row r="122" spans="1:20" ht="23.1" customHeight="1">
      <c r="A122" s="18" t="s">
        <v>402</v>
      </c>
      <c r="B122" s="18" t="s">
        <v>694</v>
      </c>
      <c r="C122" s="19">
        <v>120</v>
      </c>
      <c r="D122" s="26" t="s">
        <v>403</v>
      </c>
      <c r="E122" s="26" t="s">
        <v>105</v>
      </c>
      <c r="F122" s="21" t="s">
        <v>212</v>
      </c>
      <c r="G122" s="19" t="s">
        <v>647</v>
      </c>
      <c r="H122" s="19" t="s">
        <v>332</v>
      </c>
      <c r="I122" s="31" t="s">
        <v>404</v>
      </c>
      <c r="J122" s="22"/>
      <c r="K122" s="22" t="s">
        <v>56</v>
      </c>
      <c r="L122" s="23"/>
      <c r="M122" s="2"/>
      <c r="N122" s="2">
        <v>21</v>
      </c>
      <c r="O122" s="2"/>
      <c r="P122" s="31">
        <v>32.978487731341197</v>
      </c>
      <c r="Q122" s="31">
        <v>131.848562101135</v>
      </c>
      <c r="R122" s="21" t="s">
        <v>594</v>
      </c>
      <c r="S122" s="132" t="str">
        <f t="shared" si="10"/>
        <v>https://cyberjapandata.gsi.go.jp/#16/32.9784877313412/131.848562101135/&amp;base=std&amp;ls=std&amp;disp=1&amp;vs=c1g1j0h0k0l0u0t0z0r0s0m0f1</v>
      </c>
      <c r="T122" s="73" t="s">
        <v>702</v>
      </c>
    </row>
    <row r="123" spans="1:20" ht="30" customHeight="1">
      <c r="A123" s="18" t="s">
        <v>402</v>
      </c>
      <c r="B123" s="18" t="s">
        <v>694</v>
      </c>
      <c r="C123" s="19">
        <v>121</v>
      </c>
      <c r="D123" s="26" t="s">
        <v>4</v>
      </c>
      <c r="E123" s="26" t="s">
        <v>249</v>
      </c>
      <c r="F123" s="21" t="s">
        <v>250</v>
      </c>
      <c r="G123" s="19" t="s">
        <v>656</v>
      </c>
      <c r="H123" s="19" t="s">
        <v>251</v>
      </c>
      <c r="I123" s="31" t="s">
        <v>252</v>
      </c>
      <c r="J123" s="22" t="s">
        <v>8</v>
      </c>
      <c r="K123" s="22" t="s">
        <v>8</v>
      </c>
      <c r="L123" s="23" t="s">
        <v>40</v>
      </c>
      <c r="M123" s="2">
        <v>19</v>
      </c>
      <c r="N123" s="2">
        <v>9</v>
      </c>
      <c r="O123" s="2"/>
      <c r="P123" s="31">
        <v>33.016305800393901</v>
      </c>
      <c r="Q123" s="31">
        <v>131.90186248632301</v>
      </c>
      <c r="R123" s="21" t="s">
        <v>527</v>
      </c>
      <c r="S123" s="132" t="str">
        <f t="shared" si="10"/>
        <v>https://cyberjapandata.gsi.go.jp/#16/33.0163058003939/131.901862486323/&amp;base=std&amp;ls=std&amp;disp=1&amp;vs=c1g1j0h0k0l0u0t0z0r0s0m0f1</v>
      </c>
      <c r="T123" s="72" t="s">
        <v>687</v>
      </c>
    </row>
    <row r="124" spans="1:20" ht="30" customHeight="1">
      <c r="A124" s="18" t="s">
        <v>402</v>
      </c>
      <c r="B124" s="18" t="s">
        <v>694</v>
      </c>
      <c r="C124" s="19">
        <v>122</v>
      </c>
      <c r="D124" s="26" t="s">
        <v>405</v>
      </c>
      <c r="E124" s="26" t="s">
        <v>249</v>
      </c>
      <c r="F124" s="21" t="s">
        <v>250</v>
      </c>
      <c r="G124" s="19" t="s">
        <v>656</v>
      </c>
      <c r="H124" s="19" t="s">
        <v>251</v>
      </c>
      <c r="I124" s="21" t="s">
        <v>252</v>
      </c>
      <c r="J124" s="22" t="s">
        <v>8</v>
      </c>
      <c r="K124" s="22" t="s">
        <v>8</v>
      </c>
      <c r="L124" s="23"/>
      <c r="M124" s="2">
        <v>23</v>
      </c>
      <c r="N124" s="2">
        <v>20</v>
      </c>
      <c r="O124" s="2"/>
      <c r="P124" s="31">
        <v>33.016192905832703</v>
      </c>
      <c r="Q124" s="31">
        <v>131.902045023928</v>
      </c>
      <c r="R124" s="21" t="s">
        <v>528</v>
      </c>
      <c r="S124" s="132" t="str">
        <f t="shared" si="10"/>
        <v>https://cyberjapandata.gsi.go.jp/#16/33.0161929058327/131.902045023928/&amp;base=std&amp;ls=std&amp;disp=1&amp;vs=c1g1j0h0k0l0u0t0z0r0s0m0f1</v>
      </c>
      <c r="T124" s="72" t="s">
        <v>687</v>
      </c>
    </row>
    <row r="125" spans="1:20" ht="30" customHeight="1">
      <c r="A125" s="18" t="s">
        <v>402</v>
      </c>
      <c r="B125" s="18" t="s">
        <v>694</v>
      </c>
      <c r="C125" s="19">
        <v>123</v>
      </c>
      <c r="D125" s="26" t="s">
        <v>406</v>
      </c>
      <c r="E125" s="26" t="s">
        <v>160</v>
      </c>
      <c r="F125" s="21" t="s">
        <v>198</v>
      </c>
      <c r="G125" s="19" t="s">
        <v>644</v>
      </c>
      <c r="H125" s="19" t="s">
        <v>199</v>
      </c>
      <c r="I125" s="21" t="s">
        <v>143</v>
      </c>
      <c r="J125" s="22" t="s">
        <v>28</v>
      </c>
      <c r="K125" s="22" t="s">
        <v>29</v>
      </c>
      <c r="L125" s="23"/>
      <c r="M125" s="2">
        <v>54</v>
      </c>
      <c r="N125" s="2">
        <v>23</v>
      </c>
      <c r="O125" s="2"/>
      <c r="P125" s="31">
        <v>32.935988743352198</v>
      </c>
      <c r="Q125" s="31">
        <v>131.91172844238901</v>
      </c>
      <c r="R125" s="21" t="s">
        <v>560</v>
      </c>
      <c r="S125" s="132" t="str">
        <f t="shared" si="10"/>
        <v>https://cyberjapandata.gsi.go.jp/#16/32.9359887433522/131.911728442389/&amp;base=std&amp;ls=std&amp;disp=1&amp;vs=c1g1j0h0k0l0u0t0z0r0s0m0f1</v>
      </c>
      <c r="T125" s="72" t="s">
        <v>685</v>
      </c>
    </row>
    <row r="126" spans="1:20" ht="30" customHeight="1">
      <c r="A126" s="18" t="s">
        <v>402</v>
      </c>
      <c r="B126" s="18" t="s">
        <v>694</v>
      </c>
      <c r="C126" s="19">
        <v>124</v>
      </c>
      <c r="D126" s="26" t="s">
        <v>407</v>
      </c>
      <c r="E126" s="26" t="s">
        <v>346</v>
      </c>
      <c r="F126" s="21" t="s">
        <v>347</v>
      </c>
      <c r="G126" s="19" t="s">
        <v>666</v>
      </c>
      <c r="H126" s="19" t="s">
        <v>348</v>
      </c>
      <c r="I126" s="31" t="s">
        <v>143</v>
      </c>
      <c r="J126" s="22" t="s">
        <v>28</v>
      </c>
      <c r="K126" s="22" t="s">
        <v>29</v>
      </c>
      <c r="L126" s="23"/>
      <c r="M126" s="2">
        <v>27</v>
      </c>
      <c r="N126" s="2">
        <v>29</v>
      </c>
      <c r="O126" s="2">
        <v>0</v>
      </c>
      <c r="P126" s="31">
        <v>32.8563647612756</v>
      </c>
      <c r="Q126" s="31">
        <v>131.95023489908701</v>
      </c>
      <c r="R126" s="21" t="s">
        <v>520</v>
      </c>
      <c r="S126" s="132" t="str">
        <f t="shared" si="10"/>
        <v>https://cyberjapandata.gsi.go.jp/#16/32.8563647612756/131.950234899087/&amp;base=std&amp;ls=std&amp;disp=1&amp;vs=c1g1j0h0k0l0u0t0z0r0s0m0f1</v>
      </c>
      <c r="T126" s="72" t="s">
        <v>689</v>
      </c>
    </row>
    <row r="127" spans="1:20" ht="30" customHeight="1">
      <c r="A127" s="27" t="s">
        <v>408</v>
      </c>
      <c r="B127" s="18" t="s">
        <v>694</v>
      </c>
      <c r="C127" s="19">
        <v>125</v>
      </c>
      <c r="D127" s="55" t="s">
        <v>409</v>
      </c>
      <c r="E127" s="55" t="s">
        <v>135</v>
      </c>
      <c r="F127" s="21" t="s">
        <v>410</v>
      </c>
      <c r="G127" s="19" t="s">
        <v>671</v>
      </c>
      <c r="H127" s="19" t="s">
        <v>391</v>
      </c>
      <c r="I127" s="21" t="s">
        <v>368</v>
      </c>
      <c r="J127" s="22" t="s">
        <v>28</v>
      </c>
      <c r="K127" s="22" t="s">
        <v>29</v>
      </c>
      <c r="L127" s="23"/>
      <c r="M127" s="2">
        <v>15</v>
      </c>
      <c r="N127" s="2">
        <v>17</v>
      </c>
      <c r="O127" s="2"/>
      <c r="P127" s="31">
        <v>32.812128870628399</v>
      </c>
      <c r="Q127" s="31">
        <v>131.92469814734801</v>
      </c>
      <c r="R127" s="21" t="s">
        <v>513</v>
      </c>
      <c r="S127" s="132" t="str">
        <f t="shared" si="10"/>
        <v>https://cyberjapandata.gsi.go.jp/#16/32.8121288706284/131.924698147348/&amp;base=std&amp;ls=std&amp;disp=1&amp;vs=c1g1j0h0k0l0u0t0z0r0s0m0f1</v>
      </c>
      <c r="T127" s="72" t="s">
        <v>689</v>
      </c>
    </row>
    <row r="128" spans="1:20" ht="30" customHeight="1">
      <c r="A128" s="27" t="s">
        <v>411</v>
      </c>
      <c r="B128" s="18"/>
      <c r="C128" s="19">
        <v>126</v>
      </c>
      <c r="D128" s="29" t="s">
        <v>412</v>
      </c>
      <c r="E128" s="29" t="s">
        <v>413</v>
      </c>
      <c r="F128" s="31" t="s">
        <v>414</v>
      </c>
      <c r="G128" s="19" t="s">
        <v>675</v>
      </c>
      <c r="H128" s="19" t="s">
        <v>415</v>
      </c>
      <c r="I128" s="21" t="s">
        <v>143</v>
      </c>
      <c r="J128" s="22" t="s">
        <v>28</v>
      </c>
      <c r="K128" s="22" t="s">
        <v>29</v>
      </c>
      <c r="L128" s="23"/>
      <c r="M128" s="2">
        <v>6</v>
      </c>
      <c r="N128" s="2">
        <v>0</v>
      </c>
      <c r="O128" s="2">
        <v>15</v>
      </c>
      <c r="P128" s="31">
        <v>32.998880128968203</v>
      </c>
      <c r="Q128" s="31">
        <v>131.92359060841301</v>
      </c>
      <c r="R128" s="31" t="s">
        <v>498</v>
      </c>
      <c r="S128" s="132" t="str">
        <f t="shared" si="10"/>
        <v>https://cyberjapandata.gsi.go.jp/#16/32.9988801289682/131.923590608413/&amp;base=std&amp;ls=std&amp;disp=1&amp;vs=c1g1j0h0k0l0u0t0z0r0s0m0f1</v>
      </c>
      <c r="T128" s="72" t="s">
        <v>688</v>
      </c>
    </row>
    <row r="129" spans="1:20" ht="30" customHeight="1">
      <c r="A129" s="27" t="s">
        <v>411</v>
      </c>
      <c r="B129" s="18"/>
      <c r="C129" s="19">
        <v>127</v>
      </c>
      <c r="D129" s="29" t="s">
        <v>416</v>
      </c>
      <c r="E129" s="29" t="s">
        <v>84</v>
      </c>
      <c r="F129" s="21" t="s">
        <v>417</v>
      </c>
      <c r="G129" s="19" t="s">
        <v>676</v>
      </c>
      <c r="H129" s="19" t="s">
        <v>86</v>
      </c>
      <c r="I129" s="21" t="s">
        <v>87</v>
      </c>
      <c r="J129" s="22" t="s">
        <v>28</v>
      </c>
      <c r="K129" s="22" t="s">
        <v>29</v>
      </c>
      <c r="L129" s="23"/>
      <c r="M129" s="2">
        <v>8</v>
      </c>
      <c r="N129" s="2">
        <v>0</v>
      </c>
      <c r="O129" s="2">
        <v>17</v>
      </c>
      <c r="P129" s="31">
        <v>32.890352155889701</v>
      </c>
      <c r="Q129" s="31">
        <v>131.75407033811601</v>
      </c>
      <c r="R129" s="21" t="s">
        <v>563</v>
      </c>
      <c r="S129" s="132" t="str">
        <f t="shared" si="10"/>
        <v>https://cyberjapandata.gsi.go.jp/#16/32.8903521558897/131.754070338116/&amp;base=std&amp;ls=std&amp;disp=1&amp;vs=c1g1j0h0k0l0u0t0z0r0s0m0f1</v>
      </c>
      <c r="T129" s="73" t="s">
        <v>702</v>
      </c>
    </row>
    <row r="130" spans="1:20" ht="30" customHeight="1">
      <c r="A130" s="27" t="s">
        <v>411</v>
      </c>
      <c r="B130" s="18"/>
      <c r="C130" s="19">
        <v>128</v>
      </c>
      <c r="D130" s="29" t="s">
        <v>418</v>
      </c>
      <c r="E130" s="29" t="s">
        <v>135</v>
      </c>
      <c r="F130" s="31" t="s">
        <v>419</v>
      </c>
      <c r="G130" s="19" t="s">
        <v>670</v>
      </c>
      <c r="H130" s="19" t="s">
        <v>420</v>
      </c>
      <c r="I130" s="21" t="s">
        <v>368</v>
      </c>
      <c r="J130" s="22" t="s">
        <v>28</v>
      </c>
      <c r="K130" s="22" t="s">
        <v>29</v>
      </c>
      <c r="L130" s="23"/>
      <c r="M130" s="2">
        <v>9</v>
      </c>
      <c r="N130" s="2">
        <v>0</v>
      </c>
      <c r="O130" s="2">
        <v>38</v>
      </c>
      <c r="P130" s="31">
        <v>32.802027016652403</v>
      </c>
      <c r="Q130" s="31">
        <v>131.92130705628301</v>
      </c>
      <c r="R130" s="31" t="s">
        <v>516</v>
      </c>
      <c r="S130" s="132" t="str">
        <f t="shared" si="10"/>
        <v>https://cyberjapandata.gsi.go.jp/#16/32.8020270166524/131.921307056283/&amp;base=std&amp;ls=std&amp;disp=1&amp;vs=c1g1j0h0k0l0u0t0z0r0s0m0f1</v>
      </c>
      <c r="T130" s="72" t="s">
        <v>686</v>
      </c>
    </row>
    <row r="131" spans="1:20" ht="30" customHeight="1">
      <c r="A131" s="27" t="s">
        <v>411</v>
      </c>
      <c r="B131" s="18"/>
      <c r="C131" s="19">
        <v>129</v>
      </c>
      <c r="D131" s="41" t="s">
        <v>421</v>
      </c>
      <c r="E131" s="41" t="s">
        <v>321</v>
      </c>
      <c r="F131" s="42" t="s">
        <v>422</v>
      </c>
      <c r="G131" s="36" t="s">
        <v>423</v>
      </c>
      <c r="H131" s="36" t="s">
        <v>424</v>
      </c>
      <c r="I131" s="35" t="s">
        <v>425</v>
      </c>
      <c r="J131" s="37"/>
      <c r="K131" s="37" t="s">
        <v>28</v>
      </c>
      <c r="L131" s="38"/>
      <c r="M131" s="2"/>
      <c r="N131" s="2"/>
      <c r="O131" s="2"/>
      <c r="P131" s="42"/>
      <c r="Q131" s="42"/>
      <c r="R131" s="42"/>
      <c r="S131" s="132" t="str">
        <f t="shared" si="10"/>
        <v>https://cyberjapandata.gsi.go.jp/#16///&amp;base=std&amp;ls=std&amp;disp=1&amp;vs=c1g1j0h0k0l0u0t0z0r0s0m0f1</v>
      </c>
      <c r="T131" s="3" t="s">
        <v>913</v>
      </c>
    </row>
    <row r="132" spans="1:20" ht="30" customHeight="1">
      <c r="A132" s="27" t="s">
        <v>411</v>
      </c>
      <c r="B132" s="18"/>
      <c r="C132" s="19">
        <v>130</v>
      </c>
      <c r="D132" s="29" t="s">
        <v>426</v>
      </c>
      <c r="E132" s="29" t="s">
        <v>341</v>
      </c>
      <c r="F132" s="31" t="s">
        <v>204</v>
      </c>
      <c r="G132" s="19" t="s">
        <v>667</v>
      </c>
      <c r="H132" s="19" t="s">
        <v>427</v>
      </c>
      <c r="I132" s="21" t="s">
        <v>206</v>
      </c>
      <c r="J132" s="22" t="s">
        <v>28</v>
      </c>
      <c r="K132" s="22" t="s">
        <v>28</v>
      </c>
      <c r="L132" s="23"/>
      <c r="M132" s="2">
        <v>62</v>
      </c>
      <c r="N132" s="2">
        <v>30</v>
      </c>
      <c r="O132" s="2">
        <v>18</v>
      </c>
      <c r="P132" s="31">
        <v>32.878807823349803</v>
      </c>
      <c r="Q132" s="31">
        <v>131.757470084608</v>
      </c>
      <c r="R132" s="31" t="s">
        <v>569</v>
      </c>
      <c r="S132" s="132" t="str">
        <f t="shared" ref="S132:S134" si="11">HYPERLINK("https://cyberjapandata.gsi.go.jp/#16/"&amp;P132&amp;"/"&amp;Q132&amp;"/&amp;base=std&amp;ls=std&amp;disp=1&amp;vs=c1g1j0h0k0l0u0t0z0r0s0m0f1")</f>
        <v>https://cyberjapandata.gsi.go.jp/#16/32.8788078233498/131.757470084608/&amp;base=std&amp;ls=std&amp;disp=1&amp;vs=c1g1j0h0k0l0u0t0z0r0s0m0f1</v>
      </c>
      <c r="T132" s="73" t="s">
        <v>702</v>
      </c>
    </row>
    <row r="133" spans="1:20" ht="30" customHeight="1">
      <c r="A133" s="27" t="s">
        <v>411</v>
      </c>
      <c r="B133" s="18"/>
      <c r="C133" s="19">
        <v>131</v>
      </c>
      <c r="D133" s="41" t="s">
        <v>428</v>
      </c>
      <c r="E133" s="41" t="s">
        <v>429</v>
      </c>
      <c r="F133" s="42" t="s">
        <v>430</v>
      </c>
      <c r="G133" s="36" t="s">
        <v>679</v>
      </c>
      <c r="H133" s="36" t="s">
        <v>431</v>
      </c>
      <c r="I133" s="35" t="s">
        <v>286</v>
      </c>
      <c r="J133" s="37"/>
      <c r="K133" s="37" t="s">
        <v>28</v>
      </c>
      <c r="L133" s="38"/>
      <c r="M133" s="2"/>
      <c r="N133" s="2"/>
      <c r="O133" s="2"/>
      <c r="P133" s="42"/>
      <c r="Q133" s="42"/>
      <c r="R133" s="42"/>
      <c r="S133" s="132" t="str">
        <f t="shared" si="11"/>
        <v>https://cyberjapandata.gsi.go.jp/#16///&amp;base=std&amp;ls=std&amp;disp=1&amp;vs=c1g1j0h0k0l0u0t0z0r0s0m0f1</v>
      </c>
      <c r="T133" s="3" t="s">
        <v>913</v>
      </c>
    </row>
    <row r="134" spans="1:20" ht="30" customHeight="1">
      <c r="A134" s="27" t="s">
        <v>411</v>
      </c>
      <c r="B134" s="18"/>
      <c r="C134" s="19">
        <v>132</v>
      </c>
      <c r="D134" s="29" t="s">
        <v>432</v>
      </c>
      <c r="E134" s="29" t="s">
        <v>140</v>
      </c>
      <c r="F134" s="21" t="s">
        <v>433</v>
      </c>
      <c r="G134" s="19" t="s">
        <v>634</v>
      </c>
      <c r="H134" s="19" t="s">
        <v>142</v>
      </c>
      <c r="I134" s="21" t="s">
        <v>143</v>
      </c>
      <c r="J134" s="22" t="s">
        <v>28</v>
      </c>
      <c r="K134" s="22" t="s">
        <v>29</v>
      </c>
      <c r="L134" s="23"/>
      <c r="M134" s="2">
        <v>27</v>
      </c>
      <c r="N134" s="2"/>
      <c r="O134" s="2">
        <v>15</v>
      </c>
      <c r="P134" s="31">
        <v>32.853310446516403</v>
      </c>
      <c r="Q134" s="31">
        <v>131.62691877780901</v>
      </c>
      <c r="R134" s="21" t="s">
        <v>502</v>
      </c>
      <c r="S134" s="132" t="str">
        <f t="shared" si="11"/>
        <v>https://cyberjapandata.gsi.go.jp/#16/32.8533104465164/131.626918777809/&amp;base=std&amp;ls=std&amp;disp=1&amp;vs=c1g1j0h0k0l0u0t0z0r0s0m0f1</v>
      </c>
      <c r="T134" s="73" t="s">
        <v>702</v>
      </c>
    </row>
    <row r="135" spans="1:20" ht="30" customHeight="1"/>
    <row r="136" spans="1:20" ht="31.5" customHeight="1">
      <c r="A136" s="57" t="s">
        <v>434</v>
      </c>
      <c r="B136" s="57"/>
    </row>
    <row r="137" spans="1:20" ht="23.1" customHeight="1">
      <c r="A137" s="18" t="s">
        <v>22</v>
      </c>
      <c r="B137" s="18"/>
      <c r="C137" s="58">
        <v>1</v>
      </c>
      <c r="D137" s="59" t="s">
        <v>435</v>
      </c>
      <c r="E137" s="59" t="s">
        <v>321</v>
      </c>
      <c r="F137" s="60" t="s">
        <v>436</v>
      </c>
      <c r="G137" s="58"/>
      <c r="H137" s="58" t="s">
        <v>437</v>
      </c>
      <c r="I137" s="60" t="s">
        <v>438</v>
      </c>
      <c r="J137" s="61"/>
      <c r="K137" s="61" t="s">
        <v>28</v>
      </c>
      <c r="L137" s="62" t="s">
        <v>439</v>
      </c>
      <c r="P137" s="60"/>
      <c r="Q137" s="60"/>
      <c r="R137" s="60"/>
    </row>
    <row r="138" spans="1:20" ht="30" customHeight="1">
      <c r="A138" s="18" t="s">
        <v>325</v>
      </c>
      <c r="B138" s="18"/>
      <c r="C138" s="58">
        <v>2</v>
      </c>
      <c r="D138" s="63" t="s">
        <v>440</v>
      </c>
      <c r="E138" s="64" t="s">
        <v>135</v>
      </c>
      <c r="F138" s="60" t="s">
        <v>295</v>
      </c>
      <c r="G138" s="58"/>
      <c r="H138" s="58" t="s">
        <v>137</v>
      </c>
      <c r="I138" s="60" t="s">
        <v>210</v>
      </c>
      <c r="J138" s="61"/>
      <c r="K138" s="61" t="s">
        <v>29</v>
      </c>
      <c r="L138" s="62" t="s">
        <v>441</v>
      </c>
      <c r="P138" s="60"/>
      <c r="Q138" s="60"/>
      <c r="R138" s="60"/>
    </row>
    <row r="139" spans="1:20" ht="30" customHeight="1">
      <c r="A139" s="30" t="s">
        <v>360</v>
      </c>
      <c r="B139" s="30"/>
      <c r="C139" s="58">
        <v>3</v>
      </c>
      <c r="D139" s="65" t="s">
        <v>442</v>
      </c>
      <c r="E139" s="66" t="s">
        <v>52</v>
      </c>
      <c r="F139" s="60" t="s">
        <v>443</v>
      </c>
      <c r="G139" s="58"/>
      <c r="H139" s="58">
        <v>440588</v>
      </c>
      <c r="I139" s="60" t="s">
        <v>444</v>
      </c>
      <c r="J139" s="61"/>
      <c r="K139" s="61" t="s">
        <v>56</v>
      </c>
      <c r="L139" s="62"/>
      <c r="P139" s="60"/>
      <c r="Q139" s="60"/>
      <c r="R139" s="60"/>
    </row>
    <row r="140" spans="1:20" ht="30" customHeight="1">
      <c r="A140" s="27" t="s">
        <v>411</v>
      </c>
      <c r="B140" s="27"/>
      <c r="C140" s="58">
        <v>4</v>
      </c>
      <c r="D140" s="67" t="s">
        <v>445</v>
      </c>
      <c r="E140" s="67" t="s">
        <v>446</v>
      </c>
      <c r="F140" s="60" t="s">
        <v>447</v>
      </c>
      <c r="G140" s="58"/>
      <c r="H140" s="58" t="s">
        <v>448</v>
      </c>
      <c r="I140" s="60" t="s">
        <v>449</v>
      </c>
      <c r="J140" s="61" t="s">
        <v>28</v>
      </c>
      <c r="K140" s="61" t="s">
        <v>28</v>
      </c>
      <c r="L140" s="62" t="s">
        <v>450</v>
      </c>
      <c r="P140" s="60"/>
      <c r="Q140" s="60"/>
      <c r="R140" s="60"/>
    </row>
    <row r="141" spans="1:20" ht="23.1" customHeight="1">
      <c r="C141" s="5">
        <v>129</v>
      </c>
      <c r="D141" s="5" t="s">
        <v>421</v>
      </c>
      <c r="E141" s="5" t="s">
        <v>451</v>
      </c>
      <c r="F141" s="56" t="s">
        <v>452</v>
      </c>
      <c r="H141" s="5" t="s">
        <v>424</v>
      </c>
      <c r="I141" s="5" t="s">
        <v>425</v>
      </c>
      <c r="K141" s="8" t="s">
        <v>8</v>
      </c>
      <c r="L141" s="5" t="s">
        <v>454</v>
      </c>
    </row>
    <row r="142" spans="1:20" ht="23.1" customHeight="1">
      <c r="C142" s="5">
        <v>54</v>
      </c>
      <c r="D142" s="5" t="s">
        <v>240</v>
      </c>
      <c r="E142" s="5" t="s">
        <v>455</v>
      </c>
      <c r="F142" s="56" t="s">
        <v>456</v>
      </c>
      <c r="H142" s="5" t="s">
        <v>242</v>
      </c>
      <c r="I142" s="5" t="s">
        <v>190</v>
      </c>
      <c r="K142" s="8" t="s">
        <v>56</v>
      </c>
      <c r="L142" s="5" t="s">
        <v>454</v>
      </c>
    </row>
    <row r="143" spans="1:20" ht="23.1" customHeight="1">
      <c r="C143" s="5">
        <f t="shared" ref="C143" si="12">ROW()-5</f>
        <v>138</v>
      </c>
      <c r="D143" s="5" t="s">
        <v>278</v>
      </c>
      <c r="E143" s="5" t="s">
        <v>457</v>
      </c>
      <c r="F143" s="56" t="s">
        <v>7</v>
      </c>
      <c r="H143" s="5" t="s">
        <v>458</v>
      </c>
      <c r="I143" s="5" t="s">
        <v>148</v>
      </c>
      <c r="K143" s="8" t="s">
        <v>453</v>
      </c>
      <c r="L143" s="5" t="s">
        <v>454</v>
      </c>
    </row>
    <row r="144" spans="1:20" ht="23.1" customHeight="1">
      <c r="C144" s="5">
        <v>131</v>
      </c>
      <c r="D144" s="5" t="s">
        <v>428</v>
      </c>
      <c r="E144" s="5" t="s">
        <v>459</v>
      </c>
      <c r="F144" s="56" t="s">
        <v>460</v>
      </c>
      <c r="H144" s="5" t="s">
        <v>431</v>
      </c>
      <c r="I144" s="5" t="s">
        <v>286</v>
      </c>
      <c r="K144" s="8" t="s">
        <v>8</v>
      </c>
      <c r="L144" s="5" t="s">
        <v>454</v>
      </c>
    </row>
    <row r="151" spans="4:11" ht="23.1" customHeight="1">
      <c r="H151" s="5" t="s">
        <v>461</v>
      </c>
      <c r="J151" s="8" t="s">
        <v>462</v>
      </c>
    </row>
    <row r="152" spans="4:11" ht="23.1" customHeight="1">
      <c r="H152" s="5" t="s">
        <v>28</v>
      </c>
      <c r="I152" s="5">
        <f>COUNTIF(J1:J134,"○")</f>
        <v>105</v>
      </c>
      <c r="J152" s="8" t="s">
        <v>28</v>
      </c>
      <c r="K152" s="68">
        <f>COUNTIF(K1:K134,"○")</f>
        <v>56</v>
      </c>
    </row>
    <row r="153" spans="4:11" ht="23.1" customHeight="1">
      <c r="D153" s="5" t="s">
        <v>463</v>
      </c>
      <c r="J153" s="8" t="s">
        <v>29</v>
      </c>
      <c r="K153" s="68">
        <f>COUNTIF(K2:K151,"-")</f>
        <v>53</v>
      </c>
    </row>
    <row r="154" spans="4:11" ht="23.1" customHeight="1">
      <c r="J154" s="8" t="s">
        <v>56</v>
      </c>
      <c r="K154" s="68">
        <f>COUNTIF(K3:K152,"未")</f>
        <v>17</v>
      </c>
    </row>
    <row r="155" spans="4:11" ht="23.1" customHeight="1">
      <c r="J155" s="8" t="s">
        <v>464</v>
      </c>
      <c r="K155" s="8">
        <f>SUM(K152:K154)</f>
        <v>126</v>
      </c>
    </row>
  </sheetData>
  <autoFilter ref="A2:S134" xr:uid="{07503029-7FAF-475B-B7D1-8EF6A4C23F53}"/>
  <sortState xmlns:xlrd2="http://schemas.microsoft.com/office/spreadsheetml/2017/richdata2" ref="A3:L134">
    <sortCondition ref="C3:C134"/>
  </sortState>
  <phoneticPr fontId="2"/>
  <pageMargins left="0.59055118110236227" right="0" top="0.78740157480314965" bottom="0.39370078740157483" header="0.39370078740157483" footer="0"/>
  <pageSetup paperSize="9" scale="32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障がい者施設 (R7.10更新) </vt:lpstr>
      <vt:lpstr>高齢者施設 (R4更新)</vt:lpstr>
      <vt:lpstr>'高齢者施設 (R4更新)'!Print_Area</vt:lpstr>
      <vt:lpstr>'障がい者施設 (R7.10更新) 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溝腰　朗人</cp:lastModifiedBy>
  <cp:lastPrinted>2026-01-14T01:12:46Z</cp:lastPrinted>
  <dcterms:created xsi:type="dcterms:W3CDTF">2015-06-05T18:19:34Z</dcterms:created>
  <dcterms:modified xsi:type="dcterms:W3CDTF">2026-02-03T09:30:24Z</dcterms:modified>
</cp:coreProperties>
</file>