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05" yWindow="-105" windowWidth="23250" windowHeight="14010" activeTab="16"/>
  </bookViews>
  <sheets>
    <sheet name="効果検証様式（集計値）" sheetId="1" r:id="rId1"/>
    <sheet name="R3.4" sheetId="90" r:id="rId2"/>
    <sheet name="R3.5" sheetId="114" r:id="rId3"/>
    <sheet name="R3.6" sheetId="115" r:id="rId4"/>
    <sheet name="R3.7" sheetId="117" r:id="rId5"/>
    <sheet name="R3.8" sheetId="118" r:id="rId6"/>
    <sheet name="R3.9" sheetId="119" r:id="rId7"/>
    <sheet name="R3.10" sheetId="120" r:id="rId8"/>
    <sheet name="R3.11" sheetId="121" r:id="rId9"/>
    <sheet name="R3.12" sheetId="122" r:id="rId10"/>
    <sheet name="R4.1" sheetId="123" r:id="rId11"/>
    <sheet name="R4.2" sheetId="124" r:id="rId12"/>
    <sheet name="R4.3" sheetId="125" r:id="rId13"/>
    <sheet name="R4.4" sheetId="126" r:id="rId14"/>
    <sheet name="R4.5" sheetId="127" r:id="rId15"/>
    <sheet name="R4.6" sheetId="128" r:id="rId16"/>
    <sheet name="R4.7" sheetId="129" r:id="rId17"/>
    <sheet name="R4.8" sheetId="130" r:id="rId18"/>
    <sheet name="R4.9" sheetId="131" r:id="rId19"/>
    <sheet name="R4.10" sheetId="132" r:id="rId20"/>
  </sheets>
  <definedNames>
    <definedName name="_xlnm.Print_Area" localSheetId="7">'R3.10'!$A$1:$J$54</definedName>
    <definedName name="_xlnm.Print_Area" localSheetId="8">'R3.11'!$A$1:$J$54</definedName>
    <definedName name="_xlnm.Print_Area" localSheetId="9">'R3.12'!$A$1:$J$54</definedName>
    <definedName name="_xlnm.Print_Area" localSheetId="1">'R3.4'!$A$1:$J$54</definedName>
    <definedName name="_xlnm.Print_Area" localSheetId="2">'R3.5'!$A$1:$J$54</definedName>
    <definedName name="_xlnm.Print_Area" localSheetId="3">'R3.6'!$A$1:$J$54</definedName>
    <definedName name="_xlnm.Print_Area" localSheetId="4">'R3.7'!$A$1:$J$54</definedName>
    <definedName name="_xlnm.Print_Area" localSheetId="5">'R3.8'!$A$1:$J$54</definedName>
    <definedName name="_xlnm.Print_Area" localSheetId="6">'R3.9'!$A$1:$J$54</definedName>
    <definedName name="_xlnm.Print_Area" localSheetId="10">'R4.1'!$A$1:$J$54</definedName>
    <definedName name="_xlnm.Print_Area" localSheetId="19">'R4.10'!$A$1:$J$54</definedName>
    <definedName name="_xlnm.Print_Area" localSheetId="11">'R4.2'!$A$1:$J$54</definedName>
    <definedName name="_xlnm.Print_Area" localSheetId="12">'R4.3'!$A$1:$J$54</definedName>
    <definedName name="_xlnm.Print_Area" localSheetId="13">'R4.4'!$A$1:$J$54</definedName>
    <definedName name="_xlnm.Print_Area" localSheetId="14">'R4.5'!$A$1:$J$54</definedName>
    <definedName name="_xlnm.Print_Area" localSheetId="15">'R4.6'!$A$1:$J$54</definedName>
    <definedName name="_xlnm.Print_Area" localSheetId="16">'R4.7'!$A$1:$J$54</definedName>
    <definedName name="_xlnm.Print_Area" localSheetId="17">'R4.8'!$A$1:$J$54</definedName>
    <definedName name="_xlnm.Print_Area" localSheetId="18">'R4.9'!$A$1:$J$54</definedName>
    <definedName name="_xlnm.Print_Area" localSheetId="0">'効果検証様式（集計値）'!$A$1:$H$40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24" i="90" l="1"/>
  <c r="E20" i="90"/>
  <c r="E16" i="90"/>
  <c r="E31" i="1" l="1"/>
  <c r="E21" i="1"/>
  <c r="E20" i="1"/>
  <c r="E18" i="1"/>
  <c r="E16" i="1"/>
  <c r="E15" i="1"/>
  <c r="E14" i="1"/>
  <c r="E9" i="1" l="1"/>
  <c r="E10" i="1"/>
  <c r="E11" i="1"/>
  <c r="E8" i="1"/>
  <c r="E12" i="1" l="1"/>
  <c r="E37" i="117"/>
  <c r="E36" i="117"/>
  <c r="E37" i="115"/>
  <c r="E36" i="115"/>
  <c r="E37" i="90"/>
  <c r="E36" i="90"/>
  <c r="E22" i="1" l="1"/>
  <c r="E23" i="1"/>
  <c r="E35" i="1"/>
  <c r="E37" i="132"/>
  <c r="E36" i="132"/>
  <c r="E37" i="131"/>
  <c r="E36" i="131"/>
  <c r="E37" i="130"/>
  <c r="E36" i="130"/>
  <c r="E37" i="129"/>
  <c r="E36" i="129"/>
  <c r="E37" i="128"/>
  <c r="E36" i="128"/>
  <c r="E37" i="127"/>
  <c r="E36" i="127"/>
  <c r="E37" i="126"/>
  <c r="E36" i="126"/>
  <c r="E37" i="125"/>
  <c r="E36" i="125"/>
  <c r="E36" i="122"/>
  <c r="E37" i="122"/>
  <c r="E37" i="121"/>
  <c r="E36" i="121"/>
  <c r="E37" i="120"/>
  <c r="E36" i="120"/>
  <c r="E33" i="118"/>
  <c r="E50" i="132"/>
  <c r="E49" i="132"/>
  <c r="E33" i="132"/>
  <c r="E10" i="132"/>
  <c r="E50" i="131"/>
  <c r="E49" i="131"/>
  <c r="E33" i="131"/>
  <c r="E10" i="131"/>
  <c r="E50" i="130"/>
  <c r="E49" i="130"/>
  <c r="E33" i="130"/>
  <c r="E10" i="130"/>
  <c r="E50" i="129"/>
  <c r="E49" i="129"/>
  <c r="E33" i="129"/>
  <c r="E10" i="129"/>
  <c r="E50" i="128"/>
  <c r="E49" i="128"/>
  <c r="E33" i="128"/>
  <c r="E10" i="128"/>
  <c r="E50" i="127"/>
  <c r="E49" i="127"/>
  <c r="E33" i="127"/>
  <c r="E10" i="127"/>
  <c r="E50" i="126"/>
  <c r="E49" i="126"/>
  <c r="E33" i="126"/>
  <c r="E10" i="126"/>
  <c r="E50" i="125"/>
  <c r="E49" i="125"/>
  <c r="E33" i="125"/>
  <c r="E10" i="125"/>
  <c r="E33" i="124"/>
  <c r="E10" i="124"/>
  <c r="E33" i="123"/>
  <c r="E10" i="123"/>
  <c r="E50" i="122"/>
  <c r="E49" i="122"/>
  <c r="E33" i="122"/>
  <c r="E10" i="122"/>
  <c r="E50" i="121"/>
  <c r="E49" i="121"/>
  <c r="E33" i="121"/>
  <c r="E10" i="121"/>
  <c r="E50" i="120"/>
  <c r="E49" i="120"/>
  <c r="E33" i="120"/>
  <c r="E10" i="120"/>
  <c r="E33" i="119"/>
  <c r="E10" i="119"/>
  <c r="E10" i="118"/>
  <c r="E50" i="117"/>
  <c r="E49" i="117"/>
  <c r="E33" i="117"/>
  <c r="E10" i="117"/>
  <c r="E10" i="115"/>
  <c r="E50" i="115" l="1"/>
  <c r="E49" i="115"/>
  <c r="E33" i="115"/>
  <c r="E33" i="114"/>
  <c r="E10" i="114"/>
  <c r="E33" i="90" l="1"/>
  <c r="E10" i="90"/>
  <c r="E19" i="1"/>
  <c r="E36" i="1" l="1"/>
  <c r="E50" i="90" l="1"/>
  <c r="E49" i="90"/>
</calcChain>
</file>

<file path=xl/sharedStrings.xml><?xml version="1.0" encoding="utf-8"?>
<sst xmlns="http://schemas.openxmlformats.org/spreadsheetml/2006/main" count="1239" uniqueCount="84">
  <si>
    <t>都道府県名</t>
    <rPh sb="0" eb="4">
      <t>トドウフケン</t>
    </rPh>
    <rPh sb="4" eb="5">
      <t>メイ</t>
    </rPh>
    <phoneticPr fontId="1"/>
  </si>
  <si>
    <t>作成年月日</t>
    <rPh sb="0" eb="2">
      <t>サクセイ</t>
    </rPh>
    <rPh sb="2" eb="5">
      <t>ネンガッピ</t>
    </rPh>
    <phoneticPr fontId="1"/>
  </si>
  <si>
    <t>①</t>
    <phoneticPr fontId="1"/>
  </si>
  <si>
    <t>対象商品の内容</t>
    <phoneticPr fontId="1"/>
  </si>
  <si>
    <t>事業名（実施期間）</t>
    <rPh sb="0" eb="3">
      <t>ジギョウメイ</t>
    </rPh>
    <rPh sb="4" eb="8">
      <t>ジッシキカン</t>
    </rPh>
    <phoneticPr fontId="1"/>
  </si>
  <si>
    <t>②</t>
    <phoneticPr fontId="1"/>
  </si>
  <si>
    <t>対象商品の数量</t>
    <rPh sb="5" eb="7">
      <t>スウリョウ</t>
    </rPh>
    <phoneticPr fontId="1"/>
  </si>
  <si>
    <t>販売金額（円）</t>
    <rPh sb="0" eb="2">
      <t>ハンバイ</t>
    </rPh>
    <rPh sb="2" eb="4">
      <t>キンガク</t>
    </rPh>
    <rPh sb="5" eb="6">
      <t>エン</t>
    </rPh>
    <phoneticPr fontId="1"/>
  </si>
  <si>
    <t>②-1：旅行会社経由</t>
    <rPh sb="4" eb="6">
      <t>リョコウ</t>
    </rPh>
    <rPh sb="6" eb="8">
      <t>カイシャ</t>
    </rPh>
    <rPh sb="8" eb="10">
      <t>ケイユ</t>
    </rPh>
    <phoneticPr fontId="1"/>
  </si>
  <si>
    <t>②-2：旅行会社経由（日帰り）</t>
    <rPh sb="11" eb="13">
      <t>ヒガエ</t>
    </rPh>
    <phoneticPr fontId="1"/>
  </si>
  <si>
    <t>②-3：宿直販等</t>
    <rPh sb="4" eb="5">
      <t>ヤド</t>
    </rPh>
    <rPh sb="5" eb="7">
      <t>チョクハン</t>
    </rPh>
    <rPh sb="7" eb="8">
      <t>トウ</t>
    </rPh>
    <phoneticPr fontId="1"/>
  </si>
  <si>
    <t>②-4：宿直販等（日帰り）</t>
    <rPh sb="9" eb="11">
      <t>ヒガエ</t>
    </rPh>
    <phoneticPr fontId="1"/>
  </si>
  <si>
    <t>補助金額（円）</t>
    <rPh sb="5" eb="6">
      <t>エン</t>
    </rPh>
    <phoneticPr fontId="1"/>
  </si>
  <si>
    <t>旅行割引額</t>
    <rPh sb="0" eb="2">
      <t>リョコウ</t>
    </rPh>
    <rPh sb="2" eb="4">
      <t>ワリビキ</t>
    </rPh>
    <rPh sb="4" eb="5">
      <t>ガク</t>
    </rPh>
    <phoneticPr fontId="1"/>
  </si>
  <si>
    <t>②-5：旅行会社経由</t>
    <rPh sb="4" eb="6">
      <t>リョコウ</t>
    </rPh>
    <rPh sb="6" eb="8">
      <t>カイシャ</t>
    </rPh>
    <rPh sb="8" eb="10">
      <t>ケイユ</t>
    </rPh>
    <phoneticPr fontId="1"/>
  </si>
  <si>
    <t>②-7：宿直販等</t>
    <rPh sb="4" eb="5">
      <t>ヤド</t>
    </rPh>
    <rPh sb="5" eb="7">
      <t>チョクハン</t>
    </rPh>
    <rPh sb="7" eb="8">
      <t>トウ</t>
    </rPh>
    <phoneticPr fontId="1"/>
  </si>
  <si>
    <t xml:space="preserve">②-8：宿直販等（日帰り）　　 </t>
    <rPh sb="9" eb="11">
      <t>ヒガエ</t>
    </rPh>
    <phoneticPr fontId="1"/>
  </si>
  <si>
    <t>②-9：ｸｰﾎﾟﾝ使用額</t>
    <phoneticPr fontId="1"/>
  </si>
  <si>
    <t>②-11：延べ旅行者数（日帰り）（人）　</t>
    <rPh sb="12" eb="14">
      <t>ヒガエ</t>
    </rPh>
    <phoneticPr fontId="1"/>
  </si>
  <si>
    <t>②-12：1人泊あたりの平均旅行代金（円）※2</t>
    <rPh sb="6" eb="7">
      <t>ニン</t>
    </rPh>
    <rPh sb="7" eb="8">
      <t>ハク</t>
    </rPh>
    <rPh sb="12" eb="14">
      <t>ヘイキン</t>
    </rPh>
    <rPh sb="14" eb="16">
      <t>リョコウ</t>
    </rPh>
    <rPh sb="16" eb="18">
      <t>ダイキン</t>
    </rPh>
    <rPh sb="19" eb="20">
      <t>エン</t>
    </rPh>
    <phoneticPr fontId="1"/>
  </si>
  <si>
    <t>②-13：1人あたりの平均旅行代金（日帰り）（円）※2</t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1"/>
  </si>
  <si>
    <t>③</t>
    <phoneticPr fontId="1"/>
  </si>
  <si>
    <t>対象商品の販売時期及び利用可能時期</t>
    <rPh sb="5" eb="7">
      <t>ハンバイ</t>
    </rPh>
    <rPh sb="7" eb="9">
      <t>ジキ</t>
    </rPh>
    <rPh sb="9" eb="10">
      <t>オヨ</t>
    </rPh>
    <rPh sb="11" eb="13">
      <t>リヨウ</t>
    </rPh>
    <rPh sb="13" eb="15">
      <t>カノウ</t>
    </rPh>
    <rPh sb="15" eb="17">
      <t>ジキ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</si>
  <si>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</si>
  <si>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</si>
  <si>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③-1：販売期間</t>
    <rPh sb="4" eb="6">
      <t>ハンバイ</t>
    </rPh>
    <rPh sb="6" eb="8">
      <t>キカン</t>
    </rPh>
    <phoneticPr fontId="1"/>
  </si>
  <si>
    <t>③-2：割引の対象となる旅行期間</t>
    <rPh sb="4" eb="6">
      <t>ワリビキ</t>
    </rPh>
    <rPh sb="7" eb="9">
      <t>タイショウ</t>
    </rPh>
    <rPh sb="12" eb="14">
      <t>リョコウ</t>
    </rPh>
    <rPh sb="14" eb="16">
      <t>キカン</t>
    </rPh>
    <phoneticPr fontId="1"/>
  </si>
  <si>
    <t>④</t>
    <phoneticPr fontId="1"/>
  </si>
  <si>
    <t>対象商品の販売方法とその販売割合</t>
    <rPh sb="0" eb="2">
      <t>タイショウ</t>
    </rPh>
    <rPh sb="2" eb="4">
      <t>ショウヒン</t>
    </rPh>
    <rPh sb="5" eb="7">
      <t>ハンバイ</t>
    </rPh>
    <rPh sb="7" eb="9">
      <t>ホウホウ</t>
    </rPh>
    <rPh sb="12" eb="14">
      <t>ハンバイ</t>
    </rPh>
    <rPh sb="14" eb="16">
      <t>ワリアイ</t>
    </rPh>
    <phoneticPr fontId="1"/>
  </si>
  <si>
    <t>販路ごとの販売割合</t>
    <rPh sb="0" eb="2">
      <t>ハンロ</t>
    </rPh>
    <rPh sb="5" eb="7">
      <t>ハンバイ</t>
    </rPh>
    <rPh sb="7" eb="9">
      <t>ワリアイ</t>
    </rPh>
    <phoneticPr fontId="1"/>
  </si>
  <si>
    <t>④-1：旅行会社経由</t>
    <rPh sb="4" eb="6">
      <t>リョコウ</t>
    </rPh>
    <rPh sb="6" eb="8">
      <t>カイシャ</t>
    </rPh>
    <rPh sb="8" eb="10">
      <t>ケイユ</t>
    </rPh>
    <phoneticPr fontId="1"/>
  </si>
  <si>
    <t>④-2：宿直販等</t>
    <rPh sb="4" eb="5">
      <t>ヤド</t>
    </rPh>
    <rPh sb="5" eb="7">
      <t>チョクハン</t>
    </rPh>
    <rPh sb="7" eb="8">
      <t>トウ</t>
    </rPh>
    <phoneticPr fontId="1"/>
  </si>
  <si>
    <t>⑤</t>
    <phoneticPr fontId="1"/>
  </si>
  <si>
    <t>旅行需要の喚起効果を最大限発揮するとともに、不正を防止するために講じた措置</t>
    <rPh sb="0" eb="2">
      <t>リョコウ</t>
    </rPh>
    <rPh sb="2" eb="4">
      <t>ジュヨウ</t>
    </rPh>
    <rPh sb="5" eb="7">
      <t>カンキ</t>
    </rPh>
    <rPh sb="7" eb="9">
      <t>コウカ</t>
    </rPh>
    <rPh sb="10" eb="13">
      <t>サイダイゲン</t>
    </rPh>
    <rPh sb="13" eb="15">
      <t>ハッキ</t>
    </rPh>
    <rPh sb="22" eb="24">
      <t>フセイ</t>
    </rPh>
    <rPh sb="25" eb="27">
      <t>ボウシ</t>
    </rPh>
    <rPh sb="32" eb="33">
      <t>コウ</t>
    </rPh>
    <rPh sb="35" eb="37">
      <t>ソチ</t>
    </rPh>
    <phoneticPr fontId="1"/>
  </si>
  <si>
    <t>各都道府県において講じた措置を定性的に記載</t>
    <rPh sb="0" eb="1">
      <t>カク</t>
    </rPh>
    <rPh sb="1" eb="5">
      <t>トドウフケン</t>
    </rPh>
    <rPh sb="9" eb="10">
      <t>コウ</t>
    </rPh>
    <rPh sb="12" eb="14">
      <t>ソチ</t>
    </rPh>
    <rPh sb="15" eb="18">
      <t>テイセイテキ</t>
    </rPh>
    <rPh sb="19" eb="21">
      <t>キサイ</t>
    </rPh>
    <phoneticPr fontId="1"/>
  </si>
  <si>
    <t>②-2：旅行会社経由（日帰り）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1"/>
  </si>
  <si>
    <t>②-4：宿直販等（日帰り）</t>
    <rPh sb="4" eb="5">
      <t>ヤド</t>
    </rPh>
    <rPh sb="5" eb="7">
      <t>チョクハン</t>
    </rPh>
    <rPh sb="7" eb="8">
      <t>トウ</t>
    </rPh>
    <rPh sb="9" eb="11">
      <t>ヒガエ</t>
    </rPh>
    <phoneticPr fontId="1"/>
  </si>
  <si>
    <t>割引額（固定）（円）</t>
    <rPh sb="0" eb="3">
      <t>ワリビキガク</t>
    </rPh>
    <rPh sb="4" eb="6">
      <t>コテイ</t>
    </rPh>
    <rPh sb="8" eb="9">
      <t>エン</t>
    </rPh>
    <phoneticPr fontId="1"/>
  </si>
  <si>
    <t>割引率（％）</t>
    <rPh sb="0" eb="3">
      <t>ワリビキリツ</t>
    </rPh>
    <phoneticPr fontId="1"/>
  </si>
  <si>
    <t>上限額（円）</t>
    <rPh sb="0" eb="3">
      <t>ジョウゲンガク</t>
    </rPh>
    <rPh sb="4" eb="5">
      <t>エン</t>
    </rPh>
    <phoneticPr fontId="1"/>
  </si>
  <si>
    <t>条件等</t>
    <rPh sb="0" eb="2">
      <t>ジョウケン</t>
    </rPh>
    <rPh sb="2" eb="3">
      <t>トウ</t>
    </rPh>
    <phoneticPr fontId="1"/>
  </si>
  <si>
    <t>旅行割引</t>
    <rPh sb="0" eb="2">
      <t>リョコウ</t>
    </rPh>
    <rPh sb="2" eb="4">
      <t>ワリビキ</t>
    </rPh>
    <phoneticPr fontId="1"/>
  </si>
  <si>
    <t>小計</t>
    <rPh sb="0" eb="1">
      <t>ショウ</t>
    </rPh>
    <rPh sb="1" eb="2">
      <t>ケイ</t>
    </rPh>
    <phoneticPr fontId="1"/>
  </si>
  <si>
    <t>②-6：旅行会社経由（日帰り）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1"/>
  </si>
  <si>
    <t>-</t>
  </si>
  <si>
    <t>②-8：宿直販等（日帰り）</t>
    <rPh sb="4" eb="5">
      <t>ヤド</t>
    </rPh>
    <rPh sb="5" eb="7">
      <t>チョクハン</t>
    </rPh>
    <rPh sb="7" eb="8">
      <t>トウ</t>
    </rPh>
    <rPh sb="9" eb="11">
      <t>ヒガエ</t>
    </rPh>
    <phoneticPr fontId="1"/>
  </si>
  <si>
    <t>クーポン</t>
    <phoneticPr fontId="1"/>
  </si>
  <si>
    <t>合計</t>
    <rPh sb="0" eb="2">
      <t>ゴウケイ</t>
    </rPh>
    <phoneticPr fontId="1"/>
  </si>
  <si>
    <t>事業名</t>
    <rPh sb="0" eb="3">
      <t>ジギョウメイ</t>
    </rPh>
    <phoneticPr fontId="1"/>
  </si>
  <si>
    <t>②-10：延べ宿泊者数（人泊）※1</t>
    <rPh sb="5" eb="6">
      <t>ノ</t>
    </rPh>
    <rPh sb="7" eb="9">
      <t>シュクハク</t>
    </rPh>
    <rPh sb="9" eb="10">
      <t>シャ</t>
    </rPh>
    <rPh sb="10" eb="11">
      <t>スウ</t>
    </rPh>
    <rPh sb="13" eb="14">
      <t>ハク</t>
    </rPh>
    <phoneticPr fontId="1"/>
  </si>
  <si>
    <t>②-11：延べ旅行者数（日帰り）（人）</t>
    <rPh sb="5" eb="6">
      <t>ノ</t>
    </rPh>
    <rPh sb="7" eb="10">
      <t>リョコウシャ</t>
    </rPh>
    <rPh sb="10" eb="11">
      <t>スウ</t>
    </rPh>
    <rPh sb="12" eb="14">
      <t>ヒガエ</t>
    </rPh>
    <phoneticPr fontId="1"/>
  </si>
  <si>
    <t>※1　例：2泊3日、3名での旅行の場合、延べ宿泊者数「6人泊」でカウント</t>
    <rPh sb="22" eb="24">
      <t>シュクハク</t>
    </rPh>
    <rPh sb="28" eb="30">
      <t>ニンハク</t>
    </rPh>
    <phoneticPr fontId="1"/>
  </si>
  <si>
    <t>※2　総販売金額÷延べ宿泊（旅行）者数で算出</t>
    <rPh sb="3" eb="4">
      <t>ソウ</t>
    </rPh>
    <rPh sb="4" eb="6">
      <t>ハンバイ</t>
    </rPh>
    <rPh sb="6" eb="8">
      <t>キンガク</t>
    </rPh>
    <rPh sb="9" eb="10">
      <t>ノ</t>
    </rPh>
    <rPh sb="11" eb="13">
      <t>シュクハク</t>
    </rPh>
    <rPh sb="14" eb="16">
      <t>リョコウ</t>
    </rPh>
    <rPh sb="17" eb="18">
      <t>モノ</t>
    </rPh>
    <rPh sb="18" eb="19">
      <t>スウ</t>
    </rPh>
    <rPh sb="20" eb="22">
      <t>サンシュツ</t>
    </rPh>
    <phoneticPr fontId="1"/>
  </si>
  <si>
    <t>③-3：延べ対象旅行期間（日）※3</t>
    <rPh sb="4" eb="5">
      <t>ノ</t>
    </rPh>
    <rPh sb="6" eb="8">
      <t>タイショウ</t>
    </rPh>
    <rPh sb="8" eb="10">
      <t>リョコウ</t>
    </rPh>
    <rPh sb="10" eb="12">
      <t>キカン</t>
    </rPh>
    <rPh sb="13" eb="14">
      <t>ニチ</t>
    </rPh>
    <phoneticPr fontId="1"/>
  </si>
  <si>
    <t>※3　③‐２のうち、実際に旅行割引の対象となっていた日数</t>
    <rPh sb="10" eb="12">
      <t>ジッサイ</t>
    </rPh>
    <rPh sb="13" eb="15">
      <t>リョコウ</t>
    </rPh>
    <rPh sb="15" eb="17">
      <t>ワリビキ</t>
    </rPh>
    <rPh sb="18" eb="20">
      <t>タイショウ</t>
    </rPh>
    <rPh sb="26" eb="28">
      <t>ニッスウ</t>
    </rPh>
    <phoneticPr fontId="1"/>
  </si>
  <si>
    <t>※2　日帰り・宿泊旅行それぞれについて、総販売金額÷延べ宿泊（旅行）者数で算出</t>
    <rPh sb="3" eb="5">
      <t>ヒガエ</t>
    </rPh>
    <rPh sb="7" eb="9">
      <t>シュクハク</t>
    </rPh>
    <rPh sb="9" eb="11">
      <t>リョコウ</t>
    </rPh>
    <rPh sb="20" eb="21">
      <t>ソウ</t>
    </rPh>
    <rPh sb="21" eb="23">
      <t>ハンバイ</t>
    </rPh>
    <rPh sb="23" eb="25">
      <t>キンガク</t>
    </rPh>
    <rPh sb="26" eb="27">
      <t>ノ</t>
    </rPh>
    <rPh sb="28" eb="30">
      <t>シュクハク</t>
    </rPh>
    <rPh sb="31" eb="33">
      <t>リョコウ</t>
    </rPh>
    <rPh sb="34" eb="35">
      <t>シャ</t>
    </rPh>
    <rPh sb="35" eb="36">
      <t>スウ</t>
    </rPh>
    <rPh sb="37" eb="39">
      <t>サンシュツ</t>
    </rPh>
    <phoneticPr fontId="1"/>
  </si>
  <si>
    <t>効果検証様式（県民割）</t>
    <rPh sb="0" eb="2">
      <t>コウカ</t>
    </rPh>
    <rPh sb="2" eb="4">
      <t>ケンショウ</t>
    </rPh>
    <rPh sb="4" eb="6">
      <t>ヨウシキ</t>
    </rPh>
    <rPh sb="7" eb="9">
      <t>ケンミン</t>
    </rPh>
    <rPh sb="9" eb="10">
      <t>ワリ</t>
    </rPh>
    <phoneticPr fontId="1"/>
  </si>
  <si>
    <t>効果検証様式（県民割）</t>
    <rPh sb="0" eb="2">
      <t>コウカ</t>
    </rPh>
    <rPh sb="2" eb="4">
      <t>ケンショウ</t>
    </rPh>
    <rPh sb="4" eb="6">
      <t>ヨウシキ</t>
    </rPh>
    <rPh sb="7" eb="9">
      <t>ケンミン</t>
    </rPh>
    <rPh sb="9" eb="10">
      <t>ワ</t>
    </rPh>
    <phoneticPr fontId="1"/>
  </si>
  <si>
    <t>②-14：割引水準及びｸｰﾎﾟﾝ付与水準</t>
    <rPh sb="5" eb="7">
      <t>ワリビキ</t>
    </rPh>
    <rPh sb="7" eb="9">
      <t>スイジュン</t>
    </rPh>
    <rPh sb="9" eb="10">
      <t>オヨ</t>
    </rPh>
    <rPh sb="16" eb="18">
      <t>フヨ</t>
    </rPh>
    <rPh sb="18" eb="20">
      <t>スイジュン</t>
    </rPh>
    <phoneticPr fontId="1"/>
  </si>
  <si>
    <t>※3　事業停止期間などを除いた、実際に旅行割引の対象となっていた日数</t>
    <phoneticPr fontId="1"/>
  </si>
  <si>
    <t>大分県</t>
    <rPh sb="0" eb="3">
      <t>オオイタケン</t>
    </rPh>
    <phoneticPr fontId="1"/>
  </si>
  <si>
    <t>新しいおおいた旅割</t>
    <rPh sb="0" eb="1">
      <t>アタラ</t>
    </rPh>
    <rPh sb="7" eb="8">
      <t>タビ</t>
    </rPh>
    <rPh sb="8" eb="9">
      <t>ワリ</t>
    </rPh>
    <phoneticPr fontId="1"/>
  </si>
  <si>
    <t>1人旅行代金2001円以上</t>
    <rPh sb="0" eb="2">
      <t>ヒトリ</t>
    </rPh>
    <rPh sb="2" eb="6">
      <t>リョコウダイキン</t>
    </rPh>
    <rPh sb="10" eb="13">
      <t>エンイジョウ</t>
    </rPh>
    <phoneticPr fontId="1"/>
  </si>
  <si>
    <t>1人旅行代金1001円以上</t>
    <rPh sb="0" eb="2">
      <t>ヒトリ</t>
    </rPh>
    <rPh sb="2" eb="6">
      <t>リョコウダイキン</t>
    </rPh>
    <rPh sb="10" eb="13">
      <t>エンイジョウ</t>
    </rPh>
    <phoneticPr fontId="1"/>
  </si>
  <si>
    <t>・参画加盟時に提出を義務付けている「誓約書」
・金券へのホログラム、コピーガード
・事業者への小出し簿(金券ナンバー記入)</t>
    <phoneticPr fontId="1"/>
  </si>
  <si>
    <r>
      <t>②-6：</t>
    </r>
    <r>
      <rPr>
        <sz val="6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旅行会社経由(日帰り)</t>
    </r>
    <rPh sb="12" eb="14">
      <t>ヒガエ</t>
    </rPh>
    <phoneticPr fontId="1"/>
  </si>
  <si>
    <r>
      <t>②-13：</t>
    </r>
    <r>
      <rPr>
        <sz val="8"/>
        <rFont val="ＭＳ Ｐゴシック"/>
        <family val="3"/>
        <charset val="128"/>
      </rPr>
      <t>1人あたりの平均旅行代金（日帰り）（円）※2</t>
    </r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1"/>
  </si>
  <si>
    <t>新しいおおいた旅割（R3.4.1～R4.10.10）</t>
    <phoneticPr fontId="1"/>
  </si>
  <si>
    <t>対象外期間：R3.5.7～5.31</t>
    <rPh sb="0" eb="3">
      <t>タイショウガイ</t>
    </rPh>
    <rPh sb="3" eb="5">
      <t>キカン</t>
    </rPh>
    <phoneticPr fontId="1"/>
  </si>
  <si>
    <t>対象外期間：R3.5.7～5.31</t>
    <phoneticPr fontId="1"/>
  </si>
  <si>
    <t>対象外期間：R3.6.1～6.13</t>
    <phoneticPr fontId="1"/>
  </si>
  <si>
    <t>対象外期間：R3.8.18～8.31</t>
    <phoneticPr fontId="1"/>
  </si>
  <si>
    <t>対象外期間：R3.9.1～9.22</t>
    <phoneticPr fontId="1"/>
  </si>
  <si>
    <t>対象外期間：R4.1.27～1.31</t>
    <phoneticPr fontId="1"/>
  </si>
  <si>
    <t>対象外期間：R4.2.1～2.20</t>
    <phoneticPr fontId="1"/>
  </si>
  <si>
    <t>対象外期間：R4.4.29～4.30</t>
    <phoneticPr fontId="1"/>
  </si>
  <si>
    <t>対象外期間：R4.5.1～5.8</t>
    <phoneticPr fontId="1"/>
  </si>
  <si>
    <t>他財源充当期間：R3.5.1～5.6</t>
    <rPh sb="0" eb="1">
      <t>ホカ</t>
    </rPh>
    <rPh sb="1" eb="3">
      <t>ザイゲン</t>
    </rPh>
    <rPh sb="3" eb="5">
      <t>ジュウトウ</t>
    </rPh>
    <rPh sb="5" eb="7">
      <t>キカン</t>
    </rPh>
    <phoneticPr fontId="1"/>
  </si>
  <si>
    <t>他財源充当期間：R3.8.1～8.17</t>
    <phoneticPr fontId="1"/>
  </si>
  <si>
    <t>対象外期間：R3.5.7～5.31</t>
    <rPh sb="3" eb="5">
      <t>キカン</t>
    </rPh>
    <phoneticPr fontId="1"/>
  </si>
  <si>
    <t>他財源充当期間：R3.8.1～8.17</t>
    <rPh sb="5" eb="7">
      <t>キカン</t>
    </rPh>
    <phoneticPr fontId="1"/>
  </si>
  <si>
    <t>他財源充当期間：R4.1.1～1.26</t>
    <phoneticPr fontId="1"/>
  </si>
  <si>
    <t>他財源充当期間：R4.2.21～2.28</t>
    <phoneticPr fontId="1"/>
  </si>
  <si>
    <t>他財源充当期間：R3.9.23～9.30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</si>
</sst>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38" fontId="6" fillId="0" borderId="0" applyFont="0" applyFill="0" applyBorder="0" applyAlignment="0" applyProtection="0">
      <alignment vertical="center"/>
    </xf>
  </cellStyleXfs>
  <cellXfs count="17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3" xfId="0" applyFont="1" applyBorder="1" applyAlignment="1">
      <alignment vertical="center"/>
    </xf>
    <xf numFmtId="3" fontId="4" fillId="0" borderId="24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vertical="center"/>
    </xf>
    <xf numFmtId="3" fontId="4" fillId="0" borderId="21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9" fontId="4" fillId="0" borderId="0" xfId="0" applyNumberFormat="1" applyFont="1" applyAlignment="1">
      <alignment vertical="center"/>
    </xf>
    <xf numFmtId="0" fontId="4" fillId="0" borderId="21" xfId="0" applyFont="1" applyBorder="1" applyAlignment="1">
      <alignment horizontal="left" vertical="center"/>
    </xf>
    <xf numFmtId="38" fontId="4" fillId="0" borderId="29" xfId="2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3" fontId="4" fillId="0" borderId="29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57" fontId="4" fillId="0" borderId="3" xfId="0" applyNumberFormat="1" applyFont="1" applyBorder="1" applyAlignment="1">
      <alignment horizontal="center" vertical="center"/>
    </xf>
    <xf numFmtId="57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57" fontId="4" fillId="0" borderId="4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3" fontId="4" fillId="0" borderId="24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26" xfId="0" applyNumberFormat="1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3" fontId="4" fillId="0" borderId="40" xfId="0" applyNumberFormat="1" applyFont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3" fontId="4" fillId="0" borderId="37" xfId="0" applyNumberFormat="1" applyFont="1" applyBorder="1" applyAlignment="1">
      <alignment horizontal="right" vertical="center"/>
    </xf>
    <xf numFmtId="3" fontId="4" fillId="2" borderId="37" xfId="0" applyNumberFormat="1" applyFont="1" applyFill="1" applyBorder="1" applyAlignment="1">
      <alignment horizontal="right" vertical="center"/>
    </xf>
    <xf numFmtId="177" fontId="4" fillId="2" borderId="37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left" vertical="center"/>
    </xf>
    <xf numFmtId="3" fontId="4" fillId="2" borderId="31" xfId="0" applyNumberFormat="1" applyFont="1" applyFill="1" applyBorder="1" applyAlignment="1">
      <alignment horizontal="right" vertical="center"/>
    </xf>
    <xf numFmtId="177" fontId="4" fillId="0" borderId="31" xfId="0" applyNumberFormat="1" applyFont="1" applyBorder="1" applyAlignment="1">
      <alignment horizontal="center" vertical="center"/>
    </xf>
    <xf numFmtId="3" fontId="4" fillId="0" borderId="31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3" fontId="4" fillId="2" borderId="37" xfId="0" applyNumberFormat="1" applyFont="1" applyFill="1" applyBorder="1" applyAlignment="1">
      <alignment horizontal="center" vertical="center"/>
    </xf>
    <xf numFmtId="3" fontId="4" fillId="0" borderId="39" xfId="0" applyNumberFormat="1" applyFont="1" applyBorder="1" applyAlignment="1">
      <alignment horizontal="right" vertical="center"/>
    </xf>
    <xf numFmtId="3" fontId="4" fillId="2" borderId="39" xfId="0" applyNumberFormat="1" applyFont="1" applyFill="1" applyBorder="1" applyAlignment="1">
      <alignment horizontal="right" vertical="center"/>
    </xf>
    <xf numFmtId="177" fontId="4" fillId="2" borderId="39" xfId="0" applyNumberFormat="1" applyFont="1" applyFill="1" applyBorder="1" applyAlignment="1">
      <alignment vertical="center"/>
    </xf>
    <xf numFmtId="3" fontId="4" fillId="2" borderId="39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horizontal="left" vertical="center"/>
    </xf>
    <xf numFmtId="38" fontId="4" fillId="0" borderId="32" xfId="2" applyFont="1" applyBorder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8" fontId="2" fillId="0" borderId="0" xfId="2" applyFont="1" applyAlignment="1">
      <alignment vertical="center"/>
    </xf>
    <xf numFmtId="38" fontId="3" fillId="0" borderId="0" xfId="2" applyFont="1" applyAlignment="1">
      <alignment vertical="center"/>
    </xf>
    <xf numFmtId="0" fontId="4" fillId="0" borderId="26" xfId="0" applyFont="1" applyBorder="1" applyAlignment="1">
      <alignment horizontal="left" vertical="center" shrinkToFit="1"/>
    </xf>
    <xf numFmtId="0" fontId="4" fillId="2" borderId="38" xfId="0" applyFont="1" applyFill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38" fontId="4" fillId="0" borderId="31" xfId="2" applyFont="1" applyBorder="1" applyAlignment="1">
      <alignment horizontal="center" vertical="center"/>
    </xf>
    <xf numFmtId="0" fontId="4" fillId="0" borderId="43" xfId="0" applyFont="1" applyBorder="1" applyAlignment="1">
      <alignment horizontal="right" vertical="center"/>
    </xf>
    <xf numFmtId="0" fontId="4" fillId="0" borderId="44" xfId="0" applyFont="1" applyBorder="1" applyAlignment="1">
      <alignment horizontal="right" vertical="center"/>
    </xf>
    <xf numFmtId="3" fontId="4" fillId="0" borderId="45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4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3" fontId="4" fillId="0" borderId="23" xfId="0" applyNumberFormat="1" applyFont="1" applyBorder="1" applyAlignment="1">
      <alignment horizontal="right" vertical="center"/>
    </xf>
    <xf numFmtId="3" fontId="4" fillId="0" borderId="24" xfId="0" applyNumberFormat="1" applyFont="1" applyBorder="1" applyAlignment="1">
      <alignment horizontal="right" vertical="center"/>
    </xf>
    <xf numFmtId="3" fontId="4" fillId="0" borderId="48" xfId="0" applyNumberFormat="1" applyFont="1" applyBorder="1" applyAlignment="1">
      <alignment horizontal="right" vertical="center"/>
    </xf>
    <xf numFmtId="3" fontId="4" fillId="0" borderId="49" xfId="0" applyNumberFormat="1" applyFont="1" applyBorder="1" applyAlignment="1">
      <alignment horizontal="right" vertical="center"/>
    </xf>
    <xf numFmtId="3" fontId="4" fillId="0" borderId="21" xfId="0" applyNumberFormat="1" applyFont="1" applyBorder="1" applyAlignment="1">
      <alignment horizontal="right" vertical="center"/>
    </xf>
    <xf numFmtId="3" fontId="4" fillId="0" borderId="26" xfId="0" applyNumberFormat="1" applyFont="1" applyBorder="1" applyAlignment="1">
      <alignment horizontal="right" vertical="center"/>
    </xf>
    <xf numFmtId="3" fontId="4" fillId="0" borderId="59" xfId="0" applyNumberFormat="1" applyFont="1" applyBorder="1" applyAlignment="1">
      <alignment horizontal="right" vertical="center"/>
    </xf>
    <xf numFmtId="3" fontId="4" fillId="0" borderId="60" xfId="0" applyNumberFormat="1" applyFont="1" applyBorder="1" applyAlignment="1">
      <alignment horizontal="right" vertical="center"/>
    </xf>
    <xf numFmtId="3" fontId="4" fillId="0" borderId="61" xfId="0" applyNumberFormat="1" applyFont="1" applyBorder="1" applyAlignment="1">
      <alignment horizontal="righ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38" fontId="4" fillId="0" borderId="59" xfId="2" applyFont="1" applyBorder="1" applyAlignment="1">
      <alignment horizontal="right" vertical="center"/>
    </xf>
    <xf numFmtId="38" fontId="4" fillId="0" borderId="60" xfId="2" applyFont="1" applyBorder="1" applyAlignment="1">
      <alignment horizontal="right" vertical="center"/>
    </xf>
    <xf numFmtId="38" fontId="4" fillId="0" borderId="61" xfId="2" applyFont="1" applyBorder="1" applyAlignment="1">
      <alignment horizontal="right"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3" fontId="4" fillId="0" borderId="56" xfId="0" applyNumberFormat="1" applyFont="1" applyBorder="1" applyAlignment="1">
      <alignment horizontal="right" vertical="center"/>
    </xf>
    <xf numFmtId="3" fontId="4" fillId="0" borderId="57" xfId="0" applyNumberFormat="1" applyFont="1" applyBorder="1" applyAlignment="1">
      <alignment horizontal="right" vertical="center"/>
    </xf>
    <xf numFmtId="3" fontId="4" fillId="0" borderId="58" xfId="0" applyNumberFormat="1" applyFont="1" applyBorder="1" applyAlignment="1">
      <alignment horizontal="right" vertical="center"/>
    </xf>
    <xf numFmtId="3" fontId="4" fillId="0" borderId="33" xfId="0" applyNumberFormat="1" applyFont="1" applyBorder="1" applyAlignment="1">
      <alignment horizontal="right" vertical="center"/>
    </xf>
    <xf numFmtId="3" fontId="4" fillId="0" borderId="35" xfId="0" applyNumberFormat="1" applyFont="1" applyBorder="1" applyAlignment="1">
      <alignment horizontal="right" vertical="center"/>
    </xf>
    <xf numFmtId="38" fontId="4" fillId="0" borderId="23" xfId="2" applyFont="1" applyBorder="1" applyAlignment="1">
      <alignment horizontal="right" vertical="center"/>
    </xf>
    <xf numFmtId="38" fontId="4" fillId="0" borderId="24" xfId="2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57" fontId="4" fillId="0" borderId="3" xfId="0" applyNumberFormat="1" applyFont="1" applyBorder="1" applyAlignment="1">
      <alignment horizontal="center" vertical="center"/>
    </xf>
    <xf numFmtId="57" fontId="4" fillId="0" borderId="5" xfId="0" applyNumberFormat="1" applyFont="1" applyBorder="1" applyAlignment="1">
      <alignment horizontal="center" vertical="center"/>
    </xf>
    <xf numFmtId="57" fontId="4" fillId="0" borderId="4" xfId="0" applyNumberFormat="1" applyFont="1" applyBorder="1" applyAlignment="1">
      <alignment horizontal="center" vertical="center"/>
    </xf>
    <xf numFmtId="57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9" fontId="4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7" fontId="4" fillId="0" borderId="16" xfId="0" applyNumberFormat="1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50" xfId="0" applyFont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/>
    </xf>
    <xf numFmtId="0" fontId="4" fillId="0" borderId="31" xfId="0" applyFont="1" applyBorder="1" applyAlignment="1">
      <alignment horizontal="left" vertical="top"/>
    </xf>
    <xf numFmtId="0" fontId="4" fillId="0" borderId="2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top" wrapText="1"/>
    </xf>
    <xf numFmtId="0" fontId="4" fillId="0" borderId="34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9" fontId="4" fillId="0" borderId="19" xfId="0" applyNumberFormat="1" applyFont="1" applyBorder="1" applyAlignment="1">
      <alignment horizontal="center" vertical="center"/>
    </xf>
    <xf numFmtId="9" fontId="4" fillId="0" borderId="20" xfId="0" applyNumberFormat="1" applyFont="1" applyBorder="1" applyAlignment="1">
      <alignment horizontal="center" vertical="center"/>
    </xf>
    <xf numFmtId="57" fontId="4" fillId="2" borderId="13" xfId="0" applyNumberFormat="1" applyFont="1" applyFill="1" applyBorder="1" applyAlignment="1">
      <alignment horizontal="center" vertical="center"/>
    </xf>
    <xf numFmtId="57" fontId="4" fillId="2" borderId="52" xfId="0" applyNumberFormat="1" applyFont="1" applyFill="1" applyBorder="1" applyAlignment="1">
      <alignment horizontal="center" vertical="center"/>
    </xf>
    <xf numFmtId="57" fontId="4" fillId="2" borderId="17" xfId="0" applyNumberFormat="1" applyFont="1" applyFill="1" applyBorder="1" applyAlignment="1">
      <alignment horizontal="center" vertical="center"/>
    </xf>
    <xf numFmtId="57" fontId="4" fillId="2" borderId="53" xfId="0" applyNumberFormat="1" applyFont="1" applyFill="1" applyBorder="1" applyAlignment="1">
      <alignment horizontal="center" vertical="center"/>
    </xf>
    <xf numFmtId="57" fontId="4" fillId="2" borderId="19" xfId="0" applyNumberFormat="1" applyFont="1" applyFill="1" applyBorder="1" applyAlignment="1">
      <alignment horizontal="center" vertical="center"/>
    </xf>
    <xf numFmtId="57" fontId="4" fillId="2" borderId="20" xfId="0" applyNumberFormat="1" applyFont="1" applyFill="1" applyBorder="1" applyAlignment="1">
      <alignment horizontal="center" vertical="center"/>
    </xf>
    <xf numFmtId="57" fontId="4" fillId="2" borderId="54" xfId="0" applyNumberFormat="1" applyFont="1" applyFill="1" applyBorder="1" applyAlignment="1">
      <alignment horizontal="center" vertical="center"/>
    </xf>
    <xf numFmtId="57" fontId="4" fillId="2" borderId="55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2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</cellXfs>
  <cellStyles count="3">
    <cellStyle name="桁区切り" xfId="2" builtinId="6"/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39"/>
  <sheetViews>
    <sheetView view="pageBreakPreview" topLeftCell="A9" zoomScaleNormal="100" zoomScaleSheetLayoutView="100" workbookViewId="0">
      <selection activeCell="G3" sqref="G3"/>
    </sheetView>
  </sheetViews>
  <sheetFormatPr defaultColWidth="9" defaultRowHeight="12"/>
  <cols>
    <col min="1" max="1" width="0.75" style="1" customWidth="1"/>
    <col min="2" max="2" width="3.125" style="1" bestFit="1" customWidth="1"/>
    <col min="3" max="3" width="10.625" style="1" customWidth="1"/>
    <col min="4" max="4" width="20.625" style="1" customWidth="1"/>
    <col min="5" max="5" width="25.625" style="1" customWidth="1"/>
    <col min="6" max="6" width="10.625" style="1" customWidth="1"/>
    <col min="7" max="7" width="15.625" style="1" customWidth="1"/>
    <col min="8" max="8" width="0.75" style="1" customWidth="1"/>
    <col min="9" max="10" width="9" style="1" customWidth="1"/>
    <col min="11" max="11" width="9" style="1"/>
    <col min="12" max="12" width="13.375" style="1" bestFit="1" customWidth="1"/>
    <col min="13" max="16384" width="9" style="1"/>
  </cols>
  <sheetData>
    <row r="1" spans="1:15" ht="18.75" customHeight="1">
      <c r="A1" s="106" t="s">
        <v>56</v>
      </c>
      <c r="B1" s="106"/>
      <c r="C1" s="106"/>
      <c r="D1" s="106"/>
      <c r="E1" s="106"/>
      <c r="F1" s="106"/>
      <c r="G1" s="106"/>
      <c r="H1" s="106"/>
    </row>
    <row r="2" spans="1:15">
      <c r="B2" s="2"/>
      <c r="C2" s="6" t="s">
        <v>0</v>
      </c>
      <c r="D2" s="7" t="s">
        <v>60</v>
      </c>
      <c r="E2" s="8"/>
      <c r="F2" s="6" t="s">
        <v>1</v>
      </c>
      <c r="G2" s="5">
        <v>45380</v>
      </c>
      <c r="H2" s="9"/>
    </row>
    <row r="3" spans="1:15" ht="15" customHeight="1">
      <c r="B3" s="2"/>
      <c r="C3" s="8"/>
      <c r="D3" s="8"/>
      <c r="E3" s="8"/>
      <c r="F3" s="8"/>
      <c r="G3" s="8"/>
      <c r="H3" s="8"/>
    </row>
    <row r="4" spans="1:15" ht="15" customHeight="1" thickBot="1">
      <c r="B4" s="1" t="s">
        <v>2</v>
      </c>
      <c r="C4" s="80" t="s">
        <v>3</v>
      </c>
      <c r="D4" s="80"/>
      <c r="E4" s="80"/>
      <c r="F4" s="80"/>
      <c r="G4" s="8"/>
      <c r="H4" s="9"/>
    </row>
    <row r="5" spans="1:15" ht="32.25" customHeight="1" thickBot="1">
      <c r="C5" s="107" t="s">
        <v>4</v>
      </c>
      <c r="D5" s="108"/>
      <c r="E5" s="109" t="s">
        <v>67</v>
      </c>
      <c r="F5" s="109"/>
      <c r="G5" s="110"/>
      <c r="H5" s="10"/>
    </row>
    <row r="6" spans="1:15" ht="15" customHeight="1">
      <c r="C6" s="9"/>
      <c r="D6" s="9"/>
      <c r="E6" s="9"/>
      <c r="F6" s="9"/>
      <c r="G6" s="9"/>
      <c r="H6" s="9"/>
    </row>
    <row r="7" spans="1:15" ht="15" customHeight="1" thickBot="1">
      <c r="B7" s="1" t="s">
        <v>5</v>
      </c>
      <c r="C7" s="80" t="s">
        <v>6</v>
      </c>
      <c r="D7" s="80"/>
      <c r="E7" s="80"/>
      <c r="F7" s="80"/>
      <c r="G7" s="9"/>
      <c r="H7" s="9"/>
    </row>
    <row r="8" spans="1:15" ht="15" customHeight="1">
      <c r="C8" s="77" t="s">
        <v>7</v>
      </c>
      <c r="D8" s="11" t="s">
        <v>8</v>
      </c>
      <c r="E8" s="83">
        <f>'R3.4'!E6+'R3.5'!E6+'R3.6'!E6+'R3.7'!E6+'R3.8'!E6+'R3.9'!E6+'R3.10'!E6+'R3.11'!E6+'R3.12'!E6+'R4.1'!E6+'R4.2'!E6+'R4.3'!E6+'R4.4'!E6+'R4.5'!E6+'R4.6'!E6+'R4.7'!E6+'R4.8'!E6+'R4.9'!E6+'R4.10'!E6</f>
        <v>6097484692</v>
      </c>
      <c r="F8" s="83"/>
      <c r="G8" s="84"/>
      <c r="H8" s="10"/>
    </row>
    <row r="9" spans="1:15" ht="15" customHeight="1">
      <c r="C9" s="78"/>
      <c r="D9" s="13" t="s">
        <v>9</v>
      </c>
      <c r="E9" s="87">
        <f>'R3.4'!E7+'R3.5'!E7+'R3.6'!E7+'R3.7'!E7+'R3.8'!E7+'R3.9'!E7+'R3.10'!E7+'R3.11'!E7+'R3.12'!E7+'R4.1'!E7+'R4.2'!E7+'R4.3'!E7+'R4.4'!E7+'R4.5'!E7+'R4.6'!E7+'R4.7'!E7+'R4.8'!E7+'R4.9'!E7+'R4.10'!E7</f>
        <v>1085062913</v>
      </c>
      <c r="F9" s="87"/>
      <c r="G9" s="88"/>
      <c r="H9" s="10"/>
    </row>
    <row r="10" spans="1:15" ht="15" customHeight="1">
      <c r="C10" s="78"/>
      <c r="D10" s="13" t="s">
        <v>10</v>
      </c>
      <c r="E10" s="87">
        <f>'R3.4'!E8+'R3.5'!E8+'R3.6'!E8+'R3.7'!E8+'R3.8'!E8+'R3.9'!E8+'R3.10'!E8+'R3.11'!E8+'R3.12'!E8+'R4.1'!E8+'R4.2'!E8+'R4.3'!E8+'R4.4'!E8+'R4.5'!E8+'R4.6'!E8+'R4.7'!E8+'R4.8'!E8+'R4.9'!E8+'R4.10'!E8</f>
        <v>8412584355</v>
      </c>
      <c r="F10" s="87"/>
      <c r="G10" s="88"/>
      <c r="H10" s="10"/>
    </row>
    <row r="11" spans="1:15" ht="15" customHeight="1">
      <c r="C11" s="79"/>
      <c r="D11" s="15" t="s">
        <v>11</v>
      </c>
      <c r="E11" s="85">
        <f>'R3.4'!E9+'R3.5'!E9+'R3.6'!E9+'R3.7'!E9+'R3.8'!E9+'R3.9'!E9+'R3.10'!E9+'R3.11'!E9+'R3.12'!E9+'R4.1'!E9+'R4.2'!E9+'R4.3'!E9+'R4.4'!E9+'R4.5'!E9+'R4.6'!E9+'R4.7'!E9+'R4.8'!E9+'R4.9'!E9+'R4.10'!E9</f>
        <v>14816125</v>
      </c>
      <c r="F11" s="85"/>
      <c r="G11" s="86"/>
      <c r="H11" s="10"/>
    </row>
    <row r="12" spans="1:15" ht="15" customHeight="1" thickBot="1">
      <c r="C12" s="66" t="s">
        <v>47</v>
      </c>
      <c r="D12" s="67"/>
      <c r="E12" s="68">
        <f>SUM(E8:G11)</f>
        <v>15609948085</v>
      </c>
      <c r="F12" s="69"/>
      <c r="G12" s="70"/>
      <c r="H12" s="10"/>
    </row>
    <row r="13" spans="1:15">
      <c r="C13" s="128" t="s">
        <v>12</v>
      </c>
      <c r="D13" s="129"/>
      <c r="E13" s="129"/>
      <c r="F13" s="129"/>
      <c r="G13" s="130"/>
      <c r="H13" s="16"/>
      <c r="N13" s="4"/>
      <c r="O13" s="4"/>
    </row>
    <row r="14" spans="1:15" ht="15" customHeight="1">
      <c r="C14" s="127" t="s">
        <v>13</v>
      </c>
      <c r="D14" s="13" t="s">
        <v>14</v>
      </c>
      <c r="E14" s="87">
        <f>'R3.4'!E16+'R3.5'!E16+'R3.6'!E16+'R3.7'!E16+'R3.8'!E16+'R3.9'!E16+'R3.10'!E16+'R3.11'!E16+'R3.12'!E16+'R4.1'!E16+'R4.2'!E16+'R4.3'!E16+'R4.4'!E16+'R4.5'!E16+'R4.6'!E16+'R4.7'!E16+'R4.8'!E16+'R4.9'!E16+'R4.10'!E16</f>
        <v>2144476697</v>
      </c>
      <c r="F14" s="87"/>
      <c r="G14" s="88"/>
      <c r="H14" s="17"/>
      <c r="L14" s="60"/>
      <c r="N14" s="4"/>
      <c r="O14" s="4"/>
    </row>
    <row r="15" spans="1:15" ht="15" customHeight="1">
      <c r="C15" s="127"/>
      <c r="D15" s="18" t="s">
        <v>65</v>
      </c>
      <c r="E15" s="87">
        <f>'R3.4'!E20+'R3.5'!E20+'R3.6'!E20+'R3.7'!E20+'R3.8'!E20+'R3.9'!E20+'R3.10'!E20+'R3.11'!E20+'R3.12'!E20+'R4.1'!E20+'R4.2'!E20+'R4.3'!E20+'R4.4'!E20+'R4.5'!E20+'R4.6'!E20+'R4.7'!E20+'R4.8'!E20+'R4.9'!E20+'R4.10'!E20</f>
        <v>342739308</v>
      </c>
      <c r="F15" s="87"/>
      <c r="G15" s="88"/>
      <c r="H15" s="17"/>
      <c r="L15" s="60"/>
    </row>
    <row r="16" spans="1:15" ht="15" customHeight="1">
      <c r="C16" s="127"/>
      <c r="D16" s="13" t="s">
        <v>15</v>
      </c>
      <c r="E16" s="87">
        <f>'R3.4'!E24+'R3.5'!E24+'R3.6'!E24+'R3.7'!E24+'R3.8'!E24+'R3.9'!E24+'R3.10'!E24+'R3.11'!E24+'R3.12'!E24+'R4.1'!E24+'R4.2'!E24+'R4.3'!E24+'R4.4'!E24+'R4.5'!E24+'R4.6'!E24+'R4.7'!E24+'R4.8'!E24+'R4.9'!E24+'R4.10'!E24</f>
        <v>2862454572</v>
      </c>
      <c r="F16" s="87"/>
      <c r="G16" s="88"/>
      <c r="H16" s="17"/>
      <c r="L16" s="60"/>
    </row>
    <row r="17" spans="2:12" ht="15" customHeight="1">
      <c r="C17" s="127"/>
      <c r="D17" s="18" t="s">
        <v>16</v>
      </c>
      <c r="E17" s="87">
        <f>'R3.4'!E28+'R3.5'!E28+'R3.6'!E28+'R3.7'!E28+'R3.8'!E28+'R3.9'!E28+'R3.10'!E28+'R3.11'!E28+'R3.12'!E28+'R4.1'!E28+'R4.2'!E28+'R4.3'!E28+'R4.4'!E28+'R4.5'!E28+'R4.6'!E28+'R4.7'!E28+'R4.8'!E28+'R4.9'!E28+'R4.10'!E28</f>
        <v>6832325</v>
      </c>
      <c r="F17" s="87"/>
      <c r="G17" s="88"/>
      <c r="H17" s="17"/>
      <c r="J17" s="59"/>
      <c r="L17" s="60"/>
    </row>
    <row r="18" spans="2:12" ht="15" customHeight="1">
      <c r="C18" s="71" t="s">
        <v>17</v>
      </c>
      <c r="D18" s="72"/>
      <c r="E18" s="102">
        <f>'R3.4'!E32+'R3.5'!E32+'R3.6'!E32+'R3.7'!E32+'R3.8'!E32+'R3.9'!E32+'R3.10'!E32+'R3.11'!E32+'R3.12'!E32+'R4.1'!E32+'R4.2'!E32+'R4.3'!E32+'R4.4'!E32+'R4.5'!E32+'R4.6'!E32+'R4.7'!E32+'R4.8'!E32+'R4.9'!E32+'R4.10'!E32</f>
        <v>2675041000</v>
      </c>
      <c r="F18" s="102"/>
      <c r="G18" s="103"/>
      <c r="H18" s="17"/>
      <c r="L18" s="61"/>
    </row>
    <row r="19" spans="2:12" ht="15" customHeight="1" thickBot="1">
      <c r="C19" s="66" t="s">
        <v>47</v>
      </c>
      <c r="D19" s="67"/>
      <c r="E19" s="68">
        <f>SUM(E14:G18)</f>
        <v>8031543902</v>
      </c>
      <c r="F19" s="69"/>
      <c r="G19" s="70"/>
      <c r="H19" s="17"/>
    </row>
    <row r="20" spans="2:12" ht="15" customHeight="1">
      <c r="C20" s="81" t="s">
        <v>49</v>
      </c>
      <c r="D20" s="82"/>
      <c r="E20" s="104">
        <f>'R3.4'!E34+'R3.5'!E34+'R3.6'!E34+'R3.7'!E34+'R3.8'!E34+'R3.9'!E34+'R3.10'!E34+'R3.11'!E34+'R3.12'!E34+'R4.1'!E34+'R4.2'!E34+'R4.3'!E34+'R4.4'!E34+'R4.5'!E34+'R4.6'!E34+'R4.7'!E34+'R4.8'!E34+'R4.9'!E34+'R4.10'!E34</f>
        <v>1096109</v>
      </c>
      <c r="F20" s="104"/>
      <c r="G20" s="105"/>
      <c r="H20" s="10"/>
    </row>
    <row r="21" spans="2:12" ht="15" customHeight="1" thickBot="1">
      <c r="C21" s="92" t="s">
        <v>18</v>
      </c>
      <c r="D21" s="93"/>
      <c r="E21" s="94">
        <f>'R3.4'!E35+'R3.5'!E35+'R3.6'!E35+'R3.7'!E35+'R3.8'!E35+'R3.9'!E35+'R3.10'!E35+'R3.11'!E35+'R3.12'!E35+'R4.1'!E35+'R4.2'!E35+'R4.3'!E35+'R4.4'!E35+'R4.5'!E35+'R4.6'!E35+'R4.7'!E35+'R4.8'!E35+'R4.9'!E35+'R4.10'!E35</f>
        <v>168096</v>
      </c>
      <c r="F21" s="95"/>
      <c r="G21" s="96"/>
      <c r="H21" s="10"/>
    </row>
    <row r="22" spans="2:12" ht="15" customHeight="1">
      <c r="C22" s="97" t="s">
        <v>19</v>
      </c>
      <c r="D22" s="98"/>
      <c r="E22" s="99">
        <f>(E8+E10)/E20</f>
        <v>13237.797561191452</v>
      </c>
      <c r="F22" s="100"/>
      <c r="G22" s="101"/>
      <c r="H22" s="10"/>
    </row>
    <row r="23" spans="2:12" ht="15" customHeight="1" thickBot="1">
      <c r="C23" s="73" t="s">
        <v>66</v>
      </c>
      <c r="D23" s="74"/>
      <c r="E23" s="89">
        <f>(E9+E11)/E21</f>
        <v>6543.1600870930897</v>
      </c>
      <c r="F23" s="90"/>
      <c r="G23" s="91"/>
      <c r="H23" s="10"/>
    </row>
    <row r="24" spans="2:12" ht="15" customHeight="1">
      <c r="C24" s="10" t="s">
        <v>51</v>
      </c>
      <c r="D24" s="10"/>
      <c r="E24" s="9"/>
      <c r="F24" s="10"/>
      <c r="G24" s="10"/>
      <c r="H24" s="10"/>
    </row>
    <row r="25" spans="2:12" ht="15" customHeight="1">
      <c r="C25" s="10" t="s">
        <v>52</v>
      </c>
      <c r="D25" s="10"/>
      <c r="E25" s="10"/>
      <c r="F25" s="10"/>
      <c r="G25" s="10"/>
      <c r="H25" s="10"/>
    </row>
    <row r="26" spans="2:12" ht="15" customHeight="1">
      <c r="C26" s="9"/>
      <c r="D26" s="9"/>
      <c r="E26" s="9"/>
      <c r="F26" s="9"/>
      <c r="G26" s="9"/>
      <c r="H26" s="9"/>
    </row>
    <row r="27" spans="2:12" ht="15" customHeight="1">
      <c r="B27" s="1" t="s">
        <v>21</v>
      </c>
      <c r="C27" s="80" t="s">
        <v>22</v>
      </c>
      <c r="D27" s="80"/>
      <c r="E27" s="80"/>
      <c r="F27" s="80"/>
      <c r="G27" s="9"/>
      <c r="H27" s="9"/>
    </row>
    <row r="28" spans="2:12" ht="12.75" thickBot="1">
      <c r="C28" s="8"/>
      <c r="D28" s="8"/>
      <c r="E28" s="22" t="s">
        <v>23</v>
      </c>
      <c r="F28" s="115" t="s">
        <v>24</v>
      </c>
      <c r="G28" s="115"/>
      <c r="H28" s="22"/>
    </row>
    <row r="29" spans="2:12" ht="15" customHeight="1">
      <c r="C29" s="120" t="s">
        <v>25</v>
      </c>
      <c r="D29" s="121"/>
      <c r="E29" s="24">
        <v>44287</v>
      </c>
      <c r="F29" s="111">
        <v>44844</v>
      </c>
      <c r="G29" s="112"/>
      <c r="H29" s="25"/>
    </row>
    <row r="30" spans="2:12" ht="15" customHeight="1" thickBot="1">
      <c r="C30" s="122" t="s">
        <v>26</v>
      </c>
      <c r="D30" s="123"/>
      <c r="E30" s="27">
        <v>44287</v>
      </c>
      <c r="F30" s="113">
        <v>44844</v>
      </c>
      <c r="G30" s="114"/>
      <c r="H30" s="25"/>
    </row>
    <row r="31" spans="2:12" ht="15" customHeight="1" thickBot="1">
      <c r="C31" s="122" t="s">
        <v>53</v>
      </c>
      <c r="D31" s="123"/>
      <c r="E31" s="124">
        <f>'R3.4'!E45+'R3.5'!E45+'R3.6'!E45+'R3.7'!E45+'R3.8'!E45+'R3.9'!E45+'R3.10'!E45+'R3.11'!E45+'R3.12'!E45+'R4.1'!E45+'R4.2'!E45+'R4.3'!E45+'R4.4'!E45+'R4.5'!E45+'R4.6'!E45+'R4.7'!E45+'R4.8'!E45+'R4.9'!E45+'R4.10'!E45</f>
        <v>384</v>
      </c>
      <c r="F31" s="125"/>
      <c r="G31" s="126"/>
      <c r="H31" s="25"/>
    </row>
    <row r="32" spans="2:12" ht="15" customHeight="1">
      <c r="C32" s="10" t="s">
        <v>54</v>
      </c>
      <c r="D32" s="10"/>
      <c r="E32" s="28"/>
      <c r="F32" s="28"/>
      <c r="G32" s="28"/>
      <c r="H32" s="25"/>
    </row>
    <row r="33" spans="2:8" ht="15" customHeight="1">
      <c r="C33" s="9"/>
      <c r="D33" s="9"/>
      <c r="E33" s="9"/>
      <c r="F33" s="9"/>
      <c r="G33" s="9"/>
      <c r="H33" s="9"/>
    </row>
    <row r="34" spans="2:8" ht="15" customHeight="1" thickBot="1">
      <c r="B34" s="1" t="s">
        <v>27</v>
      </c>
      <c r="C34" s="80" t="s">
        <v>28</v>
      </c>
      <c r="D34" s="80"/>
      <c r="E34" s="80"/>
      <c r="F34" s="80"/>
      <c r="G34" s="9"/>
      <c r="H34" s="9"/>
    </row>
    <row r="35" spans="2:8" ht="15" customHeight="1">
      <c r="C35" s="75" t="s">
        <v>29</v>
      </c>
      <c r="D35" s="23" t="s">
        <v>30</v>
      </c>
      <c r="E35" s="116">
        <f>(SUM(E16:G17))/(SUM(E14:G17))</f>
        <v>0.53566421030569622</v>
      </c>
      <c r="F35" s="116"/>
      <c r="G35" s="117"/>
      <c r="H35" s="9"/>
    </row>
    <row r="36" spans="2:8" ht="15" customHeight="1" thickBot="1">
      <c r="C36" s="76"/>
      <c r="D36" s="26" t="s">
        <v>31</v>
      </c>
      <c r="E36" s="118">
        <f>(SUM(E14:G15))/(SUM(E14:G17))</f>
        <v>0.46433578969430378</v>
      </c>
      <c r="F36" s="118"/>
      <c r="G36" s="119"/>
      <c r="H36" s="9"/>
    </row>
    <row r="37" spans="2:8" ht="15" customHeight="1">
      <c r="C37" s="9"/>
      <c r="D37" s="9"/>
      <c r="E37" s="9"/>
      <c r="F37" s="9"/>
      <c r="G37" s="9"/>
      <c r="H37" s="9"/>
    </row>
    <row r="38" spans="2:8" ht="15" customHeight="1" thickBot="1">
      <c r="B38" s="1" t="s">
        <v>32</v>
      </c>
      <c r="C38" s="80" t="s">
        <v>33</v>
      </c>
      <c r="D38" s="80"/>
      <c r="E38" s="80"/>
      <c r="F38" s="80"/>
      <c r="G38" s="80"/>
      <c r="H38" s="80"/>
    </row>
    <row r="39" spans="2:8" ht="70.150000000000006" customHeight="1" thickBot="1">
      <c r="C39" s="3" t="s">
        <v>34</v>
      </c>
      <c r="D39" s="109" t="s">
        <v>64</v>
      </c>
      <c r="E39" s="109"/>
      <c r="F39" s="109"/>
      <c r="G39" s="110"/>
      <c r="H39" s="10"/>
    </row>
  </sheetData>
  <mergeCells count="44">
    <mergeCell ref="C12:D12"/>
    <mergeCell ref="E12:G12"/>
    <mergeCell ref="C14:C17"/>
    <mergeCell ref="E15:G15"/>
    <mergeCell ref="E17:G17"/>
    <mergeCell ref="E16:G16"/>
    <mergeCell ref="C13:G13"/>
    <mergeCell ref="D39:G39"/>
    <mergeCell ref="F29:G29"/>
    <mergeCell ref="F30:G30"/>
    <mergeCell ref="F28:G28"/>
    <mergeCell ref="E35:G35"/>
    <mergeCell ref="E36:G36"/>
    <mergeCell ref="C29:D29"/>
    <mergeCell ref="C30:D30"/>
    <mergeCell ref="C38:H38"/>
    <mergeCell ref="C31:D31"/>
    <mergeCell ref="E31:G31"/>
    <mergeCell ref="A1:H1"/>
    <mergeCell ref="C5:D5"/>
    <mergeCell ref="E5:G5"/>
    <mergeCell ref="C4:F4"/>
    <mergeCell ref="C7:F7"/>
    <mergeCell ref="C8:C11"/>
    <mergeCell ref="C27:F27"/>
    <mergeCell ref="C34:F34"/>
    <mergeCell ref="C20:D20"/>
    <mergeCell ref="E8:G8"/>
    <mergeCell ref="E11:G11"/>
    <mergeCell ref="E14:G14"/>
    <mergeCell ref="E23:G23"/>
    <mergeCell ref="C21:D21"/>
    <mergeCell ref="E21:G21"/>
    <mergeCell ref="C22:D22"/>
    <mergeCell ref="E22:G22"/>
    <mergeCell ref="E18:G18"/>
    <mergeCell ref="E20:G20"/>
    <mergeCell ref="E9:G9"/>
    <mergeCell ref="E10:G10"/>
    <mergeCell ref="C19:D19"/>
    <mergeCell ref="E19:G19"/>
    <mergeCell ref="C18:D18"/>
    <mergeCell ref="C23:D23"/>
    <mergeCell ref="C35:C36"/>
  </mergeCells>
  <phoneticPr fontId="1"/>
  <pageMargins left="0.51181102362204722" right="0.11811023622047245" top="0.55118110236220474" bottom="0.19685039370078741" header="0.31496062992125984" footer="0.11811023622047245"/>
  <pageSetup paperSize="9" scale="96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53"/>
  <sheetViews>
    <sheetView view="pageBreakPreview" zoomScaleNormal="100" zoomScaleSheetLayoutView="100" workbookViewId="0">
      <selection activeCell="E3" sqref="E3:I3"/>
    </sheetView>
  </sheetViews>
  <sheetFormatPr defaultColWidth="9" defaultRowHeight="12"/>
  <cols>
    <col min="1" max="1" width="0.75" style="1" customWidth="1"/>
    <col min="2" max="2" width="3.125" style="1" bestFit="1" customWidth="1"/>
    <col min="3" max="3" width="10.625" style="9" customWidth="1"/>
    <col min="4" max="4" width="24.625" style="9" customWidth="1"/>
    <col min="5" max="6" width="10.625" style="9" customWidth="1"/>
    <col min="7" max="8" width="6.625" style="9" customWidth="1"/>
    <col min="9" max="9" width="19.625" style="9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>
      <c r="A1" s="106" t="s">
        <v>57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" customHeight="1" thickBot="1">
      <c r="B2" s="1" t="s">
        <v>2</v>
      </c>
      <c r="C2" s="80" t="s">
        <v>3</v>
      </c>
      <c r="D2" s="80"/>
      <c r="E2" s="80"/>
      <c r="F2" s="80"/>
      <c r="G2" s="80"/>
      <c r="H2" s="8"/>
    </row>
    <row r="3" spans="1:10" ht="19.5" customHeight="1" thickBot="1">
      <c r="C3" s="107" t="s">
        <v>48</v>
      </c>
      <c r="D3" s="108"/>
      <c r="E3" s="133" t="s">
        <v>61</v>
      </c>
      <c r="F3" s="134"/>
      <c r="G3" s="134"/>
      <c r="H3" s="134"/>
      <c r="I3" s="135"/>
    </row>
    <row r="4" spans="1:10" ht="15" customHeight="1"/>
    <row r="5" spans="1:10" ht="15" customHeight="1" thickBot="1">
      <c r="B5" s="1" t="s">
        <v>5</v>
      </c>
      <c r="C5" s="80" t="s">
        <v>6</v>
      </c>
      <c r="D5" s="80"/>
      <c r="E5" s="80"/>
      <c r="F5" s="80"/>
      <c r="G5" s="80"/>
    </row>
    <row r="6" spans="1:10" ht="15" customHeight="1">
      <c r="C6" s="77" t="s">
        <v>7</v>
      </c>
      <c r="D6" s="11" t="s">
        <v>8</v>
      </c>
      <c r="E6" s="29">
        <v>160550295</v>
      </c>
      <c r="F6" s="132"/>
      <c r="G6" s="132"/>
      <c r="H6" s="132"/>
      <c r="I6" s="132"/>
    </row>
    <row r="7" spans="1:10" ht="15" customHeight="1">
      <c r="C7" s="78"/>
      <c r="D7" s="13" t="s">
        <v>35</v>
      </c>
      <c r="E7" s="31">
        <v>108590795</v>
      </c>
      <c r="F7" s="132"/>
      <c r="G7" s="132"/>
      <c r="H7" s="132"/>
      <c r="I7" s="132"/>
    </row>
    <row r="8" spans="1:10" ht="15" customHeight="1">
      <c r="C8" s="78"/>
      <c r="D8" s="13" t="s">
        <v>10</v>
      </c>
      <c r="E8" s="31">
        <v>737211745</v>
      </c>
      <c r="F8" s="132"/>
      <c r="G8" s="132"/>
      <c r="H8" s="132"/>
      <c r="I8" s="132"/>
    </row>
    <row r="9" spans="1:10" ht="15" customHeight="1">
      <c r="C9" s="131"/>
      <c r="D9" s="32" t="s">
        <v>36</v>
      </c>
      <c r="E9" s="33">
        <v>1055020</v>
      </c>
      <c r="F9" s="132"/>
      <c r="G9" s="132"/>
      <c r="H9" s="132"/>
      <c r="I9" s="132"/>
    </row>
    <row r="10" spans="1:10" ht="15" customHeight="1" thickBot="1">
      <c r="C10" s="66" t="s">
        <v>47</v>
      </c>
      <c r="D10" s="67"/>
      <c r="E10" s="34">
        <f>SUM(E6:E9)</f>
        <v>1007407855</v>
      </c>
      <c r="F10" s="30"/>
      <c r="G10" s="30"/>
      <c r="H10" s="30"/>
      <c r="I10" s="30"/>
    </row>
    <row r="11" spans="1:10" ht="21" customHeight="1">
      <c r="C11" s="136" t="s">
        <v>12</v>
      </c>
      <c r="D11" s="137"/>
      <c r="E11" s="137"/>
      <c r="F11" s="140" t="s">
        <v>58</v>
      </c>
      <c r="G11" s="140"/>
      <c r="H11" s="140"/>
      <c r="I11" s="141"/>
    </row>
    <row r="12" spans="1:10" ht="22.15" customHeight="1">
      <c r="C12" s="138"/>
      <c r="D12" s="139"/>
      <c r="E12" s="139"/>
      <c r="F12" s="35" t="s">
        <v>37</v>
      </c>
      <c r="G12" s="35" t="s">
        <v>38</v>
      </c>
      <c r="H12" s="35" t="s">
        <v>39</v>
      </c>
      <c r="I12" s="36" t="s">
        <v>40</v>
      </c>
    </row>
    <row r="13" spans="1:10" ht="15" customHeight="1">
      <c r="C13" s="127" t="s">
        <v>41</v>
      </c>
      <c r="D13" s="142" t="s">
        <v>14</v>
      </c>
      <c r="E13" s="37"/>
      <c r="F13" s="14"/>
      <c r="G13" s="38">
        <v>50</v>
      </c>
      <c r="H13" s="39">
        <v>5000</v>
      </c>
      <c r="I13" s="40"/>
    </row>
    <row r="14" spans="1:10" ht="15" customHeight="1">
      <c r="C14" s="127"/>
      <c r="D14" s="143"/>
      <c r="E14" s="37"/>
      <c r="F14" s="14"/>
      <c r="G14" s="38"/>
      <c r="H14" s="39"/>
      <c r="I14" s="40"/>
    </row>
    <row r="15" spans="1:10" ht="15" customHeight="1" thickBot="1">
      <c r="C15" s="127"/>
      <c r="D15" s="143"/>
      <c r="E15" s="37"/>
      <c r="F15" s="14"/>
      <c r="G15" s="38"/>
      <c r="H15" s="39"/>
      <c r="I15" s="40"/>
    </row>
    <row r="16" spans="1:10" ht="15" customHeight="1" thickBot="1">
      <c r="C16" s="148"/>
      <c r="D16" s="41" t="s">
        <v>42</v>
      </c>
      <c r="E16" s="42">
        <v>54134098</v>
      </c>
      <c r="F16" s="43"/>
      <c r="G16" s="44"/>
      <c r="H16" s="43"/>
      <c r="I16" s="45"/>
    </row>
    <row r="17" spans="3:9" ht="15" customHeight="1">
      <c r="C17" s="127"/>
      <c r="D17" s="147" t="s">
        <v>43</v>
      </c>
      <c r="E17" s="46"/>
      <c r="F17" s="20"/>
      <c r="G17" s="47">
        <v>50</v>
      </c>
      <c r="H17" s="48">
        <v>2500</v>
      </c>
      <c r="I17" s="49"/>
    </row>
    <row r="18" spans="3:9" ht="15" customHeight="1">
      <c r="C18" s="127"/>
      <c r="D18" s="143"/>
      <c r="E18" s="37"/>
      <c r="F18" s="14"/>
      <c r="G18" s="38"/>
      <c r="H18" s="39"/>
      <c r="I18" s="40"/>
    </row>
    <row r="19" spans="3:9" ht="15" customHeight="1" thickBot="1">
      <c r="C19" s="127"/>
      <c r="D19" s="143"/>
      <c r="E19" s="37"/>
      <c r="F19" s="14"/>
      <c r="G19" s="38"/>
      <c r="H19" s="39"/>
      <c r="I19" s="40"/>
    </row>
    <row r="20" spans="3:9" ht="15" customHeight="1" thickBot="1">
      <c r="C20" s="148"/>
      <c r="D20" s="41" t="s">
        <v>42</v>
      </c>
      <c r="E20" s="42">
        <v>37763697</v>
      </c>
      <c r="F20" s="43"/>
      <c r="G20" s="44"/>
      <c r="H20" s="43"/>
      <c r="I20" s="45"/>
    </row>
    <row r="21" spans="3:9" ht="15" customHeight="1">
      <c r="C21" s="127"/>
      <c r="D21" s="144" t="s">
        <v>15</v>
      </c>
      <c r="E21" s="46"/>
      <c r="F21" s="20"/>
      <c r="G21" s="47">
        <v>50</v>
      </c>
      <c r="H21" s="48">
        <v>5000</v>
      </c>
      <c r="I21" s="49"/>
    </row>
    <row r="22" spans="3:9" ht="15" customHeight="1">
      <c r="C22" s="127"/>
      <c r="D22" s="143"/>
      <c r="E22" s="37"/>
      <c r="F22" s="14"/>
      <c r="G22" s="38"/>
      <c r="H22" s="39"/>
      <c r="I22" s="40"/>
    </row>
    <row r="23" spans="3:9" ht="15" customHeight="1" thickBot="1">
      <c r="C23" s="127"/>
      <c r="D23" s="143"/>
      <c r="E23" s="37"/>
      <c r="F23" s="14"/>
      <c r="G23" s="38"/>
      <c r="H23" s="39"/>
      <c r="I23" s="40"/>
    </row>
    <row r="24" spans="3:9" ht="15" customHeight="1" thickBot="1">
      <c r="C24" s="148"/>
      <c r="D24" s="41" t="s">
        <v>42</v>
      </c>
      <c r="E24" s="42">
        <v>258377119</v>
      </c>
      <c r="F24" s="43"/>
      <c r="G24" s="44"/>
      <c r="H24" s="43"/>
      <c r="I24" s="45"/>
    </row>
    <row r="25" spans="3:9" ht="15" customHeight="1">
      <c r="C25" s="127"/>
      <c r="D25" s="144" t="s">
        <v>45</v>
      </c>
      <c r="E25" s="46"/>
      <c r="F25" s="20"/>
      <c r="G25" s="47"/>
      <c r="H25" s="48"/>
      <c r="I25" s="49"/>
    </row>
    <row r="26" spans="3:9" ht="15" customHeight="1">
      <c r="C26" s="127"/>
      <c r="D26" s="143"/>
      <c r="E26" s="37"/>
      <c r="F26" s="14"/>
      <c r="G26" s="38"/>
      <c r="H26" s="39"/>
      <c r="I26" s="40"/>
    </row>
    <row r="27" spans="3:9" ht="15" customHeight="1" thickBot="1">
      <c r="C27" s="127"/>
      <c r="D27" s="143"/>
      <c r="E27" s="37"/>
      <c r="F27" s="14"/>
      <c r="G27" s="38"/>
      <c r="H27" s="39"/>
      <c r="I27" s="40"/>
    </row>
    <row r="28" spans="3:9" ht="15" customHeight="1" thickBot="1">
      <c r="C28" s="148"/>
      <c r="D28" s="41" t="s">
        <v>42</v>
      </c>
      <c r="E28" s="42">
        <v>466300</v>
      </c>
      <c r="F28" s="43"/>
      <c r="G28" s="44"/>
      <c r="H28" s="43"/>
      <c r="I28" s="45"/>
    </row>
    <row r="29" spans="3:9" ht="15" customHeight="1">
      <c r="C29" s="145" t="s">
        <v>46</v>
      </c>
      <c r="D29" s="144" t="s">
        <v>17</v>
      </c>
      <c r="E29" s="46"/>
      <c r="F29" s="20">
        <v>2000</v>
      </c>
      <c r="G29" s="47" t="s">
        <v>44</v>
      </c>
      <c r="H29" s="48" t="s">
        <v>44</v>
      </c>
      <c r="I29" s="49" t="s">
        <v>62</v>
      </c>
    </row>
    <row r="30" spans="3:9" ht="15" customHeight="1">
      <c r="C30" s="145"/>
      <c r="D30" s="143"/>
      <c r="E30" s="37"/>
      <c r="F30" s="14">
        <v>1000</v>
      </c>
      <c r="G30" s="38" t="s">
        <v>44</v>
      </c>
      <c r="H30" s="39" t="s">
        <v>44</v>
      </c>
      <c r="I30" s="40" t="s">
        <v>63</v>
      </c>
    </row>
    <row r="31" spans="3:9" ht="15" customHeight="1" thickBot="1">
      <c r="C31" s="145"/>
      <c r="D31" s="143"/>
      <c r="E31" s="37"/>
      <c r="F31" s="14"/>
      <c r="G31" s="38"/>
      <c r="H31" s="39"/>
      <c r="I31" s="40"/>
    </row>
    <row r="32" spans="3:9" ht="15" customHeight="1" thickBot="1">
      <c r="C32" s="146"/>
      <c r="D32" s="41" t="s">
        <v>42</v>
      </c>
      <c r="E32" s="42">
        <v>117518000</v>
      </c>
      <c r="F32" s="43"/>
      <c r="G32" s="44"/>
      <c r="H32" s="51"/>
      <c r="I32" s="45"/>
    </row>
    <row r="33" spans="2:9" ht="15" customHeight="1" thickBot="1">
      <c r="C33" s="167" t="s">
        <v>47</v>
      </c>
      <c r="D33" s="168"/>
      <c r="E33" s="52">
        <f>E16+E20+E24+E28+E32</f>
        <v>468259214</v>
      </c>
      <c r="F33" s="53"/>
      <c r="G33" s="54"/>
      <c r="H33" s="55"/>
      <c r="I33" s="56"/>
    </row>
    <row r="34" spans="2:9" ht="15" customHeight="1">
      <c r="C34" s="97" t="s">
        <v>49</v>
      </c>
      <c r="D34" s="98"/>
      <c r="E34" s="57">
        <v>74469</v>
      </c>
      <c r="F34" s="169"/>
      <c r="G34" s="169"/>
      <c r="H34" s="169"/>
      <c r="I34" s="169"/>
    </row>
    <row r="35" spans="2:9" ht="15" customHeight="1" thickBot="1">
      <c r="C35" s="73" t="s">
        <v>50</v>
      </c>
      <c r="D35" s="74"/>
      <c r="E35" s="19">
        <v>16105</v>
      </c>
      <c r="F35" s="58"/>
      <c r="G35" s="58"/>
      <c r="H35" s="58"/>
      <c r="I35" s="58"/>
    </row>
    <row r="36" spans="2:9" ht="15" customHeight="1">
      <c r="C36" s="81" t="s">
        <v>19</v>
      </c>
      <c r="D36" s="82"/>
      <c r="E36" s="12">
        <f>(E6+E8)/E34</f>
        <v>12055.513569404719</v>
      </c>
      <c r="F36" s="58"/>
      <c r="G36" s="58"/>
      <c r="H36" s="58"/>
      <c r="I36" s="58"/>
    </row>
    <row r="37" spans="2:9" ht="15" customHeight="1" thickBot="1">
      <c r="C37" s="73" t="s">
        <v>20</v>
      </c>
      <c r="D37" s="74"/>
      <c r="E37" s="21">
        <f>(E7+E9)/E35</f>
        <v>6808.1847252406087</v>
      </c>
      <c r="F37" s="132"/>
      <c r="G37" s="132"/>
      <c r="H37" s="132"/>
      <c r="I37" s="132"/>
    </row>
    <row r="38" spans="2:9" ht="15" customHeight="1">
      <c r="C38" s="10" t="s">
        <v>51</v>
      </c>
      <c r="D38" s="10"/>
      <c r="E38" s="10"/>
      <c r="F38" s="10"/>
      <c r="G38" s="10"/>
      <c r="H38" s="10"/>
      <c r="I38" s="10"/>
    </row>
    <row r="39" spans="2:9" ht="15" customHeight="1">
      <c r="C39" s="10" t="s">
        <v>55</v>
      </c>
      <c r="D39" s="10"/>
      <c r="E39" s="10"/>
      <c r="F39" s="10"/>
      <c r="G39" s="10"/>
      <c r="H39" s="10"/>
      <c r="I39" s="10"/>
    </row>
    <row r="40" spans="2:9" ht="15" customHeight="1"/>
    <row r="41" spans="2:9" ht="15" customHeight="1">
      <c r="B41" s="1" t="s">
        <v>21</v>
      </c>
      <c r="C41" s="80" t="s">
        <v>22</v>
      </c>
      <c r="D41" s="80"/>
      <c r="E41" s="80"/>
      <c r="F41" s="80"/>
      <c r="G41" s="80"/>
    </row>
    <row r="42" spans="2:9" ht="12.75" thickBot="1">
      <c r="C42" s="8"/>
      <c r="D42" s="8"/>
      <c r="E42" s="166" t="s">
        <v>23</v>
      </c>
      <c r="F42" s="166"/>
      <c r="G42" s="166"/>
      <c r="H42" s="166" t="s">
        <v>24</v>
      </c>
      <c r="I42" s="166"/>
    </row>
    <row r="43" spans="2:9" ht="15" customHeight="1">
      <c r="C43" s="120" t="s">
        <v>25</v>
      </c>
      <c r="D43" s="121"/>
      <c r="E43" s="158"/>
      <c r="F43" s="159"/>
      <c r="G43" s="160"/>
      <c r="H43" s="158"/>
      <c r="I43" s="161"/>
    </row>
    <row r="44" spans="2:9" ht="15" customHeight="1" thickBot="1">
      <c r="C44" s="154" t="s">
        <v>26</v>
      </c>
      <c r="D44" s="155"/>
      <c r="E44" s="164"/>
      <c r="F44" s="162"/>
      <c r="G44" s="165"/>
      <c r="H44" s="162"/>
      <c r="I44" s="163"/>
    </row>
    <row r="45" spans="2:9" ht="15" customHeight="1" thickBot="1">
      <c r="C45" s="152" t="s">
        <v>53</v>
      </c>
      <c r="D45" s="153"/>
      <c r="E45" s="124">
        <v>31</v>
      </c>
      <c r="F45" s="125"/>
      <c r="G45" s="125"/>
      <c r="H45" s="125"/>
      <c r="I45" s="126"/>
    </row>
    <row r="46" spans="2:9" ht="15" customHeight="1">
      <c r="C46" s="10" t="s">
        <v>59</v>
      </c>
      <c r="D46" s="10"/>
      <c r="E46" s="28"/>
      <c r="F46" s="28"/>
      <c r="G46" s="28"/>
      <c r="H46" s="28"/>
      <c r="I46" s="28"/>
    </row>
    <row r="47" spans="2:9" ht="15" customHeight="1"/>
    <row r="48" spans="2:9" ht="15" customHeight="1" thickBot="1">
      <c r="B48" s="1" t="s">
        <v>27</v>
      </c>
      <c r="C48" s="80" t="s">
        <v>28</v>
      </c>
      <c r="D48" s="80"/>
      <c r="E48" s="80"/>
      <c r="F48" s="80"/>
      <c r="G48" s="80"/>
    </row>
    <row r="49" spans="2:9" ht="15" customHeight="1">
      <c r="C49" s="75" t="s">
        <v>29</v>
      </c>
      <c r="D49" s="23" t="s">
        <v>30</v>
      </c>
      <c r="E49" s="116">
        <f>(E16+E20)/(E16+E20+E24+E28)</f>
        <v>0.26201025523051308</v>
      </c>
      <c r="F49" s="116"/>
      <c r="G49" s="116"/>
      <c r="H49" s="116"/>
      <c r="I49" s="117"/>
    </row>
    <row r="50" spans="2:9" ht="15" customHeight="1" thickBot="1">
      <c r="C50" s="76"/>
      <c r="D50" s="26" t="s">
        <v>31</v>
      </c>
      <c r="E50" s="118">
        <f>(E24+E28)/(E16+E20+E24+E28)</f>
        <v>0.73798974476948698</v>
      </c>
      <c r="F50" s="156"/>
      <c r="G50" s="156"/>
      <c r="H50" s="156"/>
      <c r="I50" s="157"/>
    </row>
    <row r="51" spans="2:9" ht="15" customHeight="1"/>
    <row r="52" spans="2:9" ht="15" customHeight="1" thickBot="1">
      <c r="B52" s="1" t="s">
        <v>32</v>
      </c>
      <c r="C52" s="80" t="s">
        <v>33</v>
      </c>
      <c r="D52" s="80"/>
      <c r="E52" s="80"/>
      <c r="F52" s="80"/>
      <c r="G52" s="80"/>
      <c r="H52" s="80"/>
      <c r="I52" s="80"/>
    </row>
    <row r="53" spans="2:9" ht="70.150000000000006" customHeight="1" thickBot="1">
      <c r="C53" s="3" t="s">
        <v>34</v>
      </c>
      <c r="D53" s="149"/>
      <c r="E53" s="150"/>
      <c r="F53" s="150"/>
      <c r="G53" s="150"/>
      <c r="H53" s="150"/>
      <c r="I53" s="151"/>
    </row>
  </sheetData>
  <mergeCells count="44">
    <mergeCell ref="C52:I52"/>
    <mergeCell ref="D53:I53"/>
    <mergeCell ref="C45:D45"/>
    <mergeCell ref="E45:I45"/>
    <mergeCell ref="C48:G48"/>
    <mergeCell ref="C49:C50"/>
    <mergeCell ref="E49:I49"/>
    <mergeCell ref="E50:I50"/>
    <mergeCell ref="C43:D43"/>
    <mergeCell ref="E43:G43"/>
    <mergeCell ref="H43:I43"/>
    <mergeCell ref="C44:D44"/>
    <mergeCell ref="E44:G44"/>
    <mergeCell ref="H44:I44"/>
    <mergeCell ref="C36:D36"/>
    <mergeCell ref="C37:D37"/>
    <mergeCell ref="F37:I37"/>
    <mergeCell ref="C41:G41"/>
    <mergeCell ref="E42:G42"/>
    <mergeCell ref="H42:I42"/>
    <mergeCell ref="C35:D35"/>
    <mergeCell ref="C10:D10"/>
    <mergeCell ref="C11:E12"/>
    <mergeCell ref="F11:I11"/>
    <mergeCell ref="C13:C28"/>
    <mergeCell ref="D13:D15"/>
    <mergeCell ref="D17:D19"/>
    <mergeCell ref="D21:D23"/>
    <mergeCell ref="D25:D27"/>
    <mergeCell ref="C29:C32"/>
    <mergeCell ref="D29:D31"/>
    <mergeCell ref="C33:D33"/>
    <mergeCell ref="C34:D34"/>
    <mergeCell ref="F34:I34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53"/>
  <sheetViews>
    <sheetView view="pageBreakPreview" zoomScaleNormal="100" zoomScaleSheetLayoutView="100" workbookViewId="0">
      <selection activeCell="E3" sqref="E3:I3"/>
    </sheetView>
  </sheetViews>
  <sheetFormatPr defaultColWidth="9" defaultRowHeight="12"/>
  <cols>
    <col min="1" max="1" width="0.75" style="1" customWidth="1"/>
    <col min="2" max="2" width="3.125" style="1" bestFit="1" customWidth="1"/>
    <col min="3" max="3" width="10.625" style="9" customWidth="1"/>
    <col min="4" max="4" width="24.625" style="9" customWidth="1"/>
    <col min="5" max="6" width="10.625" style="9" customWidth="1"/>
    <col min="7" max="8" width="6.625" style="9" customWidth="1"/>
    <col min="9" max="9" width="19.625" style="9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>
      <c r="A1" s="106" t="s">
        <v>57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" customHeight="1" thickBot="1">
      <c r="B2" s="1" t="s">
        <v>2</v>
      </c>
      <c r="C2" s="80" t="s">
        <v>3</v>
      </c>
      <c r="D2" s="80"/>
      <c r="E2" s="80"/>
      <c r="F2" s="80"/>
      <c r="G2" s="80"/>
      <c r="H2" s="8"/>
    </row>
    <row r="3" spans="1:10" ht="19.5" customHeight="1" thickBot="1">
      <c r="C3" s="107" t="s">
        <v>48</v>
      </c>
      <c r="D3" s="108"/>
      <c r="E3" s="133" t="s">
        <v>61</v>
      </c>
      <c r="F3" s="134"/>
      <c r="G3" s="134"/>
      <c r="H3" s="134"/>
      <c r="I3" s="135"/>
    </row>
    <row r="4" spans="1:10" ht="15" customHeight="1"/>
    <row r="5" spans="1:10" ht="15" customHeight="1" thickBot="1">
      <c r="B5" s="1" t="s">
        <v>5</v>
      </c>
      <c r="C5" s="80" t="s">
        <v>6</v>
      </c>
      <c r="D5" s="80"/>
      <c r="E5" s="80"/>
      <c r="F5" s="80"/>
      <c r="G5" s="80"/>
    </row>
    <row r="6" spans="1:10" ht="15" customHeight="1">
      <c r="C6" s="77" t="s">
        <v>7</v>
      </c>
      <c r="D6" s="11" t="s">
        <v>8</v>
      </c>
      <c r="E6" s="29">
        <v>0</v>
      </c>
      <c r="F6" s="132"/>
      <c r="G6" s="132"/>
      <c r="H6" s="132"/>
      <c r="I6" s="132"/>
    </row>
    <row r="7" spans="1:10" ht="15" customHeight="1">
      <c r="C7" s="78"/>
      <c r="D7" s="13" t="s">
        <v>35</v>
      </c>
      <c r="E7" s="31">
        <v>0</v>
      </c>
      <c r="F7" s="132"/>
      <c r="G7" s="132"/>
      <c r="H7" s="132"/>
      <c r="I7" s="132"/>
    </row>
    <row r="8" spans="1:10" ht="15" customHeight="1">
      <c r="C8" s="78"/>
      <c r="D8" s="13" t="s">
        <v>10</v>
      </c>
      <c r="E8" s="31">
        <v>0</v>
      </c>
      <c r="F8" s="132"/>
      <c r="G8" s="132"/>
      <c r="H8" s="132"/>
      <c r="I8" s="132"/>
    </row>
    <row r="9" spans="1:10" ht="15" customHeight="1">
      <c r="C9" s="131"/>
      <c r="D9" s="32" t="s">
        <v>36</v>
      </c>
      <c r="E9" s="33">
        <v>0</v>
      </c>
      <c r="F9" s="132"/>
      <c r="G9" s="132"/>
      <c r="H9" s="132"/>
      <c r="I9" s="132"/>
    </row>
    <row r="10" spans="1:10" ht="15" customHeight="1" thickBot="1">
      <c r="C10" s="66" t="s">
        <v>47</v>
      </c>
      <c r="D10" s="67"/>
      <c r="E10" s="34">
        <f>SUM(E6:E9)</f>
        <v>0</v>
      </c>
      <c r="F10" s="30"/>
      <c r="G10" s="30"/>
      <c r="H10" s="30"/>
      <c r="I10" s="30"/>
    </row>
    <row r="11" spans="1:10" ht="21" customHeight="1">
      <c r="C11" s="136" t="s">
        <v>12</v>
      </c>
      <c r="D11" s="137"/>
      <c r="E11" s="137"/>
      <c r="F11" s="140" t="s">
        <v>58</v>
      </c>
      <c r="G11" s="140"/>
      <c r="H11" s="140"/>
      <c r="I11" s="141"/>
    </row>
    <row r="12" spans="1:10" ht="22.15" customHeight="1">
      <c r="C12" s="138"/>
      <c r="D12" s="139"/>
      <c r="E12" s="139"/>
      <c r="F12" s="35" t="s">
        <v>37</v>
      </c>
      <c r="G12" s="35" t="s">
        <v>38</v>
      </c>
      <c r="H12" s="35" t="s">
        <v>39</v>
      </c>
      <c r="I12" s="36" t="s">
        <v>40</v>
      </c>
    </row>
    <row r="13" spans="1:10" ht="15" customHeight="1">
      <c r="C13" s="127" t="s">
        <v>41</v>
      </c>
      <c r="D13" s="142" t="s">
        <v>14</v>
      </c>
      <c r="E13" s="37"/>
      <c r="F13" s="14"/>
      <c r="G13" s="38">
        <v>50</v>
      </c>
      <c r="H13" s="39">
        <v>5000</v>
      </c>
      <c r="I13" s="62" t="s">
        <v>73</v>
      </c>
    </row>
    <row r="14" spans="1:10" ht="15" customHeight="1">
      <c r="C14" s="127"/>
      <c r="D14" s="143"/>
      <c r="E14" s="37"/>
      <c r="F14" s="14"/>
      <c r="G14" s="38"/>
      <c r="H14" s="39"/>
      <c r="I14" s="62" t="s">
        <v>81</v>
      </c>
    </row>
    <row r="15" spans="1:10" ht="15" customHeight="1" thickBot="1">
      <c r="C15" s="127"/>
      <c r="D15" s="143"/>
      <c r="E15" s="37"/>
      <c r="F15" s="14"/>
      <c r="G15" s="38"/>
      <c r="H15" s="39"/>
      <c r="I15" s="62"/>
    </row>
    <row r="16" spans="1:10" ht="15" customHeight="1" thickBot="1">
      <c r="C16" s="148"/>
      <c r="D16" s="41" t="s">
        <v>42</v>
      </c>
      <c r="E16" s="42">
        <v>0</v>
      </c>
      <c r="F16" s="43"/>
      <c r="G16" s="44"/>
      <c r="H16" s="43"/>
      <c r="I16" s="63"/>
    </row>
    <row r="17" spans="3:9" ht="15" customHeight="1">
      <c r="C17" s="127"/>
      <c r="D17" s="147" t="s">
        <v>43</v>
      </c>
      <c r="E17" s="46"/>
      <c r="F17" s="20"/>
      <c r="G17" s="47">
        <v>50</v>
      </c>
      <c r="H17" s="48">
        <v>2500</v>
      </c>
      <c r="I17" s="64" t="s">
        <v>73</v>
      </c>
    </row>
    <row r="18" spans="3:9" ht="15" customHeight="1">
      <c r="C18" s="127"/>
      <c r="D18" s="143"/>
      <c r="E18" s="37"/>
      <c r="F18" s="14"/>
      <c r="G18" s="38"/>
      <c r="H18" s="39"/>
      <c r="I18" s="62" t="s">
        <v>81</v>
      </c>
    </row>
    <row r="19" spans="3:9" ht="15" customHeight="1" thickBot="1">
      <c r="C19" s="127"/>
      <c r="D19" s="143"/>
      <c r="E19" s="37"/>
      <c r="F19" s="14"/>
      <c r="G19" s="38"/>
      <c r="H19" s="39"/>
      <c r="I19" s="62"/>
    </row>
    <row r="20" spans="3:9" ht="15" customHeight="1" thickBot="1">
      <c r="C20" s="148"/>
      <c r="D20" s="41" t="s">
        <v>42</v>
      </c>
      <c r="E20" s="42">
        <v>0</v>
      </c>
      <c r="F20" s="43"/>
      <c r="G20" s="44"/>
      <c r="H20" s="43"/>
      <c r="I20" s="63"/>
    </row>
    <row r="21" spans="3:9" ht="15" customHeight="1">
      <c r="C21" s="127"/>
      <c r="D21" s="144" t="s">
        <v>15</v>
      </c>
      <c r="E21" s="46"/>
      <c r="F21" s="20"/>
      <c r="G21" s="47">
        <v>50</v>
      </c>
      <c r="H21" s="48">
        <v>5000</v>
      </c>
      <c r="I21" s="64" t="s">
        <v>73</v>
      </c>
    </row>
    <row r="22" spans="3:9" ht="15" customHeight="1">
      <c r="C22" s="127"/>
      <c r="D22" s="143"/>
      <c r="E22" s="37"/>
      <c r="F22" s="14"/>
      <c r="G22" s="38"/>
      <c r="H22" s="39"/>
      <c r="I22" s="62" t="s">
        <v>81</v>
      </c>
    </row>
    <row r="23" spans="3:9" ht="15" customHeight="1" thickBot="1">
      <c r="C23" s="127"/>
      <c r="D23" s="143"/>
      <c r="E23" s="37"/>
      <c r="F23" s="14"/>
      <c r="G23" s="38"/>
      <c r="H23" s="39"/>
      <c r="I23" s="62"/>
    </row>
    <row r="24" spans="3:9" ht="15" customHeight="1" thickBot="1">
      <c r="C24" s="148"/>
      <c r="D24" s="41" t="s">
        <v>42</v>
      </c>
      <c r="E24" s="42">
        <v>0</v>
      </c>
      <c r="F24" s="43"/>
      <c r="G24" s="44"/>
      <c r="H24" s="43"/>
      <c r="I24" s="63"/>
    </row>
    <row r="25" spans="3:9" ht="15" customHeight="1">
      <c r="C25" s="127"/>
      <c r="D25" s="144" t="s">
        <v>45</v>
      </c>
      <c r="E25" s="46"/>
      <c r="F25" s="20"/>
      <c r="G25" s="47"/>
      <c r="H25" s="48"/>
      <c r="I25" s="64" t="s">
        <v>73</v>
      </c>
    </row>
    <row r="26" spans="3:9" ht="15" customHeight="1">
      <c r="C26" s="127"/>
      <c r="D26" s="143"/>
      <c r="E26" s="37"/>
      <c r="F26" s="14"/>
      <c r="G26" s="38"/>
      <c r="H26" s="39"/>
      <c r="I26" s="62" t="s">
        <v>81</v>
      </c>
    </row>
    <row r="27" spans="3:9" ht="15" customHeight="1" thickBot="1">
      <c r="C27" s="127"/>
      <c r="D27" s="143"/>
      <c r="E27" s="37"/>
      <c r="F27" s="14"/>
      <c r="G27" s="38"/>
      <c r="H27" s="39"/>
      <c r="I27" s="40"/>
    </row>
    <row r="28" spans="3:9" ht="15" customHeight="1" thickBot="1">
      <c r="C28" s="148"/>
      <c r="D28" s="41" t="s">
        <v>42</v>
      </c>
      <c r="E28" s="42">
        <v>0</v>
      </c>
      <c r="F28" s="43"/>
      <c r="G28" s="44"/>
      <c r="H28" s="43"/>
      <c r="I28" s="45"/>
    </row>
    <row r="29" spans="3:9" ht="15" customHeight="1">
      <c r="C29" s="145" t="s">
        <v>46</v>
      </c>
      <c r="D29" s="144" t="s">
        <v>17</v>
      </c>
      <c r="E29" s="46"/>
      <c r="F29" s="20">
        <v>2000</v>
      </c>
      <c r="G29" s="47" t="s">
        <v>44</v>
      </c>
      <c r="H29" s="48" t="s">
        <v>44</v>
      </c>
      <c r="I29" s="49" t="s">
        <v>62</v>
      </c>
    </row>
    <row r="30" spans="3:9" ht="15" customHeight="1">
      <c r="C30" s="145"/>
      <c r="D30" s="143"/>
      <c r="E30" s="37"/>
      <c r="F30" s="14">
        <v>1000</v>
      </c>
      <c r="G30" s="38" t="s">
        <v>44</v>
      </c>
      <c r="H30" s="39" t="s">
        <v>44</v>
      </c>
      <c r="I30" s="40" t="s">
        <v>63</v>
      </c>
    </row>
    <row r="31" spans="3:9" ht="15" customHeight="1" thickBot="1">
      <c r="C31" s="145"/>
      <c r="D31" s="143"/>
      <c r="E31" s="37"/>
      <c r="F31" s="14"/>
      <c r="G31" s="38"/>
      <c r="H31" s="39"/>
      <c r="I31" s="40"/>
    </row>
    <row r="32" spans="3:9" ht="15" customHeight="1" thickBot="1">
      <c r="C32" s="146"/>
      <c r="D32" s="41" t="s">
        <v>42</v>
      </c>
      <c r="E32" s="42">
        <v>183821000</v>
      </c>
      <c r="F32" s="43"/>
      <c r="G32" s="44"/>
      <c r="H32" s="51"/>
      <c r="I32" s="45"/>
    </row>
    <row r="33" spans="2:9" ht="15" customHeight="1" thickBot="1">
      <c r="C33" s="167" t="s">
        <v>47</v>
      </c>
      <c r="D33" s="168"/>
      <c r="E33" s="52">
        <f>E16+E20+E24+E28+E32</f>
        <v>183821000</v>
      </c>
      <c r="F33" s="53"/>
      <c r="G33" s="54"/>
      <c r="H33" s="55"/>
      <c r="I33" s="56"/>
    </row>
    <row r="34" spans="2:9" ht="15" customHeight="1">
      <c r="C34" s="97" t="s">
        <v>49</v>
      </c>
      <c r="D34" s="98"/>
      <c r="E34" s="57">
        <v>0</v>
      </c>
      <c r="F34" s="169"/>
      <c r="G34" s="169"/>
      <c r="H34" s="169"/>
      <c r="I34" s="169"/>
    </row>
    <row r="35" spans="2:9" ht="15" customHeight="1" thickBot="1">
      <c r="C35" s="73" t="s">
        <v>50</v>
      </c>
      <c r="D35" s="74"/>
      <c r="E35" s="19">
        <v>0</v>
      </c>
      <c r="F35" s="58"/>
      <c r="G35" s="58"/>
      <c r="H35" s="58"/>
      <c r="I35" s="58"/>
    </row>
    <row r="36" spans="2:9" ht="15" customHeight="1">
      <c r="C36" s="81" t="s">
        <v>19</v>
      </c>
      <c r="D36" s="82"/>
      <c r="E36" s="12">
        <v>0</v>
      </c>
      <c r="F36" s="58"/>
      <c r="G36" s="58"/>
      <c r="H36" s="58"/>
      <c r="I36" s="58"/>
    </row>
    <row r="37" spans="2:9" ht="15" customHeight="1" thickBot="1">
      <c r="C37" s="73" t="s">
        <v>20</v>
      </c>
      <c r="D37" s="74"/>
      <c r="E37" s="21">
        <v>0</v>
      </c>
      <c r="F37" s="132"/>
      <c r="G37" s="132"/>
      <c r="H37" s="132"/>
      <c r="I37" s="132"/>
    </row>
    <row r="38" spans="2:9" ht="15" customHeight="1">
      <c r="C38" s="10" t="s">
        <v>51</v>
      </c>
      <c r="D38" s="10"/>
      <c r="E38" s="10"/>
      <c r="F38" s="10"/>
      <c r="G38" s="10"/>
      <c r="H38" s="10"/>
      <c r="I38" s="10"/>
    </row>
    <row r="39" spans="2:9" ht="15" customHeight="1">
      <c r="C39" s="10" t="s">
        <v>55</v>
      </c>
      <c r="D39" s="10"/>
      <c r="E39" s="10"/>
      <c r="F39" s="10"/>
      <c r="G39" s="10"/>
      <c r="H39" s="10"/>
      <c r="I39" s="10"/>
    </row>
    <row r="40" spans="2:9" ht="15" customHeight="1"/>
    <row r="41" spans="2:9" ht="15" customHeight="1">
      <c r="B41" s="1" t="s">
        <v>21</v>
      </c>
      <c r="C41" s="80" t="s">
        <v>22</v>
      </c>
      <c r="D41" s="80"/>
      <c r="E41" s="80"/>
      <c r="F41" s="80"/>
      <c r="G41" s="80"/>
    </row>
    <row r="42" spans="2:9" ht="12.75" thickBot="1">
      <c r="C42" s="8"/>
      <c r="D42" s="8"/>
      <c r="E42" s="166" t="s">
        <v>23</v>
      </c>
      <c r="F42" s="166"/>
      <c r="G42" s="166"/>
      <c r="H42" s="166" t="s">
        <v>24</v>
      </c>
      <c r="I42" s="166"/>
    </row>
    <row r="43" spans="2:9" ht="15" customHeight="1">
      <c r="C43" s="120" t="s">
        <v>25</v>
      </c>
      <c r="D43" s="121"/>
      <c r="E43" s="158"/>
      <c r="F43" s="159"/>
      <c r="G43" s="160"/>
      <c r="H43" s="158"/>
      <c r="I43" s="161"/>
    </row>
    <row r="44" spans="2:9" ht="15" customHeight="1" thickBot="1">
      <c r="C44" s="154" t="s">
        <v>26</v>
      </c>
      <c r="D44" s="155"/>
      <c r="E44" s="164"/>
      <c r="F44" s="162"/>
      <c r="G44" s="165"/>
      <c r="H44" s="162"/>
      <c r="I44" s="163"/>
    </row>
    <row r="45" spans="2:9" ht="15" customHeight="1" thickBot="1">
      <c r="C45" s="152" t="s">
        <v>53</v>
      </c>
      <c r="D45" s="153"/>
      <c r="E45" s="124">
        <v>0</v>
      </c>
      <c r="F45" s="125"/>
      <c r="G45" s="125"/>
      <c r="H45" s="125"/>
      <c r="I45" s="126"/>
    </row>
    <row r="46" spans="2:9" ht="15" customHeight="1">
      <c r="C46" s="10" t="s">
        <v>59</v>
      </c>
      <c r="D46" s="10"/>
      <c r="E46" s="28"/>
      <c r="F46" s="28"/>
      <c r="G46" s="28"/>
      <c r="H46" s="28"/>
      <c r="I46" s="28"/>
    </row>
    <row r="47" spans="2:9" ht="15" customHeight="1"/>
    <row r="48" spans="2:9" ht="15" customHeight="1" thickBot="1">
      <c r="B48" s="1" t="s">
        <v>27</v>
      </c>
      <c r="C48" s="80" t="s">
        <v>28</v>
      </c>
      <c r="D48" s="80"/>
      <c r="E48" s="80"/>
      <c r="F48" s="80"/>
      <c r="G48" s="80"/>
    </row>
    <row r="49" spans="2:9" ht="15" customHeight="1">
      <c r="C49" s="75" t="s">
        <v>29</v>
      </c>
      <c r="D49" s="23" t="s">
        <v>30</v>
      </c>
      <c r="E49" s="116">
        <v>0</v>
      </c>
      <c r="F49" s="116"/>
      <c r="G49" s="116"/>
      <c r="H49" s="116"/>
      <c r="I49" s="117"/>
    </row>
    <row r="50" spans="2:9" ht="15" customHeight="1" thickBot="1">
      <c r="C50" s="76"/>
      <c r="D50" s="26" t="s">
        <v>31</v>
      </c>
      <c r="E50" s="118">
        <v>0</v>
      </c>
      <c r="F50" s="156"/>
      <c r="G50" s="156"/>
      <c r="H50" s="156"/>
      <c r="I50" s="157"/>
    </row>
    <row r="51" spans="2:9" ht="15" customHeight="1"/>
    <row r="52" spans="2:9" ht="15" customHeight="1" thickBot="1">
      <c r="B52" s="1" t="s">
        <v>32</v>
      </c>
      <c r="C52" s="80" t="s">
        <v>33</v>
      </c>
      <c r="D52" s="80"/>
      <c r="E52" s="80"/>
      <c r="F52" s="80"/>
      <c r="G52" s="80"/>
      <c r="H52" s="80"/>
      <c r="I52" s="80"/>
    </row>
    <row r="53" spans="2:9" ht="70.150000000000006" customHeight="1" thickBot="1">
      <c r="C53" s="3" t="s">
        <v>34</v>
      </c>
      <c r="D53" s="149"/>
      <c r="E53" s="150"/>
      <c r="F53" s="150"/>
      <c r="G53" s="150"/>
      <c r="H53" s="150"/>
      <c r="I53" s="151"/>
    </row>
  </sheetData>
  <mergeCells count="44">
    <mergeCell ref="C52:I52"/>
    <mergeCell ref="D53:I53"/>
    <mergeCell ref="C45:D45"/>
    <mergeCell ref="E45:I45"/>
    <mergeCell ref="C48:G48"/>
    <mergeCell ref="C49:C50"/>
    <mergeCell ref="E49:I49"/>
    <mergeCell ref="E50:I50"/>
    <mergeCell ref="C43:D43"/>
    <mergeCell ref="E43:G43"/>
    <mergeCell ref="H43:I43"/>
    <mergeCell ref="C44:D44"/>
    <mergeCell ref="E44:G44"/>
    <mergeCell ref="H44:I44"/>
    <mergeCell ref="C36:D36"/>
    <mergeCell ref="C37:D37"/>
    <mergeCell ref="F37:I37"/>
    <mergeCell ref="C41:G41"/>
    <mergeCell ref="E42:G42"/>
    <mergeCell ref="H42:I42"/>
    <mergeCell ref="C35:D35"/>
    <mergeCell ref="C10:D10"/>
    <mergeCell ref="C11:E12"/>
    <mergeCell ref="F11:I11"/>
    <mergeCell ref="C13:C28"/>
    <mergeCell ref="D13:D15"/>
    <mergeCell ref="D17:D19"/>
    <mergeCell ref="D21:D23"/>
    <mergeCell ref="D25:D27"/>
    <mergeCell ref="C29:C32"/>
    <mergeCell ref="D29:D31"/>
    <mergeCell ref="C33:D33"/>
    <mergeCell ref="C34:D34"/>
    <mergeCell ref="F34:I34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53"/>
  <sheetViews>
    <sheetView view="pageBreakPreview" zoomScaleNormal="100" zoomScaleSheetLayoutView="100" workbookViewId="0">
      <selection sqref="A1:J1"/>
    </sheetView>
  </sheetViews>
  <sheetFormatPr defaultColWidth="9" defaultRowHeight="12"/>
  <cols>
    <col min="1" max="1" width="0.75" style="1" customWidth="1"/>
    <col min="2" max="2" width="3.125" style="1" bestFit="1" customWidth="1"/>
    <col min="3" max="3" width="10.625" style="9" customWidth="1"/>
    <col min="4" max="4" width="24.625" style="9" customWidth="1"/>
    <col min="5" max="6" width="10.625" style="9" customWidth="1"/>
    <col min="7" max="8" width="6.625" style="9" customWidth="1"/>
    <col min="9" max="9" width="19.625" style="9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>
      <c r="A1" s="106" t="s">
        <v>57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" customHeight="1" thickBot="1">
      <c r="B2" s="1" t="s">
        <v>2</v>
      </c>
      <c r="C2" s="80" t="s">
        <v>3</v>
      </c>
      <c r="D2" s="80"/>
      <c r="E2" s="80"/>
      <c r="F2" s="80"/>
      <c r="G2" s="80"/>
      <c r="H2" s="8"/>
    </row>
    <row r="3" spans="1:10" ht="19.5" customHeight="1" thickBot="1">
      <c r="C3" s="107" t="s">
        <v>48</v>
      </c>
      <c r="D3" s="108"/>
      <c r="E3" s="133" t="s">
        <v>61</v>
      </c>
      <c r="F3" s="134"/>
      <c r="G3" s="134"/>
      <c r="H3" s="134"/>
      <c r="I3" s="135"/>
    </row>
    <row r="4" spans="1:10" ht="15" customHeight="1"/>
    <row r="5" spans="1:10" ht="15" customHeight="1" thickBot="1">
      <c r="B5" s="1" t="s">
        <v>5</v>
      </c>
      <c r="C5" s="80" t="s">
        <v>6</v>
      </c>
      <c r="D5" s="80"/>
      <c r="E5" s="80"/>
      <c r="F5" s="80"/>
      <c r="G5" s="80"/>
    </row>
    <row r="6" spans="1:10" ht="15" customHeight="1">
      <c r="C6" s="77" t="s">
        <v>7</v>
      </c>
      <c r="D6" s="11" t="s">
        <v>8</v>
      </c>
      <c r="E6" s="29">
        <v>0</v>
      </c>
      <c r="F6" s="132"/>
      <c r="G6" s="132"/>
      <c r="H6" s="132"/>
      <c r="I6" s="132"/>
    </row>
    <row r="7" spans="1:10" ht="15" customHeight="1">
      <c r="C7" s="78"/>
      <c r="D7" s="13" t="s">
        <v>35</v>
      </c>
      <c r="E7" s="31">
        <v>0</v>
      </c>
      <c r="F7" s="132"/>
      <c r="G7" s="132"/>
      <c r="H7" s="132"/>
      <c r="I7" s="132"/>
    </row>
    <row r="8" spans="1:10" ht="15" customHeight="1">
      <c r="C8" s="78"/>
      <c r="D8" s="13" t="s">
        <v>10</v>
      </c>
      <c r="E8" s="31">
        <v>0</v>
      </c>
      <c r="F8" s="132"/>
      <c r="G8" s="132"/>
      <c r="H8" s="132"/>
      <c r="I8" s="132"/>
    </row>
    <row r="9" spans="1:10" ht="15" customHeight="1">
      <c r="C9" s="131"/>
      <c r="D9" s="32" t="s">
        <v>36</v>
      </c>
      <c r="E9" s="33">
        <v>0</v>
      </c>
      <c r="F9" s="132"/>
      <c r="G9" s="132"/>
      <c r="H9" s="132"/>
      <c r="I9" s="132"/>
    </row>
    <row r="10" spans="1:10" ht="15" customHeight="1" thickBot="1">
      <c r="C10" s="66" t="s">
        <v>47</v>
      </c>
      <c r="D10" s="67"/>
      <c r="E10" s="34">
        <f>SUM(E6:E9)</f>
        <v>0</v>
      </c>
      <c r="F10" s="30"/>
      <c r="G10" s="30"/>
      <c r="H10" s="30"/>
      <c r="I10" s="30"/>
    </row>
    <row r="11" spans="1:10" ht="21" customHeight="1">
      <c r="C11" s="136" t="s">
        <v>12</v>
      </c>
      <c r="D11" s="137"/>
      <c r="E11" s="137"/>
      <c r="F11" s="140" t="s">
        <v>58</v>
      </c>
      <c r="G11" s="140"/>
      <c r="H11" s="140"/>
      <c r="I11" s="141"/>
    </row>
    <row r="12" spans="1:10" ht="22.15" customHeight="1">
      <c r="C12" s="138"/>
      <c r="D12" s="139"/>
      <c r="E12" s="139"/>
      <c r="F12" s="35" t="s">
        <v>37</v>
      </c>
      <c r="G12" s="35" t="s">
        <v>38</v>
      </c>
      <c r="H12" s="35" t="s">
        <v>39</v>
      </c>
      <c r="I12" s="36" t="s">
        <v>40</v>
      </c>
    </row>
    <row r="13" spans="1:10" ht="15" customHeight="1">
      <c r="C13" s="127" t="s">
        <v>41</v>
      </c>
      <c r="D13" s="142" t="s">
        <v>14</v>
      </c>
      <c r="E13" s="37"/>
      <c r="F13" s="14"/>
      <c r="G13" s="38">
        <v>50</v>
      </c>
      <c r="H13" s="39">
        <v>5000</v>
      </c>
      <c r="I13" s="40" t="s">
        <v>74</v>
      </c>
    </row>
    <row r="14" spans="1:10" ht="15" customHeight="1">
      <c r="C14" s="127"/>
      <c r="D14" s="143"/>
      <c r="E14" s="37"/>
      <c r="F14" s="14"/>
      <c r="G14" s="38"/>
      <c r="H14" s="39"/>
      <c r="I14" s="62" t="s">
        <v>82</v>
      </c>
    </row>
    <row r="15" spans="1:10" ht="15" customHeight="1" thickBot="1">
      <c r="C15" s="127"/>
      <c r="D15" s="143"/>
      <c r="E15" s="37"/>
      <c r="F15" s="14"/>
      <c r="G15" s="38"/>
      <c r="H15" s="39"/>
      <c r="I15" s="40"/>
    </row>
    <row r="16" spans="1:10" ht="15" customHeight="1" thickBot="1">
      <c r="C16" s="148"/>
      <c r="D16" s="41" t="s">
        <v>42</v>
      </c>
      <c r="E16" s="42">
        <v>0</v>
      </c>
      <c r="F16" s="43"/>
      <c r="G16" s="44"/>
      <c r="H16" s="43"/>
      <c r="I16" s="45"/>
    </row>
    <row r="17" spans="3:9" ht="15" customHeight="1">
      <c r="C17" s="127"/>
      <c r="D17" s="147" t="s">
        <v>43</v>
      </c>
      <c r="E17" s="46"/>
      <c r="F17" s="20"/>
      <c r="G17" s="47">
        <v>50</v>
      </c>
      <c r="H17" s="48">
        <v>2500</v>
      </c>
      <c r="I17" s="49" t="s">
        <v>74</v>
      </c>
    </row>
    <row r="18" spans="3:9" ht="15" customHeight="1">
      <c r="C18" s="127"/>
      <c r="D18" s="143"/>
      <c r="E18" s="37"/>
      <c r="F18" s="14"/>
      <c r="G18" s="38"/>
      <c r="H18" s="39"/>
      <c r="I18" s="62" t="s">
        <v>82</v>
      </c>
    </row>
    <row r="19" spans="3:9" ht="15" customHeight="1" thickBot="1">
      <c r="C19" s="127"/>
      <c r="D19" s="143"/>
      <c r="E19" s="37"/>
      <c r="F19" s="14"/>
      <c r="G19" s="38"/>
      <c r="H19" s="39"/>
      <c r="I19" s="40"/>
    </row>
    <row r="20" spans="3:9" ht="15" customHeight="1" thickBot="1">
      <c r="C20" s="148"/>
      <c r="D20" s="41" t="s">
        <v>42</v>
      </c>
      <c r="E20" s="42">
        <v>0</v>
      </c>
      <c r="F20" s="43"/>
      <c r="G20" s="44"/>
      <c r="H20" s="43"/>
      <c r="I20" s="45"/>
    </row>
    <row r="21" spans="3:9" ht="15" customHeight="1">
      <c r="C21" s="127"/>
      <c r="D21" s="144" t="s">
        <v>15</v>
      </c>
      <c r="E21" s="46"/>
      <c r="F21" s="20"/>
      <c r="G21" s="47">
        <v>50</v>
      </c>
      <c r="H21" s="48">
        <v>5000</v>
      </c>
      <c r="I21" s="49" t="s">
        <v>74</v>
      </c>
    </row>
    <row r="22" spans="3:9" ht="15" customHeight="1">
      <c r="C22" s="127"/>
      <c r="D22" s="143"/>
      <c r="E22" s="37"/>
      <c r="F22" s="14"/>
      <c r="G22" s="38"/>
      <c r="H22" s="39"/>
      <c r="I22" s="62" t="s">
        <v>82</v>
      </c>
    </row>
    <row r="23" spans="3:9" ht="15" customHeight="1" thickBot="1">
      <c r="C23" s="127"/>
      <c r="D23" s="143"/>
      <c r="E23" s="37"/>
      <c r="F23" s="14"/>
      <c r="G23" s="38"/>
      <c r="H23" s="39"/>
      <c r="I23" s="40"/>
    </row>
    <row r="24" spans="3:9" ht="15" customHeight="1" thickBot="1">
      <c r="C24" s="148"/>
      <c r="D24" s="41" t="s">
        <v>42</v>
      </c>
      <c r="E24" s="42">
        <v>0</v>
      </c>
      <c r="F24" s="43"/>
      <c r="G24" s="44"/>
      <c r="H24" s="43"/>
      <c r="I24" s="45"/>
    </row>
    <row r="25" spans="3:9" ht="15" customHeight="1">
      <c r="C25" s="127"/>
      <c r="D25" s="144" t="s">
        <v>45</v>
      </c>
      <c r="E25" s="46"/>
      <c r="F25" s="20"/>
      <c r="G25" s="47"/>
      <c r="H25" s="48"/>
      <c r="I25" s="49" t="s">
        <v>74</v>
      </c>
    </row>
    <row r="26" spans="3:9" ht="15" customHeight="1">
      <c r="C26" s="127"/>
      <c r="D26" s="143"/>
      <c r="E26" s="37"/>
      <c r="F26" s="14"/>
      <c r="G26" s="38"/>
      <c r="H26" s="39"/>
      <c r="I26" s="62" t="s">
        <v>82</v>
      </c>
    </row>
    <row r="27" spans="3:9" ht="15" customHeight="1" thickBot="1">
      <c r="C27" s="127"/>
      <c r="D27" s="143"/>
      <c r="E27" s="37"/>
      <c r="F27" s="14"/>
      <c r="G27" s="38"/>
      <c r="H27" s="39"/>
      <c r="I27" s="40"/>
    </row>
    <row r="28" spans="3:9" ht="15" customHeight="1" thickBot="1">
      <c r="C28" s="148"/>
      <c r="D28" s="41" t="s">
        <v>42</v>
      </c>
      <c r="E28" s="42">
        <v>0</v>
      </c>
      <c r="F28" s="43"/>
      <c r="G28" s="44"/>
      <c r="H28" s="43"/>
      <c r="I28" s="45"/>
    </row>
    <row r="29" spans="3:9" ht="15" customHeight="1">
      <c r="C29" s="145" t="s">
        <v>46</v>
      </c>
      <c r="D29" s="144" t="s">
        <v>17</v>
      </c>
      <c r="E29" s="46"/>
      <c r="F29" s="20">
        <v>2000</v>
      </c>
      <c r="G29" s="47" t="s">
        <v>44</v>
      </c>
      <c r="H29" s="48" t="s">
        <v>44</v>
      </c>
      <c r="I29" s="49" t="s">
        <v>62</v>
      </c>
    </row>
    <row r="30" spans="3:9" ht="15" customHeight="1">
      <c r="C30" s="145"/>
      <c r="D30" s="143"/>
      <c r="E30" s="37"/>
      <c r="F30" s="14">
        <v>1000</v>
      </c>
      <c r="G30" s="38" t="s">
        <v>44</v>
      </c>
      <c r="H30" s="39" t="s">
        <v>44</v>
      </c>
      <c r="I30" s="40" t="s">
        <v>63</v>
      </c>
    </row>
    <row r="31" spans="3:9" ht="15" customHeight="1" thickBot="1">
      <c r="C31" s="145"/>
      <c r="D31" s="143"/>
      <c r="E31" s="37"/>
      <c r="F31" s="14"/>
      <c r="G31" s="38"/>
      <c r="H31" s="39"/>
      <c r="I31" s="40"/>
    </row>
    <row r="32" spans="3:9" ht="15" customHeight="1" thickBot="1">
      <c r="C32" s="146"/>
      <c r="D32" s="41" t="s">
        <v>42</v>
      </c>
      <c r="E32" s="42">
        <v>12675000</v>
      </c>
      <c r="F32" s="43"/>
      <c r="G32" s="44"/>
      <c r="H32" s="51"/>
      <c r="I32" s="45"/>
    </row>
    <row r="33" spans="2:9" ht="15" customHeight="1" thickBot="1">
      <c r="C33" s="167" t="s">
        <v>47</v>
      </c>
      <c r="D33" s="168"/>
      <c r="E33" s="52">
        <f>E16+E20+E24+E28+E32</f>
        <v>12675000</v>
      </c>
      <c r="F33" s="53"/>
      <c r="G33" s="54"/>
      <c r="H33" s="55"/>
      <c r="I33" s="56"/>
    </row>
    <row r="34" spans="2:9" ht="15" customHeight="1">
      <c r="C34" s="97" t="s">
        <v>49</v>
      </c>
      <c r="D34" s="98"/>
      <c r="E34" s="57">
        <v>0</v>
      </c>
      <c r="F34" s="169"/>
      <c r="G34" s="169"/>
      <c r="H34" s="169"/>
      <c r="I34" s="169"/>
    </row>
    <row r="35" spans="2:9" ht="15" customHeight="1" thickBot="1">
      <c r="C35" s="73" t="s">
        <v>50</v>
      </c>
      <c r="D35" s="74"/>
      <c r="E35" s="19">
        <v>0</v>
      </c>
      <c r="F35" s="58"/>
      <c r="G35" s="58"/>
      <c r="H35" s="58"/>
      <c r="I35" s="58"/>
    </row>
    <row r="36" spans="2:9" ht="15" customHeight="1">
      <c r="C36" s="81" t="s">
        <v>19</v>
      </c>
      <c r="D36" s="82"/>
      <c r="E36" s="12">
        <v>0</v>
      </c>
      <c r="F36" s="58"/>
      <c r="G36" s="58"/>
      <c r="H36" s="58"/>
      <c r="I36" s="58"/>
    </row>
    <row r="37" spans="2:9" ht="15" customHeight="1" thickBot="1">
      <c r="C37" s="73" t="s">
        <v>20</v>
      </c>
      <c r="D37" s="74"/>
      <c r="E37" s="21">
        <v>0</v>
      </c>
      <c r="F37" s="132"/>
      <c r="G37" s="132"/>
      <c r="H37" s="132"/>
      <c r="I37" s="132"/>
    </row>
    <row r="38" spans="2:9" ht="15" customHeight="1">
      <c r="C38" s="10" t="s">
        <v>51</v>
      </c>
      <c r="D38" s="10"/>
      <c r="E38" s="10"/>
      <c r="F38" s="10"/>
      <c r="G38" s="10"/>
      <c r="H38" s="10"/>
      <c r="I38" s="10"/>
    </row>
    <row r="39" spans="2:9" ht="15" customHeight="1">
      <c r="C39" s="10" t="s">
        <v>55</v>
      </c>
      <c r="D39" s="10"/>
      <c r="E39" s="10"/>
      <c r="F39" s="10"/>
      <c r="G39" s="10"/>
      <c r="H39" s="10"/>
      <c r="I39" s="10"/>
    </row>
    <row r="40" spans="2:9" ht="15" customHeight="1"/>
    <row r="41" spans="2:9" ht="15" customHeight="1">
      <c r="B41" s="1" t="s">
        <v>21</v>
      </c>
      <c r="C41" s="80" t="s">
        <v>22</v>
      </c>
      <c r="D41" s="80"/>
      <c r="E41" s="80"/>
      <c r="F41" s="80"/>
      <c r="G41" s="80"/>
    </row>
    <row r="42" spans="2:9" ht="12.75" thickBot="1">
      <c r="C42" s="8"/>
      <c r="D42" s="8"/>
      <c r="E42" s="166" t="s">
        <v>23</v>
      </c>
      <c r="F42" s="166"/>
      <c r="G42" s="166"/>
      <c r="H42" s="166" t="s">
        <v>24</v>
      </c>
      <c r="I42" s="166"/>
    </row>
    <row r="43" spans="2:9" ht="15" customHeight="1">
      <c r="C43" s="120" t="s">
        <v>25</v>
      </c>
      <c r="D43" s="121"/>
      <c r="E43" s="158"/>
      <c r="F43" s="159"/>
      <c r="G43" s="160"/>
      <c r="H43" s="158"/>
      <c r="I43" s="161"/>
    </row>
    <row r="44" spans="2:9" ht="15" customHeight="1" thickBot="1">
      <c r="C44" s="154" t="s">
        <v>26</v>
      </c>
      <c r="D44" s="155"/>
      <c r="E44" s="164"/>
      <c r="F44" s="162"/>
      <c r="G44" s="165"/>
      <c r="H44" s="162"/>
      <c r="I44" s="163"/>
    </row>
    <row r="45" spans="2:9" ht="15" customHeight="1" thickBot="1">
      <c r="C45" s="152" t="s">
        <v>53</v>
      </c>
      <c r="D45" s="153"/>
      <c r="E45" s="124">
        <v>0</v>
      </c>
      <c r="F45" s="125"/>
      <c r="G45" s="125"/>
      <c r="H45" s="125"/>
      <c r="I45" s="126"/>
    </row>
    <row r="46" spans="2:9" ht="15" customHeight="1">
      <c r="C46" s="10" t="s">
        <v>59</v>
      </c>
      <c r="D46" s="10"/>
      <c r="E46" s="28"/>
      <c r="F46" s="28"/>
      <c r="G46" s="28"/>
      <c r="H46" s="28"/>
      <c r="I46" s="28"/>
    </row>
    <row r="47" spans="2:9" ht="15" customHeight="1"/>
    <row r="48" spans="2:9" ht="15" customHeight="1" thickBot="1">
      <c r="B48" s="1" t="s">
        <v>27</v>
      </c>
      <c r="C48" s="80" t="s">
        <v>28</v>
      </c>
      <c r="D48" s="80"/>
      <c r="E48" s="80"/>
      <c r="F48" s="80"/>
      <c r="G48" s="80"/>
    </row>
    <row r="49" spans="2:9" ht="15" customHeight="1">
      <c r="C49" s="75" t="s">
        <v>29</v>
      </c>
      <c r="D49" s="23" t="s">
        <v>30</v>
      </c>
      <c r="E49" s="116">
        <v>0</v>
      </c>
      <c r="F49" s="116"/>
      <c r="G49" s="116"/>
      <c r="H49" s="116"/>
      <c r="I49" s="117"/>
    </row>
    <row r="50" spans="2:9" ht="15" customHeight="1" thickBot="1">
      <c r="C50" s="76"/>
      <c r="D50" s="26" t="s">
        <v>31</v>
      </c>
      <c r="E50" s="118">
        <v>0</v>
      </c>
      <c r="F50" s="156"/>
      <c r="G50" s="156"/>
      <c r="H50" s="156"/>
      <c r="I50" s="157"/>
    </row>
    <row r="51" spans="2:9" ht="15" customHeight="1"/>
    <row r="52" spans="2:9" ht="15" customHeight="1" thickBot="1">
      <c r="B52" s="1" t="s">
        <v>32</v>
      </c>
      <c r="C52" s="80" t="s">
        <v>33</v>
      </c>
      <c r="D52" s="80"/>
      <c r="E52" s="80"/>
      <c r="F52" s="80"/>
      <c r="G52" s="80"/>
      <c r="H52" s="80"/>
      <c r="I52" s="80"/>
    </row>
    <row r="53" spans="2:9" ht="70.150000000000006" customHeight="1" thickBot="1">
      <c r="C53" s="3" t="s">
        <v>34</v>
      </c>
      <c r="D53" s="149"/>
      <c r="E53" s="150"/>
      <c r="F53" s="150"/>
      <c r="G53" s="150"/>
      <c r="H53" s="150"/>
      <c r="I53" s="151"/>
    </row>
  </sheetData>
  <mergeCells count="44">
    <mergeCell ref="C52:I52"/>
    <mergeCell ref="D53:I53"/>
    <mergeCell ref="C45:D45"/>
    <mergeCell ref="E45:I45"/>
    <mergeCell ref="C48:G48"/>
    <mergeCell ref="C49:C50"/>
    <mergeCell ref="E49:I49"/>
    <mergeCell ref="E50:I50"/>
    <mergeCell ref="C43:D43"/>
    <mergeCell ref="E43:G43"/>
    <mergeCell ref="H43:I43"/>
    <mergeCell ref="C44:D44"/>
    <mergeCell ref="E44:G44"/>
    <mergeCell ref="H44:I44"/>
    <mergeCell ref="C36:D36"/>
    <mergeCell ref="C37:D37"/>
    <mergeCell ref="F37:I37"/>
    <mergeCell ref="C41:G41"/>
    <mergeCell ref="E42:G42"/>
    <mergeCell ref="H42:I42"/>
    <mergeCell ref="C35:D35"/>
    <mergeCell ref="C10:D10"/>
    <mergeCell ref="C11:E12"/>
    <mergeCell ref="F11:I11"/>
    <mergeCell ref="C13:C28"/>
    <mergeCell ref="D13:D15"/>
    <mergeCell ref="D17:D19"/>
    <mergeCell ref="D21:D23"/>
    <mergeCell ref="D25:D27"/>
    <mergeCell ref="C29:C32"/>
    <mergeCell ref="D29:D31"/>
    <mergeCell ref="C33:D33"/>
    <mergeCell ref="C34:D34"/>
    <mergeCell ref="F34:I34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53"/>
  <sheetViews>
    <sheetView view="pageBreakPreview" zoomScaleNormal="100" zoomScaleSheetLayoutView="100" workbookViewId="0">
      <selection activeCell="E3" sqref="E3:I3"/>
    </sheetView>
  </sheetViews>
  <sheetFormatPr defaultColWidth="9" defaultRowHeight="12"/>
  <cols>
    <col min="1" max="1" width="0.75" style="1" customWidth="1"/>
    <col min="2" max="2" width="3.125" style="1" bestFit="1" customWidth="1"/>
    <col min="3" max="3" width="10.625" style="9" customWidth="1"/>
    <col min="4" max="4" width="24.625" style="9" customWidth="1"/>
    <col min="5" max="6" width="10.625" style="9" customWidth="1"/>
    <col min="7" max="8" width="6.625" style="9" customWidth="1"/>
    <col min="9" max="9" width="19.625" style="9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>
      <c r="A1" s="106" t="s">
        <v>57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" customHeight="1" thickBot="1">
      <c r="B2" s="1" t="s">
        <v>2</v>
      </c>
      <c r="C2" s="80" t="s">
        <v>3</v>
      </c>
      <c r="D2" s="80"/>
      <c r="E2" s="80"/>
      <c r="F2" s="80"/>
      <c r="G2" s="80"/>
      <c r="H2" s="8"/>
    </row>
    <row r="3" spans="1:10" ht="19.5" customHeight="1" thickBot="1">
      <c r="C3" s="107" t="s">
        <v>48</v>
      </c>
      <c r="D3" s="108"/>
      <c r="E3" s="133" t="s">
        <v>61</v>
      </c>
      <c r="F3" s="134"/>
      <c r="G3" s="134"/>
      <c r="H3" s="134"/>
      <c r="I3" s="135"/>
    </row>
    <row r="4" spans="1:10" ht="15" customHeight="1"/>
    <row r="5" spans="1:10" ht="15" customHeight="1" thickBot="1">
      <c r="B5" s="1" t="s">
        <v>5</v>
      </c>
      <c r="C5" s="80" t="s">
        <v>6</v>
      </c>
      <c r="D5" s="80"/>
      <c r="E5" s="80"/>
      <c r="F5" s="80"/>
      <c r="G5" s="80"/>
    </row>
    <row r="6" spans="1:10" ht="15" customHeight="1">
      <c r="C6" s="77" t="s">
        <v>7</v>
      </c>
      <c r="D6" s="11" t="s">
        <v>8</v>
      </c>
      <c r="E6" s="29">
        <v>167597499</v>
      </c>
      <c r="F6" s="132"/>
      <c r="G6" s="132"/>
      <c r="H6" s="132"/>
      <c r="I6" s="132"/>
    </row>
    <row r="7" spans="1:10" ht="15" customHeight="1">
      <c r="C7" s="78"/>
      <c r="D7" s="13" t="s">
        <v>35</v>
      </c>
      <c r="E7" s="31">
        <v>57908835</v>
      </c>
      <c r="F7" s="132"/>
      <c r="G7" s="132"/>
      <c r="H7" s="132"/>
      <c r="I7" s="132"/>
    </row>
    <row r="8" spans="1:10" ht="15" customHeight="1">
      <c r="C8" s="78"/>
      <c r="D8" s="13" t="s">
        <v>10</v>
      </c>
      <c r="E8" s="31">
        <v>210888346</v>
      </c>
      <c r="F8" s="132"/>
      <c r="G8" s="132"/>
      <c r="H8" s="132"/>
      <c r="I8" s="132"/>
    </row>
    <row r="9" spans="1:10" ht="15" customHeight="1">
      <c r="C9" s="131"/>
      <c r="D9" s="32" t="s">
        <v>36</v>
      </c>
      <c r="E9" s="33">
        <v>1140780</v>
      </c>
      <c r="F9" s="132"/>
      <c r="G9" s="132"/>
      <c r="H9" s="132"/>
      <c r="I9" s="132"/>
    </row>
    <row r="10" spans="1:10" ht="15" customHeight="1" thickBot="1">
      <c r="C10" s="66" t="s">
        <v>47</v>
      </c>
      <c r="D10" s="67"/>
      <c r="E10" s="34">
        <f>SUM(E6:E9)</f>
        <v>437535460</v>
      </c>
      <c r="F10" s="30"/>
      <c r="G10" s="30"/>
      <c r="H10" s="30"/>
      <c r="I10" s="30"/>
    </row>
    <row r="11" spans="1:10" ht="21" customHeight="1">
      <c r="C11" s="136" t="s">
        <v>12</v>
      </c>
      <c r="D11" s="137"/>
      <c r="E11" s="137"/>
      <c r="F11" s="140" t="s">
        <v>58</v>
      </c>
      <c r="G11" s="140"/>
      <c r="H11" s="140"/>
      <c r="I11" s="141"/>
    </row>
    <row r="12" spans="1:10" ht="22.15" customHeight="1">
      <c r="C12" s="138"/>
      <c r="D12" s="139"/>
      <c r="E12" s="139"/>
      <c r="F12" s="35" t="s">
        <v>37</v>
      </c>
      <c r="G12" s="35" t="s">
        <v>38</v>
      </c>
      <c r="H12" s="35" t="s">
        <v>39</v>
      </c>
      <c r="I12" s="36" t="s">
        <v>40</v>
      </c>
    </row>
    <row r="13" spans="1:10" ht="15" customHeight="1">
      <c r="C13" s="127" t="s">
        <v>41</v>
      </c>
      <c r="D13" s="142" t="s">
        <v>14</v>
      </c>
      <c r="E13" s="37"/>
      <c r="F13" s="14"/>
      <c r="G13" s="38">
        <v>50</v>
      </c>
      <c r="H13" s="39">
        <v>5000</v>
      </c>
      <c r="I13" s="40"/>
    </row>
    <row r="14" spans="1:10" ht="15" customHeight="1">
      <c r="C14" s="127"/>
      <c r="D14" s="143"/>
      <c r="E14" s="37"/>
      <c r="F14" s="14"/>
      <c r="G14" s="38"/>
      <c r="H14" s="39"/>
      <c r="I14" s="40"/>
    </row>
    <row r="15" spans="1:10" ht="15" customHeight="1" thickBot="1">
      <c r="C15" s="127"/>
      <c r="D15" s="143"/>
      <c r="E15" s="37"/>
      <c r="F15" s="14"/>
      <c r="G15" s="38"/>
      <c r="H15" s="39"/>
      <c r="I15" s="40"/>
    </row>
    <row r="16" spans="1:10" ht="15" customHeight="1" thickBot="1">
      <c r="C16" s="148"/>
      <c r="D16" s="41" t="s">
        <v>42</v>
      </c>
      <c r="E16" s="42">
        <v>62242968</v>
      </c>
      <c r="F16" s="43"/>
      <c r="G16" s="44"/>
      <c r="H16" s="43"/>
      <c r="I16" s="45"/>
    </row>
    <row r="17" spans="3:9" ht="15" customHeight="1">
      <c r="C17" s="127"/>
      <c r="D17" s="147" t="s">
        <v>43</v>
      </c>
      <c r="E17" s="46"/>
      <c r="F17" s="20"/>
      <c r="G17" s="47">
        <v>50</v>
      </c>
      <c r="H17" s="48">
        <v>2500</v>
      </c>
      <c r="I17" s="49"/>
    </row>
    <row r="18" spans="3:9" ht="15" customHeight="1">
      <c r="C18" s="127"/>
      <c r="D18" s="143"/>
      <c r="E18" s="37"/>
      <c r="F18" s="14"/>
      <c r="G18" s="38"/>
      <c r="H18" s="39"/>
      <c r="I18" s="40"/>
    </row>
    <row r="19" spans="3:9" ht="15" customHeight="1" thickBot="1">
      <c r="C19" s="127"/>
      <c r="D19" s="143"/>
      <c r="E19" s="37"/>
      <c r="F19" s="14"/>
      <c r="G19" s="38"/>
      <c r="H19" s="39"/>
      <c r="I19" s="40"/>
    </row>
    <row r="20" spans="3:9" ht="15" customHeight="1" thickBot="1">
      <c r="C20" s="148"/>
      <c r="D20" s="41" t="s">
        <v>42</v>
      </c>
      <c r="E20" s="42">
        <v>16311369</v>
      </c>
      <c r="F20" s="43"/>
      <c r="G20" s="44"/>
      <c r="H20" s="43"/>
      <c r="I20" s="45"/>
    </row>
    <row r="21" spans="3:9" ht="15" customHeight="1">
      <c r="C21" s="127"/>
      <c r="D21" s="144" t="s">
        <v>15</v>
      </c>
      <c r="E21" s="46"/>
      <c r="F21" s="20"/>
      <c r="G21" s="47">
        <v>50</v>
      </c>
      <c r="H21" s="48">
        <v>5000</v>
      </c>
      <c r="I21" s="49"/>
    </row>
    <row r="22" spans="3:9" ht="15" customHeight="1">
      <c r="C22" s="127"/>
      <c r="D22" s="143"/>
      <c r="E22" s="37"/>
      <c r="F22" s="14"/>
      <c r="G22" s="38"/>
      <c r="H22" s="39"/>
      <c r="I22" s="40"/>
    </row>
    <row r="23" spans="3:9" ht="15" customHeight="1" thickBot="1">
      <c r="C23" s="127"/>
      <c r="D23" s="143"/>
      <c r="E23" s="37"/>
      <c r="F23" s="14"/>
      <c r="G23" s="38"/>
      <c r="H23" s="39"/>
      <c r="I23" s="40"/>
    </row>
    <row r="24" spans="3:9" ht="15" customHeight="1" thickBot="1">
      <c r="C24" s="148"/>
      <c r="D24" s="41" t="s">
        <v>42</v>
      </c>
      <c r="E24" s="42">
        <v>78510817</v>
      </c>
      <c r="F24" s="43"/>
      <c r="G24" s="44"/>
      <c r="H24" s="43"/>
      <c r="I24" s="45"/>
    </row>
    <row r="25" spans="3:9" ht="15" customHeight="1">
      <c r="C25" s="127"/>
      <c r="D25" s="144" t="s">
        <v>45</v>
      </c>
      <c r="E25" s="46"/>
      <c r="F25" s="20"/>
      <c r="G25" s="47"/>
      <c r="H25" s="48"/>
      <c r="I25" s="49"/>
    </row>
    <row r="26" spans="3:9" ht="15" customHeight="1">
      <c r="C26" s="127"/>
      <c r="D26" s="143"/>
      <c r="E26" s="37"/>
      <c r="F26" s="14"/>
      <c r="G26" s="38"/>
      <c r="H26" s="39"/>
      <c r="I26" s="40"/>
    </row>
    <row r="27" spans="3:9" ht="15" customHeight="1" thickBot="1">
      <c r="C27" s="127"/>
      <c r="D27" s="143"/>
      <c r="E27" s="37"/>
      <c r="F27" s="14"/>
      <c r="G27" s="38"/>
      <c r="H27" s="39"/>
      <c r="I27" s="40"/>
    </row>
    <row r="28" spans="3:9" ht="15" customHeight="1" thickBot="1">
      <c r="C28" s="148"/>
      <c r="D28" s="41" t="s">
        <v>42</v>
      </c>
      <c r="E28" s="42">
        <v>569200</v>
      </c>
      <c r="F28" s="43"/>
      <c r="G28" s="44"/>
      <c r="H28" s="43"/>
      <c r="I28" s="45"/>
    </row>
    <row r="29" spans="3:9" ht="15" customHeight="1">
      <c r="C29" s="145" t="s">
        <v>46</v>
      </c>
      <c r="D29" s="144" t="s">
        <v>17</v>
      </c>
      <c r="E29" s="46"/>
      <c r="F29" s="20">
        <v>2000</v>
      </c>
      <c r="G29" s="47" t="s">
        <v>44</v>
      </c>
      <c r="H29" s="48" t="s">
        <v>44</v>
      </c>
      <c r="I29" s="49" t="s">
        <v>62</v>
      </c>
    </row>
    <row r="30" spans="3:9" ht="15" customHeight="1">
      <c r="C30" s="145"/>
      <c r="D30" s="143"/>
      <c r="E30" s="37"/>
      <c r="F30" s="14">
        <v>1000</v>
      </c>
      <c r="G30" s="38" t="s">
        <v>44</v>
      </c>
      <c r="H30" s="39" t="s">
        <v>44</v>
      </c>
      <c r="I30" s="40" t="s">
        <v>63</v>
      </c>
    </row>
    <row r="31" spans="3:9" ht="15" customHeight="1" thickBot="1">
      <c r="C31" s="145"/>
      <c r="D31" s="143"/>
      <c r="E31" s="37"/>
      <c r="F31" s="14"/>
      <c r="G31" s="38"/>
      <c r="H31" s="39"/>
      <c r="I31" s="40"/>
    </row>
    <row r="32" spans="3:9" ht="15" customHeight="1" thickBot="1">
      <c r="C32" s="146"/>
      <c r="D32" s="41" t="s">
        <v>42</v>
      </c>
      <c r="E32" s="42">
        <v>30642000</v>
      </c>
      <c r="F32" s="43"/>
      <c r="G32" s="44"/>
      <c r="H32" s="51"/>
      <c r="I32" s="45"/>
    </row>
    <row r="33" spans="2:9" ht="15" customHeight="1" thickBot="1">
      <c r="C33" s="167" t="s">
        <v>47</v>
      </c>
      <c r="D33" s="168"/>
      <c r="E33" s="52">
        <f>E16+E20+E24+E28+E32</f>
        <v>188276354</v>
      </c>
      <c r="F33" s="53"/>
      <c r="G33" s="54"/>
      <c r="H33" s="55"/>
      <c r="I33" s="56"/>
    </row>
    <row r="34" spans="2:9" ht="15" customHeight="1">
      <c r="C34" s="97" t="s">
        <v>49</v>
      </c>
      <c r="D34" s="98"/>
      <c r="E34" s="57">
        <v>29187</v>
      </c>
      <c r="F34" s="169"/>
      <c r="G34" s="169"/>
      <c r="H34" s="169"/>
      <c r="I34" s="169"/>
    </row>
    <row r="35" spans="2:9" ht="15" customHeight="1" thickBot="1">
      <c r="C35" s="73" t="s">
        <v>50</v>
      </c>
      <c r="D35" s="74"/>
      <c r="E35" s="19">
        <v>6584</v>
      </c>
      <c r="F35" s="58"/>
      <c r="G35" s="58"/>
      <c r="H35" s="58"/>
      <c r="I35" s="58"/>
    </row>
    <row r="36" spans="2:9" ht="15" customHeight="1">
      <c r="C36" s="81" t="s">
        <v>19</v>
      </c>
      <c r="D36" s="82"/>
      <c r="E36" s="12">
        <f>(E6+E8)/E34</f>
        <v>12967.617261109399</v>
      </c>
      <c r="F36" s="58"/>
      <c r="G36" s="58"/>
      <c r="H36" s="58"/>
      <c r="I36" s="58"/>
    </row>
    <row r="37" spans="2:9" ht="15" customHeight="1" thickBot="1">
      <c r="C37" s="73" t="s">
        <v>20</v>
      </c>
      <c r="D37" s="74"/>
      <c r="E37" s="21">
        <f>(E7+E9)/E35</f>
        <v>8968.6535540704735</v>
      </c>
      <c r="F37" s="132"/>
      <c r="G37" s="132"/>
      <c r="H37" s="132"/>
      <c r="I37" s="132"/>
    </row>
    <row r="38" spans="2:9" ht="15" customHeight="1">
      <c r="C38" s="10" t="s">
        <v>51</v>
      </c>
      <c r="D38" s="10"/>
      <c r="E38" s="10"/>
      <c r="F38" s="10"/>
      <c r="G38" s="10"/>
      <c r="H38" s="10"/>
      <c r="I38" s="10"/>
    </row>
    <row r="39" spans="2:9" ht="15" customHeight="1">
      <c r="C39" s="10" t="s">
        <v>55</v>
      </c>
      <c r="D39" s="10"/>
      <c r="E39" s="10"/>
      <c r="F39" s="10"/>
      <c r="G39" s="10"/>
      <c r="H39" s="10"/>
      <c r="I39" s="10"/>
    </row>
    <row r="40" spans="2:9" ht="15" customHeight="1"/>
    <row r="41" spans="2:9" ht="15" customHeight="1">
      <c r="B41" s="1" t="s">
        <v>21</v>
      </c>
      <c r="C41" s="80" t="s">
        <v>22</v>
      </c>
      <c r="D41" s="80"/>
      <c r="E41" s="80"/>
      <c r="F41" s="80"/>
      <c r="G41" s="80"/>
    </row>
    <row r="42" spans="2:9" ht="12.75" thickBot="1">
      <c r="C42" s="8"/>
      <c r="D42" s="8"/>
      <c r="E42" s="166" t="s">
        <v>23</v>
      </c>
      <c r="F42" s="166"/>
      <c r="G42" s="166"/>
      <c r="H42" s="166" t="s">
        <v>24</v>
      </c>
      <c r="I42" s="166"/>
    </row>
    <row r="43" spans="2:9" ht="15" customHeight="1">
      <c r="C43" s="120" t="s">
        <v>25</v>
      </c>
      <c r="D43" s="121"/>
      <c r="E43" s="158"/>
      <c r="F43" s="159"/>
      <c r="G43" s="160"/>
      <c r="H43" s="158"/>
      <c r="I43" s="161"/>
    </row>
    <row r="44" spans="2:9" ht="15" customHeight="1" thickBot="1">
      <c r="C44" s="154" t="s">
        <v>26</v>
      </c>
      <c r="D44" s="155"/>
      <c r="E44" s="164"/>
      <c r="F44" s="162"/>
      <c r="G44" s="165"/>
      <c r="H44" s="162"/>
      <c r="I44" s="163"/>
    </row>
    <row r="45" spans="2:9" ht="15" customHeight="1" thickBot="1">
      <c r="C45" s="152" t="s">
        <v>53</v>
      </c>
      <c r="D45" s="153"/>
      <c r="E45" s="124">
        <v>31</v>
      </c>
      <c r="F45" s="125"/>
      <c r="G45" s="125"/>
      <c r="H45" s="125"/>
      <c r="I45" s="126"/>
    </row>
    <row r="46" spans="2:9" ht="15" customHeight="1">
      <c r="C46" s="10" t="s">
        <v>59</v>
      </c>
      <c r="D46" s="10"/>
      <c r="E46" s="28"/>
      <c r="F46" s="28"/>
      <c r="G46" s="28"/>
      <c r="H46" s="28"/>
      <c r="I46" s="28"/>
    </row>
    <row r="47" spans="2:9" ht="15" customHeight="1"/>
    <row r="48" spans="2:9" ht="15" customHeight="1" thickBot="1">
      <c r="B48" s="1" t="s">
        <v>27</v>
      </c>
      <c r="C48" s="80" t="s">
        <v>28</v>
      </c>
      <c r="D48" s="80"/>
      <c r="E48" s="80"/>
      <c r="F48" s="80"/>
      <c r="G48" s="80"/>
    </row>
    <row r="49" spans="2:9" ht="15" customHeight="1">
      <c r="C49" s="75" t="s">
        <v>29</v>
      </c>
      <c r="D49" s="23" t="s">
        <v>30</v>
      </c>
      <c r="E49" s="116">
        <f>(E16+E20)/(E16+E20+E24+E28)</f>
        <v>0.4983325969667754</v>
      </c>
      <c r="F49" s="116"/>
      <c r="G49" s="116"/>
      <c r="H49" s="116"/>
      <c r="I49" s="117"/>
    </row>
    <row r="50" spans="2:9" ht="15" customHeight="1" thickBot="1">
      <c r="C50" s="76"/>
      <c r="D50" s="26" t="s">
        <v>31</v>
      </c>
      <c r="E50" s="118">
        <f>(E24+E28)/(E16+E20+E24+E28)</f>
        <v>0.50166740303322455</v>
      </c>
      <c r="F50" s="156"/>
      <c r="G50" s="156"/>
      <c r="H50" s="156"/>
      <c r="I50" s="157"/>
    </row>
    <row r="51" spans="2:9" ht="15" customHeight="1"/>
    <row r="52" spans="2:9" ht="15" customHeight="1" thickBot="1">
      <c r="B52" s="1" t="s">
        <v>32</v>
      </c>
      <c r="C52" s="80" t="s">
        <v>33</v>
      </c>
      <c r="D52" s="80"/>
      <c r="E52" s="80"/>
      <c r="F52" s="80"/>
      <c r="G52" s="80"/>
      <c r="H52" s="80"/>
      <c r="I52" s="80"/>
    </row>
    <row r="53" spans="2:9" ht="70.150000000000006" customHeight="1" thickBot="1">
      <c r="C53" s="3" t="s">
        <v>34</v>
      </c>
      <c r="D53" s="149"/>
      <c r="E53" s="150"/>
      <c r="F53" s="150"/>
      <c r="G53" s="150"/>
      <c r="H53" s="150"/>
      <c r="I53" s="151"/>
    </row>
  </sheetData>
  <mergeCells count="44">
    <mergeCell ref="C52:I52"/>
    <mergeCell ref="D53:I53"/>
    <mergeCell ref="C45:D45"/>
    <mergeCell ref="E45:I45"/>
    <mergeCell ref="C48:G48"/>
    <mergeCell ref="C49:C50"/>
    <mergeCell ref="E49:I49"/>
    <mergeCell ref="E50:I50"/>
    <mergeCell ref="C43:D43"/>
    <mergeCell ref="E43:G43"/>
    <mergeCell ref="H43:I43"/>
    <mergeCell ref="C44:D44"/>
    <mergeCell ref="E44:G44"/>
    <mergeCell ref="H44:I44"/>
    <mergeCell ref="C36:D36"/>
    <mergeCell ref="C37:D37"/>
    <mergeCell ref="F37:I37"/>
    <mergeCell ref="C41:G41"/>
    <mergeCell ref="E42:G42"/>
    <mergeCell ref="H42:I42"/>
    <mergeCell ref="C35:D35"/>
    <mergeCell ref="C10:D10"/>
    <mergeCell ref="C11:E12"/>
    <mergeCell ref="F11:I11"/>
    <mergeCell ref="C13:C28"/>
    <mergeCell ref="D13:D15"/>
    <mergeCell ref="D17:D19"/>
    <mergeCell ref="D21:D23"/>
    <mergeCell ref="D25:D27"/>
    <mergeCell ref="C29:C32"/>
    <mergeCell ref="D29:D31"/>
    <mergeCell ref="C33:D33"/>
    <mergeCell ref="C34:D34"/>
    <mergeCell ref="F34:I34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53"/>
  <sheetViews>
    <sheetView view="pageBreakPreview" zoomScaleNormal="100" zoomScaleSheetLayoutView="100" workbookViewId="0">
      <selection activeCell="I10" sqref="I10"/>
    </sheetView>
  </sheetViews>
  <sheetFormatPr defaultColWidth="9" defaultRowHeight="12"/>
  <cols>
    <col min="1" max="1" width="0.75" style="1" customWidth="1"/>
    <col min="2" max="2" width="3.125" style="1" bestFit="1" customWidth="1"/>
    <col min="3" max="3" width="10.625" style="9" customWidth="1"/>
    <col min="4" max="4" width="24.625" style="9" customWidth="1"/>
    <col min="5" max="6" width="10.625" style="9" customWidth="1"/>
    <col min="7" max="8" width="6.625" style="9" customWidth="1"/>
    <col min="9" max="9" width="19.625" style="9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>
      <c r="A1" s="106" t="s">
        <v>57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" customHeight="1" thickBot="1">
      <c r="B2" s="1" t="s">
        <v>2</v>
      </c>
      <c r="C2" s="80" t="s">
        <v>3</v>
      </c>
      <c r="D2" s="80"/>
      <c r="E2" s="80"/>
      <c r="F2" s="80"/>
      <c r="G2" s="80"/>
      <c r="H2" s="8"/>
    </row>
    <row r="3" spans="1:10" ht="19.5" customHeight="1" thickBot="1">
      <c r="C3" s="107" t="s">
        <v>48</v>
      </c>
      <c r="D3" s="108"/>
      <c r="E3" s="133" t="s">
        <v>61</v>
      </c>
      <c r="F3" s="134"/>
      <c r="G3" s="134"/>
      <c r="H3" s="134"/>
      <c r="I3" s="135"/>
    </row>
    <row r="4" spans="1:10" ht="15" customHeight="1"/>
    <row r="5" spans="1:10" ht="15" customHeight="1" thickBot="1">
      <c r="B5" s="1" t="s">
        <v>5</v>
      </c>
      <c r="C5" s="80" t="s">
        <v>6</v>
      </c>
      <c r="D5" s="80"/>
      <c r="E5" s="80"/>
      <c r="F5" s="80"/>
      <c r="G5" s="80"/>
    </row>
    <row r="6" spans="1:10" ht="15" customHeight="1">
      <c r="C6" s="77" t="s">
        <v>7</v>
      </c>
      <c r="D6" s="11" t="s">
        <v>8</v>
      </c>
      <c r="E6" s="29">
        <v>260421505</v>
      </c>
      <c r="F6" s="132"/>
      <c r="G6" s="132"/>
      <c r="H6" s="132"/>
      <c r="I6" s="132"/>
    </row>
    <row r="7" spans="1:10" ht="15" customHeight="1">
      <c r="C7" s="78"/>
      <c r="D7" s="13" t="s">
        <v>35</v>
      </c>
      <c r="E7" s="31">
        <v>69250749</v>
      </c>
      <c r="F7" s="132"/>
      <c r="G7" s="132"/>
      <c r="H7" s="132"/>
      <c r="I7" s="132"/>
    </row>
    <row r="8" spans="1:10" ht="15" customHeight="1">
      <c r="C8" s="78"/>
      <c r="D8" s="13" t="s">
        <v>10</v>
      </c>
      <c r="E8" s="31">
        <v>556670056</v>
      </c>
      <c r="F8" s="132"/>
      <c r="G8" s="132"/>
      <c r="H8" s="132"/>
      <c r="I8" s="132"/>
    </row>
    <row r="9" spans="1:10" ht="15" customHeight="1">
      <c r="C9" s="131"/>
      <c r="D9" s="32" t="s">
        <v>36</v>
      </c>
      <c r="E9" s="33">
        <v>941820</v>
      </c>
      <c r="F9" s="132"/>
      <c r="G9" s="132"/>
      <c r="H9" s="132"/>
      <c r="I9" s="132"/>
    </row>
    <row r="10" spans="1:10" ht="15" customHeight="1" thickBot="1">
      <c r="C10" s="66" t="s">
        <v>47</v>
      </c>
      <c r="D10" s="67"/>
      <c r="E10" s="34">
        <f>SUM(E6:E9)</f>
        <v>887284130</v>
      </c>
      <c r="F10" s="30"/>
      <c r="G10" s="30"/>
      <c r="H10" s="30"/>
      <c r="I10" s="30"/>
    </row>
    <row r="11" spans="1:10" ht="21" customHeight="1">
      <c r="C11" s="136" t="s">
        <v>12</v>
      </c>
      <c r="D11" s="137"/>
      <c r="E11" s="137"/>
      <c r="F11" s="140" t="s">
        <v>58</v>
      </c>
      <c r="G11" s="140"/>
      <c r="H11" s="140"/>
      <c r="I11" s="141"/>
    </row>
    <row r="12" spans="1:10" ht="22.15" customHeight="1">
      <c r="C12" s="138"/>
      <c r="D12" s="139"/>
      <c r="E12" s="139"/>
      <c r="F12" s="35" t="s">
        <v>37</v>
      </c>
      <c r="G12" s="35" t="s">
        <v>38</v>
      </c>
      <c r="H12" s="35" t="s">
        <v>39</v>
      </c>
      <c r="I12" s="36" t="s">
        <v>40</v>
      </c>
    </row>
    <row r="13" spans="1:10" ht="15" customHeight="1">
      <c r="C13" s="127" t="s">
        <v>41</v>
      </c>
      <c r="D13" s="142" t="s">
        <v>14</v>
      </c>
      <c r="E13" s="37"/>
      <c r="F13" s="14"/>
      <c r="G13" s="38">
        <v>50</v>
      </c>
      <c r="H13" s="39">
        <v>5000</v>
      </c>
      <c r="I13" s="40" t="s">
        <v>75</v>
      </c>
    </row>
    <row r="14" spans="1:10" ht="15" customHeight="1">
      <c r="C14" s="127"/>
      <c r="D14" s="143"/>
      <c r="E14" s="37"/>
      <c r="F14" s="14"/>
      <c r="G14" s="38"/>
      <c r="H14" s="39"/>
      <c r="I14" s="40"/>
    </row>
    <row r="15" spans="1:10" ht="15" customHeight="1" thickBot="1">
      <c r="C15" s="127"/>
      <c r="D15" s="143"/>
      <c r="E15" s="37"/>
      <c r="F15" s="14"/>
      <c r="G15" s="38"/>
      <c r="H15" s="39"/>
      <c r="I15" s="40"/>
    </row>
    <row r="16" spans="1:10" ht="15" customHeight="1" thickBot="1">
      <c r="C16" s="148"/>
      <c r="D16" s="41" t="s">
        <v>42</v>
      </c>
      <c r="E16" s="42">
        <v>106511043</v>
      </c>
      <c r="F16" s="43"/>
      <c r="G16" s="44"/>
      <c r="H16" s="43"/>
      <c r="I16" s="45"/>
    </row>
    <row r="17" spans="3:9" ht="15" customHeight="1">
      <c r="C17" s="127"/>
      <c r="D17" s="147" t="s">
        <v>43</v>
      </c>
      <c r="E17" s="46"/>
      <c r="F17" s="20"/>
      <c r="G17" s="47">
        <v>50</v>
      </c>
      <c r="H17" s="48">
        <v>2500</v>
      </c>
      <c r="I17" s="49" t="s">
        <v>75</v>
      </c>
    </row>
    <row r="18" spans="3:9" ht="15" customHeight="1">
      <c r="C18" s="127"/>
      <c r="D18" s="143"/>
      <c r="E18" s="37"/>
      <c r="F18" s="14"/>
      <c r="G18" s="38"/>
      <c r="H18" s="39"/>
      <c r="I18" s="40"/>
    </row>
    <row r="19" spans="3:9" ht="15" customHeight="1" thickBot="1">
      <c r="C19" s="127"/>
      <c r="D19" s="143"/>
      <c r="E19" s="37"/>
      <c r="F19" s="14"/>
      <c r="G19" s="38"/>
      <c r="H19" s="39"/>
      <c r="I19" s="40"/>
    </row>
    <row r="20" spans="3:9" ht="15" customHeight="1" thickBot="1">
      <c r="C20" s="148"/>
      <c r="D20" s="41" t="s">
        <v>42</v>
      </c>
      <c r="E20" s="42">
        <v>13169639</v>
      </c>
      <c r="F20" s="43"/>
      <c r="G20" s="44"/>
      <c r="H20" s="43"/>
      <c r="I20" s="45"/>
    </row>
    <row r="21" spans="3:9" ht="15" customHeight="1">
      <c r="C21" s="127"/>
      <c r="D21" s="144" t="s">
        <v>15</v>
      </c>
      <c r="E21" s="46"/>
      <c r="F21" s="20"/>
      <c r="G21" s="47">
        <v>50</v>
      </c>
      <c r="H21" s="48">
        <v>5000</v>
      </c>
      <c r="I21" s="49" t="s">
        <v>75</v>
      </c>
    </row>
    <row r="22" spans="3:9" ht="15" customHeight="1">
      <c r="C22" s="127"/>
      <c r="D22" s="143"/>
      <c r="E22" s="37"/>
      <c r="F22" s="14"/>
      <c r="G22" s="38"/>
      <c r="H22" s="39"/>
      <c r="I22" s="40"/>
    </row>
    <row r="23" spans="3:9" ht="15" customHeight="1" thickBot="1">
      <c r="C23" s="127"/>
      <c r="D23" s="143"/>
      <c r="E23" s="37"/>
      <c r="F23" s="14"/>
      <c r="G23" s="38"/>
      <c r="H23" s="39"/>
      <c r="I23" s="40"/>
    </row>
    <row r="24" spans="3:9" ht="15" customHeight="1" thickBot="1">
      <c r="C24" s="148"/>
      <c r="D24" s="41" t="s">
        <v>42</v>
      </c>
      <c r="E24" s="42">
        <v>193487705</v>
      </c>
      <c r="F24" s="43"/>
      <c r="G24" s="44"/>
      <c r="H24" s="43"/>
      <c r="I24" s="45"/>
    </row>
    <row r="25" spans="3:9" ht="15" customHeight="1">
      <c r="C25" s="127"/>
      <c r="D25" s="144" t="s">
        <v>45</v>
      </c>
      <c r="E25" s="46"/>
      <c r="F25" s="20"/>
      <c r="G25" s="47"/>
      <c r="H25" s="48"/>
      <c r="I25" s="49" t="s">
        <v>75</v>
      </c>
    </row>
    <row r="26" spans="3:9" ht="15" customHeight="1">
      <c r="C26" s="127"/>
      <c r="D26" s="143"/>
      <c r="E26" s="37"/>
      <c r="F26" s="14"/>
      <c r="G26" s="38"/>
      <c r="H26" s="39"/>
      <c r="I26" s="40"/>
    </row>
    <row r="27" spans="3:9" ht="15" customHeight="1" thickBot="1">
      <c r="C27" s="127"/>
      <c r="D27" s="143"/>
      <c r="E27" s="37"/>
      <c r="F27" s="14"/>
      <c r="G27" s="38"/>
      <c r="H27" s="39"/>
      <c r="I27" s="40"/>
    </row>
    <row r="28" spans="3:9" ht="15" customHeight="1" thickBot="1">
      <c r="C28" s="148"/>
      <c r="D28" s="41" t="s">
        <v>42</v>
      </c>
      <c r="E28" s="42">
        <v>446400</v>
      </c>
      <c r="F28" s="43"/>
      <c r="G28" s="44"/>
      <c r="H28" s="43"/>
      <c r="I28" s="45"/>
    </row>
    <row r="29" spans="3:9" ht="15" customHeight="1">
      <c r="C29" s="145" t="s">
        <v>46</v>
      </c>
      <c r="D29" s="144" t="s">
        <v>17</v>
      </c>
      <c r="E29" s="46"/>
      <c r="F29" s="20">
        <v>2000</v>
      </c>
      <c r="G29" s="47" t="s">
        <v>44</v>
      </c>
      <c r="H29" s="48" t="s">
        <v>44</v>
      </c>
      <c r="I29" s="49" t="s">
        <v>62</v>
      </c>
    </row>
    <row r="30" spans="3:9" ht="15" customHeight="1">
      <c r="C30" s="145"/>
      <c r="D30" s="143"/>
      <c r="E30" s="37"/>
      <c r="F30" s="14">
        <v>1000</v>
      </c>
      <c r="G30" s="38" t="s">
        <v>44</v>
      </c>
      <c r="H30" s="39" t="s">
        <v>44</v>
      </c>
      <c r="I30" s="40" t="s">
        <v>63</v>
      </c>
    </row>
    <row r="31" spans="3:9" ht="15" customHeight="1" thickBot="1">
      <c r="C31" s="145"/>
      <c r="D31" s="143"/>
      <c r="E31" s="37"/>
      <c r="F31" s="14"/>
      <c r="G31" s="38"/>
      <c r="H31" s="39"/>
      <c r="I31" s="40"/>
    </row>
    <row r="32" spans="3:9" ht="15" customHeight="1" thickBot="1">
      <c r="C32" s="146"/>
      <c r="D32" s="41" t="s">
        <v>42</v>
      </c>
      <c r="E32" s="42">
        <v>62540000</v>
      </c>
      <c r="F32" s="43"/>
      <c r="G32" s="44"/>
      <c r="H32" s="51"/>
      <c r="I32" s="45"/>
    </row>
    <row r="33" spans="2:9" ht="15" customHeight="1" thickBot="1">
      <c r="C33" s="167" t="s">
        <v>47</v>
      </c>
      <c r="D33" s="168"/>
      <c r="E33" s="52">
        <f>E16+E20+E24+E28+E32</f>
        <v>376154787</v>
      </c>
      <c r="F33" s="53"/>
      <c r="G33" s="54"/>
      <c r="H33" s="55"/>
      <c r="I33" s="56"/>
    </row>
    <row r="34" spans="2:9" ht="15" customHeight="1">
      <c r="C34" s="97" t="s">
        <v>49</v>
      </c>
      <c r="D34" s="98"/>
      <c r="E34" s="57">
        <v>60766</v>
      </c>
      <c r="F34" s="169"/>
      <c r="G34" s="169"/>
      <c r="H34" s="169"/>
      <c r="I34" s="169"/>
    </row>
    <row r="35" spans="2:9" ht="15" customHeight="1" thickBot="1">
      <c r="C35" s="73" t="s">
        <v>50</v>
      </c>
      <c r="D35" s="74"/>
      <c r="E35" s="19">
        <v>11157</v>
      </c>
      <c r="F35" s="58"/>
      <c r="G35" s="58"/>
      <c r="H35" s="58"/>
      <c r="I35" s="58"/>
    </row>
    <row r="36" spans="2:9" ht="15" customHeight="1">
      <c r="C36" s="81" t="s">
        <v>19</v>
      </c>
      <c r="D36" s="82"/>
      <c r="E36" s="12">
        <f>(E6+E8)/E34</f>
        <v>13446.52537603265</v>
      </c>
      <c r="F36" s="58"/>
      <c r="G36" s="58"/>
      <c r="H36" s="58"/>
      <c r="I36" s="58"/>
    </row>
    <row r="37" spans="2:9" ht="15" customHeight="1" thickBot="1">
      <c r="C37" s="73" t="s">
        <v>20</v>
      </c>
      <c r="D37" s="74"/>
      <c r="E37" s="21">
        <f>(E7+E9)/E35</f>
        <v>6291.3479429954286</v>
      </c>
      <c r="F37" s="132"/>
      <c r="G37" s="132"/>
      <c r="H37" s="132"/>
      <c r="I37" s="132"/>
    </row>
    <row r="38" spans="2:9" ht="15" customHeight="1">
      <c r="C38" s="10" t="s">
        <v>51</v>
      </c>
      <c r="D38" s="10"/>
      <c r="E38" s="10"/>
      <c r="F38" s="10"/>
      <c r="G38" s="10"/>
      <c r="H38" s="10"/>
      <c r="I38" s="10"/>
    </row>
    <row r="39" spans="2:9" ht="15" customHeight="1">
      <c r="C39" s="10" t="s">
        <v>55</v>
      </c>
      <c r="D39" s="10"/>
      <c r="E39" s="10"/>
      <c r="F39" s="10"/>
      <c r="G39" s="10"/>
      <c r="H39" s="10"/>
      <c r="I39" s="10"/>
    </row>
    <row r="40" spans="2:9" ht="15" customHeight="1"/>
    <row r="41" spans="2:9" ht="15" customHeight="1">
      <c r="B41" s="1" t="s">
        <v>21</v>
      </c>
      <c r="C41" s="80" t="s">
        <v>22</v>
      </c>
      <c r="D41" s="80"/>
      <c r="E41" s="80"/>
      <c r="F41" s="80"/>
      <c r="G41" s="80"/>
    </row>
    <row r="42" spans="2:9" ht="12.75" thickBot="1">
      <c r="C42" s="8"/>
      <c r="D42" s="8"/>
      <c r="E42" s="166" t="s">
        <v>23</v>
      </c>
      <c r="F42" s="166"/>
      <c r="G42" s="166"/>
      <c r="H42" s="166" t="s">
        <v>24</v>
      </c>
      <c r="I42" s="166"/>
    </row>
    <row r="43" spans="2:9" ht="15" customHeight="1">
      <c r="C43" s="120" t="s">
        <v>25</v>
      </c>
      <c r="D43" s="121"/>
      <c r="E43" s="158"/>
      <c r="F43" s="159"/>
      <c r="G43" s="160"/>
      <c r="H43" s="158"/>
      <c r="I43" s="161"/>
    </row>
    <row r="44" spans="2:9" ht="15" customHeight="1" thickBot="1">
      <c r="C44" s="154" t="s">
        <v>26</v>
      </c>
      <c r="D44" s="155"/>
      <c r="E44" s="164"/>
      <c r="F44" s="162"/>
      <c r="G44" s="165"/>
      <c r="H44" s="162"/>
      <c r="I44" s="163"/>
    </row>
    <row r="45" spans="2:9" ht="15" customHeight="1" thickBot="1">
      <c r="C45" s="152" t="s">
        <v>53</v>
      </c>
      <c r="D45" s="153"/>
      <c r="E45" s="124">
        <v>28</v>
      </c>
      <c r="F45" s="125"/>
      <c r="G45" s="125"/>
      <c r="H45" s="125"/>
      <c r="I45" s="126"/>
    </row>
    <row r="46" spans="2:9" ht="15" customHeight="1">
      <c r="C46" s="10" t="s">
        <v>59</v>
      </c>
      <c r="D46" s="10"/>
      <c r="E46" s="28"/>
      <c r="F46" s="28"/>
      <c r="G46" s="28"/>
      <c r="H46" s="28"/>
      <c r="I46" s="28"/>
    </row>
    <row r="47" spans="2:9" ht="15" customHeight="1"/>
    <row r="48" spans="2:9" ht="15" customHeight="1" thickBot="1">
      <c r="B48" s="1" t="s">
        <v>27</v>
      </c>
      <c r="C48" s="80" t="s">
        <v>28</v>
      </c>
      <c r="D48" s="80"/>
      <c r="E48" s="80"/>
      <c r="F48" s="80"/>
      <c r="G48" s="80"/>
    </row>
    <row r="49" spans="2:9" ht="15" customHeight="1">
      <c r="C49" s="75" t="s">
        <v>29</v>
      </c>
      <c r="D49" s="23" t="s">
        <v>30</v>
      </c>
      <c r="E49" s="116">
        <f>(E16+E20)/(E16+E20+E24+E28)</f>
        <v>0.38161683364757926</v>
      </c>
      <c r="F49" s="116"/>
      <c r="G49" s="116"/>
      <c r="H49" s="116"/>
      <c r="I49" s="117"/>
    </row>
    <row r="50" spans="2:9" ht="15" customHeight="1" thickBot="1">
      <c r="C50" s="76"/>
      <c r="D50" s="26" t="s">
        <v>31</v>
      </c>
      <c r="E50" s="118">
        <f>(E24+E28)/(E16+E20+E24+E28)</f>
        <v>0.61838316635242074</v>
      </c>
      <c r="F50" s="156"/>
      <c r="G50" s="156"/>
      <c r="H50" s="156"/>
      <c r="I50" s="157"/>
    </row>
    <row r="51" spans="2:9" ht="15" customHeight="1"/>
    <row r="52" spans="2:9" ht="15" customHeight="1" thickBot="1">
      <c r="B52" s="1" t="s">
        <v>32</v>
      </c>
      <c r="C52" s="80" t="s">
        <v>33</v>
      </c>
      <c r="D52" s="80"/>
      <c r="E52" s="80"/>
      <c r="F52" s="80"/>
      <c r="G52" s="80"/>
      <c r="H52" s="80"/>
      <c r="I52" s="80"/>
    </row>
    <row r="53" spans="2:9" ht="70.150000000000006" customHeight="1" thickBot="1">
      <c r="C53" s="3" t="s">
        <v>34</v>
      </c>
      <c r="D53" s="149"/>
      <c r="E53" s="150"/>
      <c r="F53" s="150"/>
      <c r="G53" s="150"/>
      <c r="H53" s="150"/>
      <c r="I53" s="151"/>
    </row>
  </sheetData>
  <mergeCells count="44">
    <mergeCell ref="C52:I52"/>
    <mergeCell ref="D53:I53"/>
    <mergeCell ref="C45:D45"/>
    <mergeCell ref="E45:I45"/>
    <mergeCell ref="C48:G48"/>
    <mergeCell ref="C49:C50"/>
    <mergeCell ref="E49:I49"/>
    <mergeCell ref="E50:I50"/>
    <mergeCell ref="C43:D43"/>
    <mergeCell ref="E43:G43"/>
    <mergeCell ref="H43:I43"/>
    <mergeCell ref="C44:D44"/>
    <mergeCell ref="E44:G44"/>
    <mergeCell ref="H44:I44"/>
    <mergeCell ref="C36:D36"/>
    <mergeCell ref="C37:D37"/>
    <mergeCell ref="F37:I37"/>
    <mergeCell ref="C41:G41"/>
    <mergeCell ref="E42:G42"/>
    <mergeCell ref="H42:I42"/>
    <mergeCell ref="C35:D35"/>
    <mergeCell ref="C10:D10"/>
    <mergeCell ref="C11:E12"/>
    <mergeCell ref="F11:I11"/>
    <mergeCell ref="C13:C28"/>
    <mergeCell ref="D13:D15"/>
    <mergeCell ref="D17:D19"/>
    <mergeCell ref="D21:D23"/>
    <mergeCell ref="D25:D27"/>
    <mergeCell ref="C29:C32"/>
    <mergeCell ref="D29:D31"/>
    <mergeCell ref="C33:D33"/>
    <mergeCell ref="C34:D34"/>
    <mergeCell ref="F34:I34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J53"/>
  <sheetViews>
    <sheetView view="pageBreakPreview" zoomScaleNormal="100" zoomScaleSheetLayoutView="100" workbookViewId="0">
      <selection activeCell="N30" sqref="N30"/>
    </sheetView>
  </sheetViews>
  <sheetFormatPr defaultColWidth="9" defaultRowHeight="12"/>
  <cols>
    <col min="1" max="1" width="0.75" style="1" customWidth="1"/>
    <col min="2" max="2" width="3.125" style="1" bestFit="1" customWidth="1"/>
    <col min="3" max="3" width="10.625" style="9" customWidth="1"/>
    <col min="4" max="4" width="24.625" style="9" customWidth="1"/>
    <col min="5" max="6" width="10.625" style="9" customWidth="1"/>
    <col min="7" max="8" width="6.625" style="9" customWidth="1"/>
    <col min="9" max="9" width="19.625" style="9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>
      <c r="A1" s="106" t="s">
        <v>57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" customHeight="1" thickBot="1">
      <c r="B2" s="1" t="s">
        <v>2</v>
      </c>
      <c r="C2" s="80" t="s">
        <v>3</v>
      </c>
      <c r="D2" s="80"/>
      <c r="E2" s="80"/>
      <c r="F2" s="80"/>
      <c r="G2" s="80"/>
      <c r="H2" s="8"/>
    </row>
    <row r="3" spans="1:10" ht="19.5" customHeight="1" thickBot="1">
      <c r="C3" s="107" t="s">
        <v>48</v>
      </c>
      <c r="D3" s="108"/>
      <c r="E3" s="133" t="s">
        <v>61</v>
      </c>
      <c r="F3" s="134"/>
      <c r="G3" s="134"/>
      <c r="H3" s="134"/>
      <c r="I3" s="135"/>
    </row>
    <row r="4" spans="1:10" ht="15" customHeight="1"/>
    <row r="5" spans="1:10" ht="15" customHeight="1" thickBot="1">
      <c r="B5" s="1" t="s">
        <v>5</v>
      </c>
      <c r="C5" s="80" t="s">
        <v>6</v>
      </c>
      <c r="D5" s="80"/>
      <c r="E5" s="80"/>
      <c r="F5" s="80"/>
      <c r="G5" s="80"/>
    </row>
    <row r="6" spans="1:10" ht="15" customHeight="1">
      <c r="C6" s="77" t="s">
        <v>7</v>
      </c>
      <c r="D6" s="11" t="s">
        <v>8</v>
      </c>
      <c r="E6" s="29">
        <v>434047351</v>
      </c>
      <c r="F6" s="132"/>
      <c r="G6" s="132"/>
      <c r="H6" s="132"/>
      <c r="I6" s="132"/>
    </row>
    <row r="7" spans="1:10" ht="15" customHeight="1">
      <c r="C7" s="78"/>
      <c r="D7" s="13" t="s">
        <v>35</v>
      </c>
      <c r="E7" s="31">
        <v>64383106</v>
      </c>
      <c r="F7" s="132"/>
      <c r="G7" s="132"/>
      <c r="H7" s="132"/>
      <c r="I7" s="132"/>
    </row>
    <row r="8" spans="1:10" ht="15" customHeight="1">
      <c r="C8" s="78"/>
      <c r="D8" s="13" t="s">
        <v>10</v>
      </c>
      <c r="E8" s="31">
        <v>713774417</v>
      </c>
      <c r="F8" s="132"/>
      <c r="G8" s="132"/>
      <c r="H8" s="132"/>
      <c r="I8" s="132"/>
    </row>
    <row r="9" spans="1:10" ht="15" customHeight="1">
      <c r="C9" s="131"/>
      <c r="D9" s="32" t="s">
        <v>36</v>
      </c>
      <c r="E9" s="33">
        <v>1179950</v>
      </c>
      <c r="F9" s="132"/>
      <c r="G9" s="132"/>
      <c r="H9" s="132"/>
      <c r="I9" s="132"/>
    </row>
    <row r="10" spans="1:10" ht="15" customHeight="1" thickBot="1">
      <c r="C10" s="66" t="s">
        <v>47</v>
      </c>
      <c r="D10" s="67"/>
      <c r="E10" s="34">
        <f>SUM(E6:E9)</f>
        <v>1213384824</v>
      </c>
      <c r="F10" s="30"/>
      <c r="G10" s="30"/>
      <c r="H10" s="30"/>
      <c r="I10" s="30"/>
    </row>
    <row r="11" spans="1:10" ht="21" customHeight="1">
      <c r="C11" s="136" t="s">
        <v>12</v>
      </c>
      <c r="D11" s="137"/>
      <c r="E11" s="137"/>
      <c r="F11" s="140" t="s">
        <v>58</v>
      </c>
      <c r="G11" s="140"/>
      <c r="H11" s="140"/>
      <c r="I11" s="141"/>
    </row>
    <row r="12" spans="1:10" ht="22.15" customHeight="1">
      <c r="C12" s="138"/>
      <c r="D12" s="139"/>
      <c r="E12" s="139"/>
      <c r="F12" s="35" t="s">
        <v>37</v>
      </c>
      <c r="G12" s="35" t="s">
        <v>38</v>
      </c>
      <c r="H12" s="35" t="s">
        <v>39</v>
      </c>
      <c r="I12" s="36" t="s">
        <v>40</v>
      </c>
    </row>
    <row r="13" spans="1:10" ht="15" customHeight="1">
      <c r="C13" s="127" t="s">
        <v>41</v>
      </c>
      <c r="D13" s="142" t="s">
        <v>14</v>
      </c>
      <c r="E13" s="37"/>
      <c r="F13" s="14"/>
      <c r="G13" s="38">
        <v>50</v>
      </c>
      <c r="H13" s="39">
        <v>5000</v>
      </c>
      <c r="I13" s="40" t="s">
        <v>76</v>
      </c>
    </row>
    <row r="14" spans="1:10" ht="15" customHeight="1">
      <c r="C14" s="127"/>
      <c r="D14" s="143"/>
      <c r="E14" s="37"/>
      <c r="F14" s="14"/>
      <c r="G14" s="38"/>
      <c r="H14" s="39"/>
      <c r="I14" s="40"/>
    </row>
    <row r="15" spans="1:10" ht="15" customHeight="1" thickBot="1">
      <c r="C15" s="127"/>
      <c r="D15" s="143"/>
      <c r="E15" s="37"/>
      <c r="F15" s="14"/>
      <c r="G15" s="38"/>
      <c r="H15" s="39"/>
      <c r="I15" s="40"/>
    </row>
    <row r="16" spans="1:10" ht="15" customHeight="1" thickBot="1">
      <c r="C16" s="148"/>
      <c r="D16" s="41" t="s">
        <v>42</v>
      </c>
      <c r="E16" s="42">
        <v>144881488</v>
      </c>
      <c r="F16" s="43"/>
      <c r="G16" s="44"/>
      <c r="H16" s="43"/>
      <c r="I16" s="45"/>
    </row>
    <row r="17" spans="3:9" ht="15" customHeight="1">
      <c r="C17" s="127"/>
      <c r="D17" s="147" t="s">
        <v>43</v>
      </c>
      <c r="E17" s="46"/>
      <c r="F17" s="20"/>
      <c r="G17" s="47">
        <v>50</v>
      </c>
      <c r="H17" s="48">
        <v>2500</v>
      </c>
      <c r="I17" s="49" t="s">
        <v>76</v>
      </c>
    </row>
    <row r="18" spans="3:9" ht="15" customHeight="1">
      <c r="C18" s="127"/>
      <c r="D18" s="143"/>
      <c r="E18" s="37"/>
      <c r="F18" s="14"/>
      <c r="G18" s="38"/>
      <c r="H18" s="39"/>
      <c r="I18" s="40"/>
    </row>
    <row r="19" spans="3:9" ht="15" customHeight="1" thickBot="1">
      <c r="C19" s="127"/>
      <c r="D19" s="143"/>
      <c r="E19" s="37"/>
      <c r="F19" s="14"/>
      <c r="G19" s="38"/>
      <c r="H19" s="39"/>
      <c r="I19" s="40"/>
    </row>
    <row r="20" spans="3:9" ht="15" customHeight="1" thickBot="1">
      <c r="C20" s="148"/>
      <c r="D20" s="41" t="s">
        <v>42</v>
      </c>
      <c r="E20" s="42">
        <v>23752252</v>
      </c>
      <c r="F20" s="43"/>
      <c r="G20" s="44"/>
      <c r="H20" s="43"/>
      <c r="I20" s="45"/>
    </row>
    <row r="21" spans="3:9" ht="15" customHeight="1">
      <c r="C21" s="127"/>
      <c r="D21" s="144" t="s">
        <v>15</v>
      </c>
      <c r="E21" s="46"/>
      <c r="F21" s="20"/>
      <c r="G21" s="47">
        <v>50</v>
      </c>
      <c r="H21" s="48">
        <v>5000</v>
      </c>
      <c r="I21" s="49" t="s">
        <v>76</v>
      </c>
    </row>
    <row r="22" spans="3:9" ht="15" customHeight="1">
      <c r="C22" s="127"/>
      <c r="D22" s="143"/>
      <c r="E22" s="37"/>
      <c r="F22" s="14"/>
      <c r="G22" s="38"/>
      <c r="H22" s="39"/>
      <c r="I22" s="40"/>
    </row>
    <row r="23" spans="3:9" ht="14.25" customHeight="1" thickBot="1">
      <c r="C23" s="127"/>
      <c r="D23" s="143"/>
      <c r="E23" s="37"/>
      <c r="F23" s="14"/>
      <c r="G23" s="38"/>
      <c r="H23" s="39"/>
      <c r="I23" s="40"/>
    </row>
    <row r="24" spans="3:9" ht="15" customHeight="1" thickBot="1">
      <c r="C24" s="148"/>
      <c r="D24" s="41" t="s">
        <v>42</v>
      </c>
      <c r="E24" s="42">
        <v>241154378</v>
      </c>
      <c r="F24" s="43"/>
      <c r="G24" s="44"/>
      <c r="H24" s="43"/>
      <c r="I24" s="45"/>
    </row>
    <row r="25" spans="3:9" ht="15" customHeight="1">
      <c r="C25" s="127"/>
      <c r="D25" s="144" t="s">
        <v>45</v>
      </c>
      <c r="E25" s="46"/>
      <c r="F25" s="20"/>
      <c r="G25" s="47"/>
      <c r="H25" s="48"/>
      <c r="I25" s="49" t="s">
        <v>76</v>
      </c>
    </row>
    <row r="26" spans="3:9" ht="15" customHeight="1">
      <c r="C26" s="127"/>
      <c r="D26" s="143"/>
      <c r="E26" s="37"/>
      <c r="F26" s="14"/>
      <c r="G26" s="38"/>
      <c r="H26" s="39"/>
      <c r="I26" s="40"/>
    </row>
    <row r="27" spans="3:9" ht="15" customHeight="1" thickBot="1">
      <c r="C27" s="127"/>
      <c r="D27" s="143"/>
      <c r="E27" s="37"/>
      <c r="F27" s="14"/>
      <c r="G27" s="38"/>
      <c r="H27" s="39"/>
      <c r="I27" s="40"/>
    </row>
    <row r="28" spans="3:9" ht="15" customHeight="1" thickBot="1">
      <c r="C28" s="148"/>
      <c r="D28" s="41" t="s">
        <v>42</v>
      </c>
      <c r="E28" s="42">
        <v>545300</v>
      </c>
      <c r="F28" s="43"/>
      <c r="G28" s="44"/>
      <c r="H28" s="43"/>
      <c r="I28" s="45"/>
    </row>
    <row r="29" spans="3:9" ht="15" customHeight="1">
      <c r="C29" s="145" t="s">
        <v>46</v>
      </c>
      <c r="D29" s="144" t="s">
        <v>17</v>
      </c>
      <c r="E29" s="46"/>
      <c r="F29" s="20">
        <v>2000</v>
      </c>
      <c r="G29" s="47" t="s">
        <v>44</v>
      </c>
      <c r="H29" s="48" t="s">
        <v>44</v>
      </c>
      <c r="I29" s="49" t="s">
        <v>62</v>
      </c>
    </row>
    <row r="30" spans="3:9" ht="15" customHeight="1">
      <c r="C30" s="145"/>
      <c r="D30" s="143"/>
      <c r="E30" s="37"/>
      <c r="F30" s="14">
        <v>1000</v>
      </c>
      <c r="G30" s="38" t="s">
        <v>44</v>
      </c>
      <c r="H30" s="39" t="s">
        <v>44</v>
      </c>
      <c r="I30" s="40" t="s">
        <v>63</v>
      </c>
    </row>
    <row r="31" spans="3:9" ht="15" customHeight="1" thickBot="1">
      <c r="C31" s="145"/>
      <c r="D31" s="143"/>
      <c r="E31" s="37"/>
      <c r="F31" s="14"/>
      <c r="G31" s="38"/>
      <c r="H31" s="39"/>
      <c r="I31" s="40"/>
    </row>
    <row r="32" spans="3:9" ht="15" customHeight="1" thickBot="1">
      <c r="C32" s="146"/>
      <c r="D32" s="41" t="s">
        <v>42</v>
      </c>
      <c r="E32" s="42">
        <v>162968000</v>
      </c>
      <c r="F32" s="43"/>
      <c r="G32" s="44"/>
      <c r="H32" s="51"/>
      <c r="I32" s="45"/>
    </row>
    <row r="33" spans="2:9" ht="15" customHeight="1" thickBot="1">
      <c r="C33" s="167" t="s">
        <v>47</v>
      </c>
      <c r="D33" s="168"/>
      <c r="E33" s="52">
        <f>E16+E20+E24+E28+E32</f>
        <v>573301418</v>
      </c>
      <c r="F33" s="53"/>
      <c r="G33" s="54"/>
      <c r="H33" s="55"/>
      <c r="I33" s="56"/>
    </row>
    <row r="34" spans="2:9" ht="15" customHeight="1">
      <c r="C34" s="97" t="s">
        <v>49</v>
      </c>
      <c r="D34" s="98"/>
      <c r="E34" s="57">
        <v>85366</v>
      </c>
      <c r="F34" s="169"/>
      <c r="G34" s="169"/>
      <c r="H34" s="169"/>
      <c r="I34" s="169"/>
    </row>
    <row r="35" spans="2:9" ht="15" customHeight="1" thickBot="1">
      <c r="C35" s="73" t="s">
        <v>50</v>
      </c>
      <c r="D35" s="74"/>
      <c r="E35" s="19">
        <v>9443</v>
      </c>
      <c r="F35" s="58"/>
      <c r="G35" s="58"/>
      <c r="H35" s="58"/>
      <c r="I35" s="58"/>
    </row>
    <row r="36" spans="2:9" ht="15" customHeight="1">
      <c r="C36" s="81" t="s">
        <v>19</v>
      </c>
      <c r="D36" s="82"/>
      <c r="E36" s="12">
        <f>(E6+E8)/E34</f>
        <v>13445.88908933299</v>
      </c>
      <c r="F36" s="58"/>
      <c r="G36" s="58"/>
      <c r="H36" s="58"/>
      <c r="I36" s="58"/>
    </row>
    <row r="37" spans="2:9" ht="15" customHeight="1" thickBot="1">
      <c r="C37" s="73" t="s">
        <v>20</v>
      </c>
      <c r="D37" s="74"/>
      <c r="E37" s="21">
        <f>(E7+E9)/E35</f>
        <v>6943.0325108546012</v>
      </c>
      <c r="F37" s="132"/>
      <c r="G37" s="132"/>
      <c r="H37" s="132"/>
      <c r="I37" s="132"/>
    </row>
    <row r="38" spans="2:9" ht="15" customHeight="1">
      <c r="C38" s="10" t="s">
        <v>51</v>
      </c>
      <c r="D38" s="10"/>
      <c r="E38" s="10"/>
      <c r="F38" s="10"/>
      <c r="G38" s="10"/>
      <c r="H38" s="10"/>
      <c r="I38" s="10"/>
    </row>
    <row r="39" spans="2:9" ht="15" customHeight="1">
      <c r="C39" s="10" t="s">
        <v>55</v>
      </c>
      <c r="D39" s="10"/>
      <c r="E39" s="10"/>
      <c r="F39" s="10"/>
      <c r="G39" s="10"/>
      <c r="H39" s="10"/>
      <c r="I39" s="10"/>
    </row>
    <row r="40" spans="2:9" ht="15" customHeight="1"/>
    <row r="41" spans="2:9" ht="15" customHeight="1">
      <c r="B41" s="1" t="s">
        <v>21</v>
      </c>
      <c r="C41" s="80" t="s">
        <v>22</v>
      </c>
      <c r="D41" s="80"/>
      <c r="E41" s="80"/>
      <c r="F41" s="80"/>
      <c r="G41" s="80"/>
    </row>
    <row r="42" spans="2:9" ht="12.75" thickBot="1">
      <c r="C42" s="8"/>
      <c r="D42" s="8"/>
      <c r="E42" s="166" t="s">
        <v>23</v>
      </c>
      <c r="F42" s="166"/>
      <c r="G42" s="166"/>
      <c r="H42" s="166" t="s">
        <v>24</v>
      </c>
      <c r="I42" s="166"/>
    </row>
    <row r="43" spans="2:9" ht="15" customHeight="1">
      <c r="C43" s="120" t="s">
        <v>25</v>
      </c>
      <c r="D43" s="121"/>
      <c r="E43" s="158"/>
      <c r="F43" s="159"/>
      <c r="G43" s="160"/>
      <c r="H43" s="158"/>
      <c r="I43" s="161"/>
    </row>
    <row r="44" spans="2:9" ht="15" customHeight="1" thickBot="1">
      <c r="C44" s="154" t="s">
        <v>26</v>
      </c>
      <c r="D44" s="155"/>
      <c r="E44" s="164"/>
      <c r="F44" s="162"/>
      <c r="G44" s="165"/>
      <c r="H44" s="162"/>
      <c r="I44" s="163"/>
    </row>
    <row r="45" spans="2:9" ht="15" customHeight="1" thickBot="1">
      <c r="C45" s="152" t="s">
        <v>53</v>
      </c>
      <c r="D45" s="153"/>
      <c r="E45" s="124">
        <v>23</v>
      </c>
      <c r="F45" s="125"/>
      <c r="G45" s="125"/>
      <c r="H45" s="125"/>
      <c r="I45" s="126"/>
    </row>
    <row r="46" spans="2:9" ht="15" customHeight="1">
      <c r="C46" s="10" t="s">
        <v>59</v>
      </c>
      <c r="D46" s="10"/>
      <c r="E46" s="28"/>
      <c r="F46" s="28"/>
      <c r="G46" s="28"/>
      <c r="H46" s="28"/>
      <c r="I46" s="28"/>
    </row>
    <row r="47" spans="2:9" ht="15" customHeight="1"/>
    <row r="48" spans="2:9" ht="15" customHeight="1" thickBot="1">
      <c r="B48" s="1" t="s">
        <v>27</v>
      </c>
      <c r="C48" s="80" t="s">
        <v>28</v>
      </c>
      <c r="D48" s="80"/>
      <c r="E48" s="80"/>
      <c r="F48" s="80"/>
      <c r="G48" s="80"/>
    </row>
    <row r="49" spans="2:9" ht="15" customHeight="1">
      <c r="C49" s="75" t="s">
        <v>29</v>
      </c>
      <c r="D49" s="23" t="s">
        <v>30</v>
      </c>
      <c r="E49" s="116">
        <f>(E16+E20)/(E16+E20+E24+E28)</f>
        <v>0.41096760001155935</v>
      </c>
      <c r="F49" s="116"/>
      <c r="G49" s="116"/>
      <c r="H49" s="116"/>
      <c r="I49" s="117"/>
    </row>
    <row r="50" spans="2:9" ht="15" customHeight="1" thickBot="1">
      <c r="C50" s="76"/>
      <c r="D50" s="26" t="s">
        <v>31</v>
      </c>
      <c r="E50" s="118">
        <f>(E24+E28)/(E16+E20+E24+E28)</f>
        <v>0.58903239998844059</v>
      </c>
      <c r="F50" s="156"/>
      <c r="G50" s="156"/>
      <c r="H50" s="156"/>
      <c r="I50" s="157"/>
    </row>
    <row r="51" spans="2:9" ht="15" customHeight="1"/>
    <row r="52" spans="2:9" ht="15" customHeight="1" thickBot="1">
      <c r="B52" s="1" t="s">
        <v>32</v>
      </c>
      <c r="C52" s="80" t="s">
        <v>33</v>
      </c>
      <c r="D52" s="80"/>
      <c r="E52" s="80"/>
      <c r="F52" s="80"/>
      <c r="G52" s="80"/>
      <c r="H52" s="80"/>
      <c r="I52" s="80"/>
    </row>
    <row r="53" spans="2:9" ht="70.150000000000006" customHeight="1" thickBot="1">
      <c r="C53" s="3" t="s">
        <v>34</v>
      </c>
      <c r="D53" s="149"/>
      <c r="E53" s="150"/>
      <c r="F53" s="150"/>
      <c r="G53" s="150"/>
      <c r="H53" s="150"/>
      <c r="I53" s="151"/>
    </row>
  </sheetData>
  <mergeCells count="44">
    <mergeCell ref="C52:I52"/>
    <mergeCell ref="D53:I53"/>
    <mergeCell ref="C45:D45"/>
    <mergeCell ref="E45:I45"/>
    <mergeCell ref="C48:G48"/>
    <mergeCell ref="C49:C50"/>
    <mergeCell ref="E49:I49"/>
    <mergeCell ref="E50:I50"/>
    <mergeCell ref="C43:D43"/>
    <mergeCell ref="E43:G43"/>
    <mergeCell ref="H43:I43"/>
    <mergeCell ref="C44:D44"/>
    <mergeCell ref="E44:G44"/>
    <mergeCell ref="H44:I44"/>
    <mergeCell ref="C36:D36"/>
    <mergeCell ref="C37:D37"/>
    <mergeCell ref="F37:I37"/>
    <mergeCell ref="C41:G41"/>
    <mergeCell ref="E42:G42"/>
    <mergeCell ref="H42:I42"/>
    <mergeCell ref="C35:D35"/>
    <mergeCell ref="C10:D10"/>
    <mergeCell ref="C11:E12"/>
    <mergeCell ref="F11:I11"/>
    <mergeCell ref="C13:C28"/>
    <mergeCell ref="D13:D15"/>
    <mergeCell ref="D17:D19"/>
    <mergeCell ref="D21:D23"/>
    <mergeCell ref="D25:D27"/>
    <mergeCell ref="C29:C32"/>
    <mergeCell ref="D29:D31"/>
    <mergeCell ref="C33:D33"/>
    <mergeCell ref="C34:D34"/>
    <mergeCell ref="F34:I34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90" orientation="portrait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53"/>
  <sheetViews>
    <sheetView view="pageBreakPreview" zoomScaleNormal="100" zoomScaleSheetLayoutView="100" workbookViewId="0">
      <selection activeCell="E3" sqref="E3:I3"/>
    </sheetView>
  </sheetViews>
  <sheetFormatPr defaultColWidth="9" defaultRowHeight="12"/>
  <cols>
    <col min="1" max="1" width="0.75" style="1" customWidth="1"/>
    <col min="2" max="2" width="3.125" style="1" bestFit="1" customWidth="1"/>
    <col min="3" max="3" width="10.625" style="9" customWidth="1"/>
    <col min="4" max="4" width="24.625" style="9" customWidth="1"/>
    <col min="5" max="6" width="10.625" style="9" customWidth="1"/>
    <col min="7" max="8" width="6.625" style="9" customWidth="1"/>
    <col min="9" max="9" width="19.625" style="9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>
      <c r="A1" s="106" t="s">
        <v>57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" customHeight="1" thickBot="1">
      <c r="B2" s="1" t="s">
        <v>2</v>
      </c>
      <c r="C2" s="80" t="s">
        <v>3</v>
      </c>
      <c r="D2" s="80"/>
      <c r="E2" s="80"/>
      <c r="F2" s="80"/>
      <c r="G2" s="80"/>
      <c r="H2" s="8"/>
    </row>
    <row r="3" spans="1:10" ht="19.5" customHeight="1" thickBot="1">
      <c r="C3" s="107" t="s">
        <v>48</v>
      </c>
      <c r="D3" s="108"/>
      <c r="E3" s="133" t="s">
        <v>61</v>
      </c>
      <c r="F3" s="134"/>
      <c r="G3" s="134"/>
      <c r="H3" s="134"/>
      <c r="I3" s="135"/>
    </row>
    <row r="4" spans="1:10" ht="15" customHeight="1"/>
    <row r="5" spans="1:10" ht="15" customHeight="1" thickBot="1">
      <c r="B5" s="1" t="s">
        <v>5</v>
      </c>
      <c r="C5" s="80" t="s">
        <v>6</v>
      </c>
      <c r="D5" s="80"/>
      <c r="E5" s="80"/>
      <c r="F5" s="80"/>
      <c r="G5" s="80"/>
    </row>
    <row r="6" spans="1:10" ht="15" customHeight="1">
      <c r="C6" s="77" t="s">
        <v>7</v>
      </c>
      <c r="D6" s="11" t="s">
        <v>8</v>
      </c>
      <c r="E6" s="29">
        <v>669717016</v>
      </c>
      <c r="F6" s="132"/>
      <c r="G6" s="132"/>
      <c r="H6" s="132"/>
      <c r="I6" s="132"/>
    </row>
    <row r="7" spans="1:10" ht="15" customHeight="1">
      <c r="C7" s="78"/>
      <c r="D7" s="13" t="s">
        <v>35</v>
      </c>
      <c r="E7" s="31">
        <v>110450232</v>
      </c>
      <c r="F7" s="132"/>
      <c r="G7" s="132"/>
      <c r="H7" s="132"/>
      <c r="I7" s="132"/>
    </row>
    <row r="8" spans="1:10" ht="15" customHeight="1">
      <c r="C8" s="78"/>
      <c r="D8" s="13" t="s">
        <v>10</v>
      </c>
      <c r="E8" s="31">
        <v>1007386980</v>
      </c>
      <c r="F8" s="132"/>
      <c r="G8" s="132"/>
      <c r="H8" s="132"/>
      <c r="I8" s="132"/>
    </row>
    <row r="9" spans="1:10" ht="15" customHeight="1">
      <c r="C9" s="131"/>
      <c r="D9" s="32" t="s">
        <v>36</v>
      </c>
      <c r="E9" s="33">
        <v>1306250</v>
      </c>
      <c r="F9" s="132"/>
      <c r="G9" s="132"/>
      <c r="H9" s="132"/>
      <c r="I9" s="132"/>
    </row>
    <row r="10" spans="1:10" ht="15" customHeight="1" thickBot="1">
      <c r="C10" s="66" t="s">
        <v>47</v>
      </c>
      <c r="D10" s="67"/>
      <c r="E10" s="34">
        <f>SUM(E6:E9)</f>
        <v>1788860478</v>
      </c>
      <c r="F10" s="30"/>
      <c r="G10" s="30"/>
      <c r="H10" s="30"/>
      <c r="I10" s="30"/>
    </row>
    <row r="11" spans="1:10" ht="21" customHeight="1">
      <c r="C11" s="136" t="s">
        <v>12</v>
      </c>
      <c r="D11" s="137"/>
      <c r="E11" s="137"/>
      <c r="F11" s="140" t="s">
        <v>58</v>
      </c>
      <c r="G11" s="140"/>
      <c r="H11" s="140"/>
      <c r="I11" s="141"/>
    </row>
    <row r="12" spans="1:10" ht="22.15" customHeight="1">
      <c r="C12" s="138"/>
      <c r="D12" s="139"/>
      <c r="E12" s="139"/>
      <c r="F12" s="35" t="s">
        <v>37</v>
      </c>
      <c r="G12" s="35" t="s">
        <v>38</v>
      </c>
      <c r="H12" s="35" t="s">
        <v>39</v>
      </c>
      <c r="I12" s="36" t="s">
        <v>40</v>
      </c>
    </row>
    <row r="13" spans="1:10" ht="15" customHeight="1">
      <c r="C13" s="127" t="s">
        <v>41</v>
      </c>
      <c r="D13" s="142" t="s">
        <v>14</v>
      </c>
      <c r="E13" s="37"/>
      <c r="F13" s="14"/>
      <c r="G13" s="38">
        <v>50</v>
      </c>
      <c r="H13" s="39">
        <v>5000</v>
      </c>
      <c r="I13" s="40"/>
    </row>
    <row r="14" spans="1:10" ht="15" customHeight="1">
      <c r="C14" s="127"/>
      <c r="D14" s="143"/>
      <c r="E14" s="37"/>
      <c r="F14" s="14"/>
      <c r="G14" s="38"/>
      <c r="H14" s="39"/>
      <c r="I14" s="40"/>
    </row>
    <row r="15" spans="1:10" ht="15" customHeight="1" thickBot="1">
      <c r="C15" s="127"/>
      <c r="D15" s="143"/>
      <c r="E15" s="37"/>
      <c r="F15" s="14"/>
      <c r="G15" s="38"/>
      <c r="H15" s="39"/>
      <c r="I15" s="40"/>
    </row>
    <row r="16" spans="1:10" ht="15" customHeight="1" thickBot="1">
      <c r="C16" s="148"/>
      <c r="D16" s="41" t="s">
        <v>42</v>
      </c>
      <c r="E16" s="42">
        <v>218727699</v>
      </c>
      <c r="F16" s="43"/>
      <c r="G16" s="44"/>
      <c r="H16" s="43"/>
      <c r="I16" s="45"/>
    </row>
    <row r="17" spans="3:9" ht="15" customHeight="1">
      <c r="C17" s="127"/>
      <c r="D17" s="147" t="s">
        <v>43</v>
      </c>
      <c r="E17" s="46"/>
      <c r="F17" s="20"/>
      <c r="G17" s="47">
        <v>50</v>
      </c>
      <c r="H17" s="48">
        <v>2500</v>
      </c>
      <c r="I17" s="49"/>
    </row>
    <row r="18" spans="3:9" ht="15" customHeight="1">
      <c r="C18" s="127"/>
      <c r="D18" s="143"/>
      <c r="E18" s="37"/>
      <c r="F18" s="14"/>
      <c r="G18" s="38"/>
      <c r="H18" s="39"/>
      <c r="I18" s="40"/>
    </row>
    <row r="19" spans="3:9" ht="15" customHeight="1" thickBot="1">
      <c r="C19" s="127"/>
      <c r="D19" s="143"/>
      <c r="E19" s="37"/>
      <c r="F19" s="14"/>
      <c r="G19" s="38"/>
      <c r="H19" s="39"/>
      <c r="I19" s="40"/>
    </row>
    <row r="20" spans="3:9" ht="15" customHeight="1" thickBot="1">
      <c r="C20" s="148"/>
      <c r="D20" s="41" t="s">
        <v>42</v>
      </c>
      <c r="E20" s="42">
        <v>45882206</v>
      </c>
      <c r="F20" s="43"/>
      <c r="G20" s="44"/>
      <c r="H20" s="43"/>
      <c r="I20" s="45"/>
    </row>
    <row r="21" spans="3:9" ht="15" customHeight="1">
      <c r="C21" s="127"/>
      <c r="D21" s="144" t="s">
        <v>15</v>
      </c>
      <c r="E21" s="46"/>
      <c r="F21" s="20"/>
      <c r="G21" s="47">
        <v>50</v>
      </c>
      <c r="H21" s="48">
        <v>5000</v>
      </c>
      <c r="I21" s="49"/>
    </row>
    <row r="22" spans="3:9" ht="15" customHeight="1">
      <c r="C22" s="127"/>
      <c r="D22" s="143"/>
      <c r="E22" s="37"/>
      <c r="F22" s="14"/>
      <c r="G22" s="38"/>
      <c r="H22" s="39"/>
      <c r="I22" s="40"/>
    </row>
    <row r="23" spans="3:9" ht="15" customHeight="1" thickBot="1">
      <c r="C23" s="127"/>
      <c r="D23" s="143"/>
      <c r="E23" s="37"/>
      <c r="F23" s="14"/>
      <c r="G23" s="38"/>
      <c r="H23" s="39"/>
      <c r="I23" s="40"/>
    </row>
    <row r="24" spans="3:9" ht="15" customHeight="1" thickBot="1">
      <c r="C24" s="148"/>
      <c r="D24" s="41" t="s">
        <v>42</v>
      </c>
      <c r="E24" s="42">
        <v>356856568</v>
      </c>
      <c r="F24" s="43"/>
      <c r="G24" s="44"/>
      <c r="H24" s="43"/>
      <c r="I24" s="45"/>
    </row>
    <row r="25" spans="3:9" ht="15" customHeight="1">
      <c r="C25" s="127"/>
      <c r="D25" s="144" t="s">
        <v>45</v>
      </c>
      <c r="E25" s="46"/>
      <c r="F25" s="20"/>
      <c r="G25" s="47"/>
      <c r="H25" s="48"/>
      <c r="I25" s="49"/>
    </row>
    <row r="26" spans="3:9" ht="15" customHeight="1">
      <c r="C26" s="127"/>
      <c r="D26" s="143"/>
      <c r="E26" s="37"/>
      <c r="F26" s="14"/>
      <c r="G26" s="38"/>
      <c r="H26" s="39"/>
      <c r="I26" s="40"/>
    </row>
    <row r="27" spans="3:9" ht="15" customHeight="1" thickBot="1">
      <c r="C27" s="127"/>
      <c r="D27" s="143"/>
      <c r="E27" s="37"/>
      <c r="F27" s="14"/>
      <c r="G27" s="38"/>
      <c r="H27" s="39"/>
      <c r="I27" s="40"/>
    </row>
    <row r="28" spans="3:9" ht="15" customHeight="1" thickBot="1">
      <c r="C28" s="148"/>
      <c r="D28" s="41" t="s">
        <v>42</v>
      </c>
      <c r="E28" s="42">
        <v>587100</v>
      </c>
      <c r="F28" s="43"/>
      <c r="G28" s="44"/>
      <c r="H28" s="43"/>
      <c r="I28" s="45"/>
    </row>
    <row r="29" spans="3:9" ht="15" customHeight="1">
      <c r="C29" s="145" t="s">
        <v>46</v>
      </c>
      <c r="D29" s="144" t="s">
        <v>17</v>
      </c>
      <c r="E29" s="46"/>
      <c r="F29" s="20">
        <v>2000</v>
      </c>
      <c r="G29" s="47" t="s">
        <v>44</v>
      </c>
      <c r="H29" s="48" t="s">
        <v>44</v>
      </c>
      <c r="I29" s="49" t="s">
        <v>62</v>
      </c>
    </row>
    <row r="30" spans="3:9" ht="15" customHeight="1">
      <c r="C30" s="145"/>
      <c r="D30" s="143"/>
      <c r="E30" s="37"/>
      <c r="F30" s="14">
        <v>1000</v>
      </c>
      <c r="G30" s="38" t="s">
        <v>44</v>
      </c>
      <c r="H30" s="39" t="s">
        <v>44</v>
      </c>
      <c r="I30" s="40" t="s">
        <v>63</v>
      </c>
    </row>
    <row r="31" spans="3:9" ht="15" customHeight="1" thickBot="1">
      <c r="C31" s="145"/>
      <c r="D31" s="143"/>
      <c r="E31" s="37"/>
      <c r="F31" s="14"/>
      <c r="G31" s="38"/>
      <c r="H31" s="39"/>
      <c r="I31" s="40"/>
    </row>
    <row r="32" spans="3:9" ht="15" customHeight="1" thickBot="1">
      <c r="C32" s="146"/>
      <c r="D32" s="41" t="s">
        <v>42</v>
      </c>
      <c r="E32" s="42">
        <v>171745000</v>
      </c>
      <c r="F32" s="43"/>
      <c r="G32" s="44"/>
      <c r="H32" s="51"/>
      <c r="I32" s="45"/>
    </row>
    <row r="33" spans="2:9" ht="15" customHeight="1" thickBot="1">
      <c r="C33" s="167" t="s">
        <v>47</v>
      </c>
      <c r="D33" s="168"/>
      <c r="E33" s="52">
        <f>E16+E20+E24+E28+E32</f>
        <v>793798573</v>
      </c>
      <c r="F33" s="53"/>
      <c r="G33" s="54"/>
      <c r="H33" s="55"/>
      <c r="I33" s="56"/>
    </row>
    <row r="34" spans="2:9" ht="15" customHeight="1">
      <c r="C34" s="97" t="s">
        <v>49</v>
      </c>
      <c r="D34" s="98"/>
      <c r="E34" s="57">
        <v>123129</v>
      </c>
      <c r="F34" s="169"/>
      <c r="G34" s="169"/>
      <c r="H34" s="169"/>
      <c r="I34" s="169"/>
    </row>
    <row r="35" spans="2:9" ht="15" customHeight="1" thickBot="1">
      <c r="C35" s="73" t="s">
        <v>50</v>
      </c>
      <c r="D35" s="74"/>
      <c r="E35" s="19">
        <v>19895</v>
      </c>
      <c r="F35" s="58"/>
      <c r="G35" s="58"/>
      <c r="H35" s="58"/>
      <c r="I35" s="58"/>
    </row>
    <row r="36" spans="2:9" ht="15" customHeight="1">
      <c r="C36" s="81" t="s">
        <v>19</v>
      </c>
      <c r="D36" s="82"/>
      <c r="E36" s="12">
        <f>(E6+E8)/E34</f>
        <v>13620.706705975035</v>
      </c>
      <c r="F36" s="58"/>
      <c r="G36" s="58"/>
      <c r="H36" s="58"/>
      <c r="I36" s="58"/>
    </row>
    <row r="37" spans="2:9" ht="15" customHeight="1" thickBot="1">
      <c r="C37" s="73" t="s">
        <v>20</v>
      </c>
      <c r="D37" s="74"/>
      <c r="E37" s="21">
        <f>(E7+E9)/E35</f>
        <v>5617.3150037697915</v>
      </c>
      <c r="F37" s="132"/>
      <c r="G37" s="132"/>
      <c r="H37" s="132"/>
      <c r="I37" s="132"/>
    </row>
    <row r="38" spans="2:9" ht="15" customHeight="1">
      <c r="C38" s="10" t="s">
        <v>51</v>
      </c>
      <c r="D38" s="10"/>
      <c r="E38" s="10"/>
      <c r="F38" s="10"/>
      <c r="G38" s="10"/>
      <c r="H38" s="10"/>
      <c r="I38" s="10"/>
    </row>
    <row r="39" spans="2:9" ht="15" customHeight="1">
      <c r="C39" s="10" t="s">
        <v>55</v>
      </c>
      <c r="D39" s="10"/>
      <c r="E39" s="10"/>
      <c r="F39" s="10"/>
      <c r="G39" s="10"/>
      <c r="H39" s="10"/>
      <c r="I39" s="10"/>
    </row>
    <row r="40" spans="2:9" ht="15" customHeight="1"/>
    <row r="41" spans="2:9" ht="15" customHeight="1">
      <c r="B41" s="1" t="s">
        <v>21</v>
      </c>
      <c r="C41" s="80" t="s">
        <v>22</v>
      </c>
      <c r="D41" s="80"/>
      <c r="E41" s="80"/>
      <c r="F41" s="80"/>
      <c r="G41" s="80"/>
    </row>
    <row r="42" spans="2:9" ht="12.75" thickBot="1">
      <c r="C42" s="8"/>
      <c r="D42" s="8"/>
      <c r="E42" s="166" t="s">
        <v>23</v>
      </c>
      <c r="F42" s="166"/>
      <c r="G42" s="166"/>
      <c r="H42" s="166" t="s">
        <v>24</v>
      </c>
      <c r="I42" s="166"/>
    </row>
    <row r="43" spans="2:9" ht="15" customHeight="1">
      <c r="C43" s="120" t="s">
        <v>25</v>
      </c>
      <c r="D43" s="121"/>
      <c r="E43" s="158"/>
      <c r="F43" s="159"/>
      <c r="G43" s="160"/>
      <c r="H43" s="158"/>
      <c r="I43" s="161"/>
    </row>
    <row r="44" spans="2:9" ht="15" customHeight="1" thickBot="1">
      <c r="C44" s="154" t="s">
        <v>26</v>
      </c>
      <c r="D44" s="155"/>
      <c r="E44" s="164"/>
      <c r="F44" s="162"/>
      <c r="G44" s="165"/>
      <c r="H44" s="162"/>
      <c r="I44" s="163"/>
    </row>
    <row r="45" spans="2:9" ht="15" customHeight="1" thickBot="1">
      <c r="C45" s="152" t="s">
        <v>53</v>
      </c>
      <c r="D45" s="153"/>
      <c r="E45" s="124">
        <v>30</v>
      </c>
      <c r="F45" s="125"/>
      <c r="G45" s="125"/>
      <c r="H45" s="125"/>
      <c r="I45" s="126"/>
    </row>
    <row r="46" spans="2:9" ht="15" customHeight="1">
      <c r="C46" s="10" t="s">
        <v>59</v>
      </c>
      <c r="D46" s="10"/>
      <c r="E46" s="28"/>
      <c r="F46" s="28"/>
      <c r="G46" s="28"/>
      <c r="H46" s="28"/>
      <c r="I46" s="28"/>
    </row>
    <row r="47" spans="2:9" ht="15" customHeight="1"/>
    <row r="48" spans="2:9" ht="15" customHeight="1" thickBot="1">
      <c r="B48" s="1" t="s">
        <v>27</v>
      </c>
      <c r="C48" s="80" t="s">
        <v>28</v>
      </c>
      <c r="D48" s="80"/>
      <c r="E48" s="80"/>
      <c r="F48" s="80"/>
      <c r="G48" s="80"/>
    </row>
    <row r="49" spans="2:9" ht="15" customHeight="1">
      <c r="C49" s="75" t="s">
        <v>29</v>
      </c>
      <c r="D49" s="23" t="s">
        <v>30</v>
      </c>
      <c r="E49" s="116">
        <f>(E16+E20)/(E16+E20+E24+E28)</f>
        <v>0.42538121551791169</v>
      </c>
      <c r="F49" s="116"/>
      <c r="G49" s="116"/>
      <c r="H49" s="116"/>
      <c r="I49" s="117"/>
    </row>
    <row r="50" spans="2:9" ht="15" customHeight="1" thickBot="1">
      <c r="C50" s="76"/>
      <c r="D50" s="26" t="s">
        <v>31</v>
      </c>
      <c r="E50" s="118">
        <f>(E24+E28)/(E16+E20+E24+E28)</f>
        <v>0.57461878448208836</v>
      </c>
      <c r="F50" s="156"/>
      <c r="G50" s="156"/>
      <c r="H50" s="156"/>
      <c r="I50" s="157"/>
    </row>
    <row r="51" spans="2:9" ht="15" customHeight="1"/>
    <row r="52" spans="2:9" ht="15" customHeight="1" thickBot="1">
      <c r="B52" s="1" t="s">
        <v>32</v>
      </c>
      <c r="C52" s="80" t="s">
        <v>33</v>
      </c>
      <c r="D52" s="80"/>
      <c r="E52" s="80"/>
      <c r="F52" s="80"/>
      <c r="G52" s="80"/>
      <c r="H52" s="80"/>
      <c r="I52" s="80"/>
    </row>
    <row r="53" spans="2:9" ht="70.150000000000006" customHeight="1" thickBot="1">
      <c r="C53" s="3" t="s">
        <v>34</v>
      </c>
      <c r="D53" s="149"/>
      <c r="E53" s="150"/>
      <c r="F53" s="150"/>
      <c r="G53" s="150"/>
      <c r="H53" s="150"/>
      <c r="I53" s="151"/>
    </row>
  </sheetData>
  <mergeCells count="44">
    <mergeCell ref="C52:I52"/>
    <mergeCell ref="D53:I53"/>
    <mergeCell ref="C45:D45"/>
    <mergeCell ref="E45:I45"/>
    <mergeCell ref="C48:G48"/>
    <mergeCell ref="C49:C50"/>
    <mergeCell ref="E49:I49"/>
    <mergeCell ref="E50:I50"/>
    <mergeCell ref="C43:D43"/>
    <mergeCell ref="E43:G43"/>
    <mergeCell ref="H43:I43"/>
    <mergeCell ref="C44:D44"/>
    <mergeCell ref="E44:G44"/>
    <mergeCell ref="H44:I44"/>
    <mergeCell ref="C36:D36"/>
    <mergeCell ref="C37:D37"/>
    <mergeCell ref="F37:I37"/>
    <mergeCell ref="C41:G41"/>
    <mergeCell ref="E42:G42"/>
    <mergeCell ref="H42:I42"/>
    <mergeCell ref="C35:D35"/>
    <mergeCell ref="C10:D10"/>
    <mergeCell ref="C11:E12"/>
    <mergeCell ref="F11:I11"/>
    <mergeCell ref="C13:C28"/>
    <mergeCell ref="D13:D15"/>
    <mergeCell ref="D17:D19"/>
    <mergeCell ref="D21:D23"/>
    <mergeCell ref="D25:D27"/>
    <mergeCell ref="C29:C32"/>
    <mergeCell ref="D29:D31"/>
    <mergeCell ref="C33:D33"/>
    <mergeCell ref="C34:D34"/>
    <mergeCell ref="F34:I34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53"/>
  <sheetViews>
    <sheetView tabSelected="1" view="pageBreakPreview" zoomScaleNormal="100" zoomScaleSheetLayoutView="100" workbookViewId="0">
      <selection activeCell="K47" sqref="K47"/>
    </sheetView>
  </sheetViews>
  <sheetFormatPr defaultColWidth="9" defaultRowHeight="12"/>
  <cols>
    <col min="1" max="1" width="0.75" style="1" customWidth="1"/>
    <col min="2" max="2" width="3.125" style="1" bestFit="1" customWidth="1"/>
    <col min="3" max="3" width="10.625" style="9" customWidth="1"/>
    <col min="4" max="4" width="24.625" style="9" customWidth="1"/>
    <col min="5" max="6" width="10.625" style="9" customWidth="1"/>
    <col min="7" max="8" width="6.625" style="9" customWidth="1"/>
    <col min="9" max="9" width="19.625" style="9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>
      <c r="A1" s="106" t="s">
        <v>57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" customHeight="1" thickBot="1">
      <c r="B2" s="1" t="s">
        <v>2</v>
      </c>
      <c r="C2" s="80" t="s">
        <v>3</v>
      </c>
      <c r="D2" s="80"/>
      <c r="E2" s="80"/>
      <c r="F2" s="80"/>
      <c r="G2" s="80"/>
      <c r="H2" s="8"/>
    </row>
    <row r="3" spans="1:10" ht="19.5" customHeight="1" thickBot="1">
      <c r="C3" s="107" t="s">
        <v>48</v>
      </c>
      <c r="D3" s="108"/>
      <c r="E3" s="133" t="s">
        <v>61</v>
      </c>
      <c r="F3" s="134"/>
      <c r="G3" s="134"/>
      <c r="H3" s="134"/>
      <c r="I3" s="135"/>
    </row>
    <row r="4" spans="1:10" ht="15" customHeight="1"/>
    <row r="5" spans="1:10" ht="15" customHeight="1" thickBot="1">
      <c r="B5" s="1" t="s">
        <v>5</v>
      </c>
      <c r="C5" s="80" t="s">
        <v>6</v>
      </c>
      <c r="D5" s="80"/>
      <c r="E5" s="80"/>
      <c r="F5" s="80"/>
      <c r="G5" s="80"/>
    </row>
    <row r="6" spans="1:10" ht="15" customHeight="1">
      <c r="C6" s="77" t="s">
        <v>7</v>
      </c>
      <c r="D6" s="11" t="s">
        <v>8</v>
      </c>
      <c r="E6" s="29">
        <v>450692976</v>
      </c>
      <c r="F6" s="132"/>
      <c r="G6" s="132"/>
      <c r="H6" s="132"/>
      <c r="I6" s="132"/>
    </row>
    <row r="7" spans="1:10" ht="15" customHeight="1">
      <c r="C7" s="78"/>
      <c r="D7" s="13" t="s">
        <v>35</v>
      </c>
      <c r="E7" s="31">
        <v>95261290</v>
      </c>
      <c r="F7" s="132"/>
      <c r="G7" s="132"/>
      <c r="H7" s="132"/>
      <c r="I7" s="132"/>
    </row>
    <row r="8" spans="1:10" ht="15" customHeight="1">
      <c r="C8" s="78"/>
      <c r="D8" s="13" t="s">
        <v>10</v>
      </c>
      <c r="E8" s="31">
        <v>1028647875</v>
      </c>
      <c r="F8" s="132"/>
      <c r="G8" s="132"/>
      <c r="H8" s="132"/>
      <c r="I8" s="132"/>
    </row>
    <row r="9" spans="1:10" ht="15" customHeight="1">
      <c r="C9" s="131"/>
      <c r="D9" s="32" t="s">
        <v>36</v>
      </c>
      <c r="E9" s="33">
        <v>0</v>
      </c>
      <c r="F9" s="132"/>
      <c r="G9" s="132"/>
      <c r="H9" s="132"/>
      <c r="I9" s="132"/>
    </row>
    <row r="10" spans="1:10" ht="15" customHeight="1" thickBot="1">
      <c r="C10" s="66" t="s">
        <v>47</v>
      </c>
      <c r="D10" s="67"/>
      <c r="E10" s="34">
        <f>SUM(E6:E9)</f>
        <v>1574602141</v>
      </c>
      <c r="F10" s="30"/>
      <c r="G10" s="30"/>
      <c r="H10" s="30"/>
      <c r="I10" s="30"/>
    </row>
    <row r="11" spans="1:10" ht="21" customHeight="1">
      <c r="C11" s="136" t="s">
        <v>12</v>
      </c>
      <c r="D11" s="137"/>
      <c r="E11" s="137"/>
      <c r="F11" s="140" t="s">
        <v>58</v>
      </c>
      <c r="G11" s="140"/>
      <c r="H11" s="140"/>
      <c r="I11" s="141"/>
    </row>
    <row r="12" spans="1:10" ht="22.15" customHeight="1">
      <c r="C12" s="138"/>
      <c r="D12" s="139"/>
      <c r="E12" s="139"/>
      <c r="F12" s="35" t="s">
        <v>37</v>
      </c>
      <c r="G12" s="35" t="s">
        <v>38</v>
      </c>
      <c r="H12" s="35" t="s">
        <v>39</v>
      </c>
      <c r="I12" s="36" t="s">
        <v>40</v>
      </c>
    </row>
    <row r="13" spans="1:10" ht="15" customHeight="1">
      <c r="C13" s="127" t="s">
        <v>41</v>
      </c>
      <c r="D13" s="142" t="s">
        <v>14</v>
      </c>
      <c r="E13" s="37"/>
      <c r="F13" s="14"/>
      <c r="G13" s="38">
        <v>50</v>
      </c>
      <c r="H13" s="39">
        <v>5000</v>
      </c>
      <c r="I13" s="40"/>
    </row>
    <row r="14" spans="1:10" ht="15" customHeight="1">
      <c r="C14" s="127"/>
      <c r="D14" s="143"/>
      <c r="E14" s="37"/>
      <c r="F14" s="14"/>
      <c r="G14" s="38"/>
      <c r="H14" s="39"/>
      <c r="I14" s="40"/>
    </row>
    <row r="15" spans="1:10" ht="15" customHeight="1" thickBot="1">
      <c r="C15" s="127"/>
      <c r="D15" s="143"/>
      <c r="E15" s="37"/>
      <c r="F15" s="14"/>
      <c r="G15" s="38"/>
      <c r="H15" s="39"/>
      <c r="I15" s="40"/>
    </row>
    <row r="16" spans="1:10" ht="15" customHeight="1" thickBot="1">
      <c r="C16" s="148"/>
      <c r="D16" s="41" t="s">
        <v>42</v>
      </c>
      <c r="E16" s="42">
        <v>198780200</v>
      </c>
      <c r="F16" s="43"/>
      <c r="G16" s="44"/>
      <c r="H16" s="43"/>
      <c r="I16" s="45"/>
    </row>
    <row r="17" spans="3:9" ht="15" customHeight="1">
      <c r="C17" s="127"/>
      <c r="D17" s="147" t="s">
        <v>43</v>
      </c>
      <c r="E17" s="46"/>
      <c r="F17" s="20"/>
      <c r="G17" s="47">
        <v>50</v>
      </c>
      <c r="H17" s="48">
        <v>2500</v>
      </c>
      <c r="I17" s="49"/>
    </row>
    <row r="18" spans="3:9" ht="15" customHeight="1">
      <c r="C18" s="127"/>
      <c r="D18" s="143"/>
      <c r="E18" s="37"/>
      <c r="F18" s="14"/>
      <c r="G18" s="38"/>
      <c r="H18" s="39"/>
      <c r="I18" s="40"/>
    </row>
    <row r="19" spans="3:9" ht="15" customHeight="1" thickBot="1">
      <c r="C19" s="127"/>
      <c r="D19" s="143"/>
      <c r="E19" s="37"/>
      <c r="F19" s="14"/>
      <c r="G19" s="38"/>
      <c r="H19" s="39"/>
      <c r="I19" s="40"/>
    </row>
    <row r="20" spans="3:9" ht="15" customHeight="1" thickBot="1">
      <c r="C20" s="148"/>
      <c r="D20" s="41" t="s">
        <v>42</v>
      </c>
      <c r="E20" s="42">
        <v>3421775</v>
      </c>
      <c r="F20" s="43"/>
      <c r="G20" s="44"/>
      <c r="H20" s="43"/>
      <c r="I20" s="45"/>
    </row>
    <row r="21" spans="3:9" ht="15" customHeight="1">
      <c r="C21" s="127"/>
      <c r="D21" s="144" t="s">
        <v>15</v>
      </c>
      <c r="E21" s="46"/>
      <c r="F21" s="20"/>
      <c r="G21" s="47">
        <v>50</v>
      </c>
      <c r="H21" s="48">
        <v>5000</v>
      </c>
      <c r="I21" s="49"/>
    </row>
    <row r="22" spans="3:9" ht="15" customHeight="1">
      <c r="C22" s="127"/>
      <c r="D22" s="143"/>
      <c r="E22" s="37"/>
      <c r="F22" s="14"/>
      <c r="G22" s="38"/>
      <c r="H22" s="39"/>
      <c r="I22" s="40"/>
    </row>
    <row r="23" spans="3:9" ht="15" customHeight="1" thickBot="1">
      <c r="C23" s="127"/>
      <c r="D23" s="143"/>
      <c r="E23" s="37"/>
      <c r="F23" s="14"/>
      <c r="G23" s="38"/>
      <c r="H23" s="39"/>
      <c r="I23" s="40"/>
    </row>
    <row r="24" spans="3:9" ht="15" customHeight="1" thickBot="1">
      <c r="C24" s="148"/>
      <c r="D24" s="41" t="s">
        <v>42</v>
      </c>
      <c r="E24" s="42">
        <v>352977249</v>
      </c>
      <c r="F24" s="43"/>
      <c r="G24" s="44"/>
      <c r="H24" s="43"/>
      <c r="I24" s="45"/>
    </row>
    <row r="25" spans="3:9" ht="15" customHeight="1">
      <c r="C25" s="127"/>
      <c r="D25" s="144" t="s">
        <v>45</v>
      </c>
      <c r="E25" s="46"/>
      <c r="F25" s="20"/>
      <c r="G25" s="47"/>
      <c r="H25" s="48"/>
      <c r="I25" s="49"/>
    </row>
    <row r="26" spans="3:9" ht="15" customHeight="1">
      <c r="C26" s="127"/>
      <c r="D26" s="143"/>
      <c r="E26" s="37"/>
      <c r="F26" s="14"/>
      <c r="G26" s="38"/>
      <c r="H26" s="39"/>
      <c r="I26" s="40"/>
    </row>
    <row r="27" spans="3:9" ht="15" customHeight="1" thickBot="1">
      <c r="C27" s="127"/>
      <c r="D27" s="143"/>
      <c r="E27" s="37"/>
      <c r="F27" s="14"/>
      <c r="G27" s="38"/>
      <c r="H27" s="39"/>
      <c r="I27" s="40"/>
    </row>
    <row r="28" spans="3:9" ht="15" customHeight="1" thickBot="1">
      <c r="C28" s="148"/>
      <c r="D28" s="41" t="s">
        <v>42</v>
      </c>
      <c r="E28" s="42">
        <v>0</v>
      </c>
      <c r="F28" s="43"/>
      <c r="G28" s="44"/>
      <c r="H28" s="43"/>
      <c r="I28" s="45"/>
    </row>
    <row r="29" spans="3:9" ht="15" customHeight="1">
      <c r="C29" s="145" t="s">
        <v>46</v>
      </c>
      <c r="D29" s="144" t="s">
        <v>17</v>
      </c>
      <c r="E29" s="46"/>
      <c r="F29" s="20">
        <v>2000</v>
      </c>
      <c r="G29" s="47" t="s">
        <v>44</v>
      </c>
      <c r="H29" s="48" t="s">
        <v>44</v>
      </c>
      <c r="I29" s="49" t="s">
        <v>62</v>
      </c>
    </row>
    <row r="30" spans="3:9" ht="15" customHeight="1">
      <c r="C30" s="145"/>
      <c r="D30" s="143"/>
      <c r="E30" s="37"/>
      <c r="F30" s="14">
        <v>1000</v>
      </c>
      <c r="G30" s="38" t="s">
        <v>44</v>
      </c>
      <c r="H30" s="39" t="s">
        <v>44</v>
      </c>
      <c r="I30" s="40" t="s">
        <v>63</v>
      </c>
    </row>
    <row r="31" spans="3:9" ht="15" customHeight="1" thickBot="1">
      <c r="C31" s="145"/>
      <c r="D31" s="143"/>
      <c r="E31" s="37"/>
      <c r="F31" s="14"/>
      <c r="G31" s="38"/>
      <c r="H31" s="39"/>
      <c r="I31" s="40"/>
    </row>
    <row r="32" spans="3:9" ht="15" customHeight="1" thickBot="1">
      <c r="C32" s="146"/>
      <c r="D32" s="41" t="s">
        <v>42</v>
      </c>
      <c r="E32" s="42">
        <v>359770000</v>
      </c>
      <c r="F32" s="43"/>
      <c r="G32" s="44"/>
      <c r="H32" s="51"/>
      <c r="I32" s="45"/>
    </row>
    <row r="33" spans="2:9" ht="15" customHeight="1" thickBot="1">
      <c r="C33" s="167" t="s">
        <v>47</v>
      </c>
      <c r="D33" s="168"/>
      <c r="E33" s="52">
        <f>E16+E20+E24+E28+E32</f>
        <v>914949224</v>
      </c>
      <c r="F33" s="53"/>
      <c r="G33" s="54"/>
      <c r="H33" s="55"/>
      <c r="I33" s="56"/>
    </row>
    <row r="34" spans="2:9" ht="15" customHeight="1">
      <c r="C34" s="97" t="s">
        <v>49</v>
      </c>
      <c r="D34" s="98"/>
      <c r="E34" s="57">
        <v>112940</v>
      </c>
      <c r="F34" s="169"/>
      <c r="G34" s="169"/>
      <c r="H34" s="169"/>
      <c r="I34" s="169"/>
    </row>
    <row r="35" spans="2:9" ht="15" customHeight="1" thickBot="1">
      <c r="C35" s="73" t="s">
        <v>50</v>
      </c>
      <c r="D35" s="74"/>
      <c r="E35" s="19">
        <v>13730</v>
      </c>
      <c r="F35" s="58"/>
      <c r="G35" s="58"/>
      <c r="H35" s="58"/>
      <c r="I35" s="58"/>
    </row>
    <row r="36" spans="2:9" ht="15" customHeight="1">
      <c r="C36" s="81" t="s">
        <v>19</v>
      </c>
      <c r="D36" s="82"/>
      <c r="E36" s="12">
        <f>(E6+E8)/E34</f>
        <v>13098.466893925979</v>
      </c>
      <c r="F36" s="58"/>
      <c r="G36" s="58"/>
      <c r="H36" s="58"/>
      <c r="I36" s="58"/>
    </row>
    <row r="37" spans="2:9" ht="15" customHeight="1" thickBot="1">
      <c r="C37" s="73" t="s">
        <v>20</v>
      </c>
      <c r="D37" s="74"/>
      <c r="E37" s="21">
        <f>(E7+E9)/E35</f>
        <v>6938.1857246904592</v>
      </c>
      <c r="F37" s="132"/>
      <c r="G37" s="132"/>
      <c r="H37" s="132"/>
      <c r="I37" s="132"/>
    </row>
    <row r="38" spans="2:9" ht="15" customHeight="1">
      <c r="C38" s="10" t="s">
        <v>51</v>
      </c>
      <c r="D38" s="10"/>
      <c r="E38" s="10"/>
      <c r="F38" s="10"/>
      <c r="G38" s="10"/>
      <c r="H38" s="10"/>
      <c r="I38" s="10"/>
    </row>
    <row r="39" spans="2:9" ht="15" customHeight="1">
      <c r="C39" s="10" t="s">
        <v>55</v>
      </c>
      <c r="D39" s="10"/>
      <c r="E39" s="10"/>
      <c r="F39" s="10"/>
      <c r="G39" s="10"/>
      <c r="H39" s="10"/>
      <c r="I39" s="10"/>
    </row>
    <row r="40" spans="2:9" ht="15" customHeight="1"/>
    <row r="41" spans="2:9" ht="15" customHeight="1">
      <c r="B41" s="1" t="s">
        <v>21</v>
      </c>
      <c r="C41" s="80" t="s">
        <v>22</v>
      </c>
      <c r="D41" s="80"/>
      <c r="E41" s="80"/>
      <c r="F41" s="80"/>
      <c r="G41" s="80"/>
    </row>
    <row r="42" spans="2:9" ht="12.75" thickBot="1">
      <c r="C42" s="8"/>
      <c r="D42" s="8"/>
      <c r="E42" s="166" t="s">
        <v>23</v>
      </c>
      <c r="F42" s="166"/>
      <c r="G42" s="166"/>
      <c r="H42" s="166" t="s">
        <v>24</v>
      </c>
      <c r="I42" s="166"/>
    </row>
    <row r="43" spans="2:9" ht="15" customHeight="1">
      <c r="C43" s="120" t="s">
        <v>25</v>
      </c>
      <c r="D43" s="121"/>
      <c r="E43" s="158"/>
      <c r="F43" s="159"/>
      <c r="G43" s="160"/>
      <c r="H43" s="158"/>
      <c r="I43" s="161"/>
    </row>
    <row r="44" spans="2:9" ht="15" customHeight="1" thickBot="1">
      <c r="C44" s="154" t="s">
        <v>26</v>
      </c>
      <c r="D44" s="155"/>
      <c r="E44" s="164"/>
      <c r="F44" s="162"/>
      <c r="G44" s="165"/>
      <c r="H44" s="162"/>
      <c r="I44" s="163"/>
    </row>
    <row r="45" spans="2:9" ht="15" customHeight="1" thickBot="1">
      <c r="C45" s="152" t="s">
        <v>53</v>
      </c>
      <c r="D45" s="153"/>
      <c r="E45" s="124">
        <v>31</v>
      </c>
      <c r="F45" s="125"/>
      <c r="G45" s="125"/>
      <c r="H45" s="125"/>
      <c r="I45" s="126"/>
    </row>
    <row r="46" spans="2:9" ht="15" customHeight="1">
      <c r="C46" s="10" t="s">
        <v>59</v>
      </c>
      <c r="D46" s="10"/>
      <c r="E46" s="28"/>
      <c r="F46" s="28"/>
      <c r="G46" s="28"/>
      <c r="H46" s="28"/>
      <c r="I46" s="28"/>
    </row>
    <row r="47" spans="2:9" ht="15" customHeight="1"/>
    <row r="48" spans="2:9" ht="15" customHeight="1" thickBot="1">
      <c r="B48" s="1" t="s">
        <v>27</v>
      </c>
      <c r="C48" s="80" t="s">
        <v>28</v>
      </c>
      <c r="D48" s="80"/>
      <c r="E48" s="80"/>
      <c r="F48" s="80"/>
      <c r="G48" s="80"/>
    </row>
    <row r="49" spans="2:9" ht="15" customHeight="1">
      <c r="C49" s="75" t="s">
        <v>29</v>
      </c>
      <c r="D49" s="23" t="s">
        <v>30</v>
      </c>
      <c r="E49" s="116">
        <f>(E16+E20)/(E16+E20+E24+E28)</f>
        <v>0.36421026987133798</v>
      </c>
      <c r="F49" s="116"/>
      <c r="G49" s="116"/>
      <c r="H49" s="116"/>
      <c r="I49" s="117"/>
    </row>
    <row r="50" spans="2:9" ht="15" customHeight="1" thickBot="1">
      <c r="C50" s="76"/>
      <c r="D50" s="26" t="s">
        <v>31</v>
      </c>
      <c r="E50" s="118">
        <f>(E24+E28)/(E16+E20+E24+E28)</f>
        <v>0.63578973012866202</v>
      </c>
      <c r="F50" s="156"/>
      <c r="G50" s="156"/>
      <c r="H50" s="156"/>
      <c r="I50" s="157"/>
    </row>
    <row r="51" spans="2:9" ht="15" customHeight="1"/>
    <row r="52" spans="2:9" ht="15" customHeight="1" thickBot="1">
      <c r="B52" s="1" t="s">
        <v>32</v>
      </c>
      <c r="C52" s="80" t="s">
        <v>33</v>
      </c>
      <c r="D52" s="80"/>
      <c r="E52" s="80"/>
      <c r="F52" s="80"/>
      <c r="G52" s="80"/>
      <c r="H52" s="80"/>
      <c r="I52" s="80"/>
    </row>
    <row r="53" spans="2:9" ht="70.150000000000006" customHeight="1" thickBot="1">
      <c r="C53" s="3" t="s">
        <v>34</v>
      </c>
      <c r="D53" s="149"/>
      <c r="E53" s="150"/>
      <c r="F53" s="150"/>
      <c r="G53" s="150"/>
      <c r="H53" s="150"/>
      <c r="I53" s="151"/>
    </row>
  </sheetData>
  <mergeCells count="44">
    <mergeCell ref="C52:I52"/>
    <mergeCell ref="D53:I53"/>
    <mergeCell ref="C45:D45"/>
    <mergeCell ref="E45:I45"/>
    <mergeCell ref="C48:G48"/>
    <mergeCell ref="C49:C50"/>
    <mergeCell ref="E49:I49"/>
    <mergeCell ref="E50:I50"/>
    <mergeCell ref="C43:D43"/>
    <mergeCell ref="E43:G43"/>
    <mergeCell ref="H43:I43"/>
    <mergeCell ref="C44:D44"/>
    <mergeCell ref="E44:G44"/>
    <mergeCell ref="H44:I44"/>
    <mergeCell ref="C36:D36"/>
    <mergeCell ref="C37:D37"/>
    <mergeCell ref="F37:I37"/>
    <mergeCell ref="C41:G41"/>
    <mergeCell ref="E42:G42"/>
    <mergeCell ref="H42:I42"/>
    <mergeCell ref="C35:D35"/>
    <mergeCell ref="C10:D10"/>
    <mergeCell ref="C11:E12"/>
    <mergeCell ref="F11:I11"/>
    <mergeCell ref="C13:C28"/>
    <mergeCell ref="D13:D15"/>
    <mergeCell ref="D17:D19"/>
    <mergeCell ref="D21:D23"/>
    <mergeCell ref="D25:D27"/>
    <mergeCell ref="C29:C32"/>
    <mergeCell ref="D29:D31"/>
    <mergeCell ref="C33:D33"/>
    <mergeCell ref="C34:D34"/>
    <mergeCell ref="F34:I34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53"/>
  <sheetViews>
    <sheetView view="pageBreakPreview" zoomScaleNormal="100" zoomScaleSheetLayoutView="100" workbookViewId="0">
      <selection activeCell="E3" sqref="E3:I3"/>
    </sheetView>
  </sheetViews>
  <sheetFormatPr defaultColWidth="9" defaultRowHeight="12"/>
  <cols>
    <col min="1" max="1" width="0.75" style="1" customWidth="1"/>
    <col min="2" max="2" width="3.125" style="1" bestFit="1" customWidth="1"/>
    <col min="3" max="3" width="10.625" style="9" customWidth="1"/>
    <col min="4" max="4" width="24.625" style="9" customWidth="1"/>
    <col min="5" max="6" width="10.625" style="9" customWidth="1"/>
    <col min="7" max="8" width="6.625" style="9" customWidth="1"/>
    <col min="9" max="9" width="19.625" style="9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>
      <c r="A1" s="106" t="s">
        <v>57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" customHeight="1" thickBot="1">
      <c r="B2" s="1" t="s">
        <v>2</v>
      </c>
      <c r="C2" s="80" t="s">
        <v>3</v>
      </c>
      <c r="D2" s="80"/>
      <c r="E2" s="80"/>
      <c r="F2" s="80"/>
      <c r="G2" s="80"/>
      <c r="H2" s="8"/>
    </row>
    <row r="3" spans="1:10" ht="19.5" customHeight="1" thickBot="1">
      <c r="C3" s="107" t="s">
        <v>48</v>
      </c>
      <c r="D3" s="108"/>
      <c r="E3" s="133" t="s">
        <v>61</v>
      </c>
      <c r="F3" s="134"/>
      <c r="G3" s="134"/>
      <c r="H3" s="134"/>
      <c r="I3" s="135"/>
    </row>
    <row r="4" spans="1:10" ht="15" customHeight="1"/>
    <row r="5" spans="1:10" ht="15" customHeight="1" thickBot="1">
      <c r="B5" s="1" t="s">
        <v>5</v>
      </c>
      <c r="C5" s="80" t="s">
        <v>6</v>
      </c>
      <c r="D5" s="80"/>
      <c r="E5" s="80"/>
      <c r="F5" s="80"/>
      <c r="G5" s="80"/>
    </row>
    <row r="6" spans="1:10" ht="15" customHeight="1">
      <c r="C6" s="77" t="s">
        <v>7</v>
      </c>
      <c r="D6" s="11" t="s">
        <v>8</v>
      </c>
      <c r="E6" s="29">
        <v>1714148464</v>
      </c>
      <c r="F6" s="132"/>
      <c r="G6" s="132"/>
      <c r="H6" s="132"/>
      <c r="I6" s="132"/>
    </row>
    <row r="7" spans="1:10" ht="15" customHeight="1">
      <c r="C7" s="78"/>
      <c r="D7" s="13" t="s">
        <v>35</v>
      </c>
      <c r="E7" s="31">
        <v>122560294</v>
      </c>
      <c r="F7" s="132"/>
      <c r="G7" s="132"/>
      <c r="H7" s="132"/>
      <c r="I7" s="132"/>
    </row>
    <row r="8" spans="1:10" ht="15" customHeight="1">
      <c r="C8" s="78"/>
      <c r="D8" s="13" t="s">
        <v>10</v>
      </c>
      <c r="E8" s="31">
        <v>1336320788</v>
      </c>
      <c r="F8" s="132"/>
      <c r="G8" s="132"/>
      <c r="H8" s="132"/>
      <c r="I8" s="132"/>
    </row>
    <row r="9" spans="1:10" ht="15" customHeight="1">
      <c r="C9" s="131"/>
      <c r="D9" s="32" t="s">
        <v>36</v>
      </c>
      <c r="E9" s="33">
        <v>2651380</v>
      </c>
      <c r="F9" s="132"/>
      <c r="G9" s="132"/>
      <c r="H9" s="132"/>
      <c r="I9" s="132"/>
    </row>
    <row r="10" spans="1:10" ht="15" customHeight="1" thickBot="1">
      <c r="C10" s="66" t="s">
        <v>47</v>
      </c>
      <c r="D10" s="67"/>
      <c r="E10" s="34">
        <f>SUM(E6:E9)</f>
        <v>3175680926</v>
      </c>
      <c r="F10" s="30"/>
      <c r="G10" s="30"/>
      <c r="H10" s="30"/>
      <c r="I10" s="30"/>
    </row>
    <row r="11" spans="1:10" ht="21" customHeight="1">
      <c r="C11" s="136" t="s">
        <v>12</v>
      </c>
      <c r="D11" s="137"/>
      <c r="E11" s="137"/>
      <c r="F11" s="140" t="s">
        <v>58</v>
      </c>
      <c r="G11" s="140"/>
      <c r="H11" s="140"/>
      <c r="I11" s="141"/>
    </row>
    <row r="12" spans="1:10" ht="22.15" customHeight="1">
      <c r="C12" s="138"/>
      <c r="D12" s="139"/>
      <c r="E12" s="139"/>
      <c r="F12" s="35" t="s">
        <v>37</v>
      </c>
      <c r="G12" s="35" t="s">
        <v>38</v>
      </c>
      <c r="H12" s="35" t="s">
        <v>39</v>
      </c>
      <c r="I12" s="36" t="s">
        <v>40</v>
      </c>
    </row>
    <row r="13" spans="1:10" ht="15" customHeight="1">
      <c r="C13" s="127" t="s">
        <v>41</v>
      </c>
      <c r="D13" s="142" t="s">
        <v>14</v>
      </c>
      <c r="E13" s="37"/>
      <c r="F13" s="14"/>
      <c r="G13" s="38">
        <v>50</v>
      </c>
      <c r="H13" s="39">
        <v>5000</v>
      </c>
      <c r="I13" s="40"/>
    </row>
    <row r="14" spans="1:10" ht="15" customHeight="1">
      <c r="C14" s="127"/>
      <c r="D14" s="143"/>
      <c r="E14" s="37"/>
      <c r="F14" s="14"/>
      <c r="G14" s="38"/>
      <c r="H14" s="39"/>
      <c r="I14" s="40"/>
    </row>
    <row r="15" spans="1:10" ht="15" customHeight="1" thickBot="1">
      <c r="C15" s="127"/>
      <c r="D15" s="143"/>
      <c r="E15" s="37"/>
      <c r="F15" s="14"/>
      <c r="G15" s="38"/>
      <c r="H15" s="39"/>
      <c r="I15" s="40"/>
    </row>
    <row r="16" spans="1:10" ht="15" customHeight="1" thickBot="1">
      <c r="C16" s="148"/>
      <c r="D16" s="41" t="s">
        <v>42</v>
      </c>
      <c r="E16" s="42">
        <v>568904657</v>
      </c>
      <c r="F16" s="43"/>
      <c r="G16" s="44"/>
      <c r="H16" s="43"/>
      <c r="I16" s="45"/>
    </row>
    <row r="17" spans="3:9" ht="15" customHeight="1">
      <c r="C17" s="127"/>
      <c r="D17" s="147" t="s">
        <v>43</v>
      </c>
      <c r="E17" s="46"/>
      <c r="F17" s="20"/>
      <c r="G17" s="47">
        <v>50</v>
      </c>
      <c r="H17" s="48">
        <v>2500</v>
      </c>
      <c r="I17" s="49"/>
    </row>
    <row r="18" spans="3:9" ht="15" customHeight="1">
      <c r="C18" s="127"/>
      <c r="D18" s="143"/>
      <c r="E18" s="37"/>
      <c r="F18" s="14"/>
      <c r="G18" s="38"/>
      <c r="H18" s="39"/>
      <c r="I18" s="40"/>
    </row>
    <row r="19" spans="3:9" ht="15" customHeight="1" thickBot="1">
      <c r="C19" s="127"/>
      <c r="D19" s="143"/>
      <c r="E19" s="37"/>
      <c r="F19" s="14"/>
      <c r="G19" s="38"/>
      <c r="H19" s="39"/>
      <c r="I19" s="40"/>
    </row>
    <row r="20" spans="3:9" ht="15" customHeight="1" thickBot="1">
      <c r="C20" s="148"/>
      <c r="D20" s="41" t="s">
        <v>42</v>
      </c>
      <c r="E20" s="42">
        <v>51582137</v>
      </c>
      <c r="F20" s="43"/>
      <c r="G20" s="44"/>
      <c r="H20" s="43"/>
      <c r="I20" s="45"/>
    </row>
    <row r="21" spans="3:9" ht="15" customHeight="1">
      <c r="C21" s="127"/>
      <c r="D21" s="144" t="s">
        <v>15</v>
      </c>
      <c r="E21" s="46"/>
      <c r="F21" s="20"/>
      <c r="G21" s="47">
        <v>50</v>
      </c>
      <c r="H21" s="48">
        <v>5000</v>
      </c>
      <c r="I21" s="49"/>
    </row>
    <row r="22" spans="3:9" ht="15" customHeight="1">
      <c r="C22" s="127"/>
      <c r="D22" s="143"/>
      <c r="E22" s="37"/>
      <c r="F22" s="14"/>
      <c r="G22" s="38"/>
      <c r="H22" s="39"/>
      <c r="I22" s="40"/>
    </row>
    <row r="23" spans="3:9" ht="15" customHeight="1" thickBot="1">
      <c r="C23" s="127"/>
      <c r="D23" s="143"/>
      <c r="E23" s="37"/>
      <c r="F23" s="14"/>
      <c r="G23" s="38"/>
      <c r="H23" s="39"/>
      <c r="I23" s="40"/>
    </row>
    <row r="24" spans="3:9" ht="15" customHeight="1" thickBot="1">
      <c r="C24" s="148"/>
      <c r="D24" s="41" t="s">
        <v>42</v>
      </c>
      <c r="E24" s="42">
        <v>408785877</v>
      </c>
      <c r="F24" s="43"/>
      <c r="G24" s="44"/>
      <c r="H24" s="43"/>
      <c r="I24" s="45"/>
    </row>
    <row r="25" spans="3:9" ht="15" customHeight="1">
      <c r="C25" s="127"/>
      <c r="D25" s="144" t="s">
        <v>45</v>
      </c>
      <c r="E25" s="46"/>
      <c r="F25" s="20"/>
      <c r="G25" s="47"/>
      <c r="H25" s="48"/>
      <c r="I25" s="49"/>
    </row>
    <row r="26" spans="3:9" ht="15" customHeight="1">
      <c r="C26" s="127"/>
      <c r="D26" s="143"/>
      <c r="E26" s="37"/>
      <c r="F26" s="14"/>
      <c r="G26" s="38"/>
      <c r="H26" s="39"/>
      <c r="I26" s="40"/>
    </row>
    <row r="27" spans="3:9" ht="15" customHeight="1" thickBot="1">
      <c r="C27" s="127"/>
      <c r="D27" s="143"/>
      <c r="E27" s="37"/>
      <c r="F27" s="14"/>
      <c r="G27" s="38"/>
      <c r="H27" s="39"/>
      <c r="I27" s="40"/>
    </row>
    <row r="28" spans="3:9" ht="15" customHeight="1" thickBot="1">
      <c r="C28" s="148"/>
      <c r="D28" s="41" t="s">
        <v>42</v>
      </c>
      <c r="E28" s="42">
        <v>1276850</v>
      </c>
      <c r="F28" s="43"/>
      <c r="G28" s="44"/>
      <c r="H28" s="43"/>
      <c r="I28" s="45"/>
    </row>
    <row r="29" spans="3:9" ht="15" customHeight="1">
      <c r="C29" s="145" t="s">
        <v>46</v>
      </c>
      <c r="D29" s="144" t="s">
        <v>17</v>
      </c>
      <c r="E29" s="46"/>
      <c r="F29" s="20">
        <v>2000</v>
      </c>
      <c r="G29" s="47" t="s">
        <v>44</v>
      </c>
      <c r="H29" s="48" t="s">
        <v>44</v>
      </c>
      <c r="I29" s="49" t="s">
        <v>62</v>
      </c>
    </row>
    <row r="30" spans="3:9" ht="15" customHeight="1">
      <c r="C30" s="145"/>
      <c r="D30" s="143"/>
      <c r="E30" s="37"/>
      <c r="F30" s="14">
        <v>1000</v>
      </c>
      <c r="G30" s="38" t="s">
        <v>44</v>
      </c>
      <c r="H30" s="39" t="s">
        <v>44</v>
      </c>
      <c r="I30" s="40" t="s">
        <v>63</v>
      </c>
    </row>
    <row r="31" spans="3:9" ht="15" customHeight="1" thickBot="1">
      <c r="C31" s="145"/>
      <c r="D31" s="143"/>
      <c r="E31" s="37"/>
      <c r="F31" s="14"/>
      <c r="G31" s="38"/>
      <c r="H31" s="39"/>
      <c r="I31" s="40"/>
    </row>
    <row r="32" spans="3:9" ht="15" customHeight="1" thickBot="1">
      <c r="C32" s="146"/>
      <c r="D32" s="41" t="s">
        <v>42</v>
      </c>
      <c r="E32" s="42">
        <v>240756000</v>
      </c>
      <c r="F32" s="43"/>
      <c r="G32" s="44"/>
      <c r="H32" s="51"/>
      <c r="I32" s="45"/>
    </row>
    <row r="33" spans="2:9" ht="15" customHeight="1" thickBot="1">
      <c r="C33" s="167" t="s">
        <v>47</v>
      </c>
      <c r="D33" s="168"/>
      <c r="E33" s="52">
        <f>E16+E20+E24+E28+E32</f>
        <v>1271305521</v>
      </c>
      <c r="F33" s="53"/>
      <c r="G33" s="54"/>
      <c r="H33" s="55"/>
      <c r="I33" s="56"/>
    </row>
    <row r="34" spans="2:9" ht="15" customHeight="1">
      <c r="C34" s="97" t="s">
        <v>49</v>
      </c>
      <c r="D34" s="98"/>
      <c r="E34" s="57">
        <v>228321</v>
      </c>
      <c r="F34" s="169"/>
      <c r="G34" s="169"/>
      <c r="H34" s="169"/>
      <c r="I34" s="169"/>
    </row>
    <row r="35" spans="2:9" ht="15" customHeight="1" thickBot="1">
      <c r="C35" s="73" t="s">
        <v>50</v>
      </c>
      <c r="D35" s="74"/>
      <c r="E35" s="19">
        <v>21754</v>
      </c>
      <c r="F35" s="58"/>
      <c r="G35" s="58"/>
      <c r="H35" s="58"/>
      <c r="I35" s="58"/>
    </row>
    <row r="36" spans="2:9" ht="15" customHeight="1">
      <c r="C36" s="81" t="s">
        <v>19</v>
      </c>
      <c r="D36" s="82"/>
      <c r="E36" s="12">
        <f>(E6+E8)/E34</f>
        <v>13360.441010682329</v>
      </c>
      <c r="F36" s="58"/>
      <c r="G36" s="58"/>
      <c r="H36" s="58"/>
      <c r="I36" s="58"/>
    </row>
    <row r="37" spans="2:9" ht="15" customHeight="1" thickBot="1">
      <c r="C37" s="73" t="s">
        <v>20</v>
      </c>
      <c r="D37" s="74"/>
      <c r="E37" s="21">
        <f>(E7+E9)/E35</f>
        <v>5755.8000367748464</v>
      </c>
      <c r="F37" s="132"/>
      <c r="G37" s="132"/>
      <c r="H37" s="132"/>
      <c r="I37" s="132"/>
    </row>
    <row r="38" spans="2:9" ht="15" customHeight="1">
      <c r="C38" s="10" t="s">
        <v>51</v>
      </c>
      <c r="D38" s="10"/>
      <c r="E38" s="10"/>
      <c r="F38" s="10"/>
      <c r="G38" s="10"/>
      <c r="H38" s="10"/>
      <c r="I38" s="10"/>
    </row>
    <row r="39" spans="2:9" ht="15" customHeight="1">
      <c r="C39" s="10" t="s">
        <v>55</v>
      </c>
      <c r="D39" s="10"/>
      <c r="E39" s="10"/>
      <c r="F39" s="10"/>
      <c r="G39" s="10"/>
      <c r="H39" s="10"/>
      <c r="I39" s="10"/>
    </row>
    <row r="40" spans="2:9" ht="15" customHeight="1"/>
    <row r="41" spans="2:9" ht="15" customHeight="1">
      <c r="B41" s="1" t="s">
        <v>21</v>
      </c>
      <c r="C41" s="80" t="s">
        <v>22</v>
      </c>
      <c r="D41" s="80"/>
      <c r="E41" s="80"/>
      <c r="F41" s="80"/>
      <c r="G41" s="80"/>
    </row>
    <row r="42" spans="2:9" ht="12.75" thickBot="1">
      <c r="C42" s="8"/>
      <c r="D42" s="8"/>
      <c r="E42" s="166" t="s">
        <v>23</v>
      </c>
      <c r="F42" s="166"/>
      <c r="G42" s="166"/>
      <c r="H42" s="166" t="s">
        <v>24</v>
      </c>
      <c r="I42" s="166"/>
    </row>
    <row r="43" spans="2:9" ht="15" customHeight="1">
      <c r="C43" s="120" t="s">
        <v>25</v>
      </c>
      <c r="D43" s="121"/>
      <c r="E43" s="158"/>
      <c r="F43" s="159"/>
      <c r="G43" s="160"/>
      <c r="H43" s="158"/>
      <c r="I43" s="161"/>
    </row>
    <row r="44" spans="2:9" ht="15" customHeight="1" thickBot="1">
      <c r="C44" s="154" t="s">
        <v>26</v>
      </c>
      <c r="D44" s="155"/>
      <c r="E44" s="164"/>
      <c r="F44" s="162"/>
      <c r="G44" s="165"/>
      <c r="H44" s="162"/>
      <c r="I44" s="163"/>
    </row>
    <row r="45" spans="2:9" ht="15" customHeight="1" thickBot="1">
      <c r="C45" s="152" t="s">
        <v>53</v>
      </c>
      <c r="D45" s="153"/>
      <c r="E45" s="124">
        <v>31</v>
      </c>
      <c r="F45" s="125"/>
      <c r="G45" s="125"/>
      <c r="H45" s="125"/>
      <c r="I45" s="126"/>
    </row>
    <row r="46" spans="2:9" ht="15" customHeight="1">
      <c r="C46" s="10" t="s">
        <v>59</v>
      </c>
      <c r="D46" s="10"/>
      <c r="E46" s="28"/>
      <c r="F46" s="28"/>
      <c r="G46" s="28"/>
      <c r="H46" s="28"/>
      <c r="I46" s="28"/>
    </row>
    <row r="47" spans="2:9" ht="15" customHeight="1"/>
    <row r="48" spans="2:9" ht="15" customHeight="1" thickBot="1">
      <c r="B48" s="1" t="s">
        <v>27</v>
      </c>
      <c r="C48" s="80" t="s">
        <v>28</v>
      </c>
      <c r="D48" s="80"/>
      <c r="E48" s="80"/>
      <c r="F48" s="80"/>
      <c r="G48" s="80"/>
    </row>
    <row r="49" spans="2:9" ht="15" customHeight="1">
      <c r="C49" s="75" t="s">
        <v>29</v>
      </c>
      <c r="D49" s="23" t="s">
        <v>30</v>
      </c>
      <c r="E49" s="116">
        <f>(E16+E20)/(E16+E20+E24+E28)</f>
        <v>0.60209313706526868</v>
      </c>
      <c r="F49" s="116"/>
      <c r="G49" s="116"/>
      <c r="H49" s="116"/>
      <c r="I49" s="117"/>
    </row>
    <row r="50" spans="2:9" ht="15" customHeight="1" thickBot="1">
      <c r="C50" s="76"/>
      <c r="D50" s="26" t="s">
        <v>31</v>
      </c>
      <c r="E50" s="118">
        <f>(E24+E28)/(E16+E20+E24+E28)</f>
        <v>0.39790686293473132</v>
      </c>
      <c r="F50" s="156"/>
      <c r="G50" s="156"/>
      <c r="H50" s="156"/>
      <c r="I50" s="157"/>
    </row>
    <row r="51" spans="2:9" ht="15" customHeight="1"/>
    <row r="52" spans="2:9" ht="15" customHeight="1" thickBot="1">
      <c r="B52" s="1" t="s">
        <v>32</v>
      </c>
      <c r="C52" s="80" t="s">
        <v>33</v>
      </c>
      <c r="D52" s="80"/>
      <c r="E52" s="80"/>
      <c r="F52" s="80"/>
      <c r="G52" s="80"/>
      <c r="H52" s="80"/>
      <c r="I52" s="80"/>
    </row>
    <row r="53" spans="2:9" ht="70.150000000000006" customHeight="1" thickBot="1">
      <c r="C53" s="3" t="s">
        <v>34</v>
      </c>
      <c r="D53" s="149"/>
      <c r="E53" s="150"/>
      <c r="F53" s="150"/>
      <c r="G53" s="150"/>
      <c r="H53" s="150"/>
      <c r="I53" s="151"/>
    </row>
  </sheetData>
  <mergeCells count="44">
    <mergeCell ref="C52:I52"/>
    <mergeCell ref="D53:I53"/>
    <mergeCell ref="C45:D45"/>
    <mergeCell ref="E45:I45"/>
    <mergeCell ref="C48:G48"/>
    <mergeCell ref="C49:C50"/>
    <mergeCell ref="E49:I49"/>
    <mergeCell ref="E50:I50"/>
    <mergeCell ref="C43:D43"/>
    <mergeCell ref="E43:G43"/>
    <mergeCell ref="H43:I43"/>
    <mergeCell ref="C44:D44"/>
    <mergeCell ref="E44:G44"/>
    <mergeCell ref="H44:I44"/>
    <mergeCell ref="C36:D36"/>
    <mergeCell ref="C37:D37"/>
    <mergeCell ref="F37:I37"/>
    <mergeCell ref="C41:G41"/>
    <mergeCell ref="E42:G42"/>
    <mergeCell ref="H42:I42"/>
    <mergeCell ref="C35:D35"/>
    <mergeCell ref="C10:D10"/>
    <mergeCell ref="C11:E12"/>
    <mergeCell ref="F11:I11"/>
    <mergeCell ref="C13:C28"/>
    <mergeCell ref="D13:D15"/>
    <mergeCell ref="D17:D19"/>
    <mergeCell ref="D21:D23"/>
    <mergeCell ref="D25:D27"/>
    <mergeCell ref="C29:C32"/>
    <mergeCell ref="D29:D31"/>
    <mergeCell ref="C33:D33"/>
    <mergeCell ref="C34:D34"/>
    <mergeCell ref="F34:I34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53"/>
  <sheetViews>
    <sheetView view="pageBreakPreview" zoomScaleNormal="100" zoomScaleSheetLayoutView="100" workbookViewId="0">
      <selection activeCell="E3" sqref="E3:I3"/>
    </sheetView>
  </sheetViews>
  <sheetFormatPr defaultColWidth="9" defaultRowHeight="12"/>
  <cols>
    <col min="1" max="1" width="0.75" style="1" customWidth="1"/>
    <col min="2" max="2" width="3.125" style="1" bestFit="1" customWidth="1"/>
    <col min="3" max="3" width="10.625" style="9" customWidth="1"/>
    <col min="4" max="4" width="24.625" style="9" customWidth="1"/>
    <col min="5" max="6" width="10.625" style="9" customWidth="1"/>
    <col min="7" max="8" width="6.625" style="9" customWidth="1"/>
    <col min="9" max="9" width="19.625" style="9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>
      <c r="A1" s="106" t="s">
        <v>57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" customHeight="1" thickBot="1">
      <c r="B2" s="1" t="s">
        <v>2</v>
      </c>
      <c r="C2" s="80" t="s">
        <v>3</v>
      </c>
      <c r="D2" s="80"/>
      <c r="E2" s="80"/>
      <c r="F2" s="80"/>
      <c r="G2" s="80"/>
      <c r="H2" s="8"/>
    </row>
    <row r="3" spans="1:10" ht="19.5" customHeight="1" thickBot="1">
      <c r="C3" s="107" t="s">
        <v>48</v>
      </c>
      <c r="D3" s="108"/>
      <c r="E3" s="133" t="s">
        <v>61</v>
      </c>
      <c r="F3" s="134"/>
      <c r="G3" s="134"/>
      <c r="H3" s="134"/>
      <c r="I3" s="135"/>
    </row>
    <row r="4" spans="1:10" ht="15" customHeight="1"/>
    <row r="5" spans="1:10" ht="15" customHeight="1" thickBot="1">
      <c r="B5" s="1" t="s">
        <v>5</v>
      </c>
      <c r="C5" s="80" t="s">
        <v>6</v>
      </c>
      <c r="D5" s="80"/>
      <c r="E5" s="80"/>
      <c r="F5" s="80"/>
      <c r="G5" s="80"/>
    </row>
    <row r="6" spans="1:10" ht="15" customHeight="1">
      <c r="C6" s="77" t="s">
        <v>7</v>
      </c>
      <c r="D6" s="11" t="s">
        <v>8</v>
      </c>
      <c r="E6" s="29">
        <v>1402603798</v>
      </c>
      <c r="F6" s="132"/>
      <c r="G6" s="132"/>
      <c r="H6" s="132"/>
      <c r="I6" s="132"/>
    </row>
    <row r="7" spans="1:10" ht="15" customHeight="1">
      <c r="C7" s="78"/>
      <c r="D7" s="13" t="s">
        <v>35</v>
      </c>
      <c r="E7" s="31">
        <v>199367275</v>
      </c>
      <c r="F7" s="132"/>
      <c r="G7" s="132"/>
      <c r="H7" s="132"/>
      <c r="I7" s="132"/>
    </row>
    <row r="8" spans="1:10" ht="15" customHeight="1">
      <c r="C8" s="78"/>
      <c r="D8" s="13" t="s">
        <v>10</v>
      </c>
      <c r="E8" s="31">
        <v>994832557</v>
      </c>
      <c r="F8" s="132"/>
      <c r="G8" s="132"/>
      <c r="H8" s="132"/>
      <c r="I8" s="132"/>
    </row>
    <row r="9" spans="1:10" ht="15" customHeight="1">
      <c r="C9" s="131"/>
      <c r="D9" s="32" t="s">
        <v>36</v>
      </c>
      <c r="E9" s="33">
        <v>1888670</v>
      </c>
      <c r="F9" s="132"/>
      <c r="G9" s="132"/>
      <c r="H9" s="132"/>
      <c r="I9" s="132"/>
    </row>
    <row r="10" spans="1:10" ht="15" customHeight="1" thickBot="1">
      <c r="C10" s="66" t="s">
        <v>47</v>
      </c>
      <c r="D10" s="67"/>
      <c r="E10" s="34">
        <f>SUM(E6:E9)</f>
        <v>2598692300</v>
      </c>
      <c r="F10" s="30"/>
      <c r="G10" s="30"/>
      <c r="H10" s="30"/>
      <c r="I10" s="30"/>
    </row>
    <row r="11" spans="1:10" ht="21" customHeight="1">
      <c r="C11" s="136" t="s">
        <v>12</v>
      </c>
      <c r="D11" s="137"/>
      <c r="E11" s="137"/>
      <c r="F11" s="140" t="s">
        <v>58</v>
      </c>
      <c r="G11" s="140"/>
      <c r="H11" s="140"/>
      <c r="I11" s="141"/>
    </row>
    <row r="12" spans="1:10" ht="22.15" customHeight="1">
      <c r="C12" s="138"/>
      <c r="D12" s="139"/>
      <c r="E12" s="139"/>
      <c r="F12" s="35" t="s">
        <v>37</v>
      </c>
      <c r="G12" s="35" t="s">
        <v>38</v>
      </c>
      <c r="H12" s="35" t="s">
        <v>39</v>
      </c>
      <c r="I12" s="36" t="s">
        <v>40</v>
      </c>
    </row>
    <row r="13" spans="1:10" ht="15" customHeight="1">
      <c r="C13" s="127" t="s">
        <v>41</v>
      </c>
      <c r="D13" s="142" t="s">
        <v>14</v>
      </c>
      <c r="E13" s="37"/>
      <c r="F13" s="14"/>
      <c r="G13" s="38">
        <v>50</v>
      </c>
      <c r="H13" s="39">
        <v>5000</v>
      </c>
      <c r="I13" s="40"/>
    </row>
    <row r="14" spans="1:10" ht="15" customHeight="1">
      <c r="C14" s="127"/>
      <c r="D14" s="143"/>
      <c r="E14" s="37"/>
      <c r="F14" s="14"/>
      <c r="G14" s="38"/>
      <c r="H14" s="39"/>
      <c r="I14" s="40"/>
    </row>
    <row r="15" spans="1:10" ht="15" customHeight="1" thickBot="1">
      <c r="C15" s="127"/>
      <c r="D15" s="143"/>
      <c r="E15" s="37"/>
      <c r="F15" s="14"/>
      <c r="G15" s="38"/>
      <c r="H15" s="39"/>
      <c r="I15" s="40"/>
    </row>
    <row r="16" spans="1:10" ht="15" customHeight="1" thickBot="1">
      <c r="C16" s="148"/>
      <c r="D16" s="41" t="s">
        <v>42</v>
      </c>
      <c r="E16" s="42">
        <v>501674462</v>
      </c>
      <c r="F16" s="43"/>
      <c r="G16" s="44"/>
      <c r="H16" s="43"/>
      <c r="I16" s="45"/>
    </row>
    <row r="17" spans="3:9" ht="15" customHeight="1">
      <c r="C17" s="127"/>
      <c r="D17" s="147" t="s">
        <v>43</v>
      </c>
      <c r="E17" s="46"/>
      <c r="F17" s="20"/>
      <c r="G17" s="47">
        <v>50</v>
      </c>
      <c r="H17" s="48">
        <v>2500</v>
      </c>
      <c r="I17" s="49"/>
    </row>
    <row r="18" spans="3:9" ht="15" customHeight="1">
      <c r="C18" s="127"/>
      <c r="D18" s="143"/>
      <c r="E18" s="37"/>
      <c r="F18" s="14"/>
      <c r="G18" s="38"/>
      <c r="H18" s="39"/>
      <c r="I18" s="40"/>
    </row>
    <row r="19" spans="3:9" ht="15" customHeight="1" thickBot="1">
      <c r="C19" s="127"/>
      <c r="D19" s="143"/>
      <c r="E19" s="37"/>
      <c r="F19" s="14"/>
      <c r="G19" s="38"/>
      <c r="H19" s="39"/>
      <c r="I19" s="40"/>
    </row>
    <row r="20" spans="3:9" ht="15" customHeight="1" thickBot="1">
      <c r="C20" s="148"/>
      <c r="D20" s="41" t="s">
        <v>42</v>
      </c>
      <c r="E20" s="42">
        <v>67046851</v>
      </c>
      <c r="F20" s="43"/>
      <c r="G20" s="44"/>
      <c r="H20" s="43"/>
      <c r="I20" s="45"/>
    </row>
    <row r="21" spans="3:9" ht="15" customHeight="1">
      <c r="C21" s="127"/>
      <c r="D21" s="144" t="s">
        <v>15</v>
      </c>
      <c r="E21" s="46"/>
      <c r="F21" s="20"/>
      <c r="G21" s="47">
        <v>50</v>
      </c>
      <c r="H21" s="48">
        <v>5000</v>
      </c>
      <c r="I21" s="49"/>
    </row>
    <row r="22" spans="3:9" ht="15" customHeight="1">
      <c r="C22" s="127"/>
      <c r="D22" s="143"/>
      <c r="E22" s="37"/>
      <c r="F22" s="14"/>
      <c r="G22" s="38"/>
      <c r="H22" s="39"/>
      <c r="I22" s="40"/>
    </row>
    <row r="23" spans="3:9" ht="15" customHeight="1" thickBot="1">
      <c r="C23" s="127"/>
      <c r="D23" s="143"/>
      <c r="E23" s="37"/>
      <c r="F23" s="14"/>
      <c r="G23" s="38"/>
      <c r="H23" s="39"/>
      <c r="I23" s="40"/>
    </row>
    <row r="24" spans="3:9" ht="15" customHeight="1" thickBot="1">
      <c r="C24" s="148"/>
      <c r="D24" s="41" t="s">
        <v>42</v>
      </c>
      <c r="E24" s="42">
        <v>327749282</v>
      </c>
      <c r="F24" s="43"/>
      <c r="G24" s="44"/>
      <c r="H24" s="43"/>
      <c r="I24" s="45"/>
    </row>
    <row r="25" spans="3:9" ht="15" customHeight="1">
      <c r="C25" s="127"/>
      <c r="D25" s="144" t="s">
        <v>45</v>
      </c>
      <c r="E25" s="46"/>
      <c r="F25" s="20"/>
      <c r="G25" s="47"/>
      <c r="H25" s="48"/>
      <c r="I25" s="49"/>
    </row>
    <row r="26" spans="3:9" ht="15" customHeight="1">
      <c r="C26" s="127"/>
      <c r="D26" s="143"/>
      <c r="E26" s="37"/>
      <c r="F26" s="14"/>
      <c r="G26" s="38"/>
      <c r="H26" s="39"/>
      <c r="I26" s="40"/>
    </row>
    <row r="27" spans="3:9" ht="15" customHeight="1" thickBot="1">
      <c r="C27" s="127"/>
      <c r="D27" s="143"/>
      <c r="E27" s="37"/>
      <c r="F27" s="14"/>
      <c r="G27" s="38"/>
      <c r="H27" s="39"/>
      <c r="I27" s="40"/>
    </row>
    <row r="28" spans="3:9" ht="15" customHeight="1" thickBot="1">
      <c r="C28" s="148"/>
      <c r="D28" s="41" t="s">
        <v>42</v>
      </c>
      <c r="E28" s="42">
        <v>859200</v>
      </c>
      <c r="F28" s="43"/>
      <c r="G28" s="44"/>
      <c r="H28" s="43"/>
      <c r="I28" s="45"/>
    </row>
    <row r="29" spans="3:9" ht="15" customHeight="1">
      <c r="C29" s="145" t="s">
        <v>46</v>
      </c>
      <c r="D29" s="144" t="s">
        <v>17</v>
      </c>
      <c r="E29" s="46"/>
      <c r="F29" s="20">
        <v>2000</v>
      </c>
      <c r="G29" s="47" t="s">
        <v>44</v>
      </c>
      <c r="H29" s="48" t="s">
        <v>44</v>
      </c>
      <c r="I29" s="49" t="s">
        <v>62</v>
      </c>
    </row>
    <row r="30" spans="3:9" ht="15" customHeight="1">
      <c r="C30" s="145"/>
      <c r="D30" s="143"/>
      <c r="E30" s="37"/>
      <c r="F30" s="14">
        <v>1000</v>
      </c>
      <c r="G30" s="38" t="s">
        <v>44</v>
      </c>
      <c r="H30" s="39" t="s">
        <v>44</v>
      </c>
      <c r="I30" s="40" t="s">
        <v>63</v>
      </c>
    </row>
    <row r="31" spans="3:9" ht="15" customHeight="1" thickBot="1">
      <c r="C31" s="145"/>
      <c r="D31" s="143"/>
      <c r="E31" s="37"/>
      <c r="F31" s="14"/>
      <c r="G31" s="38"/>
      <c r="H31" s="39"/>
      <c r="I31" s="40"/>
    </row>
    <row r="32" spans="3:9" ht="15" customHeight="1" thickBot="1">
      <c r="C32" s="146"/>
      <c r="D32" s="41" t="s">
        <v>42</v>
      </c>
      <c r="E32" s="42">
        <v>480373000</v>
      </c>
      <c r="F32" s="43"/>
      <c r="G32" s="44"/>
      <c r="H32" s="51"/>
      <c r="I32" s="45"/>
    </row>
    <row r="33" spans="2:9" ht="15" customHeight="1" thickBot="1">
      <c r="C33" s="167" t="s">
        <v>47</v>
      </c>
      <c r="D33" s="168"/>
      <c r="E33" s="52">
        <f>E16+E20+E24+E28+E32</f>
        <v>1377702795</v>
      </c>
      <c r="F33" s="53"/>
      <c r="G33" s="54"/>
      <c r="H33" s="55"/>
      <c r="I33" s="56"/>
    </row>
    <row r="34" spans="2:9" ht="15" customHeight="1">
      <c r="C34" s="97" t="s">
        <v>49</v>
      </c>
      <c r="D34" s="98"/>
      <c r="E34" s="57">
        <v>172245</v>
      </c>
      <c r="F34" s="169"/>
      <c r="G34" s="169"/>
      <c r="H34" s="169"/>
      <c r="I34" s="169"/>
    </row>
    <row r="35" spans="2:9" ht="15" customHeight="1" thickBot="1">
      <c r="C35" s="73" t="s">
        <v>50</v>
      </c>
      <c r="D35" s="74"/>
      <c r="E35" s="19">
        <v>33157</v>
      </c>
      <c r="F35" s="58"/>
      <c r="G35" s="58"/>
      <c r="H35" s="58"/>
      <c r="I35" s="58"/>
    </row>
    <row r="36" spans="2:9" ht="15" customHeight="1">
      <c r="C36" s="81" t="s">
        <v>19</v>
      </c>
      <c r="D36" s="82"/>
      <c r="E36" s="12">
        <f>(E6+E8)/E34</f>
        <v>13918.757322418647</v>
      </c>
      <c r="F36" s="58"/>
      <c r="G36" s="58"/>
      <c r="H36" s="58"/>
      <c r="I36" s="58"/>
    </row>
    <row r="37" spans="2:9" ht="15" customHeight="1" thickBot="1">
      <c r="C37" s="73" t="s">
        <v>20</v>
      </c>
      <c r="D37" s="74"/>
      <c r="E37" s="21">
        <f>(E7+E9)/E35</f>
        <v>6069.7875260126066</v>
      </c>
      <c r="F37" s="132"/>
      <c r="G37" s="132"/>
      <c r="H37" s="132"/>
      <c r="I37" s="132"/>
    </row>
    <row r="38" spans="2:9" ht="15" customHeight="1">
      <c r="C38" s="10" t="s">
        <v>51</v>
      </c>
      <c r="D38" s="10"/>
      <c r="E38" s="10"/>
      <c r="F38" s="10"/>
      <c r="G38" s="10"/>
      <c r="H38" s="10"/>
      <c r="I38" s="10"/>
    </row>
    <row r="39" spans="2:9" ht="15" customHeight="1">
      <c r="C39" s="10" t="s">
        <v>55</v>
      </c>
      <c r="D39" s="10"/>
      <c r="E39" s="10"/>
      <c r="F39" s="10"/>
      <c r="G39" s="10"/>
      <c r="H39" s="10"/>
      <c r="I39" s="10"/>
    </row>
    <row r="40" spans="2:9" ht="15" customHeight="1"/>
    <row r="41" spans="2:9" ht="15" customHeight="1">
      <c r="B41" s="1" t="s">
        <v>21</v>
      </c>
      <c r="C41" s="80" t="s">
        <v>22</v>
      </c>
      <c r="D41" s="80"/>
      <c r="E41" s="80"/>
      <c r="F41" s="80"/>
      <c r="G41" s="80"/>
    </row>
    <row r="42" spans="2:9" ht="12.75" thickBot="1">
      <c r="C42" s="8"/>
      <c r="D42" s="8"/>
      <c r="E42" s="166" t="s">
        <v>23</v>
      </c>
      <c r="F42" s="166"/>
      <c r="G42" s="166"/>
      <c r="H42" s="166" t="s">
        <v>24</v>
      </c>
      <c r="I42" s="166"/>
    </row>
    <row r="43" spans="2:9" ht="15" customHeight="1">
      <c r="C43" s="120" t="s">
        <v>25</v>
      </c>
      <c r="D43" s="121"/>
      <c r="E43" s="158"/>
      <c r="F43" s="159"/>
      <c r="G43" s="160"/>
      <c r="H43" s="158"/>
      <c r="I43" s="161"/>
    </row>
    <row r="44" spans="2:9" ht="15" customHeight="1" thickBot="1">
      <c r="C44" s="154" t="s">
        <v>26</v>
      </c>
      <c r="D44" s="155"/>
      <c r="E44" s="164"/>
      <c r="F44" s="162"/>
      <c r="G44" s="165"/>
      <c r="H44" s="162"/>
      <c r="I44" s="163"/>
    </row>
    <row r="45" spans="2:9" ht="15" customHeight="1" thickBot="1">
      <c r="C45" s="152" t="s">
        <v>53</v>
      </c>
      <c r="D45" s="153"/>
      <c r="E45" s="124">
        <v>30</v>
      </c>
      <c r="F45" s="125"/>
      <c r="G45" s="125"/>
      <c r="H45" s="125"/>
      <c r="I45" s="126"/>
    </row>
    <row r="46" spans="2:9" ht="15" customHeight="1">
      <c r="C46" s="10" t="s">
        <v>59</v>
      </c>
      <c r="D46" s="10"/>
      <c r="E46" s="28"/>
      <c r="F46" s="28"/>
      <c r="G46" s="28"/>
      <c r="H46" s="28"/>
      <c r="I46" s="28"/>
    </row>
    <row r="47" spans="2:9" ht="15" customHeight="1"/>
    <row r="48" spans="2:9" ht="15" customHeight="1" thickBot="1">
      <c r="B48" s="1" t="s">
        <v>27</v>
      </c>
      <c r="C48" s="80" t="s">
        <v>28</v>
      </c>
      <c r="D48" s="80"/>
      <c r="E48" s="80"/>
      <c r="F48" s="80"/>
      <c r="G48" s="80"/>
    </row>
    <row r="49" spans="2:9" ht="15" customHeight="1">
      <c r="C49" s="75" t="s">
        <v>29</v>
      </c>
      <c r="D49" s="23" t="s">
        <v>30</v>
      </c>
      <c r="E49" s="116">
        <f>(E16+E20)/(E16+E20+E24+E28)</f>
        <v>0.63379296683222253</v>
      </c>
      <c r="F49" s="116"/>
      <c r="G49" s="116"/>
      <c r="H49" s="116"/>
      <c r="I49" s="117"/>
    </row>
    <row r="50" spans="2:9" ht="15" customHeight="1" thickBot="1">
      <c r="C50" s="76"/>
      <c r="D50" s="26" t="s">
        <v>31</v>
      </c>
      <c r="E50" s="118">
        <f>(E24+E28)/(E16+E20+E24+E28)</f>
        <v>0.36620703316777753</v>
      </c>
      <c r="F50" s="156"/>
      <c r="G50" s="156"/>
      <c r="H50" s="156"/>
      <c r="I50" s="157"/>
    </row>
    <row r="51" spans="2:9" ht="15" customHeight="1"/>
    <row r="52" spans="2:9" ht="15" customHeight="1" thickBot="1">
      <c r="B52" s="1" t="s">
        <v>32</v>
      </c>
      <c r="C52" s="80" t="s">
        <v>33</v>
      </c>
      <c r="D52" s="80"/>
      <c r="E52" s="80"/>
      <c r="F52" s="80"/>
      <c r="G52" s="80"/>
      <c r="H52" s="80"/>
      <c r="I52" s="80"/>
    </row>
    <row r="53" spans="2:9" ht="70.150000000000006" customHeight="1" thickBot="1">
      <c r="C53" s="3" t="s">
        <v>34</v>
      </c>
      <c r="D53" s="149"/>
      <c r="E53" s="150"/>
      <c r="F53" s="150"/>
      <c r="G53" s="150"/>
      <c r="H53" s="150"/>
      <c r="I53" s="151"/>
    </row>
  </sheetData>
  <mergeCells count="44">
    <mergeCell ref="C52:I52"/>
    <mergeCell ref="D53:I53"/>
    <mergeCell ref="C45:D45"/>
    <mergeCell ref="E45:I45"/>
    <mergeCell ref="C48:G48"/>
    <mergeCell ref="C49:C50"/>
    <mergeCell ref="E49:I49"/>
    <mergeCell ref="E50:I50"/>
    <mergeCell ref="C43:D43"/>
    <mergeCell ref="E43:G43"/>
    <mergeCell ref="H43:I43"/>
    <mergeCell ref="C44:D44"/>
    <mergeCell ref="E44:G44"/>
    <mergeCell ref="H44:I44"/>
    <mergeCell ref="C36:D36"/>
    <mergeCell ref="C37:D37"/>
    <mergeCell ref="F37:I37"/>
    <mergeCell ref="C41:G41"/>
    <mergeCell ref="E42:G42"/>
    <mergeCell ref="H42:I42"/>
    <mergeCell ref="C35:D35"/>
    <mergeCell ref="C10:D10"/>
    <mergeCell ref="C11:E12"/>
    <mergeCell ref="F11:I11"/>
    <mergeCell ref="C13:C28"/>
    <mergeCell ref="D13:D15"/>
    <mergeCell ref="D17:D19"/>
    <mergeCell ref="D21:D23"/>
    <mergeCell ref="D25:D27"/>
    <mergeCell ref="C29:C32"/>
    <mergeCell ref="D29:D31"/>
    <mergeCell ref="C33:D33"/>
    <mergeCell ref="C34:D34"/>
    <mergeCell ref="F34:I34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53"/>
  <sheetViews>
    <sheetView view="pageBreakPreview" zoomScaleNormal="100" zoomScaleSheetLayoutView="100" workbookViewId="0">
      <selection activeCell="F31" sqref="F31"/>
    </sheetView>
  </sheetViews>
  <sheetFormatPr defaultColWidth="9" defaultRowHeight="12"/>
  <cols>
    <col min="1" max="1" width="0.75" style="1" customWidth="1"/>
    <col min="2" max="2" width="3.125" style="1" bestFit="1" customWidth="1"/>
    <col min="3" max="3" width="10.625" style="9" customWidth="1"/>
    <col min="4" max="4" width="24.625" style="9" customWidth="1"/>
    <col min="5" max="6" width="10.625" style="9" customWidth="1"/>
    <col min="7" max="8" width="6.625" style="9" customWidth="1"/>
    <col min="9" max="9" width="19.625" style="9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>
      <c r="A1" s="106" t="s">
        <v>57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" customHeight="1" thickBot="1">
      <c r="B2" s="1" t="s">
        <v>2</v>
      </c>
      <c r="C2" s="80" t="s">
        <v>3</v>
      </c>
      <c r="D2" s="80"/>
      <c r="E2" s="80"/>
      <c r="F2" s="80"/>
      <c r="G2" s="80"/>
      <c r="H2" s="8"/>
      <c r="I2" s="50"/>
    </row>
    <row r="3" spans="1:10" ht="19.5" customHeight="1" thickBot="1">
      <c r="C3" s="107" t="s">
        <v>48</v>
      </c>
      <c r="D3" s="108"/>
      <c r="E3" s="133" t="s">
        <v>61</v>
      </c>
      <c r="F3" s="134"/>
      <c r="G3" s="134"/>
      <c r="H3" s="134"/>
      <c r="I3" s="135"/>
    </row>
    <row r="4" spans="1:10" ht="15" customHeight="1"/>
    <row r="5" spans="1:10" ht="15" customHeight="1" thickBot="1">
      <c r="B5" s="1" t="s">
        <v>5</v>
      </c>
      <c r="C5" s="80" t="s">
        <v>6</v>
      </c>
      <c r="D5" s="80"/>
      <c r="E5" s="80"/>
      <c r="F5" s="80"/>
      <c r="G5" s="80"/>
    </row>
    <row r="6" spans="1:10" ht="15" customHeight="1">
      <c r="C6" s="77" t="s">
        <v>7</v>
      </c>
      <c r="D6" s="11" t="s">
        <v>8</v>
      </c>
      <c r="E6" s="29">
        <v>75393618</v>
      </c>
      <c r="F6" s="132"/>
      <c r="G6" s="132"/>
      <c r="H6" s="132"/>
      <c r="I6" s="132"/>
    </row>
    <row r="7" spans="1:10" ht="15" customHeight="1">
      <c r="C7" s="78"/>
      <c r="D7" s="13" t="s">
        <v>35</v>
      </c>
      <c r="E7" s="31">
        <v>15227406</v>
      </c>
      <c r="F7" s="132"/>
      <c r="G7" s="132"/>
      <c r="H7" s="132"/>
      <c r="I7" s="132"/>
    </row>
    <row r="8" spans="1:10" ht="15" customHeight="1">
      <c r="C8" s="78"/>
      <c r="D8" s="13" t="s">
        <v>10</v>
      </c>
      <c r="E8" s="31">
        <v>280223082</v>
      </c>
      <c r="F8" s="132"/>
      <c r="G8" s="132"/>
      <c r="H8" s="132"/>
      <c r="I8" s="132"/>
    </row>
    <row r="9" spans="1:10" ht="15" customHeight="1">
      <c r="C9" s="131"/>
      <c r="D9" s="32" t="s">
        <v>36</v>
      </c>
      <c r="E9" s="33">
        <v>153900</v>
      </c>
      <c r="F9" s="132"/>
      <c r="G9" s="132"/>
      <c r="H9" s="132"/>
      <c r="I9" s="132"/>
    </row>
    <row r="10" spans="1:10" ht="15" customHeight="1" thickBot="1">
      <c r="C10" s="66" t="s">
        <v>47</v>
      </c>
      <c r="D10" s="67"/>
      <c r="E10" s="34">
        <f>SUM(E6:E9)</f>
        <v>370998006</v>
      </c>
      <c r="F10" s="30"/>
      <c r="G10" s="30"/>
      <c r="H10" s="30"/>
      <c r="I10" s="30"/>
    </row>
    <row r="11" spans="1:10" ht="21" customHeight="1">
      <c r="C11" s="136" t="s">
        <v>12</v>
      </c>
      <c r="D11" s="137"/>
      <c r="E11" s="137"/>
      <c r="F11" s="140" t="s">
        <v>58</v>
      </c>
      <c r="G11" s="140"/>
      <c r="H11" s="140"/>
      <c r="I11" s="141"/>
    </row>
    <row r="12" spans="1:10" ht="22.15" customHeight="1">
      <c r="C12" s="138"/>
      <c r="D12" s="139"/>
      <c r="E12" s="139"/>
      <c r="F12" s="35" t="s">
        <v>37</v>
      </c>
      <c r="G12" s="35" t="s">
        <v>38</v>
      </c>
      <c r="H12" s="35" t="s">
        <v>39</v>
      </c>
      <c r="I12" s="36" t="s">
        <v>40</v>
      </c>
    </row>
    <row r="13" spans="1:10" ht="15" customHeight="1">
      <c r="C13" s="127" t="s">
        <v>41</v>
      </c>
      <c r="D13" s="142" t="s">
        <v>14</v>
      </c>
      <c r="E13" s="37"/>
      <c r="F13" s="14"/>
      <c r="G13" s="38">
        <v>50</v>
      </c>
      <c r="H13" s="39">
        <v>5000</v>
      </c>
      <c r="I13" s="40"/>
    </row>
    <row r="14" spans="1:10" ht="15" customHeight="1">
      <c r="C14" s="127"/>
      <c r="D14" s="143"/>
      <c r="E14" s="37"/>
      <c r="F14" s="14"/>
      <c r="G14" s="38"/>
      <c r="H14" s="39"/>
      <c r="I14" s="40"/>
    </row>
    <row r="15" spans="1:10" ht="15" customHeight="1" thickBot="1">
      <c r="C15" s="127"/>
      <c r="D15" s="143"/>
      <c r="E15" s="37"/>
      <c r="F15" s="14"/>
      <c r="G15" s="38"/>
      <c r="H15" s="39"/>
      <c r="I15" s="40"/>
    </row>
    <row r="16" spans="1:10" ht="15" customHeight="1" thickBot="1">
      <c r="C16" s="148"/>
      <c r="D16" s="41" t="s">
        <v>42</v>
      </c>
      <c r="E16" s="42">
        <f>30347871-100000</f>
        <v>30247871</v>
      </c>
      <c r="F16" s="43"/>
      <c r="G16" s="44"/>
      <c r="H16" s="43"/>
      <c r="I16" s="45"/>
    </row>
    <row r="17" spans="3:9" ht="15" customHeight="1">
      <c r="C17" s="127"/>
      <c r="D17" s="147" t="s">
        <v>43</v>
      </c>
      <c r="E17" s="46"/>
      <c r="F17" s="20"/>
      <c r="G17" s="47">
        <v>50</v>
      </c>
      <c r="H17" s="48">
        <v>2500</v>
      </c>
      <c r="I17" s="49"/>
    </row>
    <row r="18" spans="3:9" ht="15" customHeight="1">
      <c r="C18" s="127"/>
      <c r="D18" s="143"/>
      <c r="E18" s="37"/>
      <c r="F18" s="14"/>
      <c r="G18" s="38"/>
      <c r="H18" s="39"/>
      <c r="I18" s="40"/>
    </row>
    <row r="19" spans="3:9" ht="15" customHeight="1" thickBot="1">
      <c r="C19" s="127"/>
      <c r="D19" s="143"/>
      <c r="E19" s="37"/>
      <c r="F19" s="14"/>
      <c r="G19" s="38"/>
      <c r="H19" s="39"/>
      <c r="I19" s="40"/>
    </row>
    <row r="20" spans="3:9" ht="15" customHeight="1" thickBot="1">
      <c r="C20" s="148"/>
      <c r="D20" s="41" t="s">
        <v>42</v>
      </c>
      <c r="E20" s="42">
        <f>89500-57000</f>
        <v>32500</v>
      </c>
      <c r="F20" s="43"/>
      <c r="G20" s="44"/>
      <c r="H20" s="43"/>
      <c r="I20" s="45"/>
    </row>
    <row r="21" spans="3:9" ht="15" customHeight="1">
      <c r="C21" s="127"/>
      <c r="D21" s="144" t="s">
        <v>15</v>
      </c>
      <c r="E21" s="46"/>
      <c r="F21" s="20"/>
      <c r="G21" s="47">
        <v>50</v>
      </c>
      <c r="H21" s="48">
        <v>5000</v>
      </c>
      <c r="I21" s="49"/>
    </row>
    <row r="22" spans="3:9" ht="15" customHeight="1">
      <c r="C22" s="127"/>
      <c r="D22" s="143"/>
      <c r="E22" s="37"/>
      <c r="F22" s="14"/>
      <c r="G22" s="38"/>
      <c r="H22" s="39"/>
      <c r="I22" s="40"/>
    </row>
    <row r="23" spans="3:9" ht="15" customHeight="1" thickBot="1">
      <c r="C23" s="127"/>
      <c r="D23" s="143"/>
      <c r="E23" s="37"/>
      <c r="F23" s="14"/>
      <c r="G23" s="38"/>
      <c r="H23" s="39"/>
      <c r="I23" s="40"/>
    </row>
    <row r="24" spans="3:9" ht="15" customHeight="1" thickBot="1">
      <c r="C24" s="148"/>
      <c r="D24" s="41" t="s">
        <v>42</v>
      </c>
      <c r="E24" s="42">
        <f>99117346+100000</f>
        <v>99217346</v>
      </c>
      <c r="F24" s="43"/>
      <c r="G24" s="44"/>
      <c r="H24" s="43"/>
      <c r="I24" s="45"/>
    </row>
    <row r="25" spans="3:9" ht="15" customHeight="1">
      <c r="C25" s="127"/>
      <c r="D25" s="144" t="s">
        <v>45</v>
      </c>
      <c r="E25" s="46"/>
      <c r="F25" s="20"/>
      <c r="G25" s="47">
        <v>50</v>
      </c>
      <c r="H25" s="48">
        <v>2500</v>
      </c>
      <c r="I25" s="49"/>
    </row>
    <row r="26" spans="3:9" ht="15" customHeight="1">
      <c r="C26" s="127"/>
      <c r="D26" s="143"/>
      <c r="E26" s="37"/>
      <c r="F26" s="14"/>
      <c r="G26" s="38"/>
      <c r="H26" s="39"/>
      <c r="I26" s="40"/>
    </row>
    <row r="27" spans="3:9" ht="15" customHeight="1" thickBot="1">
      <c r="C27" s="127"/>
      <c r="D27" s="143"/>
      <c r="E27" s="37"/>
      <c r="F27" s="14"/>
      <c r="G27" s="38"/>
      <c r="H27" s="39"/>
      <c r="I27" s="40"/>
    </row>
    <row r="28" spans="3:9" ht="15" customHeight="1" thickBot="1">
      <c r="C28" s="148"/>
      <c r="D28" s="41" t="s">
        <v>42</v>
      </c>
      <c r="E28" s="42">
        <v>57000</v>
      </c>
      <c r="F28" s="43"/>
      <c r="G28" s="44"/>
      <c r="H28" s="43"/>
      <c r="I28" s="45"/>
    </row>
    <row r="29" spans="3:9" ht="15" customHeight="1">
      <c r="C29" s="145" t="s">
        <v>46</v>
      </c>
      <c r="D29" s="144" t="s">
        <v>17</v>
      </c>
      <c r="E29" s="46"/>
      <c r="F29" s="20">
        <v>2000</v>
      </c>
      <c r="G29" s="47" t="s">
        <v>44</v>
      </c>
      <c r="H29" s="48" t="s">
        <v>44</v>
      </c>
      <c r="I29" s="49" t="s">
        <v>62</v>
      </c>
    </row>
    <row r="30" spans="3:9" ht="15" customHeight="1">
      <c r="C30" s="145"/>
      <c r="D30" s="143"/>
      <c r="E30" s="37"/>
      <c r="F30" s="14">
        <v>1000</v>
      </c>
      <c r="G30" s="38" t="s">
        <v>44</v>
      </c>
      <c r="H30" s="39" t="s">
        <v>44</v>
      </c>
      <c r="I30" s="40" t="s">
        <v>63</v>
      </c>
    </row>
    <row r="31" spans="3:9" ht="15" customHeight="1" thickBot="1">
      <c r="C31" s="145"/>
      <c r="D31" s="143"/>
      <c r="E31" s="37"/>
      <c r="F31" s="14"/>
      <c r="G31" s="38"/>
      <c r="H31" s="39"/>
      <c r="I31" s="40"/>
    </row>
    <row r="32" spans="3:9" ht="15" customHeight="1" thickBot="1">
      <c r="C32" s="146"/>
      <c r="D32" s="41" t="s">
        <v>42</v>
      </c>
      <c r="E32" s="42">
        <v>0</v>
      </c>
      <c r="F32" s="43"/>
      <c r="G32" s="44"/>
      <c r="H32" s="51"/>
      <c r="I32" s="45"/>
    </row>
    <row r="33" spans="2:9" ht="15" customHeight="1" thickBot="1">
      <c r="C33" s="167" t="s">
        <v>47</v>
      </c>
      <c r="D33" s="168"/>
      <c r="E33" s="52">
        <f>E16+E20+E24+E28+E32</f>
        <v>129554717</v>
      </c>
      <c r="F33" s="53"/>
      <c r="G33" s="54"/>
      <c r="H33" s="55"/>
      <c r="I33" s="56"/>
    </row>
    <row r="34" spans="2:9" ht="15" customHeight="1">
      <c r="C34" s="97" t="s">
        <v>49</v>
      </c>
      <c r="D34" s="98"/>
      <c r="E34" s="57">
        <v>28505</v>
      </c>
      <c r="F34" s="169"/>
      <c r="G34" s="169"/>
      <c r="H34" s="169"/>
      <c r="I34" s="169"/>
    </row>
    <row r="35" spans="2:9" ht="15" customHeight="1" thickBot="1">
      <c r="C35" s="73" t="s">
        <v>50</v>
      </c>
      <c r="D35" s="74"/>
      <c r="E35" s="19">
        <v>2220</v>
      </c>
      <c r="F35" s="58"/>
      <c r="G35" s="58"/>
      <c r="H35" s="58"/>
      <c r="I35" s="58"/>
    </row>
    <row r="36" spans="2:9" ht="15" customHeight="1">
      <c r="C36" s="81" t="s">
        <v>19</v>
      </c>
      <c r="D36" s="82"/>
      <c r="E36" s="12">
        <f>(E6+E8)/E34</f>
        <v>12475.59024732503</v>
      </c>
      <c r="F36" s="58"/>
      <c r="G36" s="58"/>
      <c r="H36" s="58"/>
      <c r="I36" s="58"/>
    </row>
    <row r="37" spans="2:9" ht="15" customHeight="1" thickBot="1">
      <c r="C37" s="73" t="s">
        <v>20</v>
      </c>
      <c r="D37" s="74"/>
      <c r="E37" s="21">
        <f>(E7+E9)/E35</f>
        <v>6928.516216216216</v>
      </c>
      <c r="F37" s="132"/>
      <c r="G37" s="132"/>
      <c r="H37" s="132"/>
      <c r="I37" s="132"/>
    </row>
    <row r="38" spans="2:9" ht="15" customHeight="1">
      <c r="C38" s="10" t="s">
        <v>51</v>
      </c>
      <c r="D38" s="10"/>
      <c r="E38" s="10"/>
      <c r="F38" s="10"/>
      <c r="G38" s="10"/>
      <c r="H38" s="10"/>
      <c r="I38" s="10"/>
    </row>
    <row r="39" spans="2:9" ht="15" customHeight="1">
      <c r="C39" s="10" t="s">
        <v>55</v>
      </c>
      <c r="D39" s="10"/>
      <c r="E39" s="10"/>
      <c r="F39" s="10"/>
      <c r="G39" s="10"/>
      <c r="H39" s="10"/>
      <c r="I39" s="10"/>
    </row>
    <row r="40" spans="2:9" ht="15" customHeight="1"/>
    <row r="41" spans="2:9" ht="15" customHeight="1">
      <c r="B41" s="1" t="s">
        <v>21</v>
      </c>
      <c r="C41" s="80" t="s">
        <v>22</v>
      </c>
      <c r="D41" s="80"/>
      <c r="E41" s="80"/>
      <c r="F41" s="80"/>
      <c r="G41" s="80"/>
    </row>
    <row r="42" spans="2:9" ht="12.75" thickBot="1">
      <c r="C42" s="8"/>
      <c r="D42" s="8"/>
      <c r="E42" s="166" t="s">
        <v>23</v>
      </c>
      <c r="F42" s="166"/>
      <c r="G42" s="166"/>
      <c r="H42" s="166" t="s">
        <v>24</v>
      </c>
      <c r="I42" s="166"/>
    </row>
    <row r="43" spans="2:9" ht="15" customHeight="1">
      <c r="C43" s="120" t="s">
        <v>25</v>
      </c>
      <c r="D43" s="121"/>
      <c r="E43" s="158"/>
      <c r="F43" s="159"/>
      <c r="G43" s="160"/>
      <c r="H43" s="158"/>
      <c r="I43" s="161"/>
    </row>
    <row r="44" spans="2:9" ht="15" customHeight="1" thickBot="1">
      <c r="C44" s="154" t="s">
        <v>26</v>
      </c>
      <c r="D44" s="155"/>
      <c r="E44" s="164"/>
      <c r="F44" s="162"/>
      <c r="G44" s="165"/>
      <c r="H44" s="162"/>
      <c r="I44" s="163"/>
    </row>
    <row r="45" spans="2:9" ht="15" customHeight="1" thickBot="1">
      <c r="C45" s="152" t="s">
        <v>53</v>
      </c>
      <c r="D45" s="153"/>
      <c r="E45" s="124">
        <v>30</v>
      </c>
      <c r="F45" s="125"/>
      <c r="G45" s="125"/>
      <c r="H45" s="125"/>
      <c r="I45" s="126"/>
    </row>
    <row r="46" spans="2:9" ht="15" customHeight="1">
      <c r="C46" s="10" t="s">
        <v>59</v>
      </c>
      <c r="D46" s="10"/>
      <c r="E46" s="28"/>
      <c r="F46" s="28"/>
      <c r="G46" s="28"/>
      <c r="H46" s="28"/>
      <c r="I46" s="28"/>
    </row>
    <row r="47" spans="2:9" ht="15" customHeight="1"/>
    <row r="48" spans="2:9" ht="15" customHeight="1" thickBot="1">
      <c r="B48" s="1" t="s">
        <v>27</v>
      </c>
      <c r="C48" s="80" t="s">
        <v>28</v>
      </c>
      <c r="D48" s="80"/>
      <c r="E48" s="80"/>
      <c r="F48" s="80"/>
      <c r="G48" s="80"/>
    </row>
    <row r="49" spans="2:9" ht="15" customHeight="1">
      <c r="C49" s="75" t="s">
        <v>29</v>
      </c>
      <c r="D49" s="23" t="s">
        <v>30</v>
      </c>
      <c r="E49" s="116">
        <f>(E16+E20)/(E16+E20+E24+E28)</f>
        <v>0.23372650337386017</v>
      </c>
      <c r="F49" s="116"/>
      <c r="G49" s="116"/>
      <c r="H49" s="116"/>
      <c r="I49" s="117"/>
    </row>
    <row r="50" spans="2:9" ht="15" customHeight="1" thickBot="1">
      <c r="C50" s="76"/>
      <c r="D50" s="26" t="s">
        <v>31</v>
      </c>
      <c r="E50" s="118">
        <f>(E24+E28)/(E16+E20+E24+E28)</f>
        <v>0.76627349662613986</v>
      </c>
      <c r="F50" s="156"/>
      <c r="G50" s="156"/>
      <c r="H50" s="156"/>
      <c r="I50" s="157"/>
    </row>
    <row r="51" spans="2:9" ht="15" customHeight="1"/>
    <row r="52" spans="2:9" ht="15" customHeight="1" thickBot="1">
      <c r="B52" s="1" t="s">
        <v>32</v>
      </c>
      <c r="C52" s="80" t="s">
        <v>33</v>
      </c>
      <c r="D52" s="80"/>
      <c r="E52" s="80"/>
      <c r="F52" s="80"/>
      <c r="G52" s="80"/>
      <c r="H52" s="80"/>
      <c r="I52" s="80"/>
    </row>
    <row r="53" spans="2:9" ht="70.150000000000006" customHeight="1" thickBot="1">
      <c r="C53" s="3" t="s">
        <v>34</v>
      </c>
      <c r="D53" s="149"/>
      <c r="E53" s="150"/>
      <c r="F53" s="150"/>
      <c r="G53" s="150"/>
      <c r="H53" s="150"/>
      <c r="I53" s="151"/>
    </row>
  </sheetData>
  <mergeCells count="44">
    <mergeCell ref="H42:I42"/>
    <mergeCell ref="E42:G42"/>
    <mergeCell ref="C41:G41"/>
    <mergeCell ref="C33:D33"/>
    <mergeCell ref="C34:D34"/>
    <mergeCell ref="F34:I34"/>
    <mergeCell ref="C37:D37"/>
    <mergeCell ref="F37:I37"/>
    <mergeCell ref="C35:D35"/>
    <mergeCell ref="C36:D36"/>
    <mergeCell ref="D53:I53"/>
    <mergeCell ref="C43:D43"/>
    <mergeCell ref="C45:D45"/>
    <mergeCell ref="C48:G48"/>
    <mergeCell ref="C49:C50"/>
    <mergeCell ref="E49:I49"/>
    <mergeCell ref="C52:I52"/>
    <mergeCell ref="C44:D44"/>
    <mergeCell ref="E50:I50"/>
    <mergeCell ref="E45:I45"/>
    <mergeCell ref="E43:G43"/>
    <mergeCell ref="H43:I43"/>
    <mergeCell ref="H44:I44"/>
    <mergeCell ref="E44:G44"/>
    <mergeCell ref="C11:E12"/>
    <mergeCell ref="F11:I11"/>
    <mergeCell ref="D13:D15"/>
    <mergeCell ref="D21:D23"/>
    <mergeCell ref="C29:C32"/>
    <mergeCell ref="D29:D31"/>
    <mergeCell ref="D17:D19"/>
    <mergeCell ref="D25:D27"/>
    <mergeCell ref="C13:C28"/>
    <mergeCell ref="C10:D10"/>
    <mergeCell ref="C6:C9"/>
    <mergeCell ref="F6:I6"/>
    <mergeCell ref="F9:I9"/>
    <mergeCell ref="A1:J1"/>
    <mergeCell ref="C2:G2"/>
    <mergeCell ref="C3:D3"/>
    <mergeCell ref="E3:I3"/>
    <mergeCell ref="C5:G5"/>
    <mergeCell ref="F7:I7"/>
    <mergeCell ref="F8:I8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53"/>
  <sheetViews>
    <sheetView view="pageBreakPreview" zoomScaleNormal="100" zoomScaleSheetLayoutView="100" workbookViewId="0">
      <selection activeCell="I31" sqref="I31"/>
    </sheetView>
  </sheetViews>
  <sheetFormatPr defaultColWidth="9" defaultRowHeight="12"/>
  <cols>
    <col min="1" max="1" width="0.75" style="1" customWidth="1"/>
    <col min="2" max="2" width="3.125" style="1" bestFit="1" customWidth="1"/>
    <col min="3" max="3" width="10.625" style="9" customWidth="1"/>
    <col min="4" max="4" width="24.625" style="9" customWidth="1"/>
    <col min="5" max="6" width="10.625" style="9" customWidth="1"/>
    <col min="7" max="8" width="6.625" style="9" customWidth="1"/>
    <col min="9" max="9" width="19.625" style="9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>
      <c r="A1" s="106" t="s">
        <v>57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" customHeight="1" thickBot="1">
      <c r="B2" s="1" t="s">
        <v>2</v>
      </c>
      <c r="C2" s="80" t="s">
        <v>3</v>
      </c>
      <c r="D2" s="80"/>
      <c r="E2" s="80"/>
      <c r="F2" s="80"/>
      <c r="G2" s="80"/>
      <c r="H2" s="8"/>
    </row>
    <row r="3" spans="1:10" ht="19.5" customHeight="1" thickBot="1">
      <c r="C3" s="107" t="s">
        <v>48</v>
      </c>
      <c r="D3" s="108"/>
      <c r="E3" s="133" t="s">
        <v>61</v>
      </c>
      <c r="F3" s="134"/>
      <c r="G3" s="134"/>
      <c r="H3" s="134"/>
      <c r="I3" s="135"/>
    </row>
    <row r="4" spans="1:10" ht="15" customHeight="1"/>
    <row r="5" spans="1:10" ht="15" customHeight="1" thickBot="1">
      <c r="B5" s="1" t="s">
        <v>5</v>
      </c>
      <c r="C5" s="80" t="s">
        <v>6</v>
      </c>
      <c r="D5" s="80"/>
      <c r="E5" s="80"/>
      <c r="F5" s="80"/>
      <c r="G5" s="80"/>
    </row>
    <row r="6" spans="1:10" ht="15" customHeight="1">
      <c r="C6" s="77" t="s">
        <v>7</v>
      </c>
      <c r="D6" s="11" t="s">
        <v>8</v>
      </c>
      <c r="E6" s="29">
        <v>251878984</v>
      </c>
      <c r="F6" s="132"/>
      <c r="G6" s="132"/>
      <c r="H6" s="132"/>
      <c r="I6" s="132"/>
    </row>
    <row r="7" spans="1:10" ht="15" customHeight="1">
      <c r="C7" s="78"/>
      <c r="D7" s="13" t="s">
        <v>35</v>
      </c>
      <c r="E7" s="31">
        <v>40843893</v>
      </c>
      <c r="F7" s="132"/>
      <c r="G7" s="132"/>
      <c r="H7" s="132"/>
      <c r="I7" s="132"/>
    </row>
    <row r="8" spans="1:10" ht="15" customHeight="1">
      <c r="C8" s="78"/>
      <c r="D8" s="13" t="s">
        <v>10</v>
      </c>
      <c r="E8" s="31">
        <v>366478055</v>
      </c>
      <c r="F8" s="132"/>
      <c r="G8" s="132"/>
      <c r="H8" s="132"/>
      <c r="I8" s="132"/>
    </row>
    <row r="9" spans="1:10" ht="15" customHeight="1">
      <c r="C9" s="131"/>
      <c r="D9" s="32" t="s">
        <v>36</v>
      </c>
      <c r="E9" s="33">
        <v>929530</v>
      </c>
      <c r="F9" s="132"/>
      <c r="G9" s="132"/>
      <c r="H9" s="132"/>
      <c r="I9" s="132"/>
    </row>
    <row r="10" spans="1:10" ht="15" customHeight="1" thickBot="1">
      <c r="C10" s="66" t="s">
        <v>47</v>
      </c>
      <c r="D10" s="67"/>
      <c r="E10" s="34">
        <f>SUM(E6:E9)</f>
        <v>660130462</v>
      </c>
      <c r="F10" s="30"/>
      <c r="G10" s="30"/>
      <c r="H10" s="30"/>
      <c r="I10" s="30"/>
    </row>
    <row r="11" spans="1:10" ht="21" customHeight="1">
      <c r="C11" s="136" t="s">
        <v>12</v>
      </c>
      <c r="D11" s="137"/>
      <c r="E11" s="137"/>
      <c r="F11" s="140" t="s">
        <v>58</v>
      </c>
      <c r="G11" s="140"/>
      <c r="H11" s="140"/>
      <c r="I11" s="141"/>
    </row>
    <row r="12" spans="1:10" ht="22.15" customHeight="1">
      <c r="C12" s="138"/>
      <c r="D12" s="139"/>
      <c r="E12" s="139"/>
      <c r="F12" s="35" t="s">
        <v>37</v>
      </c>
      <c r="G12" s="35" t="s">
        <v>38</v>
      </c>
      <c r="H12" s="35" t="s">
        <v>39</v>
      </c>
      <c r="I12" s="36" t="s">
        <v>40</v>
      </c>
    </row>
    <row r="13" spans="1:10" ht="15" customHeight="1">
      <c r="C13" s="127" t="s">
        <v>41</v>
      </c>
      <c r="D13" s="142" t="s">
        <v>14</v>
      </c>
      <c r="E13" s="37"/>
      <c r="F13" s="14"/>
      <c r="G13" s="38">
        <v>50</v>
      </c>
      <c r="H13" s="39">
        <v>5000</v>
      </c>
      <c r="I13" s="40"/>
    </row>
    <row r="14" spans="1:10" ht="15" customHeight="1">
      <c r="C14" s="127"/>
      <c r="D14" s="143"/>
      <c r="E14" s="37"/>
      <c r="F14" s="14"/>
      <c r="G14" s="38"/>
      <c r="H14" s="39"/>
      <c r="I14" s="40"/>
    </row>
    <row r="15" spans="1:10" ht="15" customHeight="1" thickBot="1">
      <c r="C15" s="127"/>
      <c r="D15" s="143"/>
      <c r="E15" s="37"/>
      <c r="F15" s="14"/>
      <c r="G15" s="38"/>
      <c r="H15" s="39"/>
      <c r="I15" s="40"/>
    </row>
    <row r="16" spans="1:10" ht="15" customHeight="1" thickBot="1">
      <c r="C16" s="148"/>
      <c r="D16" s="41" t="s">
        <v>42</v>
      </c>
      <c r="E16" s="42">
        <v>91358842</v>
      </c>
      <c r="F16" s="43"/>
      <c r="G16" s="44"/>
      <c r="H16" s="43"/>
      <c r="I16" s="45"/>
    </row>
    <row r="17" spans="3:9" ht="15" customHeight="1">
      <c r="C17" s="127"/>
      <c r="D17" s="147" t="s">
        <v>43</v>
      </c>
      <c r="E17" s="46"/>
      <c r="F17" s="20"/>
      <c r="G17" s="47">
        <v>50</v>
      </c>
      <c r="H17" s="48">
        <v>2500</v>
      </c>
      <c r="I17" s="49"/>
    </row>
    <row r="18" spans="3:9" ht="15" customHeight="1">
      <c r="C18" s="127"/>
      <c r="D18" s="143"/>
      <c r="E18" s="37"/>
      <c r="F18" s="14"/>
      <c r="G18" s="38"/>
      <c r="H18" s="39"/>
      <c r="I18" s="40"/>
    </row>
    <row r="19" spans="3:9" ht="15" customHeight="1" thickBot="1">
      <c r="C19" s="127"/>
      <c r="D19" s="143"/>
      <c r="E19" s="37"/>
      <c r="F19" s="14"/>
      <c r="G19" s="38"/>
      <c r="H19" s="39"/>
      <c r="I19" s="40"/>
    </row>
    <row r="20" spans="3:9" ht="15" customHeight="1" thickBot="1">
      <c r="C20" s="148"/>
      <c r="D20" s="41" t="s">
        <v>42</v>
      </c>
      <c r="E20" s="42">
        <v>18245740</v>
      </c>
      <c r="F20" s="43"/>
      <c r="G20" s="44"/>
      <c r="H20" s="43"/>
      <c r="I20" s="45"/>
    </row>
    <row r="21" spans="3:9" ht="15" customHeight="1">
      <c r="C21" s="127"/>
      <c r="D21" s="144" t="s">
        <v>15</v>
      </c>
      <c r="E21" s="46"/>
      <c r="F21" s="20"/>
      <c r="G21" s="47">
        <v>50</v>
      </c>
      <c r="H21" s="48">
        <v>5000</v>
      </c>
      <c r="I21" s="49"/>
    </row>
    <row r="22" spans="3:9" ht="15" customHeight="1">
      <c r="C22" s="127"/>
      <c r="D22" s="143"/>
      <c r="E22" s="37"/>
      <c r="F22" s="14"/>
      <c r="G22" s="38"/>
      <c r="H22" s="39"/>
      <c r="I22" s="40"/>
    </row>
    <row r="23" spans="3:9" ht="15" customHeight="1" thickBot="1">
      <c r="C23" s="127"/>
      <c r="D23" s="143"/>
      <c r="E23" s="37"/>
      <c r="F23" s="14"/>
      <c r="G23" s="38"/>
      <c r="H23" s="39"/>
      <c r="I23" s="40"/>
    </row>
    <row r="24" spans="3:9" ht="15" customHeight="1" thickBot="1">
      <c r="C24" s="148"/>
      <c r="D24" s="41" t="s">
        <v>42</v>
      </c>
      <c r="E24" s="42">
        <v>116870974</v>
      </c>
      <c r="F24" s="43"/>
      <c r="G24" s="44"/>
      <c r="H24" s="43"/>
      <c r="I24" s="45"/>
    </row>
    <row r="25" spans="3:9" ht="15" customHeight="1">
      <c r="C25" s="127"/>
      <c r="D25" s="144" t="s">
        <v>45</v>
      </c>
      <c r="E25" s="46"/>
      <c r="F25" s="20"/>
      <c r="G25" s="47"/>
      <c r="H25" s="48"/>
      <c r="I25" s="49"/>
    </row>
    <row r="26" spans="3:9" ht="15" customHeight="1">
      <c r="C26" s="127"/>
      <c r="D26" s="143"/>
      <c r="E26" s="37"/>
      <c r="F26" s="14"/>
      <c r="G26" s="38"/>
      <c r="H26" s="39"/>
      <c r="I26" s="40"/>
    </row>
    <row r="27" spans="3:9" ht="15" customHeight="1" thickBot="1">
      <c r="C27" s="127"/>
      <c r="D27" s="143"/>
      <c r="E27" s="37"/>
      <c r="F27" s="14"/>
      <c r="G27" s="38"/>
      <c r="H27" s="39"/>
      <c r="I27" s="40"/>
    </row>
    <row r="28" spans="3:9" ht="15" customHeight="1" thickBot="1">
      <c r="C28" s="148"/>
      <c r="D28" s="41" t="s">
        <v>42</v>
      </c>
      <c r="E28" s="42">
        <v>442450</v>
      </c>
      <c r="F28" s="43"/>
      <c r="G28" s="44"/>
      <c r="H28" s="43"/>
      <c r="I28" s="45"/>
    </row>
    <row r="29" spans="3:9" ht="15" customHeight="1">
      <c r="C29" s="145" t="s">
        <v>46</v>
      </c>
      <c r="D29" s="144" t="s">
        <v>17</v>
      </c>
      <c r="E29" s="46"/>
      <c r="F29" s="20">
        <v>2000</v>
      </c>
      <c r="G29" s="47" t="s">
        <v>44</v>
      </c>
      <c r="H29" s="48" t="s">
        <v>44</v>
      </c>
      <c r="I29" s="49" t="s">
        <v>62</v>
      </c>
    </row>
    <row r="30" spans="3:9" ht="15" customHeight="1">
      <c r="C30" s="145"/>
      <c r="D30" s="143"/>
      <c r="E30" s="37"/>
      <c r="F30" s="14">
        <v>1000</v>
      </c>
      <c r="G30" s="38" t="s">
        <v>44</v>
      </c>
      <c r="H30" s="39" t="s">
        <v>44</v>
      </c>
      <c r="I30" s="40" t="s">
        <v>63</v>
      </c>
    </row>
    <row r="31" spans="3:9" ht="15" customHeight="1" thickBot="1">
      <c r="C31" s="145"/>
      <c r="D31" s="143"/>
      <c r="E31" s="37"/>
      <c r="F31" s="14"/>
      <c r="G31" s="38"/>
      <c r="H31" s="39"/>
      <c r="I31" s="40"/>
    </row>
    <row r="32" spans="3:9" ht="15" customHeight="1" thickBot="1">
      <c r="C32" s="146"/>
      <c r="D32" s="41" t="s">
        <v>42</v>
      </c>
      <c r="E32" s="42">
        <v>719277000</v>
      </c>
      <c r="F32" s="43"/>
      <c r="G32" s="44"/>
      <c r="H32" s="51"/>
      <c r="I32" s="45"/>
    </row>
    <row r="33" spans="2:9" ht="15" customHeight="1" thickBot="1">
      <c r="C33" s="167" t="s">
        <v>47</v>
      </c>
      <c r="D33" s="168"/>
      <c r="E33" s="52">
        <f>E16+E20+E24+E28+E32</f>
        <v>946195006</v>
      </c>
      <c r="F33" s="53"/>
      <c r="G33" s="54"/>
      <c r="H33" s="55"/>
      <c r="I33" s="56"/>
    </row>
    <row r="34" spans="2:9" ht="15" customHeight="1">
      <c r="C34" s="97" t="s">
        <v>49</v>
      </c>
      <c r="D34" s="98"/>
      <c r="E34" s="57">
        <v>41543</v>
      </c>
      <c r="F34" s="169"/>
      <c r="G34" s="169"/>
      <c r="H34" s="169"/>
      <c r="I34" s="169"/>
    </row>
    <row r="35" spans="2:9" ht="15" customHeight="1" thickBot="1">
      <c r="C35" s="73" t="s">
        <v>50</v>
      </c>
      <c r="D35" s="74"/>
      <c r="E35" s="19">
        <v>7249</v>
      </c>
      <c r="F35" s="58"/>
      <c r="G35" s="58"/>
      <c r="H35" s="58"/>
      <c r="I35" s="58"/>
    </row>
    <row r="36" spans="2:9" ht="15" customHeight="1">
      <c r="C36" s="81" t="s">
        <v>19</v>
      </c>
      <c r="D36" s="82"/>
      <c r="E36" s="12">
        <f>(E6+E8)/E34</f>
        <v>14884.746864694413</v>
      </c>
      <c r="F36" s="58"/>
      <c r="G36" s="58"/>
      <c r="H36" s="58"/>
      <c r="I36" s="58"/>
    </row>
    <row r="37" spans="2:9" ht="15" customHeight="1" thickBot="1">
      <c r="C37" s="73" t="s">
        <v>20</v>
      </c>
      <c r="D37" s="74"/>
      <c r="E37" s="21">
        <f>(E7+E9)/E35</f>
        <v>5762.6462960408335</v>
      </c>
      <c r="F37" s="132"/>
      <c r="G37" s="132"/>
      <c r="H37" s="132"/>
      <c r="I37" s="132"/>
    </row>
    <row r="38" spans="2:9" ht="15" customHeight="1">
      <c r="C38" s="10" t="s">
        <v>51</v>
      </c>
      <c r="D38" s="10"/>
      <c r="E38" s="10"/>
      <c r="F38" s="10"/>
      <c r="G38" s="10"/>
      <c r="H38" s="10"/>
      <c r="I38" s="10"/>
    </row>
    <row r="39" spans="2:9" ht="15" customHeight="1">
      <c r="C39" s="10" t="s">
        <v>55</v>
      </c>
      <c r="D39" s="10"/>
      <c r="E39" s="10"/>
      <c r="F39" s="10"/>
      <c r="G39" s="10"/>
      <c r="H39" s="10"/>
      <c r="I39" s="10"/>
    </row>
    <row r="40" spans="2:9" ht="15" customHeight="1"/>
    <row r="41" spans="2:9" ht="15" customHeight="1">
      <c r="B41" s="1" t="s">
        <v>21</v>
      </c>
      <c r="C41" s="80" t="s">
        <v>22</v>
      </c>
      <c r="D41" s="80"/>
      <c r="E41" s="80"/>
      <c r="F41" s="80"/>
      <c r="G41" s="80"/>
    </row>
    <row r="42" spans="2:9" ht="12.75" thickBot="1">
      <c r="C42" s="8"/>
      <c r="D42" s="8"/>
      <c r="E42" s="166" t="s">
        <v>23</v>
      </c>
      <c r="F42" s="166"/>
      <c r="G42" s="166"/>
      <c r="H42" s="166" t="s">
        <v>24</v>
      </c>
      <c r="I42" s="166"/>
    </row>
    <row r="43" spans="2:9" ht="15" customHeight="1">
      <c r="C43" s="120" t="s">
        <v>25</v>
      </c>
      <c r="D43" s="121"/>
      <c r="E43" s="158"/>
      <c r="F43" s="159"/>
      <c r="G43" s="160"/>
      <c r="H43" s="158"/>
      <c r="I43" s="161"/>
    </row>
    <row r="44" spans="2:9" ht="15" customHeight="1" thickBot="1">
      <c r="C44" s="154" t="s">
        <v>26</v>
      </c>
      <c r="D44" s="155"/>
      <c r="E44" s="164"/>
      <c r="F44" s="162"/>
      <c r="G44" s="165"/>
      <c r="H44" s="162"/>
      <c r="I44" s="163"/>
    </row>
    <row r="45" spans="2:9" ht="15" customHeight="1" thickBot="1">
      <c r="C45" s="152" t="s">
        <v>53</v>
      </c>
      <c r="D45" s="153"/>
      <c r="E45" s="124">
        <v>10</v>
      </c>
      <c r="F45" s="125"/>
      <c r="G45" s="125"/>
      <c r="H45" s="125"/>
      <c r="I45" s="126"/>
    </row>
    <row r="46" spans="2:9" ht="15" customHeight="1">
      <c r="C46" s="10" t="s">
        <v>59</v>
      </c>
      <c r="D46" s="10"/>
      <c r="E46" s="28"/>
      <c r="F46" s="28"/>
      <c r="G46" s="28"/>
      <c r="H46" s="28"/>
      <c r="I46" s="28"/>
    </row>
    <row r="47" spans="2:9" ht="15" customHeight="1"/>
    <row r="48" spans="2:9" ht="15" customHeight="1" thickBot="1">
      <c r="B48" s="1" t="s">
        <v>27</v>
      </c>
      <c r="C48" s="80" t="s">
        <v>28</v>
      </c>
      <c r="D48" s="80"/>
      <c r="E48" s="80"/>
      <c r="F48" s="80"/>
      <c r="G48" s="80"/>
    </row>
    <row r="49" spans="2:9" ht="15" customHeight="1">
      <c r="C49" s="75" t="s">
        <v>29</v>
      </c>
      <c r="D49" s="23" t="s">
        <v>30</v>
      </c>
      <c r="E49" s="116">
        <f>(E16+E20)/(E16+E20+E24+E28)</f>
        <v>0.48301403635637447</v>
      </c>
      <c r="F49" s="116"/>
      <c r="G49" s="116"/>
      <c r="H49" s="116"/>
      <c r="I49" s="117"/>
    </row>
    <row r="50" spans="2:9" ht="15" customHeight="1" thickBot="1">
      <c r="C50" s="76"/>
      <c r="D50" s="26" t="s">
        <v>31</v>
      </c>
      <c r="E50" s="118">
        <f>(E24+E28)/(E16+E20+E24+E28)</f>
        <v>0.51698596364362548</v>
      </c>
      <c r="F50" s="156"/>
      <c r="G50" s="156"/>
      <c r="H50" s="156"/>
      <c r="I50" s="157"/>
    </row>
    <row r="51" spans="2:9" ht="15" customHeight="1"/>
    <row r="52" spans="2:9" ht="15" customHeight="1" thickBot="1">
      <c r="B52" s="1" t="s">
        <v>32</v>
      </c>
      <c r="C52" s="80" t="s">
        <v>33</v>
      </c>
      <c r="D52" s="80"/>
      <c r="E52" s="80"/>
      <c r="F52" s="80"/>
      <c r="G52" s="80"/>
      <c r="H52" s="80"/>
      <c r="I52" s="80"/>
    </row>
    <row r="53" spans="2:9" ht="70.150000000000006" customHeight="1" thickBot="1">
      <c r="C53" s="3" t="s">
        <v>34</v>
      </c>
      <c r="D53" s="149"/>
      <c r="E53" s="150"/>
      <c r="F53" s="150"/>
      <c r="G53" s="150"/>
      <c r="H53" s="150"/>
      <c r="I53" s="151"/>
    </row>
  </sheetData>
  <mergeCells count="44">
    <mergeCell ref="C52:I52"/>
    <mergeCell ref="D53:I53"/>
    <mergeCell ref="C45:D45"/>
    <mergeCell ref="E45:I45"/>
    <mergeCell ref="C48:G48"/>
    <mergeCell ref="C49:C50"/>
    <mergeCell ref="E49:I49"/>
    <mergeCell ref="E50:I50"/>
    <mergeCell ref="C43:D43"/>
    <mergeCell ref="E43:G43"/>
    <mergeCell ref="H43:I43"/>
    <mergeCell ref="C44:D44"/>
    <mergeCell ref="E44:G44"/>
    <mergeCell ref="H44:I44"/>
    <mergeCell ref="C36:D36"/>
    <mergeCell ref="C37:D37"/>
    <mergeCell ref="F37:I37"/>
    <mergeCell ref="C41:G41"/>
    <mergeCell ref="E42:G42"/>
    <mergeCell ref="H42:I42"/>
    <mergeCell ref="C35:D35"/>
    <mergeCell ref="C10:D10"/>
    <mergeCell ref="C11:E12"/>
    <mergeCell ref="F11:I11"/>
    <mergeCell ref="C13:C28"/>
    <mergeCell ref="D13:D15"/>
    <mergeCell ref="D17:D19"/>
    <mergeCell ref="D21:D23"/>
    <mergeCell ref="D25:D27"/>
    <mergeCell ref="C29:C32"/>
    <mergeCell ref="D29:D31"/>
    <mergeCell ref="C33:D33"/>
    <mergeCell ref="C34:D34"/>
    <mergeCell ref="F34:I34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53"/>
  <sheetViews>
    <sheetView view="pageBreakPreview" topLeftCell="A7" zoomScaleNormal="100" zoomScaleSheetLayoutView="100" workbookViewId="0">
      <selection activeCell="E3" sqref="E3:I3"/>
    </sheetView>
  </sheetViews>
  <sheetFormatPr defaultColWidth="9" defaultRowHeight="12"/>
  <cols>
    <col min="1" max="1" width="0.75" style="1" customWidth="1"/>
    <col min="2" max="2" width="3.125" style="1" bestFit="1" customWidth="1"/>
    <col min="3" max="3" width="10.625" style="9" customWidth="1"/>
    <col min="4" max="4" width="24.625" style="9" customWidth="1"/>
    <col min="5" max="6" width="10.625" style="9" customWidth="1"/>
    <col min="7" max="8" width="6.625" style="9" customWidth="1"/>
    <col min="9" max="9" width="19.625" style="9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>
      <c r="A1" s="106" t="s">
        <v>57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" customHeight="1" thickBot="1">
      <c r="B2" s="1" t="s">
        <v>2</v>
      </c>
      <c r="C2" s="80" t="s">
        <v>3</v>
      </c>
      <c r="D2" s="80"/>
      <c r="E2" s="80"/>
      <c r="F2" s="80"/>
      <c r="G2" s="80"/>
      <c r="H2" s="8"/>
    </row>
    <row r="3" spans="1:10" ht="19.5" customHeight="1" thickBot="1">
      <c r="C3" s="107" t="s">
        <v>48</v>
      </c>
      <c r="D3" s="108"/>
      <c r="E3" s="133" t="s">
        <v>61</v>
      </c>
      <c r="F3" s="134"/>
      <c r="G3" s="134"/>
      <c r="H3" s="134"/>
      <c r="I3" s="135"/>
    </row>
    <row r="4" spans="1:10" ht="15" customHeight="1"/>
    <row r="5" spans="1:10" ht="15" customHeight="1" thickBot="1">
      <c r="B5" s="1" t="s">
        <v>5</v>
      </c>
      <c r="C5" s="80" t="s">
        <v>6</v>
      </c>
      <c r="D5" s="80"/>
      <c r="E5" s="80"/>
      <c r="F5" s="80"/>
      <c r="G5" s="80"/>
    </row>
    <row r="6" spans="1:10" ht="15" customHeight="1">
      <c r="C6" s="77" t="s">
        <v>7</v>
      </c>
      <c r="D6" s="11" t="s">
        <v>8</v>
      </c>
      <c r="E6" s="29">
        <v>0</v>
      </c>
      <c r="F6" s="132"/>
      <c r="G6" s="132"/>
      <c r="H6" s="132"/>
      <c r="I6" s="132"/>
    </row>
    <row r="7" spans="1:10" ht="15" customHeight="1">
      <c r="C7" s="78"/>
      <c r="D7" s="13" t="s">
        <v>35</v>
      </c>
      <c r="E7" s="31">
        <v>0</v>
      </c>
      <c r="F7" s="132"/>
      <c r="G7" s="132"/>
      <c r="H7" s="132"/>
      <c r="I7" s="132"/>
    </row>
    <row r="8" spans="1:10" ht="15" customHeight="1">
      <c r="C8" s="78"/>
      <c r="D8" s="13" t="s">
        <v>10</v>
      </c>
      <c r="E8" s="31">
        <v>0</v>
      </c>
      <c r="F8" s="132"/>
      <c r="G8" s="132"/>
      <c r="H8" s="132"/>
      <c r="I8" s="132"/>
    </row>
    <row r="9" spans="1:10" ht="15" customHeight="1">
      <c r="C9" s="131"/>
      <c r="D9" s="32" t="s">
        <v>36</v>
      </c>
      <c r="E9" s="33">
        <v>0</v>
      </c>
      <c r="F9" s="132"/>
      <c r="G9" s="132"/>
      <c r="H9" s="132"/>
      <c r="I9" s="132"/>
    </row>
    <row r="10" spans="1:10" ht="15" customHeight="1" thickBot="1">
      <c r="C10" s="66" t="s">
        <v>47</v>
      </c>
      <c r="D10" s="67"/>
      <c r="E10" s="34">
        <f>SUM(E6:E9)</f>
        <v>0</v>
      </c>
      <c r="F10" s="30"/>
      <c r="G10" s="30"/>
      <c r="H10" s="30"/>
      <c r="I10" s="30"/>
    </row>
    <row r="11" spans="1:10" ht="21" customHeight="1">
      <c r="C11" s="136" t="s">
        <v>12</v>
      </c>
      <c r="D11" s="137"/>
      <c r="E11" s="137"/>
      <c r="F11" s="140" t="s">
        <v>58</v>
      </c>
      <c r="G11" s="140"/>
      <c r="H11" s="140"/>
      <c r="I11" s="141"/>
    </row>
    <row r="12" spans="1:10" ht="22.15" customHeight="1">
      <c r="C12" s="138"/>
      <c r="D12" s="139"/>
      <c r="E12" s="139"/>
      <c r="F12" s="35" t="s">
        <v>37</v>
      </c>
      <c r="G12" s="35" t="s">
        <v>38</v>
      </c>
      <c r="H12" s="35" t="s">
        <v>39</v>
      </c>
      <c r="I12" s="36" t="s">
        <v>40</v>
      </c>
    </row>
    <row r="13" spans="1:10" ht="15" customHeight="1">
      <c r="C13" s="127" t="s">
        <v>41</v>
      </c>
      <c r="D13" s="142" t="s">
        <v>14</v>
      </c>
      <c r="E13" s="37"/>
      <c r="F13" s="14"/>
      <c r="G13" s="38">
        <v>50</v>
      </c>
      <c r="H13" s="39">
        <v>5000</v>
      </c>
      <c r="I13" s="62" t="s">
        <v>68</v>
      </c>
    </row>
    <row r="14" spans="1:10" ht="15" customHeight="1">
      <c r="C14" s="127"/>
      <c r="D14" s="143"/>
      <c r="E14" s="37"/>
      <c r="F14" s="14"/>
      <c r="G14" s="38"/>
      <c r="H14" s="39"/>
      <c r="I14" s="62" t="s">
        <v>77</v>
      </c>
    </row>
    <row r="15" spans="1:10" ht="15" customHeight="1" thickBot="1">
      <c r="C15" s="127"/>
      <c r="D15" s="143"/>
      <c r="E15" s="37"/>
      <c r="F15" s="14"/>
      <c r="G15" s="38"/>
      <c r="H15" s="39"/>
      <c r="I15" s="62"/>
    </row>
    <row r="16" spans="1:10" ht="15" customHeight="1" thickBot="1">
      <c r="C16" s="148"/>
      <c r="D16" s="41" t="s">
        <v>42</v>
      </c>
      <c r="E16" s="42">
        <v>0</v>
      </c>
      <c r="F16" s="43"/>
      <c r="G16" s="44"/>
      <c r="H16" s="43"/>
      <c r="I16" s="63"/>
    </row>
    <row r="17" spans="3:9" ht="15" customHeight="1">
      <c r="C17" s="127"/>
      <c r="D17" s="147" t="s">
        <v>43</v>
      </c>
      <c r="E17" s="46"/>
      <c r="F17" s="20"/>
      <c r="G17" s="47">
        <v>50</v>
      </c>
      <c r="H17" s="48">
        <v>2500</v>
      </c>
      <c r="I17" s="64" t="s">
        <v>79</v>
      </c>
    </row>
    <row r="18" spans="3:9" ht="15" customHeight="1">
      <c r="C18" s="127"/>
      <c r="D18" s="143"/>
      <c r="E18" s="37"/>
      <c r="F18" s="14"/>
      <c r="G18" s="38"/>
      <c r="H18" s="39"/>
      <c r="I18" s="62" t="s">
        <v>77</v>
      </c>
    </row>
    <row r="19" spans="3:9" ht="15" customHeight="1" thickBot="1">
      <c r="C19" s="127"/>
      <c r="D19" s="143"/>
      <c r="E19" s="37"/>
      <c r="F19" s="14"/>
      <c r="G19" s="38"/>
      <c r="H19" s="39"/>
      <c r="I19" s="62"/>
    </row>
    <row r="20" spans="3:9" ht="15" customHeight="1" thickBot="1">
      <c r="C20" s="148"/>
      <c r="D20" s="41" t="s">
        <v>42</v>
      </c>
      <c r="E20" s="42">
        <v>0</v>
      </c>
      <c r="F20" s="43"/>
      <c r="G20" s="44"/>
      <c r="H20" s="43"/>
      <c r="I20" s="63"/>
    </row>
    <row r="21" spans="3:9" ht="15" customHeight="1">
      <c r="C21" s="127"/>
      <c r="D21" s="144" t="s">
        <v>15</v>
      </c>
      <c r="E21" s="46"/>
      <c r="F21" s="20"/>
      <c r="G21" s="47">
        <v>50</v>
      </c>
      <c r="H21" s="48">
        <v>5000</v>
      </c>
      <c r="I21" s="64" t="s">
        <v>79</v>
      </c>
    </row>
    <row r="22" spans="3:9" ht="15" customHeight="1">
      <c r="C22" s="127"/>
      <c r="D22" s="143"/>
      <c r="E22" s="37"/>
      <c r="F22" s="14"/>
      <c r="G22" s="38"/>
      <c r="H22" s="39"/>
      <c r="I22" s="62" t="s">
        <v>77</v>
      </c>
    </row>
    <row r="23" spans="3:9" ht="15" customHeight="1" thickBot="1">
      <c r="C23" s="127"/>
      <c r="D23" s="143"/>
      <c r="E23" s="37"/>
      <c r="F23" s="14"/>
      <c r="G23" s="38"/>
      <c r="H23" s="39"/>
      <c r="I23" s="62"/>
    </row>
    <row r="24" spans="3:9" ht="15" customHeight="1" thickBot="1">
      <c r="C24" s="148"/>
      <c r="D24" s="41" t="s">
        <v>42</v>
      </c>
      <c r="E24" s="42">
        <v>0</v>
      </c>
      <c r="F24" s="43"/>
      <c r="G24" s="44"/>
      <c r="H24" s="43"/>
      <c r="I24" s="63"/>
    </row>
    <row r="25" spans="3:9" ht="15" customHeight="1">
      <c r="C25" s="127"/>
      <c r="D25" s="144" t="s">
        <v>45</v>
      </c>
      <c r="E25" s="46"/>
      <c r="F25" s="20"/>
      <c r="G25" s="47">
        <v>50</v>
      </c>
      <c r="H25" s="48">
        <v>2500</v>
      </c>
      <c r="I25" s="64" t="s">
        <v>69</v>
      </c>
    </row>
    <row r="26" spans="3:9" ht="15" customHeight="1">
      <c r="C26" s="127"/>
      <c r="D26" s="143"/>
      <c r="E26" s="37"/>
      <c r="F26" s="14"/>
      <c r="G26" s="38"/>
      <c r="H26" s="39"/>
      <c r="I26" s="62" t="s">
        <v>77</v>
      </c>
    </row>
    <row r="27" spans="3:9" ht="15" customHeight="1" thickBot="1">
      <c r="C27" s="127"/>
      <c r="D27" s="143"/>
      <c r="E27" s="37"/>
      <c r="F27" s="14"/>
      <c r="G27" s="38"/>
      <c r="H27" s="39"/>
      <c r="I27" s="40"/>
    </row>
    <row r="28" spans="3:9" ht="15" customHeight="1" thickBot="1">
      <c r="C28" s="148"/>
      <c r="D28" s="41" t="s">
        <v>42</v>
      </c>
      <c r="E28" s="42">
        <v>0</v>
      </c>
      <c r="F28" s="43"/>
      <c r="G28" s="44"/>
      <c r="H28" s="43"/>
      <c r="I28" s="45"/>
    </row>
    <row r="29" spans="3:9" ht="15" customHeight="1">
      <c r="C29" s="145" t="s">
        <v>46</v>
      </c>
      <c r="D29" s="144" t="s">
        <v>17</v>
      </c>
      <c r="E29" s="46"/>
      <c r="F29" s="20">
        <v>2000</v>
      </c>
      <c r="G29" s="47" t="s">
        <v>44</v>
      </c>
      <c r="H29" s="48" t="s">
        <v>44</v>
      </c>
      <c r="I29" s="49" t="s">
        <v>62</v>
      </c>
    </row>
    <row r="30" spans="3:9" ht="15" customHeight="1">
      <c r="C30" s="145"/>
      <c r="D30" s="143"/>
      <c r="E30" s="37"/>
      <c r="F30" s="14">
        <v>1000</v>
      </c>
      <c r="G30" s="38" t="s">
        <v>44</v>
      </c>
      <c r="H30" s="39" t="s">
        <v>44</v>
      </c>
      <c r="I30" s="40" t="s">
        <v>63</v>
      </c>
    </row>
    <row r="31" spans="3:9" ht="15" customHeight="1" thickBot="1">
      <c r="C31" s="145"/>
      <c r="D31" s="143"/>
      <c r="E31" s="37"/>
      <c r="F31" s="14"/>
      <c r="G31" s="38"/>
      <c r="H31" s="39"/>
      <c r="I31" s="40"/>
    </row>
    <row r="32" spans="3:9" ht="15" customHeight="1" thickBot="1">
      <c r="C32" s="146"/>
      <c r="D32" s="41" t="s">
        <v>42</v>
      </c>
      <c r="E32" s="42">
        <v>15429000</v>
      </c>
      <c r="F32" s="43"/>
      <c r="G32" s="44"/>
      <c r="H32" s="51"/>
      <c r="I32" s="45"/>
    </row>
    <row r="33" spans="2:9" ht="15" customHeight="1" thickBot="1">
      <c r="C33" s="167" t="s">
        <v>47</v>
      </c>
      <c r="D33" s="168"/>
      <c r="E33" s="52">
        <f>E16+E20+E24+E28+E32</f>
        <v>15429000</v>
      </c>
      <c r="F33" s="53"/>
      <c r="G33" s="54"/>
      <c r="H33" s="55"/>
      <c r="I33" s="56"/>
    </row>
    <row r="34" spans="2:9" ht="15" customHeight="1">
      <c r="C34" s="97" t="s">
        <v>49</v>
      </c>
      <c r="D34" s="98"/>
      <c r="E34" s="57">
        <v>0</v>
      </c>
      <c r="F34" s="169"/>
      <c r="G34" s="169"/>
      <c r="H34" s="169"/>
      <c r="I34" s="169"/>
    </row>
    <row r="35" spans="2:9" ht="15" customHeight="1" thickBot="1">
      <c r="C35" s="73" t="s">
        <v>50</v>
      </c>
      <c r="D35" s="74"/>
      <c r="E35" s="19">
        <v>0</v>
      </c>
      <c r="F35" s="58"/>
      <c r="G35" s="58"/>
      <c r="H35" s="58"/>
      <c r="I35" s="58"/>
    </row>
    <row r="36" spans="2:9" ht="15" customHeight="1">
      <c r="C36" s="81" t="s">
        <v>19</v>
      </c>
      <c r="D36" s="82"/>
      <c r="E36" s="12">
        <v>0</v>
      </c>
      <c r="F36" s="58"/>
      <c r="G36" s="58"/>
      <c r="H36" s="58"/>
      <c r="I36" s="58"/>
    </row>
    <row r="37" spans="2:9" ht="15" customHeight="1" thickBot="1">
      <c r="C37" s="73" t="s">
        <v>20</v>
      </c>
      <c r="D37" s="74"/>
      <c r="E37" s="21">
        <v>0</v>
      </c>
      <c r="F37" s="132"/>
      <c r="G37" s="132"/>
      <c r="H37" s="132"/>
      <c r="I37" s="132"/>
    </row>
    <row r="38" spans="2:9" ht="15" customHeight="1">
      <c r="C38" s="10" t="s">
        <v>51</v>
      </c>
      <c r="D38" s="10"/>
      <c r="E38" s="10"/>
      <c r="F38" s="10"/>
      <c r="G38" s="10"/>
      <c r="H38" s="10"/>
      <c r="I38" s="10"/>
    </row>
    <row r="39" spans="2:9" ht="15" customHeight="1">
      <c r="C39" s="10" t="s">
        <v>55</v>
      </c>
      <c r="D39" s="10"/>
      <c r="E39" s="10"/>
      <c r="F39" s="10"/>
      <c r="G39" s="10"/>
      <c r="H39" s="10"/>
      <c r="I39" s="10"/>
    </row>
    <row r="40" spans="2:9" ht="15" customHeight="1"/>
    <row r="41" spans="2:9" ht="15" customHeight="1">
      <c r="B41" s="1" t="s">
        <v>21</v>
      </c>
      <c r="C41" s="80" t="s">
        <v>22</v>
      </c>
      <c r="D41" s="80"/>
      <c r="E41" s="80"/>
      <c r="F41" s="80"/>
      <c r="G41" s="80"/>
    </row>
    <row r="42" spans="2:9" ht="12.75" thickBot="1">
      <c r="C42" s="8"/>
      <c r="D42" s="8"/>
      <c r="E42" s="166" t="s">
        <v>23</v>
      </c>
      <c r="F42" s="166"/>
      <c r="G42" s="166"/>
      <c r="H42" s="166" t="s">
        <v>24</v>
      </c>
      <c r="I42" s="166"/>
    </row>
    <row r="43" spans="2:9" ht="15" customHeight="1">
      <c r="C43" s="120" t="s">
        <v>25</v>
      </c>
      <c r="D43" s="121"/>
      <c r="E43" s="158"/>
      <c r="F43" s="159"/>
      <c r="G43" s="160"/>
      <c r="H43" s="158"/>
      <c r="I43" s="161"/>
    </row>
    <row r="44" spans="2:9" ht="15" customHeight="1" thickBot="1">
      <c r="C44" s="154" t="s">
        <v>26</v>
      </c>
      <c r="D44" s="155"/>
      <c r="E44" s="164"/>
      <c r="F44" s="162"/>
      <c r="G44" s="165"/>
      <c r="H44" s="162"/>
      <c r="I44" s="163"/>
    </row>
    <row r="45" spans="2:9" ht="15" customHeight="1" thickBot="1">
      <c r="C45" s="152" t="s">
        <v>53</v>
      </c>
      <c r="D45" s="153"/>
      <c r="E45" s="124">
        <v>0</v>
      </c>
      <c r="F45" s="125"/>
      <c r="G45" s="125"/>
      <c r="H45" s="125"/>
      <c r="I45" s="126"/>
    </row>
    <row r="46" spans="2:9" ht="15" customHeight="1">
      <c r="C46" s="10" t="s">
        <v>59</v>
      </c>
      <c r="D46" s="10"/>
      <c r="E46" s="28"/>
      <c r="F46" s="28"/>
      <c r="G46" s="28"/>
      <c r="H46" s="28"/>
      <c r="I46" s="28"/>
    </row>
    <row r="47" spans="2:9" ht="15" customHeight="1"/>
    <row r="48" spans="2:9" ht="15" customHeight="1" thickBot="1">
      <c r="B48" s="1" t="s">
        <v>27</v>
      </c>
      <c r="C48" s="80" t="s">
        <v>28</v>
      </c>
      <c r="D48" s="80"/>
      <c r="E48" s="80"/>
      <c r="F48" s="80"/>
      <c r="G48" s="80"/>
    </row>
    <row r="49" spans="2:9" ht="15" customHeight="1">
      <c r="C49" s="75" t="s">
        <v>29</v>
      </c>
      <c r="D49" s="23" t="s">
        <v>30</v>
      </c>
      <c r="E49" s="116">
        <v>0</v>
      </c>
      <c r="F49" s="116"/>
      <c r="G49" s="116"/>
      <c r="H49" s="116"/>
      <c r="I49" s="117"/>
    </row>
    <row r="50" spans="2:9" ht="15" customHeight="1" thickBot="1">
      <c r="C50" s="76"/>
      <c r="D50" s="26" t="s">
        <v>31</v>
      </c>
      <c r="E50" s="118">
        <v>0</v>
      </c>
      <c r="F50" s="156"/>
      <c r="G50" s="156"/>
      <c r="H50" s="156"/>
      <c r="I50" s="157"/>
    </row>
    <row r="51" spans="2:9" ht="15" customHeight="1"/>
    <row r="52" spans="2:9" ht="15" customHeight="1" thickBot="1">
      <c r="B52" s="1" t="s">
        <v>32</v>
      </c>
      <c r="C52" s="80" t="s">
        <v>33</v>
      </c>
      <c r="D52" s="80"/>
      <c r="E52" s="80"/>
      <c r="F52" s="80"/>
      <c r="G52" s="80"/>
      <c r="H52" s="80"/>
      <c r="I52" s="80"/>
    </row>
    <row r="53" spans="2:9" ht="70.150000000000006" customHeight="1" thickBot="1">
      <c r="C53" s="3" t="s">
        <v>34</v>
      </c>
      <c r="D53" s="149"/>
      <c r="E53" s="150"/>
      <c r="F53" s="150"/>
      <c r="G53" s="150"/>
      <c r="H53" s="150"/>
      <c r="I53" s="151"/>
    </row>
  </sheetData>
  <mergeCells count="44">
    <mergeCell ref="C52:I52"/>
    <mergeCell ref="D53:I53"/>
    <mergeCell ref="C45:D45"/>
    <mergeCell ref="E45:I45"/>
    <mergeCell ref="C48:G48"/>
    <mergeCell ref="C49:C50"/>
    <mergeCell ref="E49:I49"/>
    <mergeCell ref="E50:I50"/>
    <mergeCell ref="C43:D43"/>
    <mergeCell ref="E43:G43"/>
    <mergeCell ref="H43:I43"/>
    <mergeCell ref="C44:D44"/>
    <mergeCell ref="E44:G44"/>
    <mergeCell ref="H44:I44"/>
    <mergeCell ref="C36:D36"/>
    <mergeCell ref="C37:D37"/>
    <mergeCell ref="F37:I37"/>
    <mergeCell ref="C41:G41"/>
    <mergeCell ref="E42:G42"/>
    <mergeCell ref="H42:I42"/>
    <mergeCell ref="C35:D35"/>
    <mergeCell ref="C10:D10"/>
    <mergeCell ref="C11:E12"/>
    <mergeCell ref="F11:I11"/>
    <mergeCell ref="C13:C28"/>
    <mergeCell ref="D13:D15"/>
    <mergeCell ref="D17:D19"/>
    <mergeCell ref="D21:D23"/>
    <mergeCell ref="D25:D27"/>
    <mergeCell ref="C29:C32"/>
    <mergeCell ref="D29:D31"/>
    <mergeCell ref="C33:D33"/>
    <mergeCell ref="C34:D34"/>
    <mergeCell ref="F34:I34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53"/>
  <sheetViews>
    <sheetView view="pageBreakPreview" topLeftCell="A10" zoomScaleNormal="100" zoomScaleSheetLayoutView="100" workbookViewId="0">
      <selection activeCell="H40" sqref="H40"/>
    </sheetView>
  </sheetViews>
  <sheetFormatPr defaultColWidth="9" defaultRowHeight="12"/>
  <cols>
    <col min="1" max="1" width="0.75" style="1" customWidth="1"/>
    <col min="2" max="2" width="3.125" style="1" bestFit="1" customWidth="1"/>
    <col min="3" max="3" width="10.625" style="9" customWidth="1"/>
    <col min="4" max="4" width="24.625" style="9" customWidth="1"/>
    <col min="5" max="6" width="10.625" style="9" customWidth="1"/>
    <col min="7" max="8" width="6.625" style="9" customWidth="1"/>
    <col min="9" max="9" width="19.625" style="9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>
      <c r="A1" s="106" t="s">
        <v>57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" customHeight="1" thickBot="1">
      <c r="B2" s="1" t="s">
        <v>2</v>
      </c>
      <c r="C2" s="80" t="s">
        <v>3</v>
      </c>
      <c r="D2" s="80"/>
      <c r="E2" s="80"/>
      <c r="F2" s="80"/>
      <c r="G2" s="80"/>
      <c r="H2" s="8"/>
    </row>
    <row r="3" spans="1:10" ht="19.5" customHeight="1" thickBot="1">
      <c r="C3" s="107" t="s">
        <v>48</v>
      </c>
      <c r="D3" s="108"/>
      <c r="E3" s="133" t="s">
        <v>61</v>
      </c>
      <c r="F3" s="134"/>
      <c r="G3" s="134"/>
      <c r="H3" s="134"/>
      <c r="I3" s="135"/>
    </row>
    <row r="4" spans="1:10" ht="15" customHeight="1"/>
    <row r="5" spans="1:10" ht="15" customHeight="1" thickBot="1">
      <c r="B5" s="1" t="s">
        <v>5</v>
      </c>
      <c r="C5" s="80" t="s">
        <v>6</v>
      </c>
      <c r="D5" s="80"/>
      <c r="E5" s="80"/>
      <c r="F5" s="80"/>
      <c r="G5" s="80"/>
    </row>
    <row r="6" spans="1:10" ht="15" customHeight="1">
      <c r="C6" s="77" t="s">
        <v>7</v>
      </c>
      <c r="D6" s="11" t="s">
        <v>8</v>
      </c>
      <c r="E6" s="29">
        <v>20620105</v>
      </c>
      <c r="F6" s="132"/>
      <c r="G6" s="132"/>
      <c r="H6" s="132"/>
      <c r="I6" s="132"/>
    </row>
    <row r="7" spans="1:10" ht="15" customHeight="1">
      <c r="C7" s="78"/>
      <c r="D7" s="13" t="s">
        <v>35</v>
      </c>
      <c r="E7" s="31">
        <v>2456773</v>
      </c>
      <c r="F7" s="132"/>
      <c r="G7" s="132"/>
      <c r="H7" s="132"/>
      <c r="I7" s="132"/>
    </row>
    <row r="8" spans="1:10" ht="15" customHeight="1">
      <c r="C8" s="78"/>
      <c r="D8" s="13" t="s">
        <v>10</v>
      </c>
      <c r="E8" s="31">
        <v>87043848</v>
      </c>
      <c r="F8" s="132"/>
      <c r="G8" s="132"/>
      <c r="H8" s="132"/>
      <c r="I8" s="132"/>
    </row>
    <row r="9" spans="1:10" ht="15" customHeight="1">
      <c r="C9" s="131"/>
      <c r="D9" s="32" t="s">
        <v>36</v>
      </c>
      <c r="E9" s="33">
        <v>10600</v>
      </c>
      <c r="F9" s="132"/>
      <c r="G9" s="132"/>
      <c r="H9" s="132"/>
      <c r="I9" s="132"/>
    </row>
    <row r="10" spans="1:10" ht="15" customHeight="1" thickBot="1">
      <c r="C10" s="66" t="s">
        <v>47</v>
      </c>
      <c r="D10" s="67"/>
      <c r="E10" s="34">
        <f>SUM(E6:E9)</f>
        <v>110131326</v>
      </c>
      <c r="F10" s="30"/>
      <c r="G10" s="30"/>
      <c r="H10" s="30"/>
      <c r="I10" s="30"/>
    </row>
    <row r="11" spans="1:10" ht="21" customHeight="1">
      <c r="C11" s="136" t="s">
        <v>12</v>
      </c>
      <c r="D11" s="137"/>
      <c r="E11" s="137"/>
      <c r="F11" s="140" t="s">
        <v>58</v>
      </c>
      <c r="G11" s="140"/>
      <c r="H11" s="140"/>
      <c r="I11" s="141"/>
    </row>
    <row r="12" spans="1:10" ht="22.15" customHeight="1">
      <c r="C12" s="138"/>
      <c r="D12" s="139"/>
      <c r="E12" s="139"/>
      <c r="F12" s="35" t="s">
        <v>37</v>
      </c>
      <c r="G12" s="35" t="s">
        <v>38</v>
      </c>
      <c r="H12" s="35" t="s">
        <v>39</v>
      </c>
      <c r="I12" s="36" t="s">
        <v>40</v>
      </c>
    </row>
    <row r="13" spans="1:10" ht="15" customHeight="1">
      <c r="C13" s="127" t="s">
        <v>41</v>
      </c>
      <c r="D13" s="142" t="s">
        <v>14</v>
      </c>
      <c r="E13" s="37"/>
      <c r="F13" s="14"/>
      <c r="G13" s="38">
        <v>50</v>
      </c>
      <c r="H13" s="39">
        <v>5000</v>
      </c>
      <c r="I13" s="40" t="s">
        <v>70</v>
      </c>
    </row>
    <row r="14" spans="1:10" ht="15" customHeight="1">
      <c r="C14" s="127"/>
      <c r="D14" s="143"/>
      <c r="E14" s="37"/>
      <c r="F14" s="14"/>
      <c r="G14" s="38"/>
      <c r="H14" s="39"/>
      <c r="I14" s="40"/>
    </row>
    <row r="15" spans="1:10" ht="15" customHeight="1" thickBot="1">
      <c r="C15" s="127"/>
      <c r="D15" s="143"/>
      <c r="E15" s="37"/>
      <c r="F15" s="14"/>
      <c r="G15" s="38"/>
      <c r="H15" s="39"/>
      <c r="I15" s="40"/>
    </row>
    <row r="16" spans="1:10" ht="15" customHeight="1" thickBot="1">
      <c r="C16" s="148"/>
      <c r="D16" s="41" t="s">
        <v>42</v>
      </c>
      <c r="E16" s="42">
        <v>8808375</v>
      </c>
      <c r="F16" s="43"/>
      <c r="G16" s="44"/>
      <c r="H16" s="43"/>
      <c r="I16" s="45"/>
    </row>
    <row r="17" spans="3:9" ht="15" customHeight="1">
      <c r="C17" s="127"/>
      <c r="D17" s="147" t="s">
        <v>43</v>
      </c>
      <c r="E17" s="46"/>
      <c r="F17" s="20"/>
      <c r="G17" s="47">
        <v>50</v>
      </c>
      <c r="H17" s="48">
        <v>2500</v>
      </c>
      <c r="I17" s="49" t="s">
        <v>70</v>
      </c>
    </row>
    <row r="18" spans="3:9" ht="15" customHeight="1">
      <c r="C18" s="127"/>
      <c r="D18" s="143"/>
      <c r="E18" s="37"/>
      <c r="F18" s="14"/>
      <c r="G18" s="38"/>
      <c r="H18" s="39"/>
      <c r="I18" s="40"/>
    </row>
    <row r="19" spans="3:9" ht="15" customHeight="1" thickBot="1">
      <c r="C19" s="127"/>
      <c r="D19" s="143"/>
      <c r="E19" s="37"/>
      <c r="F19" s="14"/>
      <c r="G19" s="38"/>
      <c r="H19" s="39"/>
      <c r="I19" s="40"/>
    </row>
    <row r="20" spans="3:9" ht="15" customHeight="1" thickBot="1">
      <c r="C20" s="148"/>
      <c r="D20" s="41" t="s">
        <v>42</v>
      </c>
      <c r="E20" s="42">
        <v>57500</v>
      </c>
      <c r="F20" s="43"/>
      <c r="G20" s="44"/>
      <c r="H20" s="43"/>
      <c r="I20" s="45"/>
    </row>
    <row r="21" spans="3:9" ht="15" customHeight="1">
      <c r="C21" s="127"/>
      <c r="D21" s="144" t="s">
        <v>15</v>
      </c>
      <c r="E21" s="46"/>
      <c r="F21" s="20"/>
      <c r="G21" s="47">
        <v>50</v>
      </c>
      <c r="H21" s="48">
        <v>5000</v>
      </c>
      <c r="I21" s="49" t="s">
        <v>70</v>
      </c>
    </row>
    <row r="22" spans="3:9" ht="15" customHeight="1">
      <c r="C22" s="127"/>
      <c r="D22" s="143"/>
      <c r="E22" s="37"/>
      <c r="F22" s="14"/>
      <c r="G22" s="38"/>
      <c r="H22" s="39"/>
      <c r="I22" s="40"/>
    </row>
    <row r="23" spans="3:9" ht="15" customHeight="1" thickBot="1">
      <c r="C23" s="127"/>
      <c r="D23" s="143"/>
      <c r="E23" s="37"/>
      <c r="F23" s="14"/>
      <c r="G23" s="38"/>
      <c r="H23" s="39"/>
      <c r="I23" s="40"/>
    </row>
    <row r="24" spans="3:9" ht="15" customHeight="1" thickBot="1">
      <c r="C24" s="148"/>
      <c r="D24" s="41" t="s">
        <v>42</v>
      </c>
      <c r="E24" s="42">
        <v>32604252</v>
      </c>
      <c r="F24" s="43"/>
      <c r="G24" s="44"/>
      <c r="H24" s="43"/>
      <c r="I24" s="45"/>
    </row>
    <row r="25" spans="3:9" ht="15" customHeight="1">
      <c r="C25" s="127"/>
      <c r="D25" s="144" t="s">
        <v>45</v>
      </c>
      <c r="E25" s="46"/>
      <c r="F25" s="20"/>
      <c r="G25" s="47">
        <v>50</v>
      </c>
      <c r="H25" s="48">
        <v>2500</v>
      </c>
      <c r="I25" s="49" t="s">
        <v>70</v>
      </c>
    </row>
    <row r="26" spans="3:9" ht="15" customHeight="1">
      <c r="C26" s="127"/>
      <c r="D26" s="143"/>
      <c r="E26" s="37"/>
      <c r="F26" s="14"/>
      <c r="G26" s="38"/>
      <c r="H26" s="39"/>
      <c r="I26" s="40"/>
    </row>
    <row r="27" spans="3:9" ht="15" customHeight="1" thickBot="1">
      <c r="C27" s="127"/>
      <c r="D27" s="143"/>
      <c r="E27" s="37"/>
      <c r="F27" s="14"/>
      <c r="G27" s="38"/>
      <c r="H27" s="39"/>
      <c r="I27" s="40"/>
    </row>
    <row r="28" spans="3:9" ht="15" customHeight="1" thickBot="1">
      <c r="C28" s="148"/>
      <c r="D28" s="41" t="s">
        <v>42</v>
      </c>
      <c r="E28" s="42">
        <v>5300</v>
      </c>
      <c r="F28" s="43"/>
      <c r="G28" s="44"/>
      <c r="H28" s="43"/>
      <c r="I28" s="45"/>
    </row>
    <row r="29" spans="3:9" ht="15" customHeight="1">
      <c r="C29" s="145" t="s">
        <v>46</v>
      </c>
      <c r="D29" s="144" t="s">
        <v>17</v>
      </c>
      <c r="E29" s="46"/>
      <c r="F29" s="20">
        <v>2000</v>
      </c>
      <c r="G29" s="47" t="s">
        <v>44</v>
      </c>
      <c r="H29" s="48" t="s">
        <v>44</v>
      </c>
      <c r="I29" s="49" t="s">
        <v>62</v>
      </c>
    </row>
    <row r="30" spans="3:9" ht="15" customHeight="1">
      <c r="C30" s="145"/>
      <c r="D30" s="143"/>
      <c r="E30" s="37"/>
      <c r="F30" s="14">
        <v>1000</v>
      </c>
      <c r="G30" s="38" t="s">
        <v>44</v>
      </c>
      <c r="H30" s="39" t="s">
        <v>44</v>
      </c>
      <c r="I30" s="40" t="s">
        <v>63</v>
      </c>
    </row>
    <row r="31" spans="3:9" ht="15" customHeight="1" thickBot="1">
      <c r="C31" s="145"/>
      <c r="D31" s="143"/>
      <c r="E31" s="37"/>
      <c r="F31" s="14"/>
      <c r="G31" s="38"/>
      <c r="H31" s="39"/>
      <c r="I31" s="40"/>
    </row>
    <row r="32" spans="3:9" ht="15" customHeight="1" thickBot="1">
      <c r="C32" s="146"/>
      <c r="D32" s="41" t="s">
        <v>42</v>
      </c>
      <c r="E32" s="42">
        <v>0</v>
      </c>
      <c r="F32" s="43"/>
      <c r="G32" s="44"/>
      <c r="H32" s="51"/>
      <c r="I32" s="45"/>
    </row>
    <row r="33" spans="2:9" ht="15" customHeight="1" thickBot="1">
      <c r="C33" s="167" t="s">
        <v>47</v>
      </c>
      <c r="D33" s="168"/>
      <c r="E33" s="52">
        <f>E16+E20+E24+E28+E32</f>
        <v>41475427</v>
      </c>
      <c r="F33" s="53"/>
      <c r="G33" s="54"/>
      <c r="H33" s="55"/>
      <c r="I33" s="56"/>
    </row>
    <row r="34" spans="2:9" ht="15" customHeight="1">
      <c r="C34" s="97" t="s">
        <v>49</v>
      </c>
      <c r="D34" s="98"/>
      <c r="E34" s="57">
        <v>10171</v>
      </c>
      <c r="F34" s="169"/>
      <c r="G34" s="169"/>
      <c r="H34" s="169"/>
      <c r="I34" s="169"/>
    </row>
    <row r="35" spans="2:9" ht="15" customHeight="1" thickBot="1">
      <c r="C35" s="73" t="s">
        <v>50</v>
      </c>
      <c r="D35" s="74"/>
      <c r="E35" s="19">
        <v>270</v>
      </c>
      <c r="F35" s="58"/>
      <c r="G35" s="58"/>
      <c r="H35" s="58"/>
      <c r="I35" s="58"/>
    </row>
    <row r="36" spans="2:9" ht="15" customHeight="1">
      <c r="C36" s="81" t="s">
        <v>19</v>
      </c>
      <c r="D36" s="82"/>
      <c r="E36" s="12">
        <f>(E6+E8)/E34</f>
        <v>10585.385212860092</v>
      </c>
      <c r="F36" s="58"/>
      <c r="G36" s="58"/>
      <c r="H36" s="58"/>
      <c r="I36" s="58"/>
    </row>
    <row r="37" spans="2:9" ht="15" customHeight="1" thickBot="1">
      <c r="C37" s="73" t="s">
        <v>20</v>
      </c>
      <c r="D37" s="74"/>
      <c r="E37" s="21">
        <f>(E7+E9)/E35</f>
        <v>9138.4185185185179</v>
      </c>
      <c r="F37" s="132"/>
      <c r="G37" s="132"/>
      <c r="H37" s="132"/>
      <c r="I37" s="132"/>
    </row>
    <row r="38" spans="2:9" ht="15" customHeight="1">
      <c r="C38" s="10" t="s">
        <v>51</v>
      </c>
      <c r="D38" s="10"/>
      <c r="E38" s="10"/>
      <c r="F38" s="10"/>
      <c r="G38" s="10"/>
      <c r="H38" s="10"/>
      <c r="I38" s="10"/>
    </row>
    <row r="39" spans="2:9" ht="15" customHeight="1">
      <c r="C39" s="10" t="s">
        <v>55</v>
      </c>
      <c r="D39" s="10"/>
      <c r="E39" s="10"/>
      <c r="F39" s="10"/>
      <c r="G39" s="10"/>
      <c r="H39" s="10"/>
      <c r="I39" s="10"/>
    </row>
    <row r="40" spans="2:9" ht="15" customHeight="1"/>
    <row r="41" spans="2:9" ht="15" customHeight="1">
      <c r="B41" s="1" t="s">
        <v>21</v>
      </c>
      <c r="C41" s="80" t="s">
        <v>22</v>
      </c>
      <c r="D41" s="80"/>
      <c r="E41" s="80"/>
      <c r="F41" s="80"/>
      <c r="G41" s="80"/>
    </row>
    <row r="42" spans="2:9" ht="12.75" thickBot="1">
      <c r="C42" s="8"/>
      <c r="D42" s="8"/>
      <c r="E42" s="166" t="s">
        <v>23</v>
      </c>
      <c r="F42" s="166"/>
      <c r="G42" s="166"/>
      <c r="H42" s="166" t="s">
        <v>24</v>
      </c>
      <c r="I42" s="166"/>
    </row>
    <row r="43" spans="2:9" ht="15" customHeight="1">
      <c r="C43" s="120" t="s">
        <v>25</v>
      </c>
      <c r="D43" s="121"/>
      <c r="E43" s="158"/>
      <c r="F43" s="159"/>
      <c r="G43" s="160"/>
      <c r="H43" s="158"/>
      <c r="I43" s="161"/>
    </row>
    <row r="44" spans="2:9" ht="15" customHeight="1" thickBot="1">
      <c r="C44" s="154" t="s">
        <v>26</v>
      </c>
      <c r="D44" s="155"/>
      <c r="E44" s="164"/>
      <c r="F44" s="162"/>
      <c r="G44" s="165"/>
      <c r="H44" s="162"/>
      <c r="I44" s="163"/>
    </row>
    <row r="45" spans="2:9" ht="15" customHeight="1" thickBot="1">
      <c r="C45" s="152" t="s">
        <v>53</v>
      </c>
      <c r="D45" s="153"/>
      <c r="E45" s="124">
        <v>17</v>
      </c>
      <c r="F45" s="125"/>
      <c r="G45" s="125"/>
      <c r="H45" s="125"/>
      <c r="I45" s="126"/>
    </row>
    <row r="46" spans="2:9" ht="15" customHeight="1">
      <c r="C46" s="10" t="s">
        <v>59</v>
      </c>
      <c r="D46" s="10"/>
      <c r="E46" s="28"/>
      <c r="F46" s="28"/>
      <c r="G46" s="28"/>
      <c r="H46" s="28"/>
      <c r="I46" s="28"/>
    </row>
    <row r="47" spans="2:9" ht="15" customHeight="1"/>
    <row r="48" spans="2:9" ht="15" customHeight="1" thickBot="1">
      <c r="B48" s="1" t="s">
        <v>27</v>
      </c>
      <c r="C48" s="80" t="s">
        <v>28</v>
      </c>
      <c r="D48" s="80"/>
      <c r="E48" s="80"/>
      <c r="F48" s="80"/>
      <c r="G48" s="80"/>
    </row>
    <row r="49" spans="2:9" ht="15" customHeight="1">
      <c r="C49" s="75" t="s">
        <v>29</v>
      </c>
      <c r="D49" s="23" t="s">
        <v>30</v>
      </c>
      <c r="E49" s="116">
        <f>(E16+E20)/(E16+E20+E24+E28)</f>
        <v>0.21376211509528281</v>
      </c>
      <c r="F49" s="116"/>
      <c r="G49" s="116"/>
      <c r="H49" s="116"/>
      <c r="I49" s="117"/>
    </row>
    <row r="50" spans="2:9" ht="15" customHeight="1" thickBot="1">
      <c r="C50" s="76"/>
      <c r="D50" s="26" t="s">
        <v>31</v>
      </c>
      <c r="E50" s="118">
        <f>(E24+E28)/(E16+E20+E24+E28)</f>
        <v>0.78623788490471724</v>
      </c>
      <c r="F50" s="156"/>
      <c r="G50" s="156"/>
      <c r="H50" s="156"/>
      <c r="I50" s="157"/>
    </row>
    <row r="51" spans="2:9" ht="15" customHeight="1"/>
    <row r="52" spans="2:9" ht="15" customHeight="1" thickBot="1">
      <c r="B52" s="1" t="s">
        <v>32</v>
      </c>
      <c r="C52" s="80" t="s">
        <v>33</v>
      </c>
      <c r="D52" s="80"/>
      <c r="E52" s="80"/>
      <c r="F52" s="80"/>
      <c r="G52" s="80"/>
      <c r="H52" s="80"/>
      <c r="I52" s="80"/>
    </row>
    <row r="53" spans="2:9" ht="70.150000000000006" customHeight="1" thickBot="1">
      <c r="C53" s="3" t="s">
        <v>34</v>
      </c>
      <c r="D53" s="149"/>
      <c r="E53" s="150"/>
      <c r="F53" s="150"/>
      <c r="G53" s="150"/>
      <c r="H53" s="150"/>
      <c r="I53" s="151"/>
    </row>
  </sheetData>
  <mergeCells count="44">
    <mergeCell ref="C52:I52"/>
    <mergeCell ref="D53:I53"/>
    <mergeCell ref="C45:D45"/>
    <mergeCell ref="E45:I45"/>
    <mergeCell ref="C48:G48"/>
    <mergeCell ref="C49:C50"/>
    <mergeCell ref="E49:I49"/>
    <mergeCell ref="E50:I50"/>
    <mergeCell ref="C43:D43"/>
    <mergeCell ref="E43:G43"/>
    <mergeCell ref="H43:I43"/>
    <mergeCell ref="C44:D44"/>
    <mergeCell ref="E44:G44"/>
    <mergeCell ref="H44:I44"/>
    <mergeCell ref="C36:D36"/>
    <mergeCell ref="C37:D37"/>
    <mergeCell ref="F37:I37"/>
    <mergeCell ref="C41:G41"/>
    <mergeCell ref="E42:G42"/>
    <mergeCell ref="H42:I42"/>
    <mergeCell ref="C35:D35"/>
    <mergeCell ref="C10:D10"/>
    <mergeCell ref="C11:E12"/>
    <mergeCell ref="F11:I11"/>
    <mergeCell ref="C13:C28"/>
    <mergeCell ref="D13:D15"/>
    <mergeCell ref="D17:D19"/>
    <mergeCell ref="D21:D23"/>
    <mergeCell ref="D25:D27"/>
    <mergeCell ref="C29:C32"/>
    <mergeCell ref="D29:D31"/>
    <mergeCell ref="C33:D33"/>
    <mergeCell ref="C34:D34"/>
    <mergeCell ref="F34:I34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53"/>
  <sheetViews>
    <sheetView view="pageBreakPreview" zoomScaleNormal="100" zoomScaleSheetLayoutView="100" workbookViewId="0">
      <selection activeCell="E3" sqref="E3:I3"/>
    </sheetView>
  </sheetViews>
  <sheetFormatPr defaultColWidth="9" defaultRowHeight="12"/>
  <cols>
    <col min="1" max="1" width="0.75" style="1" customWidth="1"/>
    <col min="2" max="2" width="3.125" style="1" bestFit="1" customWidth="1"/>
    <col min="3" max="3" width="10.625" style="9" customWidth="1"/>
    <col min="4" max="4" width="24.625" style="9" customWidth="1"/>
    <col min="5" max="6" width="10.625" style="9" customWidth="1"/>
    <col min="7" max="8" width="6.625" style="9" customWidth="1"/>
    <col min="9" max="9" width="19.625" style="9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>
      <c r="A1" s="106" t="s">
        <v>57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" customHeight="1" thickBot="1">
      <c r="B2" s="1" t="s">
        <v>2</v>
      </c>
      <c r="C2" s="80" t="s">
        <v>3</v>
      </c>
      <c r="D2" s="80"/>
      <c r="E2" s="80"/>
      <c r="F2" s="80"/>
      <c r="G2" s="80"/>
      <c r="H2" s="8"/>
    </row>
    <row r="3" spans="1:10" ht="19.5" customHeight="1" thickBot="1">
      <c r="C3" s="107" t="s">
        <v>48</v>
      </c>
      <c r="D3" s="108"/>
      <c r="E3" s="133" t="s">
        <v>61</v>
      </c>
      <c r="F3" s="134"/>
      <c r="G3" s="134"/>
      <c r="H3" s="134"/>
      <c r="I3" s="135"/>
    </row>
    <row r="4" spans="1:10" ht="15" customHeight="1"/>
    <row r="5" spans="1:10" ht="15" customHeight="1" thickBot="1">
      <c r="B5" s="1" t="s">
        <v>5</v>
      </c>
      <c r="C5" s="80" t="s">
        <v>6</v>
      </c>
      <c r="D5" s="80"/>
      <c r="E5" s="80"/>
      <c r="F5" s="80"/>
      <c r="G5" s="80"/>
    </row>
    <row r="6" spans="1:10" ht="15" customHeight="1">
      <c r="C6" s="77" t="s">
        <v>7</v>
      </c>
      <c r="D6" s="11" t="s">
        <v>8</v>
      </c>
      <c r="E6" s="29">
        <v>207203837</v>
      </c>
      <c r="F6" s="132"/>
      <c r="G6" s="132"/>
      <c r="H6" s="132"/>
      <c r="I6" s="132"/>
    </row>
    <row r="7" spans="1:10" ht="15" customHeight="1">
      <c r="C7" s="78"/>
      <c r="D7" s="13" t="s">
        <v>35</v>
      </c>
      <c r="E7" s="31">
        <v>32989673</v>
      </c>
      <c r="F7" s="132"/>
      <c r="G7" s="132"/>
      <c r="H7" s="132"/>
      <c r="I7" s="132"/>
    </row>
    <row r="8" spans="1:10" ht="15" customHeight="1">
      <c r="C8" s="78"/>
      <c r="D8" s="13" t="s">
        <v>10</v>
      </c>
      <c r="E8" s="31">
        <v>353468247</v>
      </c>
      <c r="F8" s="132"/>
      <c r="G8" s="132"/>
      <c r="H8" s="132"/>
      <c r="I8" s="132"/>
    </row>
    <row r="9" spans="1:10" ht="15" customHeight="1">
      <c r="C9" s="131"/>
      <c r="D9" s="32" t="s">
        <v>36</v>
      </c>
      <c r="E9" s="33">
        <v>708910</v>
      </c>
      <c r="F9" s="132"/>
      <c r="G9" s="132"/>
      <c r="H9" s="132"/>
      <c r="I9" s="132"/>
    </row>
    <row r="10" spans="1:10" ht="15" customHeight="1" thickBot="1">
      <c r="C10" s="66" t="s">
        <v>47</v>
      </c>
      <c r="D10" s="67"/>
      <c r="E10" s="34">
        <f>SUM(E6:E9)</f>
        <v>594370667</v>
      </c>
      <c r="F10" s="30"/>
      <c r="G10" s="30"/>
      <c r="H10" s="30"/>
      <c r="I10" s="30"/>
    </row>
    <row r="11" spans="1:10" ht="21" customHeight="1">
      <c r="C11" s="136" t="s">
        <v>12</v>
      </c>
      <c r="D11" s="137"/>
      <c r="E11" s="137"/>
      <c r="F11" s="140" t="s">
        <v>58</v>
      </c>
      <c r="G11" s="140"/>
      <c r="H11" s="140"/>
      <c r="I11" s="141"/>
    </row>
    <row r="12" spans="1:10" ht="22.15" customHeight="1">
      <c r="C12" s="138"/>
      <c r="D12" s="139"/>
      <c r="E12" s="139"/>
      <c r="F12" s="35" t="s">
        <v>37</v>
      </c>
      <c r="G12" s="35" t="s">
        <v>38</v>
      </c>
      <c r="H12" s="35" t="s">
        <v>39</v>
      </c>
      <c r="I12" s="36" t="s">
        <v>40</v>
      </c>
    </row>
    <row r="13" spans="1:10" ht="15" customHeight="1">
      <c r="C13" s="127" t="s">
        <v>41</v>
      </c>
      <c r="D13" s="142" t="s">
        <v>14</v>
      </c>
      <c r="E13" s="37"/>
      <c r="F13" s="14"/>
      <c r="G13" s="38">
        <v>50</v>
      </c>
      <c r="H13" s="39">
        <v>5000</v>
      </c>
      <c r="I13" s="40"/>
    </row>
    <row r="14" spans="1:10" ht="15" customHeight="1">
      <c r="C14" s="127"/>
      <c r="D14" s="143"/>
      <c r="E14" s="37"/>
      <c r="F14" s="14"/>
      <c r="G14" s="38"/>
      <c r="H14" s="39"/>
      <c r="I14" s="40"/>
    </row>
    <row r="15" spans="1:10" ht="15" customHeight="1" thickBot="1">
      <c r="C15" s="127"/>
      <c r="D15" s="143"/>
      <c r="E15" s="37"/>
      <c r="F15" s="14"/>
      <c r="G15" s="38"/>
      <c r="H15" s="39"/>
      <c r="I15" s="40"/>
    </row>
    <row r="16" spans="1:10" ht="15" customHeight="1" thickBot="1">
      <c r="C16" s="148"/>
      <c r="D16" s="41" t="s">
        <v>42</v>
      </c>
      <c r="E16" s="42">
        <v>71813102</v>
      </c>
      <c r="F16" s="43"/>
      <c r="G16" s="44"/>
      <c r="H16" s="43"/>
      <c r="I16" s="45"/>
    </row>
    <row r="17" spans="3:9" ht="15" customHeight="1">
      <c r="C17" s="127"/>
      <c r="D17" s="147" t="s">
        <v>43</v>
      </c>
      <c r="E17" s="46"/>
      <c r="F17" s="20"/>
      <c r="G17" s="47">
        <v>50</v>
      </c>
      <c r="H17" s="48">
        <v>2500</v>
      </c>
      <c r="I17" s="49"/>
    </row>
    <row r="18" spans="3:9" ht="15" customHeight="1">
      <c r="C18" s="127"/>
      <c r="D18" s="143"/>
      <c r="E18" s="37"/>
      <c r="F18" s="14"/>
      <c r="G18" s="38"/>
      <c r="H18" s="39"/>
      <c r="I18" s="40"/>
    </row>
    <row r="19" spans="3:9" ht="15" customHeight="1" thickBot="1">
      <c r="C19" s="127"/>
      <c r="D19" s="143"/>
      <c r="E19" s="37"/>
      <c r="F19" s="14"/>
      <c r="G19" s="38"/>
      <c r="H19" s="39"/>
      <c r="I19" s="40"/>
    </row>
    <row r="20" spans="3:9" ht="15" customHeight="1" thickBot="1">
      <c r="C20" s="148"/>
      <c r="D20" s="41" t="s">
        <v>42</v>
      </c>
      <c r="E20" s="42">
        <v>9865211</v>
      </c>
      <c r="F20" s="43"/>
      <c r="G20" s="44"/>
      <c r="H20" s="43"/>
      <c r="I20" s="45"/>
    </row>
    <row r="21" spans="3:9" ht="15" customHeight="1">
      <c r="C21" s="127"/>
      <c r="D21" s="144" t="s">
        <v>15</v>
      </c>
      <c r="E21" s="46"/>
      <c r="F21" s="20"/>
      <c r="G21" s="47">
        <v>50</v>
      </c>
      <c r="H21" s="48">
        <v>5000</v>
      </c>
      <c r="I21" s="49"/>
    </row>
    <row r="22" spans="3:9" ht="15" customHeight="1">
      <c r="C22" s="127"/>
      <c r="D22" s="143"/>
      <c r="E22" s="37"/>
      <c r="F22" s="14"/>
      <c r="G22" s="38"/>
      <c r="H22" s="39"/>
      <c r="I22" s="40"/>
    </row>
    <row r="23" spans="3:9" ht="15" customHeight="1" thickBot="1">
      <c r="C23" s="127"/>
      <c r="D23" s="143"/>
      <c r="E23" s="37"/>
      <c r="F23" s="14"/>
      <c r="G23" s="38"/>
      <c r="H23" s="39"/>
      <c r="I23" s="40"/>
    </row>
    <row r="24" spans="3:9" ht="15" customHeight="1" thickBot="1">
      <c r="C24" s="148"/>
      <c r="D24" s="41" t="s">
        <v>42</v>
      </c>
      <c r="E24" s="42">
        <v>125631450</v>
      </c>
      <c r="F24" s="43"/>
      <c r="G24" s="44"/>
      <c r="H24" s="43"/>
      <c r="I24" s="45"/>
    </row>
    <row r="25" spans="3:9" ht="15" customHeight="1">
      <c r="C25" s="127"/>
      <c r="D25" s="144" t="s">
        <v>45</v>
      </c>
      <c r="E25" s="46"/>
      <c r="F25" s="20"/>
      <c r="G25" s="47">
        <v>50</v>
      </c>
      <c r="H25" s="48">
        <v>2500</v>
      </c>
      <c r="I25" s="49"/>
    </row>
    <row r="26" spans="3:9" ht="15" customHeight="1">
      <c r="C26" s="127"/>
      <c r="D26" s="143"/>
      <c r="E26" s="37"/>
      <c r="F26" s="14"/>
      <c r="G26" s="38"/>
      <c r="H26" s="39"/>
      <c r="I26" s="40"/>
    </row>
    <row r="27" spans="3:9" ht="15" customHeight="1" thickBot="1">
      <c r="C27" s="127"/>
      <c r="D27" s="143"/>
      <c r="E27" s="37"/>
      <c r="F27" s="14"/>
      <c r="G27" s="38"/>
      <c r="H27" s="39"/>
      <c r="I27" s="40"/>
    </row>
    <row r="28" spans="3:9" ht="15" customHeight="1" thickBot="1">
      <c r="C28" s="148"/>
      <c r="D28" s="41" t="s">
        <v>42</v>
      </c>
      <c r="E28" s="42">
        <v>353450</v>
      </c>
      <c r="F28" s="43"/>
      <c r="G28" s="44"/>
      <c r="H28" s="43"/>
      <c r="I28" s="45"/>
    </row>
    <row r="29" spans="3:9" ht="15" customHeight="1">
      <c r="C29" s="145" t="s">
        <v>46</v>
      </c>
      <c r="D29" s="144" t="s">
        <v>17</v>
      </c>
      <c r="E29" s="46"/>
      <c r="F29" s="20">
        <v>2000</v>
      </c>
      <c r="G29" s="47" t="s">
        <v>44</v>
      </c>
      <c r="H29" s="48" t="s">
        <v>44</v>
      </c>
      <c r="I29" s="49" t="s">
        <v>62</v>
      </c>
    </row>
    <row r="30" spans="3:9" ht="15" customHeight="1">
      <c r="C30" s="145"/>
      <c r="D30" s="143"/>
      <c r="E30" s="37"/>
      <c r="F30" s="14">
        <v>1000</v>
      </c>
      <c r="G30" s="38" t="s">
        <v>44</v>
      </c>
      <c r="H30" s="39" t="s">
        <v>44</v>
      </c>
      <c r="I30" s="40" t="s">
        <v>63</v>
      </c>
    </row>
    <row r="31" spans="3:9" ht="15" customHeight="1" thickBot="1">
      <c r="C31" s="145"/>
      <c r="D31" s="143"/>
      <c r="E31" s="37"/>
      <c r="F31" s="14"/>
      <c r="G31" s="38"/>
      <c r="H31" s="39"/>
      <c r="I31" s="40"/>
    </row>
    <row r="32" spans="3:9" ht="15" customHeight="1" thickBot="1">
      <c r="C32" s="146"/>
      <c r="D32" s="41" t="s">
        <v>42</v>
      </c>
      <c r="E32" s="42">
        <v>16325000</v>
      </c>
      <c r="F32" s="43"/>
      <c r="G32" s="44"/>
      <c r="H32" s="51"/>
      <c r="I32" s="45"/>
    </row>
    <row r="33" spans="2:9" ht="15" customHeight="1" thickBot="1">
      <c r="C33" s="167" t="s">
        <v>47</v>
      </c>
      <c r="D33" s="168"/>
      <c r="E33" s="52">
        <f>E16+E20+E24+E28+E32</f>
        <v>223988213</v>
      </c>
      <c r="F33" s="53"/>
      <c r="G33" s="54"/>
      <c r="H33" s="55"/>
      <c r="I33" s="56"/>
    </row>
    <row r="34" spans="2:9" ht="15" customHeight="1">
      <c r="C34" s="97" t="s">
        <v>49</v>
      </c>
      <c r="D34" s="98"/>
      <c r="E34" s="57">
        <v>45553</v>
      </c>
      <c r="F34" s="169"/>
      <c r="G34" s="169"/>
      <c r="H34" s="169"/>
      <c r="I34" s="169"/>
    </row>
    <row r="35" spans="2:9" ht="15" customHeight="1" thickBot="1">
      <c r="C35" s="73" t="s">
        <v>50</v>
      </c>
      <c r="D35" s="74"/>
      <c r="E35" s="19">
        <v>3897</v>
      </c>
      <c r="F35" s="58"/>
      <c r="G35" s="58"/>
      <c r="H35" s="58"/>
      <c r="I35" s="58"/>
    </row>
    <row r="36" spans="2:9" ht="15" customHeight="1">
      <c r="C36" s="81" t="s">
        <v>19</v>
      </c>
      <c r="D36" s="82"/>
      <c r="E36" s="12">
        <f>(E6+E8)/E34</f>
        <v>12308.126446117709</v>
      </c>
      <c r="F36" s="58"/>
      <c r="G36" s="58"/>
      <c r="H36" s="58"/>
      <c r="I36" s="58"/>
    </row>
    <row r="37" spans="2:9" ht="15" customHeight="1" thickBot="1">
      <c r="C37" s="73" t="s">
        <v>20</v>
      </c>
      <c r="D37" s="74"/>
      <c r="E37" s="21">
        <f>(E7+E9)/E35</f>
        <v>8647.3140877598144</v>
      </c>
      <c r="F37" s="132"/>
      <c r="G37" s="132"/>
      <c r="H37" s="132"/>
      <c r="I37" s="132"/>
    </row>
    <row r="38" spans="2:9" ht="15" customHeight="1">
      <c r="C38" s="10" t="s">
        <v>51</v>
      </c>
      <c r="D38" s="10"/>
      <c r="E38" s="10"/>
      <c r="F38" s="10"/>
      <c r="G38" s="10"/>
      <c r="H38" s="10"/>
      <c r="I38" s="10"/>
    </row>
    <row r="39" spans="2:9" ht="15" customHeight="1">
      <c r="C39" s="10" t="s">
        <v>55</v>
      </c>
      <c r="D39" s="10"/>
      <c r="E39" s="10"/>
      <c r="F39" s="10"/>
      <c r="G39" s="10"/>
      <c r="H39" s="10"/>
      <c r="I39" s="10"/>
    </row>
    <row r="40" spans="2:9" ht="15" customHeight="1"/>
    <row r="41" spans="2:9" ht="15" customHeight="1">
      <c r="B41" s="1" t="s">
        <v>21</v>
      </c>
      <c r="C41" s="80" t="s">
        <v>22</v>
      </c>
      <c r="D41" s="80"/>
      <c r="E41" s="80"/>
      <c r="F41" s="80"/>
      <c r="G41" s="80"/>
    </row>
    <row r="42" spans="2:9" ht="12.75" thickBot="1">
      <c r="C42" s="8"/>
      <c r="D42" s="8"/>
      <c r="E42" s="166" t="s">
        <v>23</v>
      </c>
      <c r="F42" s="166"/>
      <c r="G42" s="166"/>
      <c r="H42" s="166" t="s">
        <v>24</v>
      </c>
      <c r="I42" s="166"/>
    </row>
    <row r="43" spans="2:9" ht="15" customHeight="1">
      <c r="C43" s="120" t="s">
        <v>25</v>
      </c>
      <c r="D43" s="121"/>
      <c r="E43" s="158"/>
      <c r="F43" s="159"/>
      <c r="G43" s="160"/>
      <c r="H43" s="158"/>
      <c r="I43" s="161"/>
    </row>
    <row r="44" spans="2:9" ht="15" customHeight="1" thickBot="1">
      <c r="C44" s="154" t="s">
        <v>26</v>
      </c>
      <c r="D44" s="155"/>
      <c r="E44" s="164"/>
      <c r="F44" s="162"/>
      <c r="G44" s="165"/>
      <c r="H44" s="162"/>
      <c r="I44" s="163"/>
    </row>
    <row r="45" spans="2:9" ht="15" customHeight="1" thickBot="1">
      <c r="C45" s="152" t="s">
        <v>53</v>
      </c>
      <c r="D45" s="153"/>
      <c r="E45" s="124">
        <v>31</v>
      </c>
      <c r="F45" s="125"/>
      <c r="G45" s="125"/>
      <c r="H45" s="125"/>
      <c r="I45" s="126"/>
    </row>
    <row r="46" spans="2:9" ht="15" customHeight="1">
      <c r="C46" s="10" t="s">
        <v>59</v>
      </c>
      <c r="D46" s="10"/>
      <c r="E46" s="28"/>
      <c r="F46" s="28"/>
      <c r="G46" s="28"/>
      <c r="H46" s="28"/>
      <c r="I46" s="28"/>
    </row>
    <row r="47" spans="2:9" ht="15" customHeight="1"/>
    <row r="48" spans="2:9" ht="15" customHeight="1" thickBot="1">
      <c r="B48" s="1" t="s">
        <v>27</v>
      </c>
      <c r="C48" s="80" t="s">
        <v>28</v>
      </c>
      <c r="D48" s="80"/>
      <c r="E48" s="80"/>
      <c r="F48" s="80"/>
      <c r="G48" s="80"/>
    </row>
    <row r="49" spans="2:9" ht="15" customHeight="1">
      <c r="C49" s="75" t="s">
        <v>29</v>
      </c>
      <c r="D49" s="23" t="s">
        <v>30</v>
      </c>
      <c r="E49" s="116">
        <f>(E16+E20)/(E16+E20+E24+E28)</f>
        <v>0.39332105007929352</v>
      </c>
      <c r="F49" s="116"/>
      <c r="G49" s="116"/>
      <c r="H49" s="116"/>
      <c r="I49" s="117"/>
    </row>
    <row r="50" spans="2:9" ht="15" customHeight="1" thickBot="1">
      <c r="C50" s="76"/>
      <c r="D50" s="26" t="s">
        <v>31</v>
      </c>
      <c r="E50" s="118">
        <f>(E24+E28)/(E16+E20+E24+E28)</f>
        <v>0.60667894992070648</v>
      </c>
      <c r="F50" s="156"/>
      <c r="G50" s="156"/>
      <c r="H50" s="156"/>
      <c r="I50" s="157"/>
    </row>
    <row r="51" spans="2:9" ht="15" customHeight="1"/>
    <row r="52" spans="2:9" ht="15" customHeight="1" thickBot="1">
      <c r="B52" s="1" t="s">
        <v>32</v>
      </c>
      <c r="C52" s="80" t="s">
        <v>33</v>
      </c>
      <c r="D52" s="80"/>
      <c r="E52" s="80"/>
      <c r="F52" s="80"/>
      <c r="G52" s="80"/>
      <c r="H52" s="80"/>
      <c r="I52" s="80"/>
    </row>
    <row r="53" spans="2:9" ht="70.150000000000006" customHeight="1" thickBot="1">
      <c r="C53" s="3" t="s">
        <v>34</v>
      </c>
      <c r="D53" s="149"/>
      <c r="E53" s="150"/>
      <c r="F53" s="150"/>
      <c r="G53" s="150"/>
      <c r="H53" s="150"/>
      <c r="I53" s="151"/>
    </row>
  </sheetData>
  <mergeCells count="44">
    <mergeCell ref="C52:I52"/>
    <mergeCell ref="D53:I53"/>
    <mergeCell ref="C45:D45"/>
    <mergeCell ref="E45:I45"/>
    <mergeCell ref="C48:G48"/>
    <mergeCell ref="C49:C50"/>
    <mergeCell ref="E49:I49"/>
    <mergeCell ref="E50:I50"/>
    <mergeCell ref="C43:D43"/>
    <mergeCell ref="E43:G43"/>
    <mergeCell ref="H43:I43"/>
    <mergeCell ref="C44:D44"/>
    <mergeCell ref="E44:G44"/>
    <mergeCell ref="H44:I44"/>
    <mergeCell ref="C36:D36"/>
    <mergeCell ref="C37:D37"/>
    <mergeCell ref="F37:I37"/>
    <mergeCell ref="C41:G41"/>
    <mergeCell ref="E42:G42"/>
    <mergeCell ref="H42:I42"/>
    <mergeCell ref="C35:D35"/>
    <mergeCell ref="C10:D10"/>
    <mergeCell ref="C11:E12"/>
    <mergeCell ref="F11:I11"/>
    <mergeCell ref="C13:C28"/>
    <mergeCell ref="D13:D15"/>
    <mergeCell ref="D17:D19"/>
    <mergeCell ref="D21:D23"/>
    <mergeCell ref="D25:D27"/>
    <mergeCell ref="C29:C32"/>
    <mergeCell ref="D29:D31"/>
    <mergeCell ref="C33:D33"/>
    <mergeCell ref="C34:D34"/>
    <mergeCell ref="F34:I34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53"/>
  <sheetViews>
    <sheetView view="pageBreakPreview" zoomScaleNormal="100" zoomScaleSheetLayoutView="100" workbookViewId="0">
      <selection sqref="A1:J1"/>
    </sheetView>
  </sheetViews>
  <sheetFormatPr defaultColWidth="9" defaultRowHeight="12"/>
  <cols>
    <col min="1" max="1" width="0.75" style="1" customWidth="1"/>
    <col min="2" max="2" width="3.125" style="1" bestFit="1" customWidth="1"/>
    <col min="3" max="3" width="10.625" style="9" customWidth="1"/>
    <col min="4" max="4" width="24.625" style="9" customWidth="1"/>
    <col min="5" max="6" width="10.625" style="9" customWidth="1"/>
    <col min="7" max="8" width="6.625" style="9" customWidth="1"/>
    <col min="9" max="9" width="19.625" style="9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>
      <c r="A1" s="106" t="s">
        <v>57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" customHeight="1" thickBot="1">
      <c r="B2" s="1" t="s">
        <v>2</v>
      </c>
      <c r="C2" s="80" t="s">
        <v>3</v>
      </c>
      <c r="D2" s="80"/>
      <c r="E2" s="80"/>
      <c r="F2" s="80"/>
      <c r="G2" s="80"/>
      <c r="H2" s="8"/>
    </row>
    <row r="3" spans="1:10" ht="19.5" customHeight="1" thickBot="1">
      <c r="C3" s="107" t="s">
        <v>48</v>
      </c>
      <c r="D3" s="108"/>
      <c r="E3" s="133" t="s">
        <v>61</v>
      </c>
      <c r="F3" s="134"/>
      <c r="G3" s="134"/>
      <c r="H3" s="134"/>
      <c r="I3" s="135"/>
    </row>
    <row r="4" spans="1:10" ht="15" customHeight="1"/>
    <row r="5" spans="1:10" ht="15" customHeight="1" thickBot="1">
      <c r="B5" s="1" t="s">
        <v>5</v>
      </c>
      <c r="C5" s="80" t="s">
        <v>6</v>
      </c>
      <c r="D5" s="80"/>
      <c r="E5" s="80"/>
      <c r="F5" s="80"/>
      <c r="G5" s="80"/>
    </row>
    <row r="6" spans="1:10" ht="15" customHeight="1">
      <c r="C6" s="77" t="s">
        <v>7</v>
      </c>
      <c r="D6" s="11" t="s">
        <v>8</v>
      </c>
      <c r="E6" s="29">
        <v>0</v>
      </c>
      <c r="F6" s="132"/>
      <c r="G6" s="132"/>
      <c r="H6" s="132"/>
      <c r="I6" s="132"/>
    </row>
    <row r="7" spans="1:10" ht="15" customHeight="1">
      <c r="C7" s="78"/>
      <c r="D7" s="13" t="s">
        <v>35</v>
      </c>
      <c r="E7" s="31">
        <v>0</v>
      </c>
      <c r="F7" s="132"/>
      <c r="G7" s="132"/>
      <c r="H7" s="132"/>
      <c r="I7" s="132"/>
    </row>
    <row r="8" spans="1:10" ht="15" customHeight="1">
      <c r="C8" s="78"/>
      <c r="D8" s="13" t="s">
        <v>10</v>
      </c>
      <c r="E8" s="31">
        <v>0</v>
      </c>
      <c r="F8" s="132"/>
      <c r="G8" s="132"/>
      <c r="H8" s="132"/>
      <c r="I8" s="132"/>
    </row>
    <row r="9" spans="1:10" ht="15" customHeight="1">
      <c r="C9" s="131"/>
      <c r="D9" s="32" t="s">
        <v>36</v>
      </c>
      <c r="E9" s="33">
        <v>0</v>
      </c>
      <c r="F9" s="132"/>
      <c r="G9" s="132"/>
      <c r="H9" s="132"/>
      <c r="I9" s="132"/>
    </row>
    <row r="10" spans="1:10" ht="15" customHeight="1" thickBot="1">
      <c r="C10" s="66" t="s">
        <v>47</v>
      </c>
      <c r="D10" s="67"/>
      <c r="E10" s="34">
        <f>SUM(E6:E9)</f>
        <v>0</v>
      </c>
      <c r="F10" s="30"/>
      <c r="G10" s="30"/>
      <c r="H10" s="30"/>
      <c r="I10" s="30"/>
    </row>
    <row r="11" spans="1:10" ht="21" customHeight="1">
      <c r="C11" s="136" t="s">
        <v>12</v>
      </c>
      <c r="D11" s="137"/>
      <c r="E11" s="137"/>
      <c r="F11" s="140" t="s">
        <v>58</v>
      </c>
      <c r="G11" s="140"/>
      <c r="H11" s="140"/>
      <c r="I11" s="141"/>
    </row>
    <row r="12" spans="1:10" ht="22.15" customHeight="1">
      <c r="C12" s="138"/>
      <c r="D12" s="139"/>
      <c r="E12" s="139"/>
      <c r="F12" s="35" t="s">
        <v>37</v>
      </c>
      <c r="G12" s="35" t="s">
        <v>38</v>
      </c>
      <c r="H12" s="35" t="s">
        <v>39</v>
      </c>
      <c r="I12" s="36" t="s">
        <v>40</v>
      </c>
    </row>
    <row r="13" spans="1:10" ht="15" customHeight="1">
      <c r="C13" s="127" t="s">
        <v>41</v>
      </c>
      <c r="D13" s="142" t="s">
        <v>14</v>
      </c>
      <c r="E13" s="37"/>
      <c r="F13" s="14"/>
      <c r="G13" s="38">
        <v>50</v>
      </c>
      <c r="H13" s="39">
        <v>5000</v>
      </c>
      <c r="I13" s="62" t="s">
        <v>71</v>
      </c>
    </row>
    <row r="14" spans="1:10" ht="15" customHeight="1">
      <c r="C14" s="127"/>
      <c r="D14" s="143"/>
      <c r="E14" s="37"/>
      <c r="F14" s="14"/>
      <c r="G14" s="38"/>
      <c r="H14" s="39"/>
      <c r="I14" s="62" t="s">
        <v>80</v>
      </c>
    </row>
    <row r="15" spans="1:10" ht="15" customHeight="1" thickBot="1">
      <c r="C15" s="127"/>
      <c r="D15" s="143"/>
      <c r="E15" s="37"/>
      <c r="F15" s="14"/>
      <c r="G15" s="38"/>
      <c r="H15" s="39"/>
      <c r="I15" s="62"/>
    </row>
    <row r="16" spans="1:10" ht="15" customHeight="1" thickBot="1">
      <c r="C16" s="148"/>
      <c r="D16" s="41" t="s">
        <v>42</v>
      </c>
      <c r="E16" s="42">
        <v>0</v>
      </c>
      <c r="F16" s="43"/>
      <c r="G16" s="44"/>
      <c r="H16" s="43"/>
      <c r="I16" s="63"/>
    </row>
    <row r="17" spans="3:9" ht="15" customHeight="1">
      <c r="C17" s="127"/>
      <c r="D17" s="147" t="s">
        <v>43</v>
      </c>
      <c r="E17" s="46"/>
      <c r="F17" s="20"/>
      <c r="G17" s="47">
        <v>50</v>
      </c>
      <c r="H17" s="48">
        <v>2500</v>
      </c>
      <c r="I17" s="64" t="s">
        <v>71</v>
      </c>
    </row>
    <row r="18" spans="3:9" ht="15" customHeight="1">
      <c r="C18" s="127"/>
      <c r="D18" s="143"/>
      <c r="E18" s="37"/>
      <c r="F18" s="14"/>
      <c r="G18" s="38"/>
      <c r="H18" s="39"/>
      <c r="I18" s="62" t="s">
        <v>78</v>
      </c>
    </row>
    <row r="19" spans="3:9" ht="15" customHeight="1" thickBot="1">
      <c r="C19" s="127"/>
      <c r="D19" s="143"/>
      <c r="E19" s="37"/>
      <c r="F19" s="14"/>
      <c r="G19" s="38"/>
      <c r="H19" s="39"/>
      <c r="I19" s="62"/>
    </row>
    <row r="20" spans="3:9" ht="15" customHeight="1" thickBot="1">
      <c r="C20" s="148"/>
      <c r="D20" s="41" t="s">
        <v>42</v>
      </c>
      <c r="E20" s="42">
        <v>0</v>
      </c>
      <c r="F20" s="43"/>
      <c r="G20" s="44"/>
      <c r="H20" s="43"/>
      <c r="I20" s="63"/>
    </row>
    <row r="21" spans="3:9" ht="15" customHeight="1">
      <c r="C21" s="127"/>
      <c r="D21" s="144" t="s">
        <v>15</v>
      </c>
      <c r="E21" s="46"/>
      <c r="F21" s="20"/>
      <c r="G21" s="47">
        <v>50</v>
      </c>
      <c r="H21" s="48">
        <v>5000</v>
      </c>
      <c r="I21" s="64" t="s">
        <v>71</v>
      </c>
    </row>
    <row r="22" spans="3:9" ht="15" customHeight="1">
      <c r="C22" s="127"/>
      <c r="D22" s="143"/>
      <c r="E22" s="37"/>
      <c r="F22" s="14"/>
      <c r="G22" s="38"/>
      <c r="H22" s="39"/>
      <c r="I22" s="62" t="s">
        <v>78</v>
      </c>
    </row>
    <row r="23" spans="3:9" ht="15" customHeight="1" thickBot="1">
      <c r="C23" s="127"/>
      <c r="D23" s="143"/>
      <c r="E23" s="37"/>
      <c r="F23" s="14"/>
      <c r="G23" s="38"/>
      <c r="H23" s="39"/>
      <c r="I23" s="62"/>
    </row>
    <row r="24" spans="3:9" ht="15" customHeight="1" thickBot="1">
      <c r="C24" s="148"/>
      <c r="D24" s="41" t="s">
        <v>42</v>
      </c>
      <c r="E24" s="42">
        <v>0</v>
      </c>
      <c r="F24" s="43"/>
      <c r="G24" s="44"/>
      <c r="H24" s="43"/>
      <c r="I24" s="63"/>
    </row>
    <row r="25" spans="3:9" ht="15" customHeight="1">
      <c r="C25" s="127"/>
      <c r="D25" s="144" t="s">
        <v>45</v>
      </c>
      <c r="E25" s="46"/>
      <c r="F25" s="20"/>
      <c r="G25" s="47"/>
      <c r="H25" s="48"/>
      <c r="I25" s="64" t="s">
        <v>71</v>
      </c>
    </row>
    <row r="26" spans="3:9" ht="15" customHeight="1">
      <c r="C26" s="127"/>
      <c r="D26" s="143"/>
      <c r="E26" s="37"/>
      <c r="F26" s="14"/>
      <c r="G26" s="38"/>
      <c r="H26" s="39"/>
      <c r="I26" s="62" t="s">
        <v>78</v>
      </c>
    </row>
    <row r="27" spans="3:9" ht="15" customHeight="1" thickBot="1">
      <c r="C27" s="127"/>
      <c r="D27" s="143"/>
      <c r="E27" s="37"/>
      <c r="F27" s="14"/>
      <c r="G27" s="38"/>
      <c r="H27" s="39"/>
      <c r="I27" s="40"/>
    </row>
    <row r="28" spans="3:9" ht="15" customHeight="1" thickBot="1">
      <c r="C28" s="148"/>
      <c r="D28" s="41" t="s">
        <v>42</v>
      </c>
      <c r="E28" s="42">
        <v>0</v>
      </c>
      <c r="F28" s="43"/>
      <c r="G28" s="44"/>
      <c r="H28" s="43"/>
      <c r="I28" s="45"/>
    </row>
    <row r="29" spans="3:9" ht="15" customHeight="1">
      <c r="C29" s="145" t="s">
        <v>46</v>
      </c>
      <c r="D29" s="144" t="s">
        <v>17</v>
      </c>
      <c r="E29" s="46"/>
      <c r="F29" s="20">
        <v>2000</v>
      </c>
      <c r="G29" s="47" t="s">
        <v>44</v>
      </c>
      <c r="H29" s="48" t="s">
        <v>44</v>
      </c>
      <c r="I29" s="49" t="s">
        <v>62</v>
      </c>
    </row>
    <row r="30" spans="3:9" ht="15" customHeight="1">
      <c r="C30" s="145"/>
      <c r="D30" s="143"/>
      <c r="E30" s="37"/>
      <c r="F30" s="14">
        <v>1000</v>
      </c>
      <c r="G30" s="38" t="s">
        <v>44</v>
      </c>
      <c r="H30" s="39" t="s">
        <v>44</v>
      </c>
      <c r="I30" s="40" t="s">
        <v>63</v>
      </c>
    </row>
    <row r="31" spans="3:9" ht="15" customHeight="1" thickBot="1">
      <c r="C31" s="145"/>
      <c r="D31" s="143"/>
      <c r="E31" s="37"/>
      <c r="F31" s="14"/>
      <c r="G31" s="38"/>
      <c r="H31" s="39"/>
      <c r="I31" s="40"/>
    </row>
    <row r="32" spans="3:9" ht="15" customHeight="1" thickBot="1">
      <c r="C32" s="146"/>
      <c r="D32" s="41" t="s">
        <v>42</v>
      </c>
      <c r="E32" s="42">
        <v>0</v>
      </c>
      <c r="F32" s="43"/>
      <c r="G32" s="44"/>
      <c r="H32" s="51"/>
      <c r="I32" s="45"/>
    </row>
    <row r="33" spans="2:9" ht="15" customHeight="1" thickBot="1">
      <c r="C33" s="167" t="s">
        <v>47</v>
      </c>
      <c r="D33" s="168"/>
      <c r="E33" s="52">
        <f>E16+E20+E24+E28+E32</f>
        <v>0</v>
      </c>
      <c r="F33" s="53"/>
      <c r="G33" s="54"/>
      <c r="H33" s="55"/>
      <c r="I33" s="56"/>
    </row>
    <row r="34" spans="2:9" ht="15" customHeight="1">
      <c r="C34" s="97" t="s">
        <v>49</v>
      </c>
      <c r="D34" s="98"/>
      <c r="E34" s="57">
        <v>0</v>
      </c>
      <c r="F34" s="169"/>
      <c r="G34" s="169"/>
      <c r="H34" s="169"/>
      <c r="I34" s="169"/>
    </row>
    <row r="35" spans="2:9" ht="15" customHeight="1" thickBot="1">
      <c r="C35" s="73" t="s">
        <v>50</v>
      </c>
      <c r="D35" s="74"/>
      <c r="E35" s="19">
        <v>0</v>
      </c>
      <c r="F35" s="58"/>
      <c r="G35" s="58"/>
      <c r="H35" s="58"/>
      <c r="I35" s="58"/>
    </row>
    <row r="36" spans="2:9" ht="15" customHeight="1">
      <c r="C36" s="81" t="s">
        <v>19</v>
      </c>
      <c r="D36" s="82"/>
      <c r="E36" s="12">
        <v>0</v>
      </c>
      <c r="F36" s="58"/>
      <c r="G36" s="58"/>
      <c r="H36" s="58"/>
      <c r="I36" s="58"/>
    </row>
    <row r="37" spans="2:9" ht="15" customHeight="1" thickBot="1">
      <c r="C37" s="73" t="s">
        <v>20</v>
      </c>
      <c r="D37" s="74"/>
      <c r="E37" s="21">
        <v>0</v>
      </c>
      <c r="F37" s="132"/>
      <c r="G37" s="132"/>
      <c r="H37" s="132"/>
      <c r="I37" s="132"/>
    </row>
    <row r="38" spans="2:9" ht="15" customHeight="1">
      <c r="C38" s="10" t="s">
        <v>51</v>
      </c>
      <c r="D38" s="10"/>
      <c r="E38" s="10"/>
      <c r="F38" s="10"/>
      <c r="G38" s="10"/>
      <c r="H38" s="10"/>
      <c r="I38" s="10"/>
    </row>
    <row r="39" spans="2:9" ht="15" customHeight="1">
      <c r="C39" s="10" t="s">
        <v>55</v>
      </c>
      <c r="D39" s="10"/>
      <c r="E39" s="10"/>
      <c r="F39" s="10"/>
      <c r="G39" s="10"/>
      <c r="H39" s="10"/>
      <c r="I39" s="10"/>
    </row>
    <row r="40" spans="2:9" ht="15" customHeight="1"/>
    <row r="41" spans="2:9" ht="15" customHeight="1">
      <c r="B41" s="1" t="s">
        <v>21</v>
      </c>
      <c r="C41" s="80" t="s">
        <v>22</v>
      </c>
      <c r="D41" s="80"/>
      <c r="E41" s="80"/>
      <c r="F41" s="80"/>
      <c r="G41" s="80"/>
    </row>
    <row r="42" spans="2:9" ht="12.75" thickBot="1">
      <c r="C42" s="8"/>
      <c r="D42" s="8"/>
      <c r="E42" s="166" t="s">
        <v>23</v>
      </c>
      <c r="F42" s="166"/>
      <c r="G42" s="166"/>
      <c r="H42" s="166" t="s">
        <v>24</v>
      </c>
      <c r="I42" s="166"/>
    </row>
    <row r="43" spans="2:9" ht="15" customHeight="1">
      <c r="C43" s="120" t="s">
        <v>25</v>
      </c>
      <c r="D43" s="121"/>
      <c r="E43" s="158"/>
      <c r="F43" s="159"/>
      <c r="G43" s="160"/>
      <c r="H43" s="158"/>
      <c r="I43" s="161"/>
    </row>
    <row r="44" spans="2:9" ht="15" customHeight="1" thickBot="1">
      <c r="C44" s="154" t="s">
        <v>26</v>
      </c>
      <c r="D44" s="155"/>
      <c r="E44" s="164"/>
      <c r="F44" s="162"/>
      <c r="G44" s="165"/>
      <c r="H44" s="162"/>
      <c r="I44" s="163"/>
    </row>
    <row r="45" spans="2:9" ht="15" customHeight="1" thickBot="1">
      <c r="C45" s="152" t="s">
        <v>53</v>
      </c>
      <c r="D45" s="153"/>
      <c r="E45" s="124">
        <v>0</v>
      </c>
      <c r="F45" s="125"/>
      <c r="G45" s="125"/>
      <c r="H45" s="125"/>
      <c r="I45" s="126"/>
    </row>
    <row r="46" spans="2:9" ht="15" customHeight="1">
      <c r="C46" s="10" t="s">
        <v>59</v>
      </c>
      <c r="D46" s="10"/>
      <c r="E46" s="28"/>
      <c r="F46" s="28"/>
      <c r="G46" s="28"/>
      <c r="H46" s="28"/>
      <c r="I46" s="28"/>
    </row>
    <row r="47" spans="2:9" ht="15" customHeight="1"/>
    <row r="48" spans="2:9" ht="15" customHeight="1" thickBot="1">
      <c r="B48" s="1" t="s">
        <v>27</v>
      </c>
      <c r="C48" s="80" t="s">
        <v>28</v>
      </c>
      <c r="D48" s="80"/>
      <c r="E48" s="80"/>
      <c r="F48" s="80"/>
      <c r="G48" s="80"/>
    </row>
    <row r="49" spans="2:9" ht="15" customHeight="1">
      <c r="C49" s="75" t="s">
        <v>29</v>
      </c>
      <c r="D49" s="23" t="s">
        <v>30</v>
      </c>
      <c r="E49" s="116">
        <v>0</v>
      </c>
      <c r="F49" s="116"/>
      <c r="G49" s="116"/>
      <c r="H49" s="116"/>
      <c r="I49" s="117"/>
    </row>
    <row r="50" spans="2:9" ht="15" customHeight="1" thickBot="1">
      <c r="C50" s="76"/>
      <c r="D50" s="26" t="s">
        <v>31</v>
      </c>
      <c r="E50" s="118">
        <v>0</v>
      </c>
      <c r="F50" s="156"/>
      <c r="G50" s="156"/>
      <c r="H50" s="156"/>
      <c r="I50" s="157"/>
    </row>
    <row r="51" spans="2:9" ht="15" customHeight="1"/>
    <row r="52" spans="2:9" ht="15" customHeight="1" thickBot="1">
      <c r="B52" s="1" t="s">
        <v>32</v>
      </c>
      <c r="C52" s="80" t="s">
        <v>33</v>
      </c>
      <c r="D52" s="80"/>
      <c r="E52" s="80"/>
      <c r="F52" s="80"/>
      <c r="G52" s="80"/>
      <c r="H52" s="80"/>
      <c r="I52" s="80"/>
    </row>
    <row r="53" spans="2:9" ht="70.150000000000006" customHeight="1" thickBot="1">
      <c r="C53" s="3" t="s">
        <v>34</v>
      </c>
      <c r="D53" s="149"/>
      <c r="E53" s="150"/>
      <c r="F53" s="150"/>
      <c r="G53" s="150"/>
      <c r="H53" s="150"/>
      <c r="I53" s="151"/>
    </row>
  </sheetData>
  <mergeCells count="44">
    <mergeCell ref="C52:I52"/>
    <mergeCell ref="D53:I53"/>
    <mergeCell ref="C45:D45"/>
    <mergeCell ref="E45:I45"/>
    <mergeCell ref="C48:G48"/>
    <mergeCell ref="C49:C50"/>
    <mergeCell ref="E49:I49"/>
    <mergeCell ref="E50:I50"/>
    <mergeCell ref="C43:D43"/>
    <mergeCell ref="E43:G43"/>
    <mergeCell ref="H43:I43"/>
    <mergeCell ref="C44:D44"/>
    <mergeCell ref="E44:G44"/>
    <mergeCell ref="H44:I44"/>
    <mergeCell ref="C36:D36"/>
    <mergeCell ref="C37:D37"/>
    <mergeCell ref="F37:I37"/>
    <mergeCell ref="C41:G41"/>
    <mergeCell ref="E42:G42"/>
    <mergeCell ref="H42:I42"/>
    <mergeCell ref="C35:D35"/>
    <mergeCell ref="C10:D10"/>
    <mergeCell ref="C11:E12"/>
    <mergeCell ref="F11:I11"/>
    <mergeCell ref="C13:C28"/>
    <mergeCell ref="D13:D15"/>
    <mergeCell ref="D17:D19"/>
    <mergeCell ref="D21:D23"/>
    <mergeCell ref="D25:D27"/>
    <mergeCell ref="C29:C32"/>
    <mergeCell ref="D29:D31"/>
    <mergeCell ref="C33:D33"/>
    <mergeCell ref="C34:D34"/>
    <mergeCell ref="F34:I34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53"/>
  <sheetViews>
    <sheetView view="pageBreakPreview" zoomScaleNormal="100" zoomScaleSheetLayoutView="100" workbookViewId="0">
      <selection activeCell="I26" sqref="I26"/>
    </sheetView>
  </sheetViews>
  <sheetFormatPr defaultColWidth="9" defaultRowHeight="12"/>
  <cols>
    <col min="1" max="1" width="0.75" style="1" customWidth="1"/>
    <col min="2" max="2" width="3.125" style="1" bestFit="1" customWidth="1"/>
    <col min="3" max="3" width="10.625" style="9" customWidth="1"/>
    <col min="4" max="4" width="24.625" style="9" customWidth="1"/>
    <col min="5" max="6" width="10.625" style="9" customWidth="1"/>
    <col min="7" max="8" width="6.625" style="9" customWidth="1"/>
    <col min="9" max="9" width="19.625" style="9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>
      <c r="A1" s="106" t="s">
        <v>57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" customHeight="1" thickBot="1">
      <c r="B2" s="1" t="s">
        <v>2</v>
      </c>
      <c r="C2" s="80" t="s">
        <v>3</v>
      </c>
      <c r="D2" s="80"/>
      <c r="E2" s="80"/>
      <c r="F2" s="80"/>
      <c r="G2" s="80"/>
      <c r="H2" s="8"/>
    </row>
    <row r="3" spans="1:10" ht="19.5" customHeight="1" thickBot="1">
      <c r="C3" s="107" t="s">
        <v>48</v>
      </c>
      <c r="D3" s="108"/>
      <c r="E3" s="133" t="s">
        <v>61</v>
      </c>
      <c r="F3" s="134"/>
      <c r="G3" s="134"/>
      <c r="H3" s="134"/>
      <c r="I3" s="135"/>
    </row>
    <row r="4" spans="1:10" ht="15" customHeight="1"/>
    <row r="5" spans="1:10" ht="15" customHeight="1" thickBot="1">
      <c r="B5" s="1" t="s">
        <v>5</v>
      </c>
      <c r="C5" s="80" t="s">
        <v>6</v>
      </c>
      <c r="D5" s="80"/>
      <c r="E5" s="80"/>
      <c r="F5" s="80"/>
      <c r="G5" s="80"/>
    </row>
    <row r="6" spans="1:10" ht="15" customHeight="1">
      <c r="C6" s="77" t="s">
        <v>7</v>
      </c>
      <c r="D6" s="11" t="s">
        <v>8</v>
      </c>
      <c r="E6" s="29">
        <v>0</v>
      </c>
      <c r="F6" s="132"/>
      <c r="G6" s="132"/>
      <c r="H6" s="132"/>
      <c r="I6" s="132"/>
    </row>
    <row r="7" spans="1:10" ht="15" customHeight="1">
      <c r="C7" s="78"/>
      <c r="D7" s="13" t="s">
        <v>35</v>
      </c>
      <c r="E7" s="31">
        <v>0</v>
      </c>
      <c r="F7" s="132"/>
      <c r="G7" s="132"/>
      <c r="H7" s="132"/>
      <c r="I7" s="132"/>
    </row>
    <row r="8" spans="1:10" ht="15" customHeight="1">
      <c r="C8" s="78"/>
      <c r="D8" s="13" t="s">
        <v>10</v>
      </c>
      <c r="E8" s="31">
        <v>0</v>
      </c>
      <c r="F8" s="132"/>
      <c r="G8" s="132"/>
      <c r="H8" s="132"/>
      <c r="I8" s="132"/>
    </row>
    <row r="9" spans="1:10" ht="15" customHeight="1">
      <c r="C9" s="131"/>
      <c r="D9" s="32" t="s">
        <v>36</v>
      </c>
      <c r="E9" s="33">
        <v>0</v>
      </c>
      <c r="F9" s="132"/>
      <c r="G9" s="132"/>
      <c r="H9" s="132"/>
      <c r="I9" s="132"/>
    </row>
    <row r="10" spans="1:10" ht="15" customHeight="1" thickBot="1">
      <c r="C10" s="66" t="s">
        <v>47</v>
      </c>
      <c r="D10" s="67"/>
      <c r="E10" s="34">
        <f>SUM(E6:E9)</f>
        <v>0</v>
      </c>
      <c r="F10" s="30"/>
      <c r="G10" s="30"/>
      <c r="H10" s="30"/>
      <c r="I10" s="30"/>
    </row>
    <row r="11" spans="1:10" ht="21" customHeight="1">
      <c r="C11" s="136" t="s">
        <v>12</v>
      </c>
      <c r="D11" s="137"/>
      <c r="E11" s="137"/>
      <c r="F11" s="140" t="s">
        <v>58</v>
      </c>
      <c r="G11" s="140"/>
      <c r="H11" s="140"/>
      <c r="I11" s="141"/>
    </row>
    <row r="12" spans="1:10" ht="22.15" customHeight="1">
      <c r="C12" s="138"/>
      <c r="D12" s="139"/>
      <c r="E12" s="139"/>
      <c r="F12" s="35" t="s">
        <v>37</v>
      </c>
      <c r="G12" s="35" t="s">
        <v>38</v>
      </c>
      <c r="H12" s="35" t="s">
        <v>39</v>
      </c>
      <c r="I12" s="36" t="s">
        <v>40</v>
      </c>
    </row>
    <row r="13" spans="1:10" ht="15" customHeight="1">
      <c r="C13" s="127" t="s">
        <v>41</v>
      </c>
      <c r="D13" s="142" t="s">
        <v>14</v>
      </c>
      <c r="E13" s="37"/>
      <c r="F13" s="14"/>
      <c r="G13" s="38">
        <v>50</v>
      </c>
      <c r="H13" s="39">
        <v>5000</v>
      </c>
      <c r="I13" s="62" t="s">
        <v>72</v>
      </c>
    </row>
    <row r="14" spans="1:10" ht="15" customHeight="1">
      <c r="C14" s="127"/>
      <c r="D14" s="143"/>
      <c r="E14" s="37"/>
      <c r="F14" s="14"/>
      <c r="G14" s="38"/>
      <c r="H14" s="39"/>
      <c r="I14" s="62" t="s">
        <v>83</v>
      </c>
    </row>
    <row r="15" spans="1:10" ht="15" customHeight="1" thickBot="1">
      <c r="C15" s="127"/>
      <c r="D15" s="143"/>
      <c r="E15" s="37"/>
      <c r="F15" s="14"/>
      <c r="G15" s="38"/>
      <c r="H15" s="39"/>
      <c r="I15" s="62"/>
    </row>
    <row r="16" spans="1:10" ht="15" customHeight="1" thickBot="1">
      <c r="C16" s="148"/>
      <c r="D16" s="41" t="s">
        <v>42</v>
      </c>
      <c r="E16" s="42">
        <v>0</v>
      </c>
      <c r="F16" s="43"/>
      <c r="G16" s="44"/>
      <c r="H16" s="43"/>
      <c r="I16" s="63"/>
    </row>
    <row r="17" spans="3:9" ht="15" customHeight="1">
      <c r="C17" s="127"/>
      <c r="D17" s="147" t="s">
        <v>43</v>
      </c>
      <c r="E17" s="46"/>
      <c r="F17" s="20"/>
      <c r="G17" s="47">
        <v>50</v>
      </c>
      <c r="H17" s="48">
        <v>2500</v>
      </c>
      <c r="I17" s="64" t="s">
        <v>72</v>
      </c>
    </row>
    <row r="18" spans="3:9" ht="15" customHeight="1">
      <c r="C18" s="127"/>
      <c r="D18" s="143"/>
      <c r="E18" s="37"/>
      <c r="F18" s="14"/>
      <c r="G18" s="38"/>
      <c r="H18" s="39"/>
      <c r="I18" s="62" t="s">
        <v>83</v>
      </c>
    </row>
    <row r="19" spans="3:9" ht="15" customHeight="1" thickBot="1">
      <c r="C19" s="127"/>
      <c r="D19" s="143"/>
      <c r="E19" s="37"/>
      <c r="F19" s="14"/>
      <c r="G19" s="38"/>
      <c r="H19" s="39"/>
      <c r="I19" s="62"/>
    </row>
    <row r="20" spans="3:9" ht="15" customHeight="1" thickBot="1">
      <c r="C20" s="148"/>
      <c r="D20" s="41" t="s">
        <v>42</v>
      </c>
      <c r="E20" s="42">
        <v>0</v>
      </c>
      <c r="F20" s="43"/>
      <c r="G20" s="44"/>
      <c r="H20" s="43"/>
      <c r="I20" s="63"/>
    </row>
    <row r="21" spans="3:9" ht="15" customHeight="1">
      <c r="C21" s="127"/>
      <c r="D21" s="144" t="s">
        <v>15</v>
      </c>
      <c r="E21" s="46"/>
      <c r="F21" s="20"/>
      <c r="G21" s="47">
        <v>50</v>
      </c>
      <c r="H21" s="48">
        <v>5000</v>
      </c>
      <c r="I21" s="64" t="s">
        <v>72</v>
      </c>
    </row>
    <row r="22" spans="3:9" ht="15" customHeight="1">
      <c r="C22" s="127"/>
      <c r="D22" s="143"/>
      <c r="E22" s="37"/>
      <c r="F22" s="14"/>
      <c r="G22" s="38"/>
      <c r="H22" s="39"/>
      <c r="I22" s="62" t="s">
        <v>83</v>
      </c>
    </row>
    <row r="23" spans="3:9" ht="15" customHeight="1" thickBot="1">
      <c r="C23" s="127"/>
      <c r="D23" s="143"/>
      <c r="E23" s="37"/>
      <c r="F23" s="14"/>
      <c r="G23" s="38"/>
      <c r="H23" s="39"/>
      <c r="I23" s="62"/>
    </row>
    <row r="24" spans="3:9" ht="15" customHeight="1" thickBot="1">
      <c r="C24" s="148"/>
      <c r="D24" s="41" t="s">
        <v>42</v>
      </c>
      <c r="E24" s="42">
        <v>0</v>
      </c>
      <c r="F24" s="43"/>
      <c r="G24" s="44"/>
      <c r="H24" s="43"/>
      <c r="I24" s="63"/>
    </row>
    <row r="25" spans="3:9" ht="15" customHeight="1">
      <c r="C25" s="127"/>
      <c r="D25" s="144" t="s">
        <v>45</v>
      </c>
      <c r="E25" s="46"/>
      <c r="F25" s="20"/>
      <c r="G25" s="47"/>
      <c r="H25" s="48"/>
      <c r="I25" s="64" t="s">
        <v>72</v>
      </c>
    </row>
    <row r="26" spans="3:9" ht="15" customHeight="1">
      <c r="C26" s="127"/>
      <c r="D26" s="143"/>
      <c r="E26" s="37"/>
      <c r="F26" s="14"/>
      <c r="G26" s="38"/>
      <c r="H26" s="39"/>
      <c r="I26" s="62" t="s">
        <v>83</v>
      </c>
    </row>
    <row r="27" spans="3:9" ht="15" customHeight="1" thickBot="1">
      <c r="C27" s="127"/>
      <c r="D27" s="143"/>
      <c r="E27" s="37"/>
      <c r="F27" s="14"/>
      <c r="G27" s="38"/>
      <c r="H27" s="39"/>
      <c r="I27" s="40"/>
    </row>
    <row r="28" spans="3:9" ht="15" customHeight="1" thickBot="1">
      <c r="C28" s="148"/>
      <c r="D28" s="41" t="s">
        <v>42</v>
      </c>
      <c r="E28" s="42">
        <v>0</v>
      </c>
      <c r="F28" s="43"/>
      <c r="G28" s="44"/>
      <c r="H28" s="43"/>
      <c r="I28" s="45"/>
    </row>
    <row r="29" spans="3:9" ht="15" customHeight="1">
      <c r="C29" s="145" t="s">
        <v>46</v>
      </c>
      <c r="D29" s="144" t="s">
        <v>17</v>
      </c>
      <c r="E29" s="46"/>
      <c r="F29" s="20">
        <v>2000</v>
      </c>
      <c r="G29" s="47" t="s">
        <v>44</v>
      </c>
      <c r="H29" s="48" t="s">
        <v>44</v>
      </c>
      <c r="I29" s="49" t="s">
        <v>62</v>
      </c>
    </row>
    <row r="30" spans="3:9" ht="15" customHeight="1">
      <c r="C30" s="145"/>
      <c r="D30" s="143"/>
      <c r="E30" s="37"/>
      <c r="F30" s="14">
        <v>1000</v>
      </c>
      <c r="G30" s="38" t="s">
        <v>44</v>
      </c>
      <c r="H30" s="39" t="s">
        <v>44</v>
      </c>
      <c r="I30" s="40" t="s">
        <v>63</v>
      </c>
    </row>
    <row r="31" spans="3:9" ht="15" customHeight="1" thickBot="1">
      <c r="C31" s="145"/>
      <c r="D31" s="143"/>
      <c r="E31" s="37"/>
      <c r="F31" s="14"/>
      <c r="G31" s="38"/>
      <c r="H31" s="39"/>
      <c r="I31" s="40"/>
    </row>
    <row r="32" spans="3:9" ht="15" customHeight="1" thickBot="1">
      <c r="C32" s="146"/>
      <c r="D32" s="41" t="s">
        <v>42</v>
      </c>
      <c r="E32" s="42">
        <v>0</v>
      </c>
      <c r="F32" s="43"/>
      <c r="G32" s="44"/>
      <c r="H32" s="51"/>
      <c r="I32" s="45"/>
    </row>
    <row r="33" spans="2:9" ht="15" customHeight="1" thickBot="1">
      <c r="C33" s="167" t="s">
        <v>47</v>
      </c>
      <c r="D33" s="168"/>
      <c r="E33" s="52">
        <f>E16+E20+E24+E28+E32</f>
        <v>0</v>
      </c>
      <c r="F33" s="53"/>
      <c r="G33" s="54"/>
      <c r="H33" s="55"/>
      <c r="I33" s="56"/>
    </row>
    <row r="34" spans="2:9" ht="15" customHeight="1">
      <c r="C34" s="97" t="s">
        <v>49</v>
      </c>
      <c r="D34" s="98"/>
      <c r="E34" s="57">
        <v>0</v>
      </c>
      <c r="F34" s="169"/>
      <c r="G34" s="169"/>
      <c r="H34" s="169"/>
      <c r="I34" s="169"/>
    </row>
    <row r="35" spans="2:9" ht="15" customHeight="1" thickBot="1">
      <c r="C35" s="73" t="s">
        <v>50</v>
      </c>
      <c r="D35" s="74"/>
      <c r="E35" s="19">
        <v>0</v>
      </c>
      <c r="F35" s="58"/>
      <c r="G35" s="58"/>
      <c r="H35" s="58"/>
      <c r="I35" s="58"/>
    </row>
    <row r="36" spans="2:9" ht="15" customHeight="1">
      <c r="C36" s="81" t="s">
        <v>19</v>
      </c>
      <c r="D36" s="82"/>
      <c r="E36" s="12">
        <v>0</v>
      </c>
      <c r="F36" s="58"/>
      <c r="G36" s="58"/>
      <c r="H36" s="58"/>
      <c r="I36" s="58"/>
    </row>
    <row r="37" spans="2:9" ht="15" customHeight="1" thickBot="1">
      <c r="C37" s="73" t="s">
        <v>20</v>
      </c>
      <c r="D37" s="74"/>
      <c r="E37" s="21">
        <v>0</v>
      </c>
      <c r="F37" s="132"/>
      <c r="G37" s="132"/>
      <c r="H37" s="132"/>
      <c r="I37" s="132"/>
    </row>
    <row r="38" spans="2:9" ht="15" customHeight="1">
      <c r="C38" s="10" t="s">
        <v>51</v>
      </c>
      <c r="D38" s="10"/>
      <c r="E38" s="10"/>
      <c r="F38" s="10"/>
      <c r="G38" s="10"/>
      <c r="H38" s="10"/>
      <c r="I38" s="10"/>
    </row>
    <row r="39" spans="2:9" ht="15" customHeight="1">
      <c r="C39" s="10" t="s">
        <v>55</v>
      </c>
      <c r="D39" s="10"/>
      <c r="E39" s="10"/>
      <c r="F39" s="10"/>
      <c r="G39" s="10"/>
      <c r="H39" s="10"/>
      <c r="I39" s="10"/>
    </row>
    <row r="40" spans="2:9" ht="15" customHeight="1"/>
    <row r="41" spans="2:9" ht="15" customHeight="1">
      <c r="B41" s="1" t="s">
        <v>21</v>
      </c>
      <c r="C41" s="80" t="s">
        <v>22</v>
      </c>
      <c r="D41" s="80"/>
      <c r="E41" s="80"/>
      <c r="F41" s="80"/>
      <c r="G41" s="80"/>
    </row>
    <row r="42" spans="2:9" ht="12.75" thickBot="1">
      <c r="C42" s="8"/>
      <c r="D42" s="8"/>
      <c r="E42" s="166" t="s">
        <v>23</v>
      </c>
      <c r="F42" s="166"/>
      <c r="G42" s="166"/>
      <c r="H42" s="166" t="s">
        <v>24</v>
      </c>
      <c r="I42" s="166"/>
    </row>
    <row r="43" spans="2:9" ht="15" customHeight="1">
      <c r="C43" s="120" t="s">
        <v>25</v>
      </c>
      <c r="D43" s="121"/>
      <c r="E43" s="158"/>
      <c r="F43" s="159"/>
      <c r="G43" s="160"/>
      <c r="H43" s="158"/>
      <c r="I43" s="161"/>
    </row>
    <row r="44" spans="2:9" ht="15" customHeight="1" thickBot="1">
      <c r="C44" s="154" t="s">
        <v>26</v>
      </c>
      <c r="D44" s="155"/>
      <c r="E44" s="164"/>
      <c r="F44" s="162"/>
      <c r="G44" s="165"/>
      <c r="H44" s="162"/>
      <c r="I44" s="163"/>
    </row>
    <row r="45" spans="2:9" ht="15" customHeight="1" thickBot="1">
      <c r="C45" s="152" t="s">
        <v>53</v>
      </c>
      <c r="D45" s="153"/>
      <c r="E45" s="124">
        <v>0</v>
      </c>
      <c r="F45" s="125"/>
      <c r="G45" s="125"/>
      <c r="H45" s="125"/>
      <c r="I45" s="126"/>
    </row>
    <row r="46" spans="2:9" ht="15" customHeight="1">
      <c r="C46" s="10" t="s">
        <v>59</v>
      </c>
      <c r="D46" s="10"/>
      <c r="E46" s="28"/>
      <c r="F46" s="28"/>
      <c r="G46" s="28"/>
      <c r="H46" s="28"/>
      <c r="I46" s="28"/>
    </row>
    <row r="47" spans="2:9" ht="15" customHeight="1"/>
    <row r="48" spans="2:9" ht="15" customHeight="1" thickBot="1">
      <c r="B48" s="1" t="s">
        <v>27</v>
      </c>
      <c r="C48" s="80" t="s">
        <v>28</v>
      </c>
      <c r="D48" s="80"/>
      <c r="E48" s="80"/>
      <c r="F48" s="80"/>
      <c r="G48" s="80"/>
    </row>
    <row r="49" spans="2:9" ht="15" customHeight="1">
      <c r="C49" s="75" t="s">
        <v>29</v>
      </c>
      <c r="D49" s="23" t="s">
        <v>30</v>
      </c>
      <c r="E49" s="116">
        <v>0</v>
      </c>
      <c r="F49" s="116"/>
      <c r="G49" s="116"/>
      <c r="H49" s="116"/>
      <c r="I49" s="117"/>
    </row>
    <row r="50" spans="2:9" ht="15" customHeight="1" thickBot="1">
      <c r="C50" s="76"/>
      <c r="D50" s="26" t="s">
        <v>31</v>
      </c>
      <c r="E50" s="118">
        <v>0</v>
      </c>
      <c r="F50" s="156"/>
      <c r="G50" s="156"/>
      <c r="H50" s="156"/>
      <c r="I50" s="157"/>
    </row>
    <row r="51" spans="2:9" ht="15" customHeight="1"/>
    <row r="52" spans="2:9" ht="15" customHeight="1" thickBot="1">
      <c r="B52" s="1" t="s">
        <v>32</v>
      </c>
      <c r="C52" s="80" t="s">
        <v>33</v>
      </c>
      <c r="D52" s="80"/>
      <c r="E52" s="80"/>
      <c r="F52" s="80"/>
      <c r="G52" s="80"/>
      <c r="H52" s="80"/>
      <c r="I52" s="80"/>
    </row>
    <row r="53" spans="2:9" ht="70.150000000000006" customHeight="1" thickBot="1">
      <c r="C53" s="3" t="s">
        <v>34</v>
      </c>
      <c r="D53" s="149"/>
      <c r="E53" s="150"/>
      <c r="F53" s="150"/>
      <c r="G53" s="150"/>
      <c r="H53" s="150"/>
      <c r="I53" s="151"/>
    </row>
  </sheetData>
  <mergeCells count="44">
    <mergeCell ref="C52:I52"/>
    <mergeCell ref="D53:I53"/>
    <mergeCell ref="C45:D45"/>
    <mergeCell ref="E45:I45"/>
    <mergeCell ref="C48:G48"/>
    <mergeCell ref="C49:C50"/>
    <mergeCell ref="E49:I49"/>
    <mergeCell ref="E50:I50"/>
    <mergeCell ref="C43:D43"/>
    <mergeCell ref="E43:G43"/>
    <mergeCell ref="H43:I43"/>
    <mergeCell ref="C44:D44"/>
    <mergeCell ref="E44:G44"/>
    <mergeCell ref="H44:I44"/>
    <mergeCell ref="C36:D36"/>
    <mergeCell ref="C37:D37"/>
    <mergeCell ref="F37:I37"/>
    <mergeCell ref="C41:G41"/>
    <mergeCell ref="E42:G42"/>
    <mergeCell ref="H42:I42"/>
    <mergeCell ref="C35:D35"/>
    <mergeCell ref="C10:D10"/>
    <mergeCell ref="C11:E12"/>
    <mergeCell ref="F11:I11"/>
    <mergeCell ref="C13:C28"/>
    <mergeCell ref="D13:D15"/>
    <mergeCell ref="D17:D19"/>
    <mergeCell ref="D21:D23"/>
    <mergeCell ref="D25:D27"/>
    <mergeCell ref="C29:C32"/>
    <mergeCell ref="D29:D31"/>
    <mergeCell ref="C33:D33"/>
    <mergeCell ref="C34:D34"/>
    <mergeCell ref="F34:I34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53"/>
  <sheetViews>
    <sheetView view="pageBreakPreview" zoomScaleNormal="100" zoomScaleSheetLayoutView="100" workbookViewId="0">
      <selection activeCell="H38" sqref="H38"/>
    </sheetView>
  </sheetViews>
  <sheetFormatPr defaultColWidth="9" defaultRowHeight="12"/>
  <cols>
    <col min="1" max="1" width="0.75" style="1" customWidth="1"/>
    <col min="2" max="2" width="3.125" style="1" bestFit="1" customWidth="1"/>
    <col min="3" max="3" width="10.625" style="9" customWidth="1"/>
    <col min="4" max="4" width="24.625" style="9" customWidth="1"/>
    <col min="5" max="6" width="10.625" style="9" customWidth="1"/>
    <col min="7" max="8" width="6.625" style="9" customWidth="1"/>
    <col min="9" max="9" width="19.625" style="9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>
      <c r="A1" s="106" t="s">
        <v>57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" customHeight="1" thickBot="1">
      <c r="B2" s="1" t="s">
        <v>2</v>
      </c>
      <c r="C2" s="80" t="s">
        <v>3</v>
      </c>
      <c r="D2" s="80"/>
      <c r="E2" s="80"/>
      <c r="F2" s="80"/>
      <c r="G2" s="80"/>
      <c r="H2" s="8"/>
    </row>
    <row r="3" spans="1:10" ht="19.5" customHeight="1" thickBot="1">
      <c r="C3" s="107" t="s">
        <v>48</v>
      </c>
      <c r="D3" s="108"/>
      <c r="E3" s="133" t="s">
        <v>61</v>
      </c>
      <c r="F3" s="134"/>
      <c r="G3" s="134"/>
      <c r="H3" s="134"/>
      <c r="I3" s="135"/>
    </row>
    <row r="4" spans="1:10" ht="15" customHeight="1"/>
    <row r="5" spans="1:10" ht="15" customHeight="1" thickBot="1">
      <c r="B5" s="1" t="s">
        <v>5</v>
      </c>
      <c r="C5" s="80" t="s">
        <v>6</v>
      </c>
      <c r="D5" s="80"/>
      <c r="E5" s="80"/>
      <c r="F5" s="80"/>
      <c r="G5" s="80"/>
    </row>
    <row r="6" spans="1:10" ht="15" customHeight="1">
      <c r="C6" s="77" t="s">
        <v>7</v>
      </c>
      <c r="D6" s="11" t="s">
        <v>8</v>
      </c>
      <c r="E6" s="29">
        <v>121586055</v>
      </c>
      <c r="F6" s="132"/>
      <c r="G6" s="132"/>
      <c r="H6" s="132"/>
      <c r="I6" s="132"/>
    </row>
    <row r="7" spans="1:10" ht="15" customHeight="1">
      <c r="C7" s="78"/>
      <c r="D7" s="13" t="s">
        <v>35</v>
      </c>
      <c r="E7" s="31">
        <v>65356345</v>
      </c>
      <c r="F7" s="132"/>
      <c r="G7" s="132"/>
      <c r="H7" s="132"/>
      <c r="I7" s="132"/>
    </row>
    <row r="8" spans="1:10" ht="15" customHeight="1">
      <c r="C8" s="78"/>
      <c r="D8" s="13" t="s">
        <v>10</v>
      </c>
      <c r="E8" s="31">
        <v>297667346</v>
      </c>
      <c r="F8" s="132"/>
      <c r="G8" s="132"/>
      <c r="H8" s="132"/>
      <c r="I8" s="132"/>
    </row>
    <row r="9" spans="1:10" ht="15" customHeight="1">
      <c r="C9" s="131"/>
      <c r="D9" s="32" t="s">
        <v>36</v>
      </c>
      <c r="E9" s="33">
        <v>1150620</v>
      </c>
      <c r="F9" s="132"/>
      <c r="G9" s="132"/>
      <c r="H9" s="132"/>
      <c r="I9" s="132"/>
    </row>
    <row r="10" spans="1:10" ht="15" customHeight="1" thickBot="1">
      <c r="C10" s="66" t="s">
        <v>47</v>
      </c>
      <c r="D10" s="67"/>
      <c r="E10" s="34">
        <f>SUM(E6:E9)</f>
        <v>485760366</v>
      </c>
      <c r="F10" s="30"/>
      <c r="G10" s="30">
        <v>2204047</v>
      </c>
      <c r="H10" s="30">
        <v>1150620</v>
      </c>
      <c r="I10" s="30"/>
    </row>
    <row r="11" spans="1:10" ht="21" customHeight="1">
      <c r="C11" s="136" t="s">
        <v>12</v>
      </c>
      <c r="D11" s="137"/>
      <c r="E11" s="137"/>
      <c r="F11" s="140" t="s">
        <v>58</v>
      </c>
      <c r="G11" s="140"/>
      <c r="H11" s="140"/>
      <c r="I11" s="141"/>
    </row>
    <row r="12" spans="1:10" ht="22.15" customHeight="1">
      <c r="C12" s="138"/>
      <c r="D12" s="139"/>
      <c r="E12" s="139"/>
      <c r="F12" s="35" t="s">
        <v>37</v>
      </c>
      <c r="G12" s="35" t="s">
        <v>38</v>
      </c>
      <c r="H12" s="35" t="s">
        <v>39</v>
      </c>
      <c r="I12" s="36" t="s">
        <v>40</v>
      </c>
    </row>
    <row r="13" spans="1:10" ht="15" customHeight="1">
      <c r="C13" s="127" t="s">
        <v>41</v>
      </c>
      <c r="D13" s="142" t="s">
        <v>14</v>
      </c>
      <c r="E13" s="37"/>
      <c r="F13" s="14"/>
      <c r="G13" s="38">
        <v>50</v>
      </c>
      <c r="H13" s="39">
        <v>5000</v>
      </c>
      <c r="I13" s="40"/>
    </row>
    <row r="14" spans="1:10" ht="15" customHeight="1">
      <c r="C14" s="127"/>
      <c r="D14" s="143"/>
      <c r="E14" s="37"/>
      <c r="F14" s="14"/>
      <c r="G14" s="38"/>
      <c r="H14" s="39"/>
      <c r="I14" s="40"/>
    </row>
    <row r="15" spans="1:10" ht="15" customHeight="1" thickBot="1">
      <c r="C15" s="127"/>
      <c r="D15" s="143"/>
      <c r="E15" s="37"/>
      <c r="F15" s="14"/>
      <c r="G15" s="38"/>
      <c r="H15" s="39"/>
      <c r="I15" s="40"/>
    </row>
    <row r="16" spans="1:10" ht="15" customHeight="1" thickBot="1">
      <c r="C16" s="148"/>
      <c r="D16" s="41" t="s">
        <v>42</v>
      </c>
      <c r="E16" s="42">
        <v>36743579</v>
      </c>
      <c r="F16" s="43"/>
      <c r="G16" s="44"/>
      <c r="H16" s="43"/>
      <c r="I16" s="45"/>
    </row>
    <row r="17" spans="3:9" ht="15" customHeight="1">
      <c r="C17" s="127"/>
      <c r="D17" s="147" t="s">
        <v>43</v>
      </c>
      <c r="E17" s="46"/>
      <c r="F17" s="20"/>
      <c r="G17" s="47">
        <v>50</v>
      </c>
      <c r="H17" s="48">
        <v>2500</v>
      </c>
      <c r="I17" s="49"/>
    </row>
    <row r="18" spans="3:9" ht="15" customHeight="1">
      <c r="C18" s="127"/>
      <c r="D18" s="143"/>
      <c r="E18" s="37"/>
      <c r="F18" s="14"/>
      <c r="G18" s="38"/>
      <c r="H18" s="39"/>
      <c r="I18" s="40"/>
    </row>
    <row r="19" spans="3:9" ht="15" customHeight="1" thickBot="1">
      <c r="C19" s="127"/>
      <c r="D19" s="143"/>
      <c r="E19" s="37"/>
      <c r="F19" s="14"/>
      <c r="G19" s="38"/>
      <c r="H19" s="39"/>
      <c r="I19" s="40"/>
    </row>
    <row r="20" spans="3:9" ht="15" customHeight="1" thickBot="1">
      <c r="C20" s="148"/>
      <c r="D20" s="41" t="s">
        <v>42</v>
      </c>
      <c r="E20" s="42">
        <v>22142499</v>
      </c>
      <c r="F20" s="43"/>
      <c r="G20" s="44"/>
      <c r="H20" s="43"/>
      <c r="I20" s="45"/>
    </row>
    <row r="21" spans="3:9" ht="15" customHeight="1">
      <c r="C21" s="127"/>
      <c r="D21" s="144" t="s">
        <v>15</v>
      </c>
      <c r="E21" s="46"/>
      <c r="F21" s="20"/>
      <c r="G21" s="47">
        <v>50</v>
      </c>
      <c r="H21" s="48">
        <v>5000</v>
      </c>
      <c r="I21" s="49"/>
    </row>
    <row r="22" spans="3:9" ht="15" customHeight="1">
      <c r="C22" s="127"/>
      <c r="D22" s="143"/>
      <c r="E22" s="37"/>
      <c r="F22" s="14"/>
      <c r="G22" s="38"/>
      <c r="H22" s="39"/>
      <c r="I22" s="40"/>
    </row>
    <row r="23" spans="3:9" ht="15" customHeight="1" thickBot="1">
      <c r="C23" s="127"/>
      <c r="D23" s="143"/>
      <c r="E23" s="37"/>
      <c r="F23" s="14"/>
      <c r="G23" s="38"/>
      <c r="H23" s="39"/>
      <c r="I23" s="40"/>
    </row>
    <row r="24" spans="3:9" ht="15" customHeight="1" thickBot="1">
      <c r="C24" s="148"/>
      <c r="D24" s="41" t="s">
        <v>42</v>
      </c>
      <c r="E24" s="42">
        <v>109827896</v>
      </c>
      <c r="F24" s="43"/>
      <c r="G24" s="44"/>
      <c r="H24" s="43"/>
      <c r="I24" s="45"/>
    </row>
    <row r="25" spans="3:9" ht="15" customHeight="1">
      <c r="C25" s="127"/>
      <c r="D25" s="144" t="s">
        <v>45</v>
      </c>
      <c r="E25" s="46"/>
      <c r="G25" s="48">
        <v>50</v>
      </c>
      <c r="H25" s="65">
        <v>2500</v>
      </c>
      <c r="I25" s="49"/>
    </row>
    <row r="26" spans="3:9" ht="15" customHeight="1">
      <c r="C26" s="127"/>
      <c r="D26" s="143"/>
      <c r="E26" s="37"/>
      <c r="F26" s="14"/>
      <c r="G26" s="38"/>
      <c r="H26" s="39"/>
      <c r="I26" s="40"/>
    </row>
    <row r="27" spans="3:9" ht="15" customHeight="1" thickBot="1">
      <c r="C27" s="127"/>
      <c r="D27" s="143"/>
      <c r="E27" s="37"/>
      <c r="F27" s="14"/>
      <c r="G27" s="38"/>
      <c r="H27" s="39"/>
      <c r="I27" s="40"/>
    </row>
    <row r="28" spans="3:9" ht="15" customHeight="1" thickBot="1">
      <c r="C28" s="148"/>
      <c r="D28" s="41" t="s">
        <v>42</v>
      </c>
      <c r="E28" s="42">
        <v>537375</v>
      </c>
      <c r="F28" s="43"/>
      <c r="G28" s="44"/>
      <c r="H28" s="43"/>
      <c r="I28" s="45"/>
    </row>
    <row r="29" spans="3:9" ht="15" customHeight="1">
      <c r="C29" s="145" t="s">
        <v>46</v>
      </c>
      <c r="D29" s="144" t="s">
        <v>17</v>
      </c>
      <c r="E29" s="46"/>
      <c r="F29" s="20">
        <v>2000</v>
      </c>
      <c r="G29" s="47" t="s">
        <v>44</v>
      </c>
      <c r="H29" s="48" t="s">
        <v>44</v>
      </c>
      <c r="I29" s="49" t="s">
        <v>62</v>
      </c>
    </row>
    <row r="30" spans="3:9" ht="15" customHeight="1">
      <c r="C30" s="145"/>
      <c r="D30" s="143"/>
      <c r="E30" s="37"/>
      <c r="F30" s="14">
        <v>1000</v>
      </c>
      <c r="G30" s="38" t="s">
        <v>44</v>
      </c>
      <c r="H30" s="39" t="s">
        <v>44</v>
      </c>
      <c r="I30" s="40" t="s">
        <v>63</v>
      </c>
    </row>
    <row r="31" spans="3:9" ht="15" customHeight="1" thickBot="1">
      <c r="C31" s="145"/>
      <c r="D31" s="143"/>
      <c r="E31" s="37"/>
      <c r="F31" s="14"/>
      <c r="G31" s="38"/>
      <c r="H31" s="39"/>
      <c r="I31" s="40"/>
    </row>
    <row r="32" spans="3:9" ht="15" customHeight="1" thickBot="1">
      <c r="C32" s="146"/>
      <c r="D32" s="41" t="s">
        <v>42</v>
      </c>
      <c r="E32" s="42">
        <v>36024000</v>
      </c>
      <c r="F32" s="43"/>
      <c r="G32" s="44"/>
      <c r="H32" s="51"/>
      <c r="I32" s="45"/>
    </row>
    <row r="33" spans="2:9" ht="15" customHeight="1" thickBot="1">
      <c r="C33" s="167" t="s">
        <v>47</v>
      </c>
      <c r="D33" s="168"/>
      <c r="E33" s="52">
        <f>E16+E20+E24+E28+E32</f>
        <v>205275349</v>
      </c>
      <c r="F33" s="53"/>
      <c r="G33" s="54"/>
      <c r="H33" s="55"/>
      <c r="I33" s="56"/>
    </row>
    <row r="34" spans="2:9" ht="15" customHeight="1">
      <c r="C34" s="97" t="s">
        <v>49</v>
      </c>
      <c r="D34" s="98"/>
      <c r="E34" s="57">
        <v>35449</v>
      </c>
      <c r="F34" s="169"/>
      <c r="G34" s="169"/>
      <c r="H34" s="169"/>
      <c r="I34" s="169"/>
    </row>
    <row r="35" spans="2:9" ht="15" customHeight="1" thickBot="1">
      <c r="C35" s="73" t="s">
        <v>50</v>
      </c>
      <c r="D35" s="74"/>
      <c r="E35" s="19">
        <v>9179</v>
      </c>
      <c r="F35" s="58"/>
      <c r="G35" s="58"/>
      <c r="H35" s="58"/>
      <c r="I35" s="58"/>
    </row>
    <row r="36" spans="2:9" ht="15" customHeight="1">
      <c r="C36" s="81" t="s">
        <v>19</v>
      </c>
      <c r="D36" s="82"/>
      <c r="E36" s="12">
        <f>(E6+E8)/E34</f>
        <v>11826.945781263223</v>
      </c>
      <c r="F36" s="58"/>
      <c r="G36" s="58"/>
      <c r="H36" s="58"/>
      <c r="I36" s="58"/>
    </row>
    <row r="37" spans="2:9" ht="15" customHeight="1" thickBot="1">
      <c r="C37" s="73" t="s">
        <v>20</v>
      </c>
      <c r="D37" s="74"/>
      <c r="E37" s="21">
        <f>(E7+E9)/E35</f>
        <v>7245.5567055234778</v>
      </c>
      <c r="F37" s="132"/>
      <c r="G37" s="132"/>
      <c r="H37" s="132"/>
      <c r="I37" s="132"/>
    </row>
    <row r="38" spans="2:9" ht="15" customHeight="1">
      <c r="C38" s="10" t="s">
        <v>51</v>
      </c>
      <c r="D38" s="10"/>
      <c r="E38" s="10"/>
      <c r="F38" s="10"/>
      <c r="G38" s="10"/>
      <c r="H38" s="10"/>
      <c r="I38" s="10"/>
    </row>
    <row r="39" spans="2:9" ht="15" customHeight="1">
      <c r="C39" s="10" t="s">
        <v>55</v>
      </c>
      <c r="D39" s="10"/>
      <c r="E39" s="10"/>
      <c r="F39" s="10"/>
      <c r="G39" s="10"/>
      <c r="H39" s="10"/>
      <c r="I39" s="10"/>
    </row>
    <row r="40" spans="2:9" ht="15" customHeight="1"/>
    <row r="41" spans="2:9" ht="15" customHeight="1">
      <c r="B41" s="1" t="s">
        <v>21</v>
      </c>
      <c r="C41" s="80" t="s">
        <v>22</v>
      </c>
      <c r="D41" s="80"/>
      <c r="E41" s="80"/>
      <c r="F41" s="80"/>
      <c r="G41" s="80"/>
    </row>
    <row r="42" spans="2:9" ht="12.75" thickBot="1">
      <c r="C42" s="8"/>
      <c r="D42" s="8"/>
      <c r="E42" s="166" t="s">
        <v>23</v>
      </c>
      <c r="F42" s="166"/>
      <c r="G42" s="166"/>
      <c r="H42" s="166" t="s">
        <v>24</v>
      </c>
      <c r="I42" s="166"/>
    </row>
    <row r="43" spans="2:9" ht="15" customHeight="1">
      <c r="C43" s="120" t="s">
        <v>25</v>
      </c>
      <c r="D43" s="121"/>
      <c r="E43" s="158"/>
      <c r="F43" s="159"/>
      <c r="G43" s="160"/>
      <c r="H43" s="158"/>
      <c r="I43" s="161"/>
    </row>
    <row r="44" spans="2:9" ht="15" customHeight="1" thickBot="1">
      <c r="C44" s="154" t="s">
        <v>26</v>
      </c>
      <c r="D44" s="155"/>
      <c r="E44" s="164"/>
      <c r="F44" s="162"/>
      <c r="G44" s="165"/>
      <c r="H44" s="162"/>
      <c r="I44" s="163"/>
    </row>
    <row r="45" spans="2:9" ht="15" customHeight="1" thickBot="1">
      <c r="C45" s="152" t="s">
        <v>53</v>
      </c>
      <c r="D45" s="153"/>
      <c r="E45" s="124">
        <v>31</v>
      </c>
      <c r="F45" s="125"/>
      <c r="G45" s="125"/>
      <c r="H45" s="125"/>
      <c r="I45" s="126"/>
    </row>
    <row r="46" spans="2:9" ht="15" customHeight="1">
      <c r="C46" s="10" t="s">
        <v>59</v>
      </c>
      <c r="D46" s="10"/>
      <c r="E46" s="28"/>
      <c r="F46" s="28"/>
      <c r="G46" s="28"/>
      <c r="H46" s="28"/>
      <c r="I46" s="28"/>
    </row>
    <row r="47" spans="2:9" ht="15" customHeight="1"/>
    <row r="48" spans="2:9" ht="15" customHeight="1" thickBot="1">
      <c r="B48" s="1" t="s">
        <v>27</v>
      </c>
      <c r="C48" s="80" t="s">
        <v>28</v>
      </c>
      <c r="D48" s="80"/>
      <c r="E48" s="80"/>
      <c r="F48" s="80"/>
      <c r="G48" s="80"/>
    </row>
    <row r="49" spans="2:9" ht="15" customHeight="1">
      <c r="C49" s="75" t="s">
        <v>29</v>
      </c>
      <c r="D49" s="23" t="s">
        <v>30</v>
      </c>
      <c r="E49" s="116">
        <f>(E16+E20)/(E16+E20+E24+E28)</f>
        <v>0.34792087831453561</v>
      </c>
      <c r="F49" s="116"/>
      <c r="G49" s="116"/>
      <c r="H49" s="116"/>
      <c r="I49" s="117"/>
    </row>
    <row r="50" spans="2:9" ht="15" customHeight="1" thickBot="1">
      <c r="C50" s="76"/>
      <c r="D50" s="26" t="s">
        <v>31</v>
      </c>
      <c r="E50" s="118">
        <f>(E24+E28)/(E16+E20+E24+E28)</f>
        <v>0.65207912168546434</v>
      </c>
      <c r="F50" s="156"/>
      <c r="G50" s="156"/>
      <c r="H50" s="156"/>
      <c r="I50" s="157"/>
    </row>
    <row r="51" spans="2:9" ht="15" customHeight="1"/>
    <row r="52" spans="2:9" ht="15" customHeight="1" thickBot="1">
      <c r="B52" s="1" t="s">
        <v>32</v>
      </c>
      <c r="C52" s="80" t="s">
        <v>33</v>
      </c>
      <c r="D52" s="80"/>
      <c r="E52" s="80"/>
      <c r="F52" s="80"/>
      <c r="G52" s="80"/>
      <c r="H52" s="80"/>
      <c r="I52" s="80"/>
    </row>
    <row r="53" spans="2:9" ht="70.150000000000006" customHeight="1" thickBot="1">
      <c r="C53" s="3" t="s">
        <v>34</v>
      </c>
      <c r="D53" s="149"/>
      <c r="E53" s="150"/>
      <c r="F53" s="150"/>
      <c r="G53" s="150"/>
      <c r="H53" s="150"/>
      <c r="I53" s="151"/>
    </row>
  </sheetData>
  <mergeCells count="44">
    <mergeCell ref="C52:I52"/>
    <mergeCell ref="D53:I53"/>
    <mergeCell ref="C45:D45"/>
    <mergeCell ref="E45:I45"/>
    <mergeCell ref="C48:G48"/>
    <mergeCell ref="C49:C50"/>
    <mergeCell ref="E49:I49"/>
    <mergeCell ref="E50:I50"/>
    <mergeCell ref="C43:D43"/>
    <mergeCell ref="E43:G43"/>
    <mergeCell ref="H43:I43"/>
    <mergeCell ref="C44:D44"/>
    <mergeCell ref="E44:G44"/>
    <mergeCell ref="H44:I44"/>
    <mergeCell ref="C36:D36"/>
    <mergeCell ref="C37:D37"/>
    <mergeCell ref="F37:I37"/>
    <mergeCell ref="C41:G41"/>
    <mergeCell ref="E42:G42"/>
    <mergeCell ref="H42:I42"/>
    <mergeCell ref="C35:D35"/>
    <mergeCell ref="C10:D10"/>
    <mergeCell ref="C11:E12"/>
    <mergeCell ref="F11:I11"/>
    <mergeCell ref="C13:C28"/>
    <mergeCell ref="D13:D15"/>
    <mergeCell ref="D17:D19"/>
    <mergeCell ref="D21:D23"/>
    <mergeCell ref="D25:D27"/>
    <mergeCell ref="C29:C32"/>
    <mergeCell ref="D29:D31"/>
    <mergeCell ref="C33:D33"/>
    <mergeCell ref="C34:D34"/>
    <mergeCell ref="F34:I34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53"/>
  <sheetViews>
    <sheetView view="pageBreakPreview" zoomScaleNormal="100" zoomScaleSheetLayoutView="100" workbookViewId="0">
      <selection activeCell="E45" sqref="E45:I45"/>
    </sheetView>
  </sheetViews>
  <sheetFormatPr defaultColWidth="9" defaultRowHeight="12"/>
  <cols>
    <col min="1" max="1" width="0.75" style="1" customWidth="1"/>
    <col min="2" max="2" width="3.125" style="1" bestFit="1" customWidth="1"/>
    <col min="3" max="3" width="10.625" style="9" customWidth="1"/>
    <col min="4" max="4" width="24.625" style="9" customWidth="1"/>
    <col min="5" max="6" width="10.625" style="9" customWidth="1"/>
    <col min="7" max="8" width="6.625" style="9" customWidth="1"/>
    <col min="9" max="9" width="19.625" style="9" customWidth="1"/>
    <col min="10" max="10" width="0.75" style="1" customWidth="1"/>
    <col min="11" max="11" width="9" style="1" customWidth="1"/>
    <col min="12" max="16384" width="9" style="1"/>
  </cols>
  <sheetData>
    <row r="1" spans="1:10" ht="18.75" customHeight="1">
      <c r="A1" s="106" t="s">
        <v>57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5" customHeight="1" thickBot="1">
      <c r="B2" s="1" t="s">
        <v>2</v>
      </c>
      <c r="C2" s="80" t="s">
        <v>3</v>
      </c>
      <c r="D2" s="80"/>
      <c r="E2" s="80"/>
      <c r="F2" s="80"/>
      <c r="G2" s="80"/>
      <c r="H2" s="8"/>
    </row>
    <row r="3" spans="1:10" ht="19.5" customHeight="1" thickBot="1">
      <c r="C3" s="107" t="s">
        <v>48</v>
      </c>
      <c r="D3" s="108"/>
      <c r="E3" s="133" t="s">
        <v>61</v>
      </c>
      <c r="F3" s="134"/>
      <c r="G3" s="134"/>
      <c r="H3" s="134"/>
      <c r="I3" s="135"/>
    </row>
    <row r="4" spans="1:10" ht="15" customHeight="1"/>
    <row r="5" spans="1:10" ht="15" customHeight="1" thickBot="1">
      <c r="B5" s="1" t="s">
        <v>5</v>
      </c>
      <c r="C5" s="80" t="s">
        <v>6</v>
      </c>
      <c r="D5" s="80"/>
      <c r="E5" s="80"/>
      <c r="F5" s="80"/>
      <c r="G5" s="80"/>
    </row>
    <row r="6" spans="1:10" ht="15" customHeight="1">
      <c r="C6" s="77" t="s">
        <v>7</v>
      </c>
      <c r="D6" s="11" t="s">
        <v>8</v>
      </c>
      <c r="E6" s="29">
        <v>161023189</v>
      </c>
      <c r="F6" s="132"/>
      <c r="G6" s="132"/>
      <c r="H6" s="132"/>
      <c r="I6" s="132"/>
    </row>
    <row r="7" spans="1:10" ht="15" customHeight="1">
      <c r="C7" s="78"/>
      <c r="D7" s="13" t="s">
        <v>35</v>
      </c>
      <c r="E7" s="31">
        <v>100416247</v>
      </c>
      <c r="F7" s="132"/>
      <c r="G7" s="132"/>
      <c r="H7" s="132"/>
      <c r="I7" s="132"/>
    </row>
    <row r="8" spans="1:10" ht="15" customHeight="1">
      <c r="C8" s="78"/>
      <c r="D8" s="13" t="s">
        <v>10</v>
      </c>
      <c r="E8" s="31">
        <v>441971013</v>
      </c>
      <c r="F8" s="132"/>
      <c r="G8" s="132"/>
      <c r="H8" s="132"/>
      <c r="I8" s="132"/>
    </row>
    <row r="9" spans="1:10" ht="15" customHeight="1">
      <c r="C9" s="131"/>
      <c r="D9" s="32" t="s">
        <v>36</v>
      </c>
      <c r="E9" s="33">
        <v>1698695</v>
      </c>
      <c r="F9" s="132"/>
      <c r="G9" s="132"/>
      <c r="H9" s="132"/>
      <c r="I9" s="132"/>
    </row>
    <row r="10" spans="1:10" ht="15" customHeight="1" thickBot="1">
      <c r="C10" s="66" t="s">
        <v>47</v>
      </c>
      <c r="D10" s="67"/>
      <c r="E10" s="34">
        <f>SUM(E6:E9)</f>
        <v>705109144</v>
      </c>
      <c r="F10" s="30"/>
      <c r="G10" s="30"/>
      <c r="H10" s="30"/>
      <c r="I10" s="30"/>
    </row>
    <row r="11" spans="1:10" ht="21" customHeight="1">
      <c r="C11" s="136" t="s">
        <v>12</v>
      </c>
      <c r="D11" s="137"/>
      <c r="E11" s="137"/>
      <c r="F11" s="140" t="s">
        <v>58</v>
      </c>
      <c r="G11" s="140"/>
      <c r="H11" s="140"/>
      <c r="I11" s="141"/>
    </row>
    <row r="12" spans="1:10" ht="22.15" customHeight="1">
      <c r="C12" s="138"/>
      <c r="D12" s="139"/>
      <c r="E12" s="139"/>
      <c r="F12" s="35" t="s">
        <v>37</v>
      </c>
      <c r="G12" s="35" t="s">
        <v>38</v>
      </c>
      <c r="H12" s="35" t="s">
        <v>39</v>
      </c>
      <c r="I12" s="36" t="s">
        <v>40</v>
      </c>
    </row>
    <row r="13" spans="1:10" ht="15" customHeight="1">
      <c r="C13" s="127" t="s">
        <v>41</v>
      </c>
      <c r="D13" s="142" t="s">
        <v>14</v>
      </c>
      <c r="E13" s="37"/>
      <c r="F13" s="14"/>
      <c r="G13" s="38">
        <v>50</v>
      </c>
      <c r="H13" s="39">
        <v>5000</v>
      </c>
      <c r="I13" s="40"/>
    </row>
    <row r="14" spans="1:10" ht="15" customHeight="1">
      <c r="C14" s="127"/>
      <c r="D14" s="143"/>
      <c r="E14" s="37"/>
      <c r="F14" s="14"/>
      <c r="G14" s="38"/>
      <c r="H14" s="39"/>
      <c r="I14" s="40"/>
    </row>
    <row r="15" spans="1:10" ht="15" customHeight="1" thickBot="1">
      <c r="C15" s="127"/>
      <c r="D15" s="143"/>
      <c r="E15" s="37"/>
      <c r="F15" s="14"/>
      <c r="G15" s="38"/>
      <c r="H15" s="39"/>
      <c r="I15" s="40"/>
    </row>
    <row r="16" spans="1:10" ht="15" customHeight="1" thickBot="1">
      <c r="C16" s="148"/>
      <c r="D16" s="41" t="s">
        <v>42</v>
      </c>
      <c r="E16" s="42">
        <v>49648313</v>
      </c>
      <c r="F16" s="43"/>
      <c r="G16" s="44"/>
      <c r="H16" s="43"/>
      <c r="I16" s="45"/>
    </row>
    <row r="17" spans="3:9" ht="15" customHeight="1">
      <c r="C17" s="127"/>
      <c r="D17" s="147" t="s">
        <v>43</v>
      </c>
      <c r="E17" s="46"/>
      <c r="F17" s="20"/>
      <c r="G17" s="47">
        <v>50</v>
      </c>
      <c r="H17" s="48">
        <v>2500</v>
      </c>
      <c r="I17" s="49"/>
    </row>
    <row r="18" spans="3:9" ht="15" customHeight="1">
      <c r="C18" s="127"/>
      <c r="D18" s="143"/>
      <c r="E18" s="37"/>
      <c r="F18" s="14"/>
      <c r="G18" s="38"/>
      <c r="H18" s="39"/>
      <c r="I18" s="40"/>
    </row>
    <row r="19" spans="3:9" ht="15" customHeight="1" thickBot="1">
      <c r="C19" s="127"/>
      <c r="D19" s="143"/>
      <c r="E19" s="37"/>
      <c r="F19" s="14"/>
      <c r="G19" s="38"/>
      <c r="H19" s="39"/>
      <c r="I19" s="40"/>
    </row>
    <row r="20" spans="3:9" ht="15" customHeight="1" thickBot="1">
      <c r="C20" s="148"/>
      <c r="D20" s="41" t="s">
        <v>42</v>
      </c>
      <c r="E20" s="42">
        <v>33465932</v>
      </c>
      <c r="F20" s="43"/>
      <c r="G20" s="44"/>
      <c r="H20" s="43"/>
      <c r="I20" s="45"/>
    </row>
    <row r="21" spans="3:9" ht="15" customHeight="1">
      <c r="C21" s="127"/>
      <c r="D21" s="144" t="s">
        <v>15</v>
      </c>
      <c r="E21" s="46"/>
      <c r="F21" s="20"/>
      <c r="G21" s="47">
        <v>50</v>
      </c>
      <c r="H21" s="48">
        <v>5000</v>
      </c>
      <c r="I21" s="49"/>
    </row>
    <row r="22" spans="3:9" ht="15" customHeight="1">
      <c r="C22" s="127"/>
      <c r="D22" s="143"/>
      <c r="E22" s="37"/>
      <c r="F22" s="14"/>
      <c r="G22" s="38"/>
      <c r="H22" s="39"/>
      <c r="I22" s="40"/>
    </row>
    <row r="23" spans="3:9" ht="15" customHeight="1" thickBot="1">
      <c r="C23" s="127"/>
      <c r="D23" s="143"/>
      <c r="E23" s="37"/>
      <c r="F23" s="14"/>
      <c r="G23" s="38"/>
      <c r="H23" s="39"/>
      <c r="I23" s="40"/>
    </row>
    <row r="24" spans="3:9" ht="15" customHeight="1" thickBot="1">
      <c r="C24" s="148"/>
      <c r="D24" s="41" t="s">
        <v>42</v>
      </c>
      <c r="E24" s="42">
        <v>160403659</v>
      </c>
      <c r="F24" s="43"/>
      <c r="G24" s="44"/>
      <c r="H24" s="43"/>
      <c r="I24" s="45"/>
    </row>
    <row r="25" spans="3:9" ht="15" customHeight="1">
      <c r="C25" s="127"/>
      <c r="D25" s="144" t="s">
        <v>45</v>
      </c>
      <c r="E25" s="46"/>
      <c r="F25" s="20"/>
      <c r="G25" s="47">
        <v>50</v>
      </c>
      <c r="H25" s="48">
        <v>2500</v>
      </c>
      <c r="I25" s="49"/>
    </row>
    <row r="26" spans="3:9" ht="15" customHeight="1">
      <c r="C26" s="127"/>
      <c r="D26" s="143"/>
      <c r="E26" s="37"/>
      <c r="F26" s="14"/>
      <c r="G26" s="38"/>
      <c r="H26" s="39"/>
      <c r="I26" s="40"/>
    </row>
    <row r="27" spans="3:9" ht="15" customHeight="1" thickBot="1">
      <c r="C27" s="127"/>
      <c r="D27" s="143"/>
      <c r="E27" s="37"/>
      <c r="F27" s="14"/>
      <c r="G27" s="38"/>
      <c r="H27" s="39"/>
      <c r="I27" s="40"/>
    </row>
    <row r="28" spans="3:9" ht="15" customHeight="1" thickBot="1">
      <c r="C28" s="148"/>
      <c r="D28" s="41" t="s">
        <v>42</v>
      </c>
      <c r="E28" s="42">
        <v>686400</v>
      </c>
      <c r="F28" s="43"/>
      <c r="G28" s="44"/>
      <c r="H28" s="43"/>
      <c r="I28" s="45"/>
    </row>
    <row r="29" spans="3:9" ht="15" customHeight="1">
      <c r="C29" s="145" t="s">
        <v>46</v>
      </c>
      <c r="D29" s="144" t="s">
        <v>17</v>
      </c>
      <c r="E29" s="46"/>
      <c r="F29" s="20">
        <v>2000</v>
      </c>
      <c r="G29" s="47" t="s">
        <v>44</v>
      </c>
      <c r="H29" s="48" t="s">
        <v>44</v>
      </c>
      <c r="I29" s="49" t="s">
        <v>62</v>
      </c>
    </row>
    <row r="30" spans="3:9" ht="15" customHeight="1">
      <c r="C30" s="145"/>
      <c r="D30" s="143"/>
      <c r="E30" s="37"/>
      <c r="F30" s="14">
        <v>1000</v>
      </c>
      <c r="G30" s="38" t="s">
        <v>44</v>
      </c>
      <c r="H30" s="39" t="s">
        <v>44</v>
      </c>
      <c r="I30" s="40" t="s">
        <v>63</v>
      </c>
    </row>
    <row r="31" spans="3:9" ht="15" customHeight="1" thickBot="1">
      <c r="C31" s="145"/>
      <c r="D31" s="143"/>
      <c r="E31" s="37"/>
      <c r="F31" s="14"/>
      <c r="G31" s="38"/>
      <c r="H31" s="39"/>
      <c r="I31" s="40"/>
    </row>
    <row r="32" spans="3:9" ht="15" customHeight="1" thickBot="1">
      <c r="C32" s="146"/>
      <c r="D32" s="41" t="s">
        <v>42</v>
      </c>
      <c r="E32" s="42">
        <v>65178000</v>
      </c>
      <c r="F32" s="43"/>
      <c r="G32" s="44"/>
      <c r="H32" s="51"/>
      <c r="I32" s="45"/>
    </row>
    <row r="33" spans="2:9" ht="15" customHeight="1" thickBot="1">
      <c r="C33" s="167" t="s">
        <v>47</v>
      </c>
      <c r="D33" s="168"/>
      <c r="E33" s="52">
        <f>E16+E20+E24+E28+E32</f>
        <v>309382304</v>
      </c>
      <c r="F33" s="53"/>
      <c r="G33" s="54"/>
      <c r="H33" s="55"/>
      <c r="I33" s="56"/>
    </row>
    <row r="34" spans="2:9" ht="15" customHeight="1">
      <c r="C34" s="97" t="s">
        <v>49</v>
      </c>
      <c r="D34" s="98"/>
      <c r="E34" s="57">
        <v>48465</v>
      </c>
      <c r="F34" s="169"/>
      <c r="G34" s="169"/>
      <c r="H34" s="169"/>
      <c r="I34" s="169"/>
    </row>
    <row r="35" spans="2:9" ht="15" customHeight="1" thickBot="1">
      <c r="C35" s="73" t="s">
        <v>50</v>
      </c>
      <c r="D35" s="74"/>
      <c r="E35" s="19">
        <v>13456</v>
      </c>
      <c r="F35" s="58"/>
      <c r="G35" s="58"/>
      <c r="H35" s="58"/>
      <c r="I35" s="58"/>
    </row>
    <row r="36" spans="2:9" ht="15" customHeight="1">
      <c r="C36" s="81" t="s">
        <v>19</v>
      </c>
      <c r="D36" s="82"/>
      <c r="E36" s="12">
        <f>(E6+E8)/E34</f>
        <v>12441.848798101722</v>
      </c>
      <c r="F36" s="58"/>
      <c r="G36" s="58"/>
      <c r="H36" s="58"/>
      <c r="I36" s="58"/>
    </row>
    <row r="37" spans="2:9" ht="15" customHeight="1" thickBot="1">
      <c r="C37" s="73" t="s">
        <v>20</v>
      </c>
      <c r="D37" s="74"/>
      <c r="E37" s="21">
        <f>(E7+E9)/E35</f>
        <v>7588.8036563614742</v>
      </c>
      <c r="F37" s="132"/>
      <c r="G37" s="132"/>
      <c r="H37" s="132"/>
      <c r="I37" s="132"/>
    </row>
    <row r="38" spans="2:9" ht="15" customHeight="1">
      <c r="C38" s="10" t="s">
        <v>51</v>
      </c>
      <c r="D38" s="10"/>
      <c r="E38" s="10"/>
      <c r="F38" s="10"/>
      <c r="G38" s="10"/>
      <c r="H38" s="10"/>
      <c r="I38" s="10"/>
    </row>
    <row r="39" spans="2:9" ht="15" customHeight="1">
      <c r="C39" s="10" t="s">
        <v>55</v>
      </c>
      <c r="D39" s="10"/>
      <c r="E39" s="10"/>
      <c r="F39" s="10"/>
      <c r="G39" s="10"/>
      <c r="H39" s="10"/>
      <c r="I39" s="10"/>
    </row>
    <row r="40" spans="2:9" ht="15" customHeight="1"/>
    <row r="41" spans="2:9" ht="15" customHeight="1">
      <c r="B41" s="1" t="s">
        <v>21</v>
      </c>
      <c r="C41" s="80" t="s">
        <v>22</v>
      </c>
      <c r="D41" s="80"/>
      <c r="E41" s="80"/>
      <c r="F41" s="80"/>
      <c r="G41" s="80"/>
    </row>
    <row r="42" spans="2:9" ht="12.75" thickBot="1">
      <c r="C42" s="8"/>
      <c r="D42" s="8"/>
      <c r="E42" s="166" t="s">
        <v>23</v>
      </c>
      <c r="F42" s="166"/>
      <c r="G42" s="166"/>
      <c r="H42" s="166" t="s">
        <v>24</v>
      </c>
      <c r="I42" s="166"/>
    </row>
    <row r="43" spans="2:9" ht="15" customHeight="1">
      <c r="C43" s="120" t="s">
        <v>25</v>
      </c>
      <c r="D43" s="121"/>
      <c r="E43" s="158"/>
      <c r="F43" s="159"/>
      <c r="G43" s="160"/>
      <c r="H43" s="158"/>
      <c r="I43" s="161"/>
    </row>
    <row r="44" spans="2:9" ht="15" customHeight="1" thickBot="1">
      <c r="C44" s="154" t="s">
        <v>26</v>
      </c>
      <c r="D44" s="155"/>
      <c r="E44" s="164"/>
      <c r="F44" s="162"/>
      <c r="G44" s="165"/>
      <c r="H44" s="162"/>
      <c r="I44" s="163"/>
    </row>
    <row r="45" spans="2:9" ht="15" customHeight="1" thickBot="1">
      <c r="C45" s="152" t="s">
        <v>53</v>
      </c>
      <c r="D45" s="153"/>
      <c r="E45" s="124">
        <v>30</v>
      </c>
      <c r="F45" s="125"/>
      <c r="G45" s="125"/>
      <c r="H45" s="125"/>
      <c r="I45" s="126"/>
    </row>
    <row r="46" spans="2:9" ht="15" customHeight="1">
      <c r="C46" s="10" t="s">
        <v>59</v>
      </c>
      <c r="D46" s="10"/>
      <c r="E46" s="28"/>
      <c r="F46" s="28"/>
      <c r="G46" s="28"/>
      <c r="H46" s="28"/>
      <c r="I46" s="28"/>
    </row>
    <row r="47" spans="2:9" ht="15" customHeight="1"/>
    <row r="48" spans="2:9" ht="15" customHeight="1" thickBot="1">
      <c r="B48" s="1" t="s">
        <v>27</v>
      </c>
      <c r="C48" s="80" t="s">
        <v>28</v>
      </c>
      <c r="D48" s="80"/>
      <c r="E48" s="80"/>
      <c r="F48" s="80"/>
      <c r="G48" s="80"/>
    </row>
    <row r="49" spans="2:9" ht="15" customHeight="1">
      <c r="C49" s="75" t="s">
        <v>29</v>
      </c>
      <c r="D49" s="23" t="s">
        <v>30</v>
      </c>
      <c r="E49" s="116">
        <f>(E16+E20)/(E16+E20+E24+E28)</f>
        <v>0.34034717504405654</v>
      </c>
      <c r="F49" s="116"/>
      <c r="G49" s="116"/>
      <c r="H49" s="116"/>
      <c r="I49" s="117"/>
    </row>
    <row r="50" spans="2:9" ht="15" customHeight="1" thickBot="1">
      <c r="C50" s="76"/>
      <c r="D50" s="26" t="s">
        <v>31</v>
      </c>
      <c r="E50" s="118">
        <f>(E24+E28)/(E16+E20+E24+E28)</f>
        <v>0.65965282495594346</v>
      </c>
      <c r="F50" s="156"/>
      <c r="G50" s="156"/>
      <c r="H50" s="156"/>
      <c r="I50" s="157"/>
    </row>
    <row r="51" spans="2:9" ht="15" customHeight="1"/>
    <row r="52" spans="2:9" ht="15" customHeight="1" thickBot="1">
      <c r="B52" s="1" t="s">
        <v>32</v>
      </c>
      <c r="C52" s="80" t="s">
        <v>33</v>
      </c>
      <c r="D52" s="80"/>
      <c r="E52" s="80"/>
      <c r="F52" s="80"/>
      <c r="G52" s="80"/>
      <c r="H52" s="80"/>
      <c r="I52" s="80"/>
    </row>
    <row r="53" spans="2:9" ht="70.150000000000006" customHeight="1" thickBot="1">
      <c r="C53" s="3" t="s">
        <v>34</v>
      </c>
      <c r="D53" s="149"/>
      <c r="E53" s="150"/>
      <c r="F53" s="150"/>
      <c r="G53" s="150"/>
      <c r="H53" s="150"/>
      <c r="I53" s="151"/>
    </row>
  </sheetData>
  <mergeCells count="44">
    <mergeCell ref="C52:I52"/>
    <mergeCell ref="D53:I53"/>
    <mergeCell ref="C45:D45"/>
    <mergeCell ref="E45:I45"/>
    <mergeCell ref="C48:G48"/>
    <mergeCell ref="C49:C50"/>
    <mergeCell ref="E49:I49"/>
    <mergeCell ref="E50:I50"/>
    <mergeCell ref="C43:D43"/>
    <mergeCell ref="E43:G43"/>
    <mergeCell ref="H43:I43"/>
    <mergeCell ref="C44:D44"/>
    <mergeCell ref="E44:G44"/>
    <mergeCell ref="H44:I44"/>
    <mergeCell ref="C36:D36"/>
    <mergeCell ref="C37:D37"/>
    <mergeCell ref="F37:I37"/>
    <mergeCell ref="C41:G41"/>
    <mergeCell ref="E42:G42"/>
    <mergeCell ref="H42:I42"/>
    <mergeCell ref="C35:D35"/>
    <mergeCell ref="C10:D10"/>
    <mergeCell ref="C11:E12"/>
    <mergeCell ref="F11:I11"/>
    <mergeCell ref="C13:C28"/>
    <mergeCell ref="D13:D15"/>
    <mergeCell ref="D17:D19"/>
    <mergeCell ref="D21:D23"/>
    <mergeCell ref="D25:D27"/>
    <mergeCell ref="C29:C32"/>
    <mergeCell ref="D29:D31"/>
    <mergeCell ref="C33:D33"/>
    <mergeCell ref="C34:D34"/>
    <mergeCell ref="F34:I34"/>
    <mergeCell ref="A1:J1"/>
    <mergeCell ref="C2:G2"/>
    <mergeCell ref="C3:D3"/>
    <mergeCell ref="E3:I3"/>
    <mergeCell ref="C5:G5"/>
    <mergeCell ref="C6:C9"/>
    <mergeCell ref="F6:I6"/>
    <mergeCell ref="F7:I7"/>
    <mergeCell ref="F8:I8"/>
    <mergeCell ref="F9:I9"/>
  </mergeCells>
  <phoneticPr fontId="1"/>
  <pageMargins left="0.51181102362204722" right="0.11811023622047245" top="0.55118110236220474" bottom="0.19685039370078741" header="0.31496062992125984" footer="0.11811023622047245"/>
  <pageSetup paperSize="9" scale="8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効果検証様式（集計値）</vt:lpstr>
      <vt:lpstr>R3.4</vt:lpstr>
      <vt:lpstr>R3.5</vt:lpstr>
      <vt:lpstr>R3.6</vt:lpstr>
      <vt:lpstr>R3.7</vt:lpstr>
      <vt:lpstr>R3.8</vt:lpstr>
      <vt:lpstr>R3.9</vt:lpstr>
      <vt:lpstr>R3.10</vt:lpstr>
      <vt:lpstr>R3.11</vt:lpstr>
      <vt:lpstr>R3.12</vt:lpstr>
      <vt:lpstr>R4.1</vt:lpstr>
      <vt:lpstr>R4.2</vt:lpstr>
      <vt:lpstr>R4.3</vt:lpstr>
      <vt:lpstr>R4.4</vt:lpstr>
      <vt:lpstr>R4.5</vt:lpstr>
      <vt:lpstr>R4.6</vt:lpstr>
      <vt:lpstr>R4.7</vt:lpstr>
      <vt:lpstr>R4.8</vt:lpstr>
      <vt:lpstr>R4.9</vt:lpstr>
      <vt:lpstr>R4.10</vt:lpstr>
      <vt:lpstr>R3.10!Print_Area</vt:lpstr>
      <vt:lpstr>R3.11!Print_Area</vt:lpstr>
      <vt:lpstr>R3.12!Print_Area</vt:lpstr>
      <vt:lpstr>R3.4!Print_Area</vt:lpstr>
      <vt:lpstr>R3.5!Print_Area</vt:lpstr>
      <vt:lpstr>R3.6!Print_Area</vt:lpstr>
      <vt:lpstr>R3.7!Print_Area</vt:lpstr>
      <vt:lpstr>R3.8!Print_Area</vt:lpstr>
      <vt:lpstr>R3.9!Print_Area</vt:lpstr>
      <vt:lpstr>R4.1!Print_Area</vt:lpstr>
      <vt:lpstr>R4.10!Print_Area</vt:lpstr>
      <vt:lpstr>R4.2!Print_Area</vt:lpstr>
      <vt:lpstr>R4.3!Print_Area</vt:lpstr>
      <vt:lpstr>R4.4!Print_Area</vt:lpstr>
      <vt:lpstr>R4.5!Print_Area</vt:lpstr>
      <vt:lpstr>R4.6!Print_Area</vt:lpstr>
      <vt:lpstr>R4.7!Print_Area</vt:lpstr>
      <vt:lpstr>R4.8!Print_Area</vt:lpstr>
      <vt:lpstr>R4.9!Print_Area</vt:lpstr>
      <vt:lpstr>'効果検証様式（集計値）'!Print_Area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/>
  <cp:keywords/>
  <dc:description>-</dc:description>
  <cp:lastModifiedBy/>
  <cp:revision>0</cp:revision>
  <dcterms:created xsi:type="dcterms:W3CDTF">2015-06-05T18:19:34Z</dcterms:created>
  <dcterms:modified xsi:type="dcterms:W3CDTF">2024-10-03T08:32:34Z</dcterms:modified>
  <cp:category/>
  <cp:contentStatus/>
</cp:coreProperties>
</file>