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80" yWindow="45" windowWidth="27900" windowHeight="12600"/>
  </bookViews>
  <sheets>
    <sheet name="法非適用_電気事業" sheetId="4" r:id="rId1"/>
    <sheet name="データ" sheetId="5" state="hidden" r:id="rId2"/>
  </sheets>
  <calcPr calcId="162913"/>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MD18" i="5"/>
  <c r="MC18" i="5"/>
  <c r="MB18" i="5"/>
  <c r="MA18" i="5"/>
  <c r="LZ18" i="5"/>
  <c r="KE18" i="5"/>
  <c r="KD18" i="5"/>
  <c r="KC18" i="5"/>
  <c r="KB18" i="5"/>
  <c r="KA18" i="5"/>
  <c r="IF18" i="5"/>
  <c r="IE18" i="5"/>
  <c r="ID18" i="5"/>
  <c r="IC18" i="5"/>
  <c r="IB18" i="5"/>
  <c r="GG18" i="5"/>
  <c r="GF18" i="5"/>
  <c r="GE18" i="5"/>
  <c r="GD18" i="5"/>
  <c r="GC18"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MD12" i="5"/>
  <c r="MC12" i="5"/>
  <c r="MB12" i="5"/>
  <c r="MA12" i="5"/>
  <c r="LZ12" i="5"/>
  <c r="KE12" i="5"/>
  <c r="KD12" i="5"/>
  <c r="KC12" i="5"/>
  <c r="KB12" i="5"/>
  <c r="KA12" i="5"/>
  <c r="IF12" i="5"/>
  <c r="IE12" i="5"/>
  <c r="ID12" i="5"/>
  <c r="IC12" i="5"/>
  <c r="IB12" i="5"/>
  <c r="GG12" i="5"/>
  <c r="GF12" i="5"/>
  <c r="GE12" i="5"/>
  <c r="GD12" i="5"/>
  <c r="GC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Y8" i="5"/>
  <c r="LP8" i="5"/>
  <c r="LT12" i="5" s="1"/>
  <c r="LO8" i="5"/>
  <c r="LF8" i="5"/>
  <c r="LI12" i="5" s="1"/>
  <c r="LE8" i="5"/>
  <c r="KV8" i="5"/>
  <c r="KZ12" i="5" s="1"/>
  <c r="KU8" i="5"/>
  <c r="KT8" i="5"/>
  <c r="KK8" i="5"/>
  <c r="KJ8" i="5"/>
  <c r="JZ8" i="5"/>
  <c r="JQ8" i="5"/>
  <c r="JT12" i="5" s="1"/>
  <c r="JP8" i="5"/>
  <c r="JG8" i="5"/>
  <c r="JK12" i="5" s="1"/>
  <c r="JF8" i="5"/>
  <c r="IW8" i="5"/>
  <c r="IZ12" i="5" s="1"/>
  <c r="IV8" i="5"/>
  <c r="IU8" i="5"/>
  <c r="IL8" i="5"/>
  <c r="IK8" i="5"/>
  <c r="IA8" i="5"/>
  <c r="HR8" i="5"/>
  <c r="HV12" i="5" s="1"/>
  <c r="HQ8" i="5"/>
  <c r="HH8" i="5"/>
  <c r="HK12" i="5" s="1"/>
  <c r="HG8" i="5"/>
  <c r="GX8" i="5"/>
  <c r="HB12" i="5" s="1"/>
  <c r="GW8" i="5"/>
  <c r="GV8" i="5"/>
  <c r="GL8" i="5"/>
  <c r="GB8" i="5"/>
  <c r="FR8" i="5"/>
  <c r="FH8" i="5"/>
  <c r="EX8" i="5"/>
  <c r="EW8" i="5"/>
  <c r="EM8" i="5"/>
  <c r="EC8" i="5"/>
  <c r="DS8" i="5"/>
  <c r="DI8" i="5"/>
  <c r="CY8" i="5"/>
  <c r="CX8" i="5"/>
  <c r="CN8" i="5"/>
  <c r="CD8" i="5"/>
  <c r="BS8" i="5"/>
  <c r="BH8" i="5"/>
  <c r="AW8" i="5"/>
  <c r="AW6" i="5"/>
  <c r="L19" i="4" s="1"/>
  <c r="AV6" i="5"/>
  <c r="I19" i="4" s="1"/>
  <c r="AU6" i="5"/>
  <c r="AT6" i="5"/>
  <c r="AS6" i="5"/>
  <c r="L16" i="4" s="1"/>
  <c r="AR6" i="5"/>
  <c r="J16" i="4" s="1"/>
  <c r="AQ6" i="5"/>
  <c r="AP6" i="5"/>
  <c r="AO6" i="5"/>
  <c r="N15" i="4" s="1"/>
  <c r="AN6" i="5"/>
  <c r="L15" i="4" s="1"/>
  <c r="AM6" i="5"/>
  <c r="AL6" i="5"/>
  <c r="AK6" i="5"/>
  <c r="F15" i="4" s="1"/>
  <c r="AJ6" i="5"/>
  <c r="N14" i="4" s="1"/>
  <c r="AI6" i="5"/>
  <c r="AH6" i="5"/>
  <c r="AG6" i="5"/>
  <c r="H14" i="4" s="1"/>
  <c r="AF6" i="5"/>
  <c r="F14" i="4" s="1"/>
  <c r="AE6" i="5"/>
  <c r="AD6" i="5"/>
  <c r="AC6" i="5"/>
  <c r="J13" i="4" s="1"/>
  <c r="AB6" i="5"/>
  <c r="H13" i="4" s="1"/>
  <c r="AA6" i="5"/>
  <c r="Z6" i="5"/>
  <c r="Y6" i="5"/>
  <c r="L12" i="4" s="1"/>
  <c r="X6" i="5"/>
  <c r="J12" i="4" s="1"/>
  <c r="W6" i="5"/>
  <c r="V6" i="5"/>
  <c r="U6" i="5"/>
  <c r="B9" i="4" s="1"/>
  <c r="T6" i="5"/>
  <c r="S6" i="5"/>
  <c r="R6" i="5"/>
  <c r="Q6" i="5"/>
  <c r="P6" i="5"/>
  <c r="O6" i="5"/>
  <c r="N6" i="5"/>
  <c r="M6" i="5"/>
  <c r="L6" i="5"/>
  <c r="FS8" i="5" s="1"/>
  <c r="K6" i="5"/>
  <c r="J6" i="5"/>
  <c r="I6" i="5"/>
  <c r="H6" i="5"/>
  <c r="G6" i="5"/>
  <c r="F6" i="5"/>
  <c r="E6" i="5"/>
  <c r="D6" i="5"/>
  <c r="C6" i="5"/>
  <c r="B6" i="5"/>
  <c r="E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9" i="4"/>
  <c r="N16" i="4"/>
  <c r="H16" i="4"/>
  <c r="F16" i="4"/>
  <c r="J15" i="4"/>
  <c r="H15" i="4"/>
  <c r="L14" i="4"/>
  <c r="J14" i="4"/>
  <c r="N13" i="4"/>
  <c r="L13" i="4"/>
  <c r="F13" i="4"/>
  <c r="N12" i="4"/>
  <c r="H12" i="4"/>
  <c r="F12" i="4"/>
  <c r="J7" i="4"/>
  <c r="N5" i="4"/>
  <c r="J5" i="4"/>
  <c r="F5" i="4"/>
  <c r="B5" i="4"/>
  <c r="N3" i="4"/>
  <c r="J3" i="4"/>
  <c r="F3" i="4"/>
  <c r="B3" i="4"/>
  <c r="B1" i="4"/>
  <c r="MC16" i="5" l="1"/>
  <c r="LI16" i="5"/>
  <c r="KN16" i="5"/>
  <c r="JT16" i="5"/>
  <c r="IZ16" i="5"/>
  <c r="IE16" i="5"/>
  <c r="HK16" i="5"/>
  <c r="LS16" i="5"/>
  <c r="KD16" i="5"/>
  <c r="IO16" i="5"/>
  <c r="GP16" i="5"/>
  <c r="FV16" i="5"/>
  <c r="FB16" i="5"/>
  <c r="EG16" i="5"/>
  <c r="DM16" i="5"/>
  <c r="CR16" i="5"/>
  <c r="BW16" i="5"/>
  <c r="BA16" i="5"/>
  <c r="MM16" i="5"/>
  <c r="JJ16" i="5"/>
  <c r="HA16" i="5"/>
  <c r="FL16" i="5"/>
  <c r="DW16" i="5"/>
  <c r="CH16" i="5"/>
  <c r="MM10" i="5"/>
  <c r="LS10" i="5"/>
  <c r="KY10" i="5"/>
  <c r="KD10" i="5"/>
  <c r="JJ10" i="5"/>
  <c r="IO10" i="5"/>
  <c r="HU10" i="5"/>
  <c r="HA10" i="5"/>
  <c r="GF10" i="5"/>
  <c r="FL10" i="5"/>
  <c r="EQ10" i="5"/>
  <c r="DW10" i="5"/>
  <c r="DC10" i="5"/>
  <c r="CH10" i="5"/>
  <c r="BL10" i="5"/>
  <c r="KY16" i="5"/>
  <c r="HU16" i="5"/>
  <c r="GF16" i="5"/>
  <c r="EQ16" i="5"/>
  <c r="DC16" i="5"/>
  <c r="BL16" i="5"/>
  <c r="MC10" i="5"/>
  <c r="LI10" i="5"/>
  <c r="KN10" i="5"/>
  <c r="JT10" i="5"/>
  <c r="IZ10" i="5"/>
  <c r="IE10" i="5"/>
  <c r="HK10" i="5"/>
  <c r="GP10" i="5"/>
  <c r="FV10" i="5"/>
  <c r="FB10" i="5"/>
  <c r="EG10" i="5"/>
  <c r="DM10" i="5"/>
  <c r="CR10" i="5"/>
  <c r="BW10" i="5"/>
  <c r="BA10" i="5"/>
  <c r="L11" i="4"/>
  <c r="FW18" i="5"/>
  <c r="FU18" i="5"/>
  <c r="FS18" i="5"/>
  <c r="FT18" i="5"/>
  <c r="FV18" i="5"/>
  <c r="FW12" i="5"/>
  <c r="FU12" i="5"/>
  <c r="FS12" i="5"/>
  <c r="FV12" i="5"/>
  <c r="FT12" i="5"/>
  <c r="GM8" i="5"/>
  <c r="IO18" i="5"/>
  <c r="IM18" i="5"/>
  <c r="IP18" i="5"/>
  <c r="IL18" i="5"/>
  <c r="IN18" i="5"/>
  <c r="KO18" i="5"/>
  <c r="KM18" i="5"/>
  <c r="KK18" i="5"/>
  <c r="KN18" i="5"/>
  <c r="KL18" i="5"/>
  <c r="MM18" i="5"/>
  <c r="MK18" i="5"/>
  <c r="MN18" i="5"/>
  <c r="MJ18" i="5"/>
  <c r="ML18" i="5"/>
  <c r="MM12" i="5"/>
  <c r="MK12" i="5"/>
  <c r="B10" i="5"/>
  <c r="D10" i="5"/>
  <c r="F10" i="5"/>
  <c r="GX12" i="5"/>
  <c r="GZ12" i="5"/>
  <c r="HI12" i="5"/>
  <c r="HR12" i="5"/>
  <c r="HT12" i="5"/>
  <c r="IL12" i="5"/>
  <c r="IN12" i="5"/>
  <c r="IP12" i="5"/>
  <c r="IX12" i="5"/>
  <c r="JG12" i="5"/>
  <c r="JI12" i="5"/>
  <c r="JR12" i="5"/>
  <c r="KL12" i="5"/>
  <c r="KN12" i="5"/>
  <c r="KV12" i="5"/>
  <c r="KX12" i="5"/>
  <c r="LG12" i="5"/>
  <c r="LP12" i="5"/>
  <c r="MJ12" i="5"/>
  <c r="MN12" i="5"/>
  <c r="EY8" i="5"/>
  <c r="FI8" i="5"/>
  <c r="HA18" i="5"/>
  <c r="GY18" i="5"/>
  <c r="GZ18" i="5"/>
  <c r="HB18" i="5"/>
  <c r="GX18" i="5"/>
  <c r="HL18" i="5"/>
  <c r="HJ18" i="5"/>
  <c r="HH18" i="5"/>
  <c r="HI18" i="5"/>
  <c r="HK18" i="5"/>
  <c r="HU18" i="5"/>
  <c r="HS18" i="5"/>
  <c r="HV18" i="5"/>
  <c r="HR18" i="5"/>
  <c r="HT18" i="5"/>
  <c r="JA18" i="5"/>
  <c r="IY18" i="5"/>
  <c r="IW18" i="5"/>
  <c r="IZ18" i="5"/>
  <c r="IX18" i="5"/>
  <c r="JJ18" i="5"/>
  <c r="JH18" i="5"/>
  <c r="JI18" i="5"/>
  <c r="JK18" i="5"/>
  <c r="JG18" i="5"/>
  <c r="JU18" i="5"/>
  <c r="JS18" i="5"/>
  <c r="JQ18" i="5"/>
  <c r="JR18" i="5"/>
  <c r="JT18" i="5"/>
  <c r="KY18" i="5"/>
  <c r="KW18" i="5"/>
  <c r="KX18" i="5"/>
  <c r="KZ18" i="5"/>
  <c r="KV18" i="5"/>
  <c r="LJ18" i="5"/>
  <c r="LH18" i="5"/>
  <c r="LF18" i="5"/>
  <c r="LG18" i="5"/>
  <c r="LI18" i="5"/>
  <c r="LS18" i="5"/>
  <c r="LQ18" i="5"/>
  <c r="LT18" i="5"/>
  <c r="LP18" i="5"/>
  <c r="LR18" i="5"/>
  <c r="LS12" i="5"/>
  <c r="LQ12" i="5"/>
  <c r="C10" i="5"/>
  <c r="GY12" i="5"/>
  <c r="HA12" i="5"/>
  <c r="HH12" i="5"/>
  <c r="HJ12" i="5"/>
  <c r="HL12" i="5"/>
  <c r="HS12" i="5"/>
  <c r="HU12" i="5"/>
  <c r="IM12" i="5"/>
  <c r="IO12" i="5"/>
  <c r="IW12" i="5"/>
  <c r="IY12" i="5"/>
  <c r="JA12" i="5"/>
  <c r="JH12" i="5"/>
  <c r="JJ12" i="5"/>
  <c r="JQ12" i="5"/>
  <c r="JS12" i="5"/>
  <c r="JU12" i="5"/>
  <c r="KK12" i="5"/>
  <c r="KM12" i="5"/>
  <c r="KO12" i="5"/>
  <c r="KW12" i="5"/>
  <c r="KY12" i="5"/>
  <c r="LF12" i="5"/>
  <c r="LH12" i="5"/>
  <c r="LJ12" i="5"/>
  <c r="LR12" i="5"/>
  <c r="ML12" i="5"/>
  <c r="MA16" i="5" l="1"/>
  <c r="LG16" i="5"/>
  <c r="KL16" i="5"/>
  <c r="JR16" i="5"/>
  <c r="IX16" i="5"/>
  <c r="IC16" i="5"/>
  <c r="HI16" i="5"/>
  <c r="MK16" i="5"/>
  <c r="KW16" i="5"/>
  <c r="JH16" i="5"/>
  <c r="HS16" i="5"/>
  <c r="GN16" i="5"/>
  <c r="FT16" i="5"/>
  <c r="EZ16" i="5"/>
  <c r="EE16" i="5"/>
  <c r="DK16" i="5"/>
  <c r="CP16" i="5"/>
  <c r="BU16" i="5"/>
  <c r="AY16" i="5"/>
  <c r="KB16" i="5"/>
  <c r="GD16" i="5"/>
  <c r="EO16" i="5"/>
  <c r="DA16" i="5"/>
  <c r="BJ16" i="5"/>
  <c r="MK10" i="5"/>
  <c r="LQ10" i="5"/>
  <c r="KW10" i="5"/>
  <c r="KB10" i="5"/>
  <c r="JH10" i="5"/>
  <c r="IM10" i="5"/>
  <c r="HS10" i="5"/>
  <c r="GY10" i="5"/>
  <c r="GD10" i="5"/>
  <c r="FJ10" i="5"/>
  <c r="EO10" i="5"/>
  <c r="DU10" i="5"/>
  <c r="DA10" i="5"/>
  <c r="CF10" i="5"/>
  <c r="BJ10" i="5"/>
  <c r="LQ16" i="5"/>
  <c r="IM16" i="5"/>
  <c r="GY16" i="5"/>
  <c r="FJ16" i="5"/>
  <c r="DU16" i="5"/>
  <c r="CF16" i="5"/>
  <c r="MA10" i="5"/>
  <c r="LG10" i="5"/>
  <c r="KL10" i="5"/>
  <c r="JR10" i="5"/>
  <c r="IX10" i="5"/>
  <c r="IC10" i="5"/>
  <c r="HI10" i="5"/>
  <c r="GN10" i="5"/>
  <c r="FT10" i="5"/>
  <c r="EZ10" i="5"/>
  <c r="EE10" i="5"/>
  <c r="DK10" i="5"/>
  <c r="CP10" i="5"/>
  <c r="BU10" i="5"/>
  <c r="AY10" i="5"/>
  <c r="H11" i="4"/>
  <c r="FL18" i="5"/>
  <c r="FJ18" i="5"/>
  <c r="FK18" i="5"/>
  <c r="FM18" i="5"/>
  <c r="FI18" i="5"/>
  <c r="FL12" i="5"/>
  <c r="FJ12" i="5"/>
  <c r="FM12" i="5"/>
  <c r="FK12" i="5"/>
  <c r="FI12" i="5"/>
  <c r="MN16" i="5"/>
  <c r="LT16" i="5"/>
  <c r="KZ16" i="5"/>
  <c r="KE16" i="5"/>
  <c r="JK16" i="5"/>
  <c r="IP16" i="5"/>
  <c r="HV16" i="5"/>
  <c r="LJ16" i="5"/>
  <c r="JU16" i="5"/>
  <c r="IF16" i="5"/>
  <c r="HB16" i="5"/>
  <c r="GG16" i="5"/>
  <c r="FM16" i="5"/>
  <c r="ER16" i="5"/>
  <c r="DX16" i="5"/>
  <c r="DD16" i="5"/>
  <c r="CI16" i="5"/>
  <c r="BM16" i="5"/>
  <c r="KO16" i="5"/>
  <c r="HL16" i="5"/>
  <c r="GQ16" i="5"/>
  <c r="FC16" i="5"/>
  <c r="DN16" i="5"/>
  <c r="BX16" i="5"/>
  <c r="MD10" i="5"/>
  <c r="LJ10" i="5"/>
  <c r="KO10" i="5"/>
  <c r="JU10" i="5"/>
  <c r="JA10" i="5"/>
  <c r="IF10" i="5"/>
  <c r="HL10" i="5"/>
  <c r="GQ10" i="5"/>
  <c r="FW10" i="5"/>
  <c r="FC10" i="5"/>
  <c r="EH10" i="5"/>
  <c r="DN10" i="5"/>
  <c r="CS10" i="5"/>
  <c r="BX10" i="5"/>
  <c r="BB10" i="5"/>
  <c r="N11" i="4"/>
  <c r="MD16" i="5"/>
  <c r="JA16" i="5"/>
  <c r="FW16" i="5"/>
  <c r="EH16" i="5"/>
  <c r="CS16" i="5"/>
  <c r="BB16" i="5"/>
  <c r="MN10" i="5"/>
  <c r="LT10" i="5"/>
  <c r="KZ10" i="5"/>
  <c r="KE10" i="5"/>
  <c r="JK10" i="5"/>
  <c r="IP10" i="5"/>
  <c r="HV10" i="5"/>
  <c r="HB10" i="5"/>
  <c r="GG10" i="5"/>
  <c r="FM10" i="5"/>
  <c r="ER10" i="5"/>
  <c r="DX10" i="5"/>
  <c r="DD10" i="5"/>
  <c r="CI10" i="5"/>
  <c r="BM10" i="5"/>
  <c r="MJ16" i="5"/>
  <c r="LP16" i="5"/>
  <c r="KV16" i="5"/>
  <c r="KA16" i="5"/>
  <c r="JG16" i="5"/>
  <c r="IL16" i="5"/>
  <c r="HR16" i="5"/>
  <c r="LF16" i="5"/>
  <c r="JQ16" i="5"/>
  <c r="IB16" i="5"/>
  <c r="GX16" i="5"/>
  <c r="GC16" i="5"/>
  <c r="FI16" i="5"/>
  <c r="EN16" i="5"/>
  <c r="DT16" i="5"/>
  <c r="CZ16" i="5"/>
  <c r="CE16" i="5"/>
  <c r="BI16" i="5"/>
  <c r="LZ16" i="5"/>
  <c r="IW16" i="5"/>
  <c r="GM16" i="5"/>
  <c r="EY16" i="5"/>
  <c r="DJ16" i="5"/>
  <c r="BT16" i="5"/>
  <c r="LZ10" i="5"/>
  <c r="LF10" i="5"/>
  <c r="KK10" i="5"/>
  <c r="JQ10" i="5"/>
  <c r="IW10" i="5"/>
  <c r="IB10" i="5"/>
  <c r="HH10" i="5"/>
  <c r="GM10" i="5"/>
  <c r="FS10" i="5"/>
  <c r="EY10" i="5"/>
  <c r="ED10" i="5"/>
  <c r="DJ10" i="5"/>
  <c r="CO10" i="5"/>
  <c r="BT10" i="5"/>
  <c r="AX10" i="5"/>
  <c r="F11" i="4"/>
  <c r="KK16" i="5"/>
  <c r="HH16" i="5"/>
  <c r="FS16" i="5"/>
  <c r="ED16" i="5"/>
  <c r="CO16" i="5"/>
  <c r="AX16" i="5"/>
  <c r="MJ10" i="5"/>
  <c r="LP10" i="5"/>
  <c r="KV10" i="5"/>
  <c r="KA10" i="5"/>
  <c r="JG10" i="5"/>
  <c r="IL10" i="5"/>
  <c r="HR10" i="5"/>
  <c r="GX10" i="5"/>
  <c r="GC10" i="5"/>
  <c r="FI10" i="5"/>
  <c r="EN10" i="5"/>
  <c r="DT10" i="5"/>
  <c r="CZ10" i="5"/>
  <c r="CE10" i="5"/>
  <c r="BI10" i="5"/>
  <c r="GQ18" i="5"/>
  <c r="GO18" i="5"/>
  <c r="GM18" i="5"/>
  <c r="GP18" i="5"/>
  <c r="GN18" i="5"/>
  <c r="GQ12" i="5"/>
  <c r="GO12" i="5"/>
  <c r="GM12" i="5"/>
  <c r="GP12" i="5"/>
  <c r="GN12" i="5"/>
  <c r="FC18" i="5"/>
  <c r="FA18" i="5"/>
  <c r="EY18" i="5"/>
  <c r="FB18" i="5"/>
  <c r="EZ18" i="5"/>
  <c r="FC12" i="5"/>
  <c r="FA12" i="5"/>
  <c r="EY12" i="5"/>
  <c r="FB12" i="5"/>
  <c r="EZ12" i="5"/>
  <c r="ML16" i="5"/>
  <c r="LR16" i="5"/>
  <c r="KX16" i="5"/>
  <c r="KC16" i="5"/>
  <c r="JI16" i="5"/>
  <c r="IN16" i="5"/>
  <c r="HT16" i="5"/>
  <c r="MB16" i="5"/>
  <c r="KM16" i="5"/>
  <c r="IY16" i="5"/>
  <c r="HJ16" i="5"/>
  <c r="GZ16" i="5"/>
  <c r="GE16" i="5"/>
  <c r="FK16" i="5"/>
  <c r="EP16" i="5"/>
  <c r="DV16" i="5"/>
  <c r="DB16" i="5"/>
  <c r="CG16" i="5"/>
  <c r="BK16" i="5"/>
  <c r="LH16" i="5"/>
  <c r="ID16" i="5"/>
  <c r="FU16" i="5"/>
  <c r="EF16" i="5"/>
  <c r="CQ16" i="5"/>
  <c r="AZ16" i="5"/>
  <c r="MB10" i="5"/>
  <c r="LH10" i="5"/>
  <c r="KM10" i="5"/>
  <c r="JS10" i="5"/>
  <c r="IY10" i="5"/>
  <c r="ID10" i="5"/>
  <c r="HJ10" i="5"/>
  <c r="GO10" i="5"/>
  <c r="FU10" i="5"/>
  <c r="FA10" i="5"/>
  <c r="EF10" i="5"/>
  <c r="DL10" i="5"/>
  <c r="CQ10" i="5"/>
  <c r="BV10" i="5"/>
  <c r="AZ10" i="5"/>
  <c r="J11" i="4"/>
  <c r="JS16" i="5"/>
  <c r="GO16" i="5"/>
  <c r="FA16" i="5"/>
  <c r="DL16" i="5"/>
  <c r="BV16" i="5"/>
  <c r="ML10" i="5"/>
  <c r="LR10" i="5"/>
  <c r="KX10" i="5"/>
  <c r="KC10" i="5"/>
  <c r="JI10" i="5"/>
  <c r="IN10" i="5"/>
  <c r="HT10" i="5"/>
  <c r="GZ10" i="5"/>
  <c r="GE10" i="5"/>
  <c r="FK10" i="5"/>
  <c r="EP10" i="5"/>
  <c r="DV10" i="5"/>
  <c r="DB10" i="5"/>
  <c r="CG10" i="5"/>
  <c r="BK10" i="5"/>
</calcChain>
</file>

<file path=xl/sharedStrings.xml><?xml version="1.0" encoding="utf-8"?>
<sst xmlns="http://schemas.openxmlformats.org/spreadsheetml/2006/main" count="996" uniqueCount="176">
  <si>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</si>
  <si>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</si>
  <si>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</si>
  <si>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</si>
  <si>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</si>
  <si>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</si>
  <si>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</si>
  <si>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</si>
  <si>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一般会計への繰出し
　目的：繰出し後、一般財源化　28,393千円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</si>
  <si>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</si>
  <si>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</si>
  <si>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</si>
  <si>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</si>
  <si>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</si>
  <si>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</si>
  <si>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</si>
  <si>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</si>
  <si>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</si>
  <si>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</si>
  <si>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</si>
  <si>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</si>
  <si>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</si>
  <si>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</si>
  <si>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</si>
  <si>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</si>
  <si>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</si>
  <si>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</si>
  <si>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</si>
  <si>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</si>
  <si>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</si>
  <si>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</si>
  <si>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</si>
  <si>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</si>
  <si>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</si>
  <si>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</si>
  <si>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FIT収入割合については、平成27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</si>
  <si>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</si>
  <si>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</si>
  <si>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</si>
  <si>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</si>
  <si>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</si>
  <si>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</si>
  <si>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</si>
  <si>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</si>
  <si>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</si>
  <si>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</si>
  <si>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</si>
  <si>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</si>
  <si>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</si>
  <si>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</si>
  <si>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</si>
  <si>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</si>
  <si>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</si>
  <si>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</si>
  <si>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</si>
  <si>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</si>
  <si>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</si>
  <si>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</si>
  <si>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</si>
  <si>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</si>
  <si>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</si>
  <si>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</si>
  <si>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</si>
  <si>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</si>
  <si>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</si>
  <si>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</si>
  <si>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</si>
  <si>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</si>
  <si>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</si>
  <si>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</si>
  <si>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</si>
  <si>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</si>
  <si>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</si>
  <si>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</si>
  <si>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</si>
  <si>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</si>
  <si>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</si>
  <si>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</si>
  <si>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</si>
  <si>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</si>
  <si>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</si>
  <si>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</si>
  <si>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</si>
  <si>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</si>
  <si>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</si>
  <si>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</si>
  <si>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</si>
  <si>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</si>
  <si>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</si>
  <si>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</si>
  <si>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</si>
  <si>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</si>
  <si>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</si>
  <si>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</si>
  <si>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</si>
  <si>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</si>
  <si>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</si>
  <si>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</si>
  <si>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</si>
  <si>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</si>
  <si>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</si>
  <si>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</si>
  <si>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</si>
  <si>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</si>
  <si>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</si>
  <si>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</si>
  <si>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</si>
  <si>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</si>
  <si>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</si>
  <si>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</si>
  <si>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</si>
  <si>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</si>
  <si>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</si>
  <si>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</si>
  <si>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</si>
  <si>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442127</t>
  </si>
  <si>
    <t>47</t>
  </si>
  <si>
    <t>04</t>
  </si>
  <si>
    <t>0</t>
  </si>
  <si>
    <t>000</t>
  </si>
  <si>
    <t>大分県　豊後大野市</t>
  </si>
  <si>
    <t>法非適用</t>
  </si>
  <si>
    <t>電気事業</t>
  </si>
  <si>
    <t>該当数値なし</t>
  </si>
  <si>
    <t>-</t>
  </si>
  <si>
    <t>平成46年4月1日　豊後大野市第２発電所</t>
  </si>
  <si>
    <t>無</t>
  </si>
  <si>
    <t>九州電力株式会社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</si>
  <si>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</si>
  <si>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</si>
  <si>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</si>
  <si>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</si>
  <si>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</si>
  <si>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</si>
  <si>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</si>
  <si>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</si>
  <si>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</si>
  <si>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</si>
  <si>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</si>
  <si>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</si>
  <si>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</si>
  <si>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</si>
  <si>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</si>
  <si>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</si>
  <si>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</si>
  <si>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</si>
  <si>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</si>
  <si>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</si>
  <si>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</si>
  <si>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</si>
  <si>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</si>
  <si>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</si>
  <si>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</si>
  <si>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</si>
  <si>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</si>
  <si>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</si>
  <si>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</si>
  <si>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</si>
  <si>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</si>
  <si>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</si>
  <si>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</si>
  <si>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</si>
  <si>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</si>
  <si>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</si>
  <si>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</si>
  <si>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</si>
  <si>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</si>
  <si>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</si>
  <si>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</si>
  <si>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</si>
  <si>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</si>
  <si>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</si>
  <si>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</si>
  <si>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平成25年度に施設工事が完了し、平成26年度より、５ヶ所の発電所を順次稼動開始してきたところです。　日照時間も比較的に安定しており、予定を上回る収入が確保できており、経常収支比率は100％を上回り、安定して推移しております。</t>
    <rPh sb="1" eb="3">
      <t>ヘイセイ</t>
    </rPh>
    <rPh sb="5" eb="7">
      <t>ネンド</t>
    </rPh>
    <rPh sb="8" eb="10">
      <t>シセツ</t>
    </rPh>
    <rPh sb="10" eb="12">
      <t>コウジ</t>
    </rPh>
    <rPh sb="13" eb="15">
      <t>カンリョウ</t>
    </rPh>
    <rPh sb="17" eb="19">
      <t>ヘイセイ</t>
    </rPh>
    <rPh sb="21" eb="23">
      <t>ネンド</t>
    </rPh>
    <rPh sb="28" eb="29">
      <t>ショ</t>
    </rPh>
    <rPh sb="30" eb="32">
      <t>ハツデン</t>
    </rPh>
    <rPh sb="32" eb="33">
      <t>ショ</t>
    </rPh>
    <rPh sb="34" eb="36">
      <t>ジュンジ</t>
    </rPh>
    <rPh sb="36" eb="38">
      <t>カドウ</t>
    </rPh>
    <rPh sb="38" eb="40">
      <t>カイシ</t>
    </rPh>
    <rPh sb="51" eb="53">
      <t>ニッショウ</t>
    </rPh>
    <rPh sb="53" eb="55">
      <t>ジカン</t>
    </rPh>
    <rPh sb="56" eb="59">
      <t>ヒカクテキ</t>
    </rPh>
    <rPh sb="60" eb="62">
      <t>アンテイ</t>
    </rPh>
    <rPh sb="67" eb="69">
      <t>ヨテイ</t>
    </rPh>
    <rPh sb="70" eb="72">
      <t>ウワマワ</t>
    </rPh>
    <rPh sb="73" eb="75">
      <t>シュウニュウ</t>
    </rPh>
    <rPh sb="76" eb="78">
      <t>カクホ</t>
    </rPh>
    <rPh sb="84" eb="86">
      <t>ケイジョウ</t>
    </rPh>
    <rPh sb="86" eb="88">
      <t>シュウシ</t>
    </rPh>
    <rPh sb="88" eb="90">
      <t>ヒリツ</t>
    </rPh>
    <rPh sb="96" eb="98">
      <t>ウワマワ</t>
    </rPh>
    <rPh sb="100" eb="102">
      <t>アンテイ</t>
    </rPh>
    <rPh sb="104" eb="106">
      <t>スイイ</t>
    </rPh>
    <phoneticPr fontId="3"/>
  </si>
  <si>
    <t>　平成26年度より順次施設を連系させて売電を開始しているところですが、設備利用率も経過よく稼動しているところです。
　初期投資に要した費用については、企業債は利用せずに、売電収入で分割して返納する扱いとしていることから、企業債残高対料金収入比率の算出されません。
　ＦＩＴ適用終了(H45年度)後の事業のあり方については、現時点で方針は定まっていないが、企業会計の適用を行っていく中で、売電収入の変動リスクも踏まえて検討していきます。</t>
    <rPh sb="1" eb="3">
      <t>ヘイセイ</t>
    </rPh>
    <rPh sb="5" eb="7">
      <t>ネンド</t>
    </rPh>
    <rPh sb="9" eb="11">
      <t>ジュンジ</t>
    </rPh>
    <rPh sb="11" eb="13">
      <t>シセツ</t>
    </rPh>
    <rPh sb="14" eb="15">
      <t>レン</t>
    </rPh>
    <rPh sb="15" eb="16">
      <t>ケイ</t>
    </rPh>
    <rPh sb="19" eb="21">
      <t>バイデン</t>
    </rPh>
    <rPh sb="22" eb="24">
      <t>カイシ</t>
    </rPh>
    <rPh sb="35" eb="37">
      <t>セツビ</t>
    </rPh>
    <rPh sb="37" eb="40">
      <t>リヨウリツ</t>
    </rPh>
    <rPh sb="41" eb="43">
      <t>ケイカ</t>
    </rPh>
    <rPh sb="45" eb="47">
      <t>カドウ</t>
    </rPh>
    <rPh sb="59" eb="61">
      <t>ショキ</t>
    </rPh>
    <rPh sb="61" eb="63">
      <t>トウシ</t>
    </rPh>
    <rPh sb="64" eb="65">
      <t>ヨウ</t>
    </rPh>
    <rPh sb="67" eb="69">
      <t>ヒヨウ</t>
    </rPh>
    <rPh sb="75" eb="77">
      <t>キギョウ</t>
    </rPh>
    <rPh sb="77" eb="78">
      <t>サイ</t>
    </rPh>
    <rPh sb="79" eb="81">
      <t>リヨウ</t>
    </rPh>
    <rPh sb="85" eb="87">
      <t>バイデン</t>
    </rPh>
    <rPh sb="87" eb="89">
      <t>シュウニュウ</t>
    </rPh>
    <rPh sb="90" eb="92">
      <t>ブンカツ</t>
    </rPh>
    <rPh sb="94" eb="96">
      <t>ヘンノウ</t>
    </rPh>
    <rPh sb="98" eb="99">
      <t>アツカ</t>
    </rPh>
    <rPh sb="110" eb="112">
      <t>キギョウ</t>
    </rPh>
    <rPh sb="112" eb="113">
      <t>サイ</t>
    </rPh>
    <rPh sb="113" eb="115">
      <t>ザンダカ</t>
    </rPh>
    <rPh sb="115" eb="116">
      <t>タイ</t>
    </rPh>
    <rPh sb="116" eb="118">
      <t>リョウキン</t>
    </rPh>
    <rPh sb="118" eb="120">
      <t>シュウニュウ</t>
    </rPh>
    <rPh sb="120" eb="122">
      <t>ヒリツ</t>
    </rPh>
    <rPh sb="123" eb="125">
      <t>サンシュツ</t>
    </rPh>
    <rPh sb="136" eb="138">
      <t>テキヨウ</t>
    </rPh>
    <rPh sb="144" eb="146">
      <t>ネンド</t>
    </rPh>
    <rPh sb="147" eb="148">
      <t>ゴ</t>
    </rPh>
    <rPh sb="149" eb="151">
      <t>ジギョウ</t>
    </rPh>
    <rPh sb="154" eb="155">
      <t>カタ</t>
    </rPh>
    <rPh sb="161" eb="164">
      <t>ゲンジテン</t>
    </rPh>
    <rPh sb="165" eb="167">
      <t>ホウシン</t>
    </rPh>
    <rPh sb="168" eb="169">
      <t>サダ</t>
    </rPh>
    <rPh sb="177" eb="179">
      <t>キギョウ</t>
    </rPh>
    <rPh sb="179" eb="181">
      <t>カイケイ</t>
    </rPh>
    <rPh sb="182" eb="184">
      <t>テキヨウ</t>
    </rPh>
    <rPh sb="185" eb="186">
      <t>オコナ</t>
    </rPh>
    <rPh sb="190" eb="191">
      <t>ナカ</t>
    </rPh>
    <rPh sb="193" eb="195">
      <t>バイデン</t>
    </rPh>
    <rPh sb="195" eb="197">
      <t>シュウニュウ</t>
    </rPh>
    <rPh sb="198" eb="200">
      <t>ヘンドウ</t>
    </rPh>
    <rPh sb="204" eb="205">
      <t>フ</t>
    </rPh>
    <rPh sb="208" eb="210">
      <t>ケントウ</t>
    </rPh>
    <phoneticPr fontId="3"/>
  </si>
  <si>
    <t>　現状経営状況を維持しながら、今後、経営戦略の策定を行っていく中で、ＦＩＴ終了後の対応や経常収支比率の改善等を検討するものとし、最善の配慮をもって施設運営を行っていきます。</t>
    <rPh sb="1" eb="3">
      <t>ゲンジョウ</t>
    </rPh>
    <rPh sb="3" eb="5">
      <t>ケイエイ</t>
    </rPh>
    <rPh sb="5" eb="7">
      <t>ジョウキョウ</t>
    </rPh>
    <rPh sb="8" eb="10">
      <t>イジ</t>
    </rPh>
    <rPh sb="15" eb="17">
      <t>コンゴ</t>
    </rPh>
    <rPh sb="18" eb="20">
      <t>ケイエイ</t>
    </rPh>
    <rPh sb="20" eb="22">
      <t>センリャク</t>
    </rPh>
    <rPh sb="23" eb="25">
      <t>サクテイ</t>
    </rPh>
    <rPh sb="26" eb="27">
      <t>オコナ</t>
    </rPh>
    <rPh sb="31" eb="32">
      <t>ナカ</t>
    </rPh>
    <rPh sb="37" eb="40">
      <t>シュウリョウゴ</t>
    </rPh>
    <rPh sb="41" eb="43">
      <t>タイオウ</t>
    </rPh>
    <rPh sb="44" eb="46">
      <t>ケイジョウ</t>
    </rPh>
    <rPh sb="46" eb="48">
      <t>シュウシ</t>
    </rPh>
    <rPh sb="48" eb="50">
      <t>ヒリツ</t>
    </rPh>
    <rPh sb="51" eb="54">
      <t>カイゼントウ</t>
    </rPh>
    <rPh sb="55" eb="57">
      <t>ケントウ</t>
    </rPh>
    <rPh sb="64" eb="66">
      <t>サイゼン</t>
    </rPh>
    <rPh sb="67" eb="69">
      <t>ハイリョ</t>
    </rPh>
    <rPh sb="73" eb="75">
      <t>シセツ</t>
    </rPh>
    <rPh sb="75" eb="77">
      <t>ウンエイ</t>
    </rPh>
    <rPh sb="78" eb="79">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</si>
</sst>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6" fontId="35" fillId="0" borderId="0" applyFont="0" applyFill="0" applyBorder="0" applyAlignment="0" applyProtection="0"/>
    <xf numFmtId="0" fontId="35" fillId="0" borderId="0"/>
    <xf numFmtId="0" fontId="1" fillId="0" borderId="0">
      <alignment vertical="center"/>
    </xf>
    <xf numFmtId="0" fontId="21" fillId="0" borderId="0">
      <alignment vertical="center"/>
    </xf>
    <xf numFmtId="0" fontId="35" fillId="0" borderId="0"/>
    <xf numFmtId="0" fontId="15" fillId="0" borderId="0"/>
    <xf numFmtId="0" fontId="23" fillId="0" borderId="0">
      <alignment vertical="center"/>
    </xf>
    <xf numFmtId="0" fontId="35" fillId="0" borderId="0">
      <alignment vertical="center"/>
    </xf>
    <xf numFmtId="0" fontId="35" fillId="0" borderId="0"/>
    <xf numFmtId="0" fontId="1" fillId="0" borderId="0">
      <alignment vertical="center"/>
    </xf>
    <xf numFmtId="0" fontId="15" fillId="0" borderId="0"/>
    <xf numFmtId="0" fontId="25" fillId="0" borderId="0">
      <alignment vertical="center"/>
    </xf>
    <xf numFmtId="0" fontId="36"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30"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1"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30" fillId="6" borderId="11" xfId="2" applyFont="1" applyFill="1" applyBorder="1" applyAlignment="1">
      <alignment vertical="center" shrinkToFit="1"/>
    </xf>
    <xf numFmtId="0" fontId="34" fillId="7" borderId="57" xfId="2" applyFont="1" applyFill="1" applyBorder="1" applyAlignment="1">
      <alignment horizontal="center" vertical="center"/>
    </xf>
    <xf numFmtId="0" fontId="34" fillId="7" borderId="58" xfId="2" applyFont="1" applyFill="1" applyBorder="1" applyAlignment="1">
      <alignment horizontal="center" vertical="center"/>
    </xf>
    <xf numFmtId="0" fontId="34" fillId="7" borderId="59" xfId="2" applyFont="1" applyFill="1" applyBorder="1" applyAlignment="1">
      <alignment horizontal="center" vertical="center"/>
    </xf>
    <xf numFmtId="0" fontId="34" fillId="7" borderId="60" xfId="2" applyFont="1" applyFill="1" applyBorder="1" applyAlignment="1">
      <alignment horizontal="center" vertical="center"/>
    </xf>
    <xf numFmtId="0" fontId="34" fillId="7" borderId="0" xfId="2" applyFont="1" applyFill="1" applyBorder="1" applyAlignment="1">
      <alignment horizontal="center" vertical="center"/>
    </xf>
    <xf numFmtId="0" fontId="34" fillId="7" borderId="61" xfId="2" applyFont="1" applyFill="1" applyBorder="1" applyAlignment="1">
      <alignment horizontal="center" vertical="center"/>
    </xf>
    <xf numFmtId="0" fontId="34" fillId="7" borderId="62" xfId="2" applyFont="1" applyFill="1" applyBorder="1" applyAlignment="1">
      <alignment horizontal="center" vertical="center"/>
    </xf>
    <xf numFmtId="0" fontId="34" fillId="7" borderId="63" xfId="2" applyFont="1" applyFill="1" applyBorder="1" applyAlignment="1">
      <alignment horizontal="center" vertical="center"/>
    </xf>
    <xf numFmtId="0" fontId="34"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#N/A</c:v>
                </c:pt>
                <c:pt idx="1">
                  <c:v>#N/A</c:v>
                </c:pt>
                <c:pt idx="2">
                  <c:v>#N/A</c:v>
                </c:pt>
                <c:pt idx="3">
                  <c:v>192.3</c:v>
                </c:pt>
                <c:pt idx="4">
                  <c:v>165.5</c:v>
                </c:pt>
              </c:numCache>
            </c:numRef>
          </c:val>
          <c:extLst xmlns:c16r2="http://schemas.microsoft.com/office/drawing/2015/06/chart">
            <c:ext xmlns:c16="http://schemas.microsoft.com/office/drawing/2014/chart" uri="{C3380CC4-5D6E-409C-BE32-E72D297353CC}">
              <c16:uniqueId val="{00000000-40B1-4A82-B8EE-C9228BAAF5CF}"/>
            </c:ext>
          </c:extLst>
        </c:ser>
        <c:dLbls>
          <c:showLegendKey val="0"/>
          <c:showVal val="0"/>
          <c:showCatName val="0"/>
          <c:showSerName val="0"/>
          <c:showPercent val="0"/>
          <c:showBubbleSize val="0"/>
        </c:dLbls>
        <c:gapWidth val="180"/>
        <c:overlap val="-90"/>
        <c:axId val="78578816"/>
        <c:axId val="78580352"/>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#N/A</c:v>
                </c:pt>
                <c:pt idx="1">
                  <c:v>#N/A</c:v>
                </c:pt>
                <c:pt idx="2">
                  <c:v>#N/A</c:v>
                </c:pt>
                <c:pt idx="3">
                  <c:v>124.7</c:v>
                </c:pt>
                <c:pt idx="4">
                  <c:v>118.8</c:v>
                </c:pt>
              </c:numCache>
            </c:numRef>
          </c:val>
          <c:smooth val="0"/>
          <c:extLst xmlns:c16r2="http://schemas.microsoft.com/office/drawing/2015/06/chart">
            <c:ext xmlns:c16="http://schemas.microsoft.com/office/drawing/2014/chart" uri="{C3380CC4-5D6E-409C-BE32-E72D297353CC}">
              <c16:uniqueId val="{00000001-40B1-4A82-B8EE-C9228BAAF5CF}"/>
            </c:ext>
          </c:extLst>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40B1-4A82-B8EE-C9228BAAF5CF}"/>
            </c:ext>
          </c:extLst>
        </c:ser>
        <c:dLbls>
          <c:showLegendKey val="0"/>
          <c:showVal val="0"/>
          <c:showCatName val="0"/>
          <c:showSerName val="0"/>
          <c:showPercent val="0"/>
          <c:showBubbleSize val="0"/>
        </c:dLbls>
        <c:marker val="1"/>
        <c:smooth val="0"/>
        <c:axId val="78578816"/>
        <c:axId val="78580352"/>
      </c:lineChart>
      <c:catAx>
        <c:axId val="78578816"/>
        <c:scaling>
          <c:orientation val="minMax"/>
        </c:scaling>
        <c:delete val="0"/>
        <c:axPos val="b"/>
        <c:numFmt formatCode="ge" sourceLinked="1"/>
        <c:majorTickMark val="none"/>
        <c:minorTickMark val="none"/>
        <c:tickLblPos val="none"/>
        <c:crossAx val="78580352"/>
        <c:crosses val="autoZero"/>
        <c:auto val="0"/>
        <c:lblAlgn val="ctr"/>
        <c:lblOffset val="100"/>
        <c:noMultiLvlLbl val="1"/>
      </c:catAx>
      <c:valAx>
        <c:axId val="7858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578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BD65-404F-AF99-313FC317A1DD}"/>
            </c:ext>
          </c:extLst>
        </c:ser>
        <c:dLbls>
          <c:showLegendKey val="0"/>
          <c:showVal val="0"/>
          <c:showCatName val="0"/>
          <c:showSerName val="0"/>
          <c:showPercent val="0"/>
          <c:showBubbleSize val="0"/>
        </c:dLbls>
        <c:gapWidth val="180"/>
        <c:overlap val="-90"/>
        <c:axId val="106067072"/>
        <c:axId val="106068992"/>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#N/A</c:v>
                </c:pt>
                <c:pt idx="2">
                  <c:v>#N/A</c:v>
                </c:pt>
                <c:pt idx="3">
                  <c:v>70.2</c:v>
                </c:pt>
                <c:pt idx="4">
                  <c:v>72.7</c:v>
                </c:pt>
              </c:numCache>
            </c:numRef>
          </c:val>
          <c:smooth val="0"/>
          <c:extLst xmlns:c16r2="http://schemas.microsoft.com/office/drawing/2015/06/chart">
            <c:ext xmlns:c16="http://schemas.microsoft.com/office/drawing/2014/chart" uri="{C3380CC4-5D6E-409C-BE32-E72D297353CC}">
              <c16:uniqueId val="{00000001-BD65-404F-AF99-313FC317A1DD}"/>
            </c:ext>
          </c:extLst>
        </c:ser>
        <c:dLbls>
          <c:showLegendKey val="0"/>
          <c:showVal val="0"/>
          <c:showCatName val="0"/>
          <c:showSerName val="0"/>
          <c:showPercent val="0"/>
          <c:showBubbleSize val="0"/>
        </c:dLbls>
        <c:marker val="1"/>
        <c:smooth val="0"/>
        <c:axId val="106067072"/>
        <c:axId val="106068992"/>
      </c:lineChart>
      <c:catAx>
        <c:axId val="106067072"/>
        <c:scaling>
          <c:orientation val="minMax"/>
        </c:scaling>
        <c:delete val="0"/>
        <c:axPos val="b"/>
        <c:numFmt formatCode="ge" sourceLinked="1"/>
        <c:majorTickMark val="none"/>
        <c:minorTickMark val="none"/>
        <c:tickLblPos val="none"/>
        <c:crossAx val="106068992"/>
        <c:crosses val="autoZero"/>
        <c:auto val="0"/>
        <c:lblAlgn val="ctr"/>
        <c:lblOffset val="100"/>
        <c:noMultiLvlLbl val="1"/>
      </c:catAx>
      <c:valAx>
        <c:axId val="10606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06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A8-4049-ADF3-30D4D3840ACB}"/>
            </c:ext>
          </c:extLst>
        </c:ser>
        <c:dLbls>
          <c:showLegendKey val="0"/>
          <c:showVal val="0"/>
          <c:showCatName val="0"/>
          <c:showSerName val="0"/>
          <c:showPercent val="0"/>
          <c:showBubbleSize val="0"/>
        </c:dLbls>
        <c:gapWidth val="180"/>
        <c:overlap val="-90"/>
        <c:axId val="106434944"/>
        <c:axId val="10643686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8-4049-ADF3-30D4D3840ACB}"/>
            </c:ext>
          </c:extLst>
        </c:ser>
        <c:dLbls>
          <c:showLegendKey val="0"/>
          <c:showVal val="0"/>
          <c:showCatName val="0"/>
          <c:showSerName val="0"/>
          <c:showPercent val="0"/>
          <c:showBubbleSize val="0"/>
        </c:dLbls>
        <c:marker val="1"/>
        <c:smooth val="0"/>
        <c:axId val="106434944"/>
        <c:axId val="106436864"/>
      </c:lineChart>
      <c:catAx>
        <c:axId val="106434944"/>
        <c:scaling>
          <c:orientation val="minMax"/>
        </c:scaling>
        <c:delete val="0"/>
        <c:axPos val="b"/>
        <c:numFmt formatCode="ge" sourceLinked="1"/>
        <c:majorTickMark val="none"/>
        <c:minorTickMark val="none"/>
        <c:tickLblPos val="none"/>
        <c:crossAx val="106436864"/>
        <c:crosses val="autoZero"/>
        <c:auto val="0"/>
        <c:lblAlgn val="ctr"/>
        <c:lblOffset val="100"/>
        <c:noMultiLvlLbl val="1"/>
      </c:catAx>
      <c:valAx>
        <c:axId val="10643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434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A0-47A1-AADE-393A9F812D4A}"/>
            </c:ext>
          </c:extLst>
        </c:ser>
        <c:dLbls>
          <c:showLegendKey val="0"/>
          <c:showVal val="0"/>
          <c:showCatName val="0"/>
          <c:showSerName val="0"/>
          <c:showPercent val="0"/>
          <c:showBubbleSize val="0"/>
        </c:dLbls>
        <c:gapWidth val="180"/>
        <c:overlap val="-90"/>
        <c:axId val="106487168"/>
        <c:axId val="106489344"/>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A0-47A1-AADE-393A9F812D4A}"/>
            </c:ext>
          </c:extLst>
        </c:ser>
        <c:dLbls>
          <c:showLegendKey val="0"/>
          <c:showVal val="0"/>
          <c:showCatName val="0"/>
          <c:showSerName val="0"/>
          <c:showPercent val="0"/>
          <c:showBubbleSize val="0"/>
        </c:dLbls>
        <c:marker val="1"/>
        <c:smooth val="0"/>
        <c:axId val="106487168"/>
        <c:axId val="106489344"/>
      </c:lineChart>
      <c:catAx>
        <c:axId val="106487168"/>
        <c:scaling>
          <c:orientation val="minMax"/>
        </c:scaling>
        <c:delete val="0"/>
        <c:axPos val="b"/>
        <c:numFmt formatCode="ge" sourceLinked="1"/>
        <c:majorTickMark val="none"/>
        <c:minorTickMark val="none"/>
        <c:tickLblPos val="none"/>
        <c:crossAx val="106489344"/>
        <c:crosses val="autoZero"/>
        <c:auto val="0"/>
        <c:lblAlgn val="ctr"/>
        <c:lblOffset val="100"/>
        <c:noMultiLvlLbl val="1"/>
      </c:catAx>
      <c:valAx>
        <c:axId val="10648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487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30-4243-8227-A097502ED1BE}"/>
            </c:ext>
          </c:extLst>
        </c:ser>
        <c:dLbls>
          <c:showLegendKey val="0"/>
          <c:showVal val="0"/>
          <c:showCatName val="0"/>
          <c:showSerName val="0"/>
          <c:showPercent val="0"/>
          <c:showBubbleSize val="0"/>
        </c:dLbls>
        <c:gapWidth val="180"/>
        <c:overlap val="-90"/>
        <c:axId val="106191488"/>
        <c:axId val="10619366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30-4243-8227-A097502ED1BE}"/>
            </c:ext>
          </c:extLst>
        </c:ser>
        <c:dLbls>
          <c:showLegendKey val="0"/>
          <c:showVal val="0"/>
          <c:showCatName val="0"/>
          <c:showSerName val="0"/>
          <c:showPercent val="0"/>
          <c:showBubbleSize val="0"/>
        </c:dLbls>
        <c:marker val="1"/>
        <c:smooth val="0"/>
        <c:axId val="106191488"/>
        <c:axId val="106193664"/>
      </c:lineChart>
      <c:catAx>
        <c:axId val="106191488"/>
        <c:scaling>
          <c:orientation val="minMax"/>
        </c:scaling>
        <c:delete val="0"/>
        <c:axPos val="b"/>
        <c:numFmt formatCode="ge" sourceLinked="1"/>
        <c:majorTickMark val="none"/>
        <c:minorTickMark val="none"/>
        <c:tickLblPos val="none"/>
        <c:crossAx val="106193664"/>
        <c:crosses val="autoZero"/>
        <c:auto val="0"/>
        <c:lblAlgn val="ctr"/>
        <c:lblOffset val="100"/>
        <c:noMultiLvlLbl val="1"/>
      </c:catAx>
      <c:valAx>
        <c:axId val="10619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619148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2F-48F2-A3A4-CA92D5D38B3B}"/>
            </c:ext>
          </c:extLst>
        </c:ser>
        <c:dLbls>
          <c:showLegendKey val="0"/>
          <c:showVal val="0"/>
          <c:showCatName val="0"/>
          <c:showSerName val="0"/>
          <c:showPercent val="0"/>
          <c:showBubbleSize val="0"/>
        </c:dLbls>
        <c:gapWidth val="180"/>
        <c:overlap val="-90"/>
        <c:axId val="106223488"/>
        <c:axId val="106307584"/>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2F-48F2-A3A4-CA92D5D38B3B}"/>
            </c:ext>
          </c:extLst>
        </c:ser>
        <c:dLbls>
          <c:showLegendKey val="0"/>
          <c:showVal val="0"/>
          <c:showCatName val="0"/>
          <c:showSerName val="0"/>
          <c:showPercent val="0"/>
          <c:showBubbleSize val="0"/>
        </c:dLbls>
        <c:marker val="1"/>
        <c:smooth val="0"/>
        <c:axId val="106223488"/>
        <c:axId val="106307584"/>
      </c:lineChart>
      <c:catAx>
        <c:axId val="106223488"/>
        <c:scaling>
          <c:orientation val="minMax"/>
        </c:scaling>
        <c:delete val="0"/>
        <c:axPos val="b"/>
        <c:numFmt formatCode="ge" sourceLinked="1"/>
        <c:majorTickMark val="none"/>
        <c:minorTickMark val="none"/>
        <c:tickLblPos val="none"/>
        <c:crossAx val="106307584"/>
        <c:crosses val="autoZero"/>
        <c:auto val="0"/>
        <c:lblAlgn val="ctr"/>
        <c:lblOffset val="100"/>
        <c:noMultiLvlLbl val="1"/>
      </c:catAx>
      <c:valAx>
        <c:axId val="10630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223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29-45DA-B334-55C3B1EF4960}"/>
            </c:ext>
          </c:extLst>
        </c:ser>
        <c:dLbls>
          <c:showLegendKey val="0"/>
          <c:showVal val="0"/>
          <c:showCatName val="0"/>
          <c:showSerName val="0"/>
          <c:showPercent val="0"/>
          <c:showBubbleSize val="0"/>
        </c:dLbls>
        <c:gapWidth val="180"/>
        <c:overlap val="-90"/>
        <c:axId val="106325120"/>
        <c:axId val="106327040"/>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29-45DA-B334-55C3B1EF4960}"/>
            </c:ext>
          </c:extLst>
        </c:ser>
        <c:dLbls>
          <c:showLegendKey val="0"/>
          <c:showVal val="0"/>
          <c:showCatName val="0"/>
          <c:showSerName val="0"/>
          <c:showPercent val="0"/>
          <c:showBubbleSize val="0"/>
        </c:dLbls>
        <c:marker val="1"/>
        <c:smooth val="0"/>
        <c:axId val="106325120"/>
        <c:axId val="106327040"/>
      </c:lineChart>
      <c:catAx>
        <c:axId val="106325120"/>
        <c:scaling>
          <c:orientation val="minMax"/>
        </c:scaling>
        <c:delete val="0"/>
        <c:axPos val="b"/>
        <c:numFmt formatCode="ge" sourceLinked="1"/>
        <c:majorTickMark val="none"/>
        <c:minorTickMark val="none"/>
        <c:tickLblPos val="none"/>
        <c:crossAx val="106327040"/>
        <c:crosses val="autoZero"/>
        <c:auto val="0"/>
        <c:lblAlgn val="ctr"/>
        <c:lblOffset val="100"/>
        <c:noMultiLvlLbl val="1"/>
      </c:catAx>
      <c:valAx>
        <c:axId val="106327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25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FA-4D5D-BD1A-32F34A2FC7DF}"/>
            </c:ext>
          </c:extLst>
        </c:ser>
        <c:dLbls>
          <c:showLegendKey val="0"/>
          <c:showVal val="0"/>
          <c:showCatName val="0"/>
          <c:showSerName val="0"/>
          <c:showPercent val="0"/>
          <c:showBubbleSize val="0"/>
        </c:dLbls>
        <c:gapWidth val="180"/>
        <c:overlap val="-90"/>
        <c:axId val="106365312"/>
        <c:axId val="10636723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FA-4D5D-BD1A-32F34A2FC7DF}"/>
            </c:ext>
          </c:extLst>
        </c:ser>
        <c:dLbls>
          <c:showLegendKey val="0"/>
          <c:showVal val="0"/>
          <c:showCatName val="0"/>
          <c:showSerName val="0"/>
          <c:showPercent val="0"/>
          <c:showBubbleSize val="0"/>
        </c:dLbls>
        <c:marker val="1"/>
        <c:smooth val="0"/>
        <c:axId val="106365312"/>
        <c:axId val="106367232"/>
      </c:lineChart>
      <c:catAx>
        <c:axId val="106365312"/>
        <c:scaling>
          <c:orientation val="minMax"/>
        </c:scaling>
        <c:delete val="0"/>
        <c:axPos val="b"/>
        <c:numFmt formatCode="ge" sourceLinked="1"/>
        <c:majorTickMark val="none"/>
        <c:minorTickMark val="none"/>
        <c:tickLblPos val="none"/>
        <c:crossAx val="106367232"/>
        <c:crosses val="autoZero"/>
        <c:auto val="0"/>
        <c:lblAlgn val="ctr"/>
        <c:lblOffset val="100"/>
        <c:noMultiLvlLbl val="1"/>
      </c:catAx>
      <c:valAx>
        <c:axId val="106367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65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99-479F-8C26-E93C4021170C}"/>
            </c:ext>
          </c:extLst>
        </c:ser>
        <c:dLbls>
          <c:showLegendKey val="0"/>
          <c:showVal val="0"/>
          <c:showCatName val="0"/>
          <c:showSerName val="0"/>
          <c:showPercent val="0"/>
          <c:showBubbleSize val="0"/>
        </c:dLbls>
        <c:gapWidth val="180"/>
        <c:overlap val="-90"/>
        <c:axId val="106384768"/>
        <c:axId val="106411520"/>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99-479F-8C26-E93C4021170C}"/>
            </c:ext>
          </c:extLst>
        </c:ser>
        <c:dLbls>
          <c:showLegendKey val="0"/>
          <c:showVal val="0"/>
          <c:showCatName val="0"/>
          <c:showSerName val="0"/>
          <c:showPercent val="0"/>
          <c:showBubbleSize val="0"/>
        </c:dLbls>
        <c:marker val="1"/>
        <c:smooth val="0"/>
        <c:axId val="106384768"/>
        <c:axId val="106411520"/>
      </c:lineChart>
      <c:catAx>
        <c:axId val="106384768"/>
        <c:scaling>
          <c:orientation val="minMax"/>
        </c:scaling>
        <c:delete val="0"/>
        <c:axPos val="b"/>
        <c:numFmt formatCode="ge" sourceLinked="1"/>
        <c:majorTickMark val="none"/>
        <c:minorTickMark val="none"/>
        <c:tickLblPos val="none"/>
        <c:crossAx val="106411520"/>
        <c:crosses val="autoZero"/>
        <c:auto val="0"/>
        <c:lblAlgn val="ctr"/>
        <c:lblOffset val="100"/>
        <c:noMultiLvlLbl val="1"/>
      </c:catAx>
      <c:valAx>
        <c:axId val="106411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384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30-4A09-8D2A-9F4B8201D45D}"/>
            </c:ext>
          </c:extLst>
        </c:ser>
        <c:dLbls>
          <c:showLegendKey val="0"/>
          <c:showVal val="0"/>
          <c:showCatName val="0"/>
          <c:showSerName val="0"/>
          <c:showPercent val="0"/>
          <c:showBubbleSize val="0"/>
        </c:dLbls>
        <c:gapWidth val="180"/>
        <c:overlap val="-90"/>
        <c:axId val="106572800"/>
        <c:axId val="106579072"/>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30-4A09-8D2A-9F4B8201D45D}"/>
            </c:ext>
          </c:extLst>
        </c:ser>
        <c:dLbls>
          <c:showLegendKey val="0"/>
          <c:showVal val="0"/>
          <c:showCatName val="0"/>
          <c:showSerName val="0"/>
          <c:showPercent val="0"/>
          <c:showBubbleSize val="0"/>
        </c:dLbls>
        <c:marker val="1"/>
        <c:smooth val="0"/>
        <c:axId val="106572800"/>
        <c:axId val="106579072"/>
      </c:lineChart>
      <c:catAx>
        <c:axId val="106572800"/>
        <c:scaling>
          <c:orientation val="minMax"/>
        </c:scaling>
        <c:delete val="0"/>
        <c:axPos val="b"/>
        <c:numFmt formatCode="ge" sourceLinked="1"/>
        <c:majorTickMark val="none"/>
        <c:minorTickMark val="none"/>
        <c:tickLblPos val="none"/>
        <c:crossAx val="106579072"/>
        <c:crosses val="autoZero"/>
        <c:auto val="0"/>
        <c:lblAlgn val="ctr"/>
        <c:lblOffset val="100"/>
        <c:noMultiLvlLbl val="1"/>
      </c:catAx>
      <c:valAx>
        <c:axId val="106579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572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A8-4666-ABD5-13E2D1BEF68F}"/>
            </c:ext>
          </c:extLst>
        </c:ser>
        <c:dLbls>
          <c:showLegendKey val="0"/>
          <c:showVal val="0"/>
          <c:showCatName val="0"/>
          <c:showSerName val="0"/>
          <c:showPercent val="0"/>
          <c:showBubbleSize val="0"/>
        </c:dLbls>
        <c:gapWidth val="180"/>
        <c:overlap val="-90"/>
        <c:axId val="106621184"/>
        <c:axId val="10662336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A8-4666-ABD5-13E2D1BEF68F}"/>
            </c:ext>
          </c:extLst>
        </c:ser>
        <c:dLbls>
          <c:showLegendKey val="0"/>
          <c:showVal val="0"/>
          <c:showCatName val="0"/>
          <c:showSerName val="0"/>
          <c:showPercent val="0"/>
          <c:showBubbleSize val="0"/>
        </c:dLbls>
        <c:marker val="1"/>
        <c:smooth val="0"/>
        <c:axId val="106621184"/>
        <c:axId val="106623360"/>
      </c:lineChart>
      <c:catAx>
        <c:axId val="106621184"/>
        <c:scaling>
          <c:orientation val="minMax"/>
        </c:scaling>
        <c:delete val="0"/>
        <c:axPos val="b"/>
        <c:numFmt formatCode="ge" sourceLinked="1"/>
        <c:majorTickMark val="none"/>
        <c:minorTickMark val="none"/>
        <c:tickLblPos val="none"/>
        <c:crossAx val="106623360"/>
        <c:crosses val="autoZero"/>
        <c:auto val="0"/>
        <c:lblAlgn val="ctr"/>
        <c:lblOffset val="100"/>
        <c:noMultiLvlLbl val="1"/>
      </c:catAx>
      <c:valAx>
        <c:axId val="10662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62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#N/A</c:v>
                </c:pt>
                <c:pt idx="1">
                  <c:v>#N/A</c:v>
                </c:pt>
                <c:pt idx="2">
                  <c:v>#N/A</c:v>
                </c:pt>
                <c:pt idx="3">
                  <c:v>1686.7</c:v>
                </c:pt>
                <c:pt idx="4">
                  <c:v>286.3</c:v>
                </c:pt>
              </c:numCache>
            </c:numRef>
          </c:val>
          <c:extLst xmlns:c16r2="http://schemas.microsoft.com/office/drawing/2015/06/chart">
            <c:ext xmlns:c16="http://schemas.microsoft.com/office/drawing/2014/chart" uri="{C3380CC4-5D6E-409C-BE32-E72D297353CC}">
              <c16:uniqueId val="{00000000-FC05-4A92-B115-BB55DD68DF75}"/>
            </c:ext>
          </c:extLst>
        </c:ser>
        <c:dLbls>
          <c:showLegendKey val="0"/>
          <c:showVal val="0"/>
          <c:showCatName val="0"/>
          <c:showSerName val="0"/>
          <c:showPercent val="0"/>
          <c:showBubbleSize val="0"/>
        </c:dLbls>
        <c:gapWidth val="180"/>
        <c:overlap val="-90"/>
        <c:axId val="105646336"/>
        <c:axId val="105652224"/>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#N/A</c:v>
                </c:pt>
                <c:pt idx="1">
                  <c:v>#N/A</c:v>
                </c:pt>
                <c:pt idx="2">
                  <c:v>#N/A</c:v>
                </c:pt>
                <c:pt idx="3">
                  <c:v>324.60000000000002</c:v>
                </c:pt>
                <c:pt idx="4">
                  <c:v>255.4</c:v>
                </c:pt>
              </c:numCache>
            </c:numRef>
          </c:val>
          <c:smooth val="0"/>
          <c:extLst xmlns:c16r2="http://schemas.microsoft.com/office/drawing/2015/06/chart">
            <c:ext xmlns:c16="http://schemas.microsoft.com/office/drawing/2014/chart" uri="{C3380CC4-5D6E-409C-BE32-E72D297353CC}">
              <c16:uniqueId val="{00000001-FC05-4A92-B115-BB55DD68DF75}"/>
            </c:ext>
          </c:extLst>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C05-4A92-B115-BB55DD68DF75}"/>
            </c:ext>
          </c:extLst>
        </c:ser>
        <c:dLbls>
          <c:showLegendKey val="0"/>
          <c:showVal val="0"/>
          <c:showCatName val="0"/>
          <c:showSerName val="0"/>
          <c:showPercent val="0"/>
          <c:showBubbleSize val="0"/>
        </c:dLbls>
        <c:marker val="1"/>
        <c:smooth val="0"/>
        <c:axId val="105646336"/>
        <c:axId val="105652224"/>
      </c:lineChart>
      <c:catAx>
        <c:axId val="105646336"/>
        <c:scaling>
          <c:orientation val="minMax"/>
        </c:scaling>
        <c:delete val="0"/>
        <c:axPos val="b"/>
        <c:numFmt formatCode="ge" sourceLinked="1"/>
        <c:majorTickMark val="none"/>
        <c:minorTickMark val="none"/>
        <c:tickLblPos val="none"/>
        <c:crossAx val="105652224"/>
        <c:crosses val="autoZero"/>
        <c:auto val="0"/>
        <c:lblAlgn val="ctr"/>
        <c:lblOffset val="100"/>
        <c:noMultiLvlLbl val="1"/>
      </c:catAx>
      <c:valAx>
        <c:axId val="105652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64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36-4A93-B80D-EFED360BCCFE}"/>
            </c:ext>
          </c:extLst>
        </c:ser>
        <c:dLbls>
          <c:showLegendKey val="0"/>
          <c:showVal val="0"/>
          <c:showCatName val="0"/>
          <c:showSerName val="0"/>
          <c:showPercent val="0"/>
          <c:showBubbleSize val="0"/>
        </c:dLbls>
        <c:gapWidth val="180"/>
        <c:overlap val="-90"/>
        <c:axId val="106727680"/>
        <c:axId val="10674214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36-4A93-B80D-EFED360BCCFE}"/>
            </c:ext>
          </c:extLst>
        </c:ser>
        <c:dLbls>
          <c:showLegendKey val="0"/>
          <c:showVal val="0"/>
          <c:showCatName val="0"/>
          <c:showSerName val="0"/>
          <c:showPercent val="0"/>
          <c:showBubbleSize val="0"/>
        </c:dLbls>
        <c:marker val="1"/>
        <c:smooth val="0"/>
        <c:axId val="106727680"/>
        <c:axId val="106742144"/>
      </c:lineChart>
      <c:catAx>
        <c:axId val="106727680"/>
        <c:scaling>
          <c:orientation val="minMax"/>
        </c:scaling>
        <c:delete val="0"/>
        <c:axPos val="b"/>
        <c:numFmt formatCode="ge" sourceLinked="1"/>
        <c:majorTickMark val="none"/>
        <c:minorTickMark val="none"/>
        <c:tickLblPos val="none"/>
        <c:crossAx val="106742144"/>
        <c:crosses val="autoZero"/>
        <c:auto val="0"/>
        <c:lblAlgn val="ctr"/>
        <c:lblOffset val="100"/>
        <c:noMultiLvlLbl val="1"/>
      </c:catAx>
      <c:valAx>
        <c:axId val="10674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72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1A-442D-BA04-F60BE7BF645F}"/>
            </c:ext>
          </c:extLst>
        </c:ser>
        <c:dLbls>
          <c:showLegendKey val="0"/>
          <c:showVal val="0"/>
          <c:showCatName val="0"/>
          <c:showSerName val="0"/>
          <c:showPercent val="0"/>
          <c:showBubbleSize val="0"/>
        </c:dLbls>
        <c:gapWidth val="180"/>
        <c:overlap val="-90"/>
        <c:axId val="106771968"/>
        <c:axId val="106773888"/>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1A-442D-BA04-F60BE7BF645F}"/>
            </c:ext>
          </c:extLst>
        </c:ser>
        <c:dLbls>
          <c:showLegendKey val="0"/>
          <c:showVal val="0"/>
          <c:showCatName val="0"/>
          <c:showSerName val="0"/>
          <c:showPercent val="0"/>
          <c:showBubbleSize val="0"/>
        </c:dLbls>
        <c:marker val="1"/>
        <c:smooth val="0"/>
        <c:axId val="106771968"/>
        <c:axId val="106773888"/>
      </c:lineChart>
      <c:catAx>
        <c:axId val="106771968"/>
        <c:scaling>
          <c:orientation val="minMax"/>
        </c:scaling>
        <c:delete val="0"/>
        <c:axPos val="b"/>
        <c:numFmt formatCode="ge" sourceLinked="1"/>
        <c:majorTickMark val="none"/>
        <c:minorTickMark val="none"/>
        <c:tickLblPos val="none"/>
        <c:crossAx val="106773888"/>
        <c:crosses val="autoZero"/>
        <c:auto val="0"/>
        <c:lblAlgn val="ctr"/>
        <c:lblOffset val="100"/>
        <c:noMultiLvlLbl val="1"/>
      </c:catAx>
      <c:valAx>
        <c:axId val="106773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77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35-451E-B399-42EE446BAF2F}"/>
            </c:ext>
          </c:extLst>
        </c:ser>
        <c:dLbls>
          <c:showLegendKey val="0"/>
          <c:showVal val="0"/>
          <c:showCatName val="0"/>
          <c:showSerName val="0"/>
          <c:showPercent val="0"/>
          <c:showBubbleSize val="0"/>
        </c:dLbls>
        <c:gapWidth val="180"/>
        <c:overlap val="-90"/>
        <c:axId val="106808064"/>
        <c:axId val="106809984"/>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35-451E-B399-42EE446BAF2F}"/>
            </c:ext>
          </c:extLst>
        </c:ser>
        <c:dLbls>
          <c:showLegendKey val="0"/>
          <c:showVal val="0"/>
          <c:showCatName val="0"/>
          <c:showSerName val="0"/>
          <c:showPercent val="0"/>
          <c:showBubbleSize val="0"/>
        </c:dLbls>
        <c:marker val="1"/>
        <c:smooth val="0"/>
        <c:axId val="106808064"/>
        <c:axId val="106809984"/>
      </c:lineChart>
      <c:catAx>
        <c:axId val="106808064"/>
        <c:scaling>
          <c:orientation val="minMax"/>
        </c:scaling>
        <c:delete val="0"/>
        <c:axPos val="b"/>
        <c:numFmt formatCode="ge" sourceLinked="1"/>
        <c:majorTickMark val="none"/>
        <c:minorTickMark val="none"/>
        <c:tickLblPos val="none"/>
        <c:crossAx val="106809984"/>
        <c:crosses val="autoZero"/>
        <c:auto val="0"/>
        <c:lblAlgn val="ctr"/>
        <c:lblOffset val="100"/>
        <c:noMultiLvlLbl val="1"/>
      </c:catAx>
      <c:valAx>
        <c:axId val="106809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80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C3-466B-ACDA-B647B3027B10}"/>
            </c:ext>
          </c:extLst>
        </c:ser>
        <c:dLbls>
          <c:showLegendKey val="0"/>
          <c:showVal val="0"/>
          <c:showCatName val="0"/>
          <c:showSerName val="0"/>
          <c:showPercent val="0"/>
          <c:showBubbleSize val="0"/>
        </c:dLbls>
        <c:gapWidth val="180"/>
        <c:overlap val="-90"/>
        <c:axId val="106864640"/>
        <c:axId val="10686656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C3-466B-ACDA-B647B3027B10}"/>
            </c:ext>
          </c:extLst>
        </c:ser>
        <c:dLbls>
          <c:showLegendKey val="0"/>
          <c:showVal val="0"/>
          <c:showCatName val="0"/>
          <c:showSerName val="0"/>
          <c:showPercent val="0"/>
          <c:showBubbleSize val="0"/>
        </c:dLbls>
        <c:marker val="1"/>
        <c:smooth val="0"/>
        <c:axId val="106864640"/>
        <c:axId val="106866560"/>
      </c:lineChart>
      <c:catAx>
        <c:axId val="106864640"/>
        <c:scaling>
          <c:orientation val="minMax"/>
        </c:scaling>
        <c:delete val="0"/>
        <c:axPos val="b"/>
        <c:numFmt formatCode="ge" sourceLinked="1"/>
        <c:majorTickMark val="none"/>
        <c:minorTickMark val="none"/>
        <c:tickLblPos val="none"/>
        <c:crossAx val="106866560"/>
        <c:crosses val="autoZero"/>
        <c:auto val="0"/>
        <c:lblAlgn val="ctr"/>
        <c:lblOffset val="100"/>
        <c:noMultiLvlLbl val="1"/>
      </c:catAx>
      <c:valAx>
        <c:axId val="10686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86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A2-49A3-AD73-EF7879633F8F}"/>
            </c:ext>
          </c:extLst>
        </c:ser>
        <c:dLbls>
          <c:showLegendKey val="0"/>
          <c:showVal val="0"/>
          <c:showCatName val="0"/>
          <c:showSerName val="0"/>
          <c:showPercent val="0"/>
          <c:showBubbleSize val="0"/>
        </c:dLbls>
        <c:gapWidth val="180"/>
        <c:overlap val="-90"/>
        <c:axId val="106961536"/>
        <c:axId val="10697190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A2-49A3-AD73-EF7879633F8F}"/>
            </c:ext>
          </c:extLst>
        </c:ser>
        <c:dLbls>
          <c:showLegendKey val="0"/>
          <c:showVal val="0"/>
          <c:showCatName val="0"/>
          <c:showSerName val="0"/>
          <c:showPercent val="0"/>
          <c:showBubbleSize val="0"/>
        </c:dLbls>
        <c:marker val="1"/>
        <c:smooth val="0"/>
        <c:axId val="106961536"/>
        <c:axId val="106971904"/>
      </c:lineChart>
      <c:catAx>
        <c:axId val="106961536"/>
        <c:scaling>
          <c:orientation val="minMax"/>
        </c:scaling>
        <c:delete val="0"/>
        <c:axPos val="b"/>
        <c:numFmt formatCode="ge" sourceLinked="1"/>
        <c:majorTickMark val="none"/>
        <c:minorTickMark val="none"/>
        <c:tickLblPos val="none"/>
        <c:crossAx val="106971904"/>
        <c:crosses val="autoZero"/>
        <c:auto val="0"/>
        <c:lblAlgn val="ctr"/>
        <c:lblOffset val="100"/>
        <c:noMultiLvlLbl val="1"/>
      </c:catAx>
      <c:valAx>
        <c:axId val="10697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9615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7E-4C2F-B159-FEE6D24A8B81}"/>
            </c:ext>
          </c:extLst>
        </c:ser>
        <c:dLbls>
          <c:showLegendKey val="0"/>
          <c:showVal val="0"/>
          <c:showCatName val="0"/>
          <c:showSerName val="0"/>
          <c:showPercent val="0"/>
          <c:showBubbleSize val="0"/>
        </c:dLbls>
        <c:gapWidth val="180"/>
        <c:overlap val="-90"/>
        <c:axId val="107001728"/>
        <c:axId val="107008000"/>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7E-4C2F-B159-FEE6D24A8B81}"/>
            </c:ext>
          </c:extLst>
        </c:ser>
        <c:dLbls>
          <c:showLegendKey val="0"/>
          <c:showVal val="0"/>
          <c:showCatName val="0"/>
          <c:showSerName val="0"/>
          <c:showPercent val="0"/>
          <c:showBubbleSize val="0"/>
        </c:dLbls>
        <c:marker val="1"/>
        <c:smooth val="0"/>
        <c:axId val="107001728"/>
        <c:axId val="107008000"/>
      </c:lineChart>
      <c:catAx>
        <c:axId val="107001728"/>
        <c:scaling>
          <c:orientation val="minMax"/>
        </c:scaling>
        <c:delete val="0"/>
        <c:axPos val="b"/>
        <c:numFmt formatCode="ge" sourceLinked="1"/>
        <c:majorTickMark val="none"/>
        <c:minorTickMark val="none"/>
        <c:tickLblPos val="none"/>
        <c:crossAx val="107008000"/>
        <c:crosses val="autoZero"/>
        <c:auto val="0"/>
        <c:lblAlgn val="ctr"/>
        <c:lblOffset val="100"/>
        <c:noMultiLvlLbl val="1"/>
      </c:catAx>
      <c:valAx>
        <c:axId val="10700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001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10.8</c:v>
                </c:pt>
                <c:pt idx="4">
                  <c:v>13.7</c:v>
                </c:pt>
              </c:numCache>
            </c:numRef>
          </c:val>
          <c:extLst xmlns:c16r2="http://schemas.microsoft.com/office/drawing/2015/06/chart">
            <c:ext xmlns:c16="http://schemas.microsoft.com/office/drawing/2014/chart" uri="{C3380CC4-5D6E-409C-BE32-E72D297353CC}">
              <c16:uniqueId val="{00000000-ADAE-4C5F-8477-CADF793485FD}"/>
            </c:ext>
          </c:extLst>
        </c:ser>
        <c:dLbls>
          <c:showLegendKey val="0"/>
          <c:showVal val="0"/>
          <c:showCatName val="0"/>
          <c:showSerName val="0"/>
          <c:showPercent val="0"/>
          <c:showBubbleSize val="0"/>
        </c:dLbls>
        <c:gapWidth val="180"/>
        <c:overlap val="-90"/>
        <c:axId val="107041920"/>
        <c:axId val="10704384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13.7</c:v>
                </c:pt>
                <c:pt idx="4">
                  <c:v>12</c:v>
                </c:pt>
              </c:numCache>
            </c:numRef>
          </c:val>
          <c:smooth val="0"/>
          <c:extLst xmlns:c16r2="http://schemas.microsoft.com/office/drawing/2015/06/chart">
            <c:ext xmlns:c16="http://schemas.microsoft.com/office/drawing/2014/chart" uri="{C3380CC4-5D6E-409C-BE32-E72D297353CC}">
              <c16:uniqueId val="{00000001-ADAE-4C5F-8477-CADF793485FD}"/>
            </c:ext>
          </c:extLst>
        </c:ser>
        <c:dLbls>
          <c:showLegendKey val="0"/>
          <c:showVal val="0"/>
          <c:showCatName val="0"/>
          <c:showSerName val="0"/>
          <c:showPercent val="0"/>
          <c:showBubbleSize val="0"/>
        </c:dLbls>
        <c:marker val="1"/>
        <c:smooth val="0"/>
        <c:axId val="107041920"/>
        <c:axId val="107043840"/>
      </c:lineChart>
      <c:catAx>
        <c:axId val="107041920"/>
        <c:scaling>
          <c:orientation val="minMax"/>
        </c:scaling>
        <c:delete val="0"/>
        <c:axPos val="b"/>
        <c:numFmt formatCode="ge" sourceLinked="1"/>
        <c:majorTickMark val="none"/>
        <c:minorTickMark val="none"/>
        <c:tickLblPos val="none"/>
        <c:crossAx val="107043840"/>
        <c:crosses val="autoZero"/>
        <c:auto val="0"/>
        <c:lblAlgn val="ctr"/>
        <c:lblOffset val="100"/>
        <c:noMultiLvlLbl val="1"/>
      </c:catAx>
      <c:valAx>
        <c:axId val="10704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041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3.7</c:v>
                </c:pt>
                <c:pt idx="4">
                  <c:v>1.1000000000000001</c:v>
                </c:pt>
              </c:numCache>
            </c:numRef>
          </c:val>
          <c:extLst xmlns:c16r2="http://schemas.microsoft.com/office/drawing/2015/06/chart">
            <c:ext xmlns:c16="http://schemas.microsoft.com/office/drawing/2014/chart" uri="{C3380CC4-5D6E-409C-BE32-E72D297353CC}">
              <c16:uniqueId val="{00000000-14F8-4B5F-AD70-F58C5775DAEF}"/>
            </c:ext>
          </c:extLst>
        </c:ser>
        <c:dLbls>
          <c:showLegendKey val="0"/>
          <c:showVal val="0"/>
          <c:showCatName val="0"/>
          <c:showSerName val="0"/>
          <c:showPercent val="0"/>
          <c:showBubbleSize val="0"/>
        </c:dLbls>
        <c:gapWidth val="180"/>
        <c:overlap val="-90"/>
        <c:axId val="107151744"/>
        <c:axId val="10715366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2.9</c:v>
                </c:pt>
                <c:pt idx="4">
                  <c:v>0.6</c:v>
                </c:pt>
              </c:numCache>
            </c:numRef>
          </c:val>
          <c:smooth val="0"/>
          <c:extLst xmlns:c16r2="http://schemas.microsoft.com/office/drawing/2015/06/chart">
            <c:ext xmlns:c16="http://schemas.microsoft.com/office/drawing/2014/chart" uri="{C3380CC4-5D6E-409C-BE32-E72D297353CC}">
              <c16:uniqueId val="{00000001-14F8-4B5F-AD70-F58C5775DAEF}"/>
            </c:ext>
          </c:extLst>
        </c:ser>
        <c:dLbls>
          <c:showLegendKey val="0"/>
          <c:showVal val="0"/>
          <c:showCatName val="0"/>
          <c:showSerName val="0"/>
          <c:showPercent val="0"/>
          <c:showBubbleSize val="0"/>
        </c:dLbls>
        <c:marker val="1"/>
        <c:smooth val="0"/>
        <c:axId val="107151744"/>
        <c:axId val="107153664"/>
      </c:lineChart>
      <c:catAx>
        <c:axId val="107151744"/>
        <c:scaling>
          <c:orientation val="minMax"/>
        </c:scaling>
        <c:delete val="0"/>
        <c:axPos val="b"/>
        <c:numFmt formatCode="ge" sourceLinked="1"/>
        <c:majorTickMark val="none"/>
        <c:minorTickMark val="none"/>
        <c:tickLblPos val="none"/>
        <c:crossAx val="107153664"/>
        <c:crosses val="autoZero"/>
        <c:auto val="0"/>
        <c:lblAlgn val="ctr"/>
        <c:lblOffset val="100"/>
        <c:noMultiLvlLbl val="1"/>
      </c:catAx>
      <c:valAx>
        <c:axId val="10715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151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B0E8-4C70-B780-CE43D4E5B8E0}"/>
            </c:ext>
          </c:extLst>
        </c:ser>
        <c:dLbls>
          <c:showLegendKey val="0"/>
          <c:showVal val="0"/>
          <c:showCatName val="0"/>
          <c:showSerName val="0"/>
          <c:showPercent val="0"/>
          <c:showBubbleSize val="0"/>
        </c:dLbls>
        <c:gapWidth val="180"/>
        <c:overlap val="-90"/>
        <c:axId val="107174912"/>
        <c:axId val="10718528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282.39999999999998</c:v>
                </c:pt>
                <c:pt idx="4">
                  <c:v>213.5</c:v>
                </c:pt>
              </c:numCache>
            </c:numRef>
          </c:val>
          <c:smooth val="0"/>
          <c:extLst xmlns:c16r2="http://schemas.microsoft.com/office/drawing/2015/06/chart">
            <c:ext xmlns:c16="http://schemas.microsoft.com/office/drawing/2014/chart" uri="{C3380CC4-5D6E-409C-BE32-E72D297353CC}">
              <c16:uniqueId val="{00000001-B0E8-4C70-B780-CE43D4E5B8E0}"/>
            </c:ext>
          </c:extLst>
        </c:ser>
        <c:dLbls>
          <c:showLegendKey val="0"/>
          <c:showVal val="0"/>
          <c:showCatName val="0"/>
          <c:showSerName val="0"/>
          <c:showPercent val="0"/>
          <c:showBubbleSize val="0"/>
        </c:dLbls>
        <c:marker val="1"/>
        <c:smooth val="0"/>
        <c:axId val="107174912"/>
        <c:axId val="107185280"/>
      </c:lineChart>
      <c:catAx>
        <c:axId val="107174912"/>
        <c:scaling>
          <c:orientation val="minMax"/>
        </c:scaling>
        <c:delete val="0"/>
        <c:axPos val="b"/>
        <c:numFmt formatCode="ge" sourceLinked="1"/>
        <c:majorTickMark val="none"/>
        <c:minorTickMark val="none"/>
        <c:tickLblPos val="none"/>
        <c:crossAx val="107185280"/>
        <c:crosses val="autoZero"/>
        <c:auto val="0"/>
        <c:lblAlgn val="ctr"/>
        <c:lblOffset val="100"/>
        <c:noMultiLvlLbl val="1"/>
      </c:catAx>
      <c:valAx>
        <c:axId val="107185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17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29-422F-B22E-143E5F43597C}"/>
            </c:ext>
          </c:extLst>
        </c:ser>
        <c:dLbls>
          <c:showLegendKey val="0"/>
          <c:showVal val="0"/>
          <c:showCatName val="0"/>
          <c:showSerName val="0"/>
          <c:showPercent val="0"/>
          <c:showBubbleSize val="0"/>
        </c:dLbls>
        <c:gapWidth val="180"/>
        <c:overlap val="-90"/>
        <c:axId val="108271872"/>
        <c:axId val="10828224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29-422F-B22E-143E5F43597C}"/>
            </c:ext>
          </c:extLst>
        </c:ser>
        <c:dLbls>
          <c:showLegendKey val="0"/>
          <c:showVal val="0"/>
          <c:showCatName val="0"/>
          <c:showSerName val="0"/>
          <c:showPercent val="0"/>
          <c:showBubbleSize val="0"/>
        </c:dLbls>
        <c:marker val="1"/>
        <c:smooth val="0"/>
        <c:axId val="108271872"/>
        <c:axId val="108282240"/>
      </c:lineChart>
      <c:catAx>
        <c:axId val="108271872"/>
        <c:scaling>
          <c:orientation val="minMax"/>
        </c:scaling>
        <c:delete val="0"/>
        <c:axPos val="b"/>
        <c:numFmt formatCode="ge" sourceLinked="1"/>
        <c:majorTickMark val="none"/>
        <c:minorTickMark val="none"/>
        <c:tickLblPos val="none"/>
        <c:crossAx val="108282240"/>
        <c:crosses val="autoZero"/>
        <c:auto val="0"/>
        <c:lblAlgn val="ctr"/>
        <c:lblOffset val="100"/>
        <c:noMultiLvlLbl val="1"/>
      </c:catAx>
      <c:valAx>
        <c:axId val="108282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71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B7-452D-B637-9ECBD67DCA47}"/>
            </c:ext>
          </c:extLst>
        </c:ser>
        <c:dLbls>
          <c:showLegendKey val="0"/>
          <c:showVal val="0"/>
          <c:showCatName val="0"/>
          <c:showSerName val="0"/>
          <c:showPercent val="0"/>
          <c:showBubbleSize val="0"/>
        </c:dLbls>
        <c:gapWidth val="180"/>
        <c:overlap val="-90"/>
        <c:axId val="105684352"/>
        <c:axId val="10569843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B7-452D-B637-9ECBD67DCA47}"/>
            </c:ext>
          </c:extLst>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67B7-452D-B637-9ECBD67DCA47}"/>
            </c:ext>
          </c:extLst>
        </c:ser>
        <c:dLbls>
          <c:showLegendKey val="0"/>
          <c:showVal val="0"/>
          <c:showCatName val="0"/>
          <c:showSerName val="0"/>
          <c:showPercent val="0"/>
          <c:showBubbleSize val="0"/>
        </c:dLbls>
        <c:marker val="1"/>
        <c:smooth val="0"/>
        <c:axId val="105684352"/>
        <c:axId val="105698432"/>
      </c:lineChart>
      <c:catAx>
        <c:axId val="105684352"/>
        <c:scaling>
          <c:orientation val="minMax"/>
        </c:scaling>
        <c:delete val="0"/>
        <c:axPos val="b"/>
        <c:numFmt formatCode="ge" sourceLinked="1"/>
        <c:majorTickMark val="none"/>
        <c:minorTickMark val="none"/>
        <c:tickLblPos val="none"/>
        <c:crossAx val="105698432"/>
        <c:crosses val="autoZero"/>
        <c:auto val="0"/>
        <c:lblAlgn val="ctr"/>
        <c:lblOffset val="100"/>
        <c:noMultiLvlLbl val="1"/>
      </c:catAx>
      <c:valAx>
        <c:axId val="10569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684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100</c:v>
                </c:pt>
                <c:pt idx="4">
                  <c:v>100</c:v>
                </c:pt>
              </c:numCache>
            </c:numRef>
          </c:val>
          <c:extLst xmlns:c16r2="http://schemas.microsoft.com/office/drawing/2015/06/chart">
            <c:ext xmlns:c16="http://schemas.microsoft.com/office/drawing/2014/chart" uri="{C3380CC4-5D6E-409C-BE32-E72D297353CC}">
              <c16:uniqueId val="{00000000-DA01-48C9-AA3F-69CCC91F6571}"/>
            </c:ext>
          </c:extLst>
        </c:ser>
        <c:dLbls>
          <c:showLegendKey val="0"/>
          <c:showVal val="0"/>
          <c:showCatName val="0"/>
          <c:showSerName val="0"/>
          <c:showPercent val="0"/>
          <c:showBubbleSize val="0"/>
        </c:dLbls>
        <c:gapWidth val="180"/>
        <c:overlap val="-90"/>
        <c:axId val="108311680"/>
        <c:axId val="10831360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100</c:v>
                </c:pt>
                <c:pt idx="4">
                  <c:v>96.6</c:v>
                </c:pt>
              </c:numCache>
            </c:numRef>
          </c:val>
          <c:smooth val="0"/>
          <c:extLst xmlns:c16r2="http://schemas.microsoft.com/office/drawing/2015/06/chart">
            <c:ext xmlns:c16="http://schemas.microsoft.com/office/drawing/2014/chart" uri="{C3380CC4-5D6E-409C-BE32-E72D297353CC}">
              <c16:uniqueId val="{00000001-DA01-48C9-AA3F-69CCC91F6571}"/>
            </c:ext>
          </c:extLst>
        </c:ser>
        <c:dLbls>
          <c:showLegendKey val="0"/>
          <c:showVal val="0"/>
          <c:showCatName val="0"/>
          <c:showSerName val="0"/>
          <c:showPercent val="0"/>
          <c:showBubbleSize val="0"/>
        </c:dLbls>
        <c:marker val="1"/>
        <c:smooth val="0"/>
        <c:axId val="108311680"/>
        <c:axId val="108313600"/>
      </c:lineChart>
      <c:catAx>
        <c:axId val="108311680"/>
        <c:scaling>
          <c:orientation val="minMax"/>
        </c:scaling>
        <c:delete val="0"/>
        <c:axPos val="b"/>
        <c:numFmt formatCode="ge" sourceLinked="1"/>
        <c:majorTickMark val="none"/>
        <c:minorTickMark val="none"/>
        <c:tickLblPos val="none"/>
        <c:crossAx val="108313600"/>
        <c:crosses val="autoZero"/>
        <c:auto val="0"/>
        <c:lblAlgn val="ctr"/>
        <c:lblOffset val="100"/>
        <c:noMultiLvlLbl val="1"/>
      </c:catAx>
      <c:valAx>
        <c:axId val="10831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31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#N/A</c:v>
                </c:pt>
                <c:pt idx="1">
                  <c:v>#N/A</c:v>
                </c:pt>
                <c:pt idx="2">
                  <c:v>#N/A</c:v>
                </c:pt>
                <c:pt idx="3">
                  <c:v>30940.799999999999</c:v>
                </c:pt>
                <c:pt idx="4">
                  <c:v>26168.9</c:v>
                </c:pt>
              </c:numCache>
            </c:numRef>
          </c:val>
          <c:extLst xmlns:c16r2="http://schemas.microsoft.com/office/drawing/2015/06/chart">
            <c:ext xmlns:c16="http://schemas.microsoft.com/office/drawing/2014/chart" uri="{C3380CC4-5D6E-409C-BE32-E72D297353CC}">
              <c16:uniqueId val="{00000000-4324-42E9-9B34-D954BA3A6476}"/>
            </c:ext>
          </c:extLst>
        </c:ser>
        <c:dLbls>
          <c:showLegendKey val="0"/>
          <c:showVal val="0"/>
          <c:showCatName val="0"/>
          <c:showSerName val="0"/>
          <c:showPercent val="0"/>
          <c:showBubbleSize val="0"/>
        </c:dLbls>
        <c:gapWidth val="180"/>
        <c:overlap val="-90"/>
        <c:axId val="105806080"/>
        <c:axId val="10582054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#N/A</c:v>
                </c:pt>
                <c:pt idx="1">
                  <c:v>#N/A</c:v>
                </c:pt>
                <c:pt idx="2">
                  <c:v>#N/A</c:v>
                </c:pt>
                <c:pt idx="3">
                  <c:v>17642.5</c:v>
                </c:pt>
                <c:pt idx="4">
                  <c:v>18815.8</c:v>
                </c:pt>
              </c:numCache>
            </c:numRef>
          </c:val>
          <c:smooth val="0"/>
          <c:extLst xmlns:c16r2="http://schemas.microsoft.com/office/drawing/2015/06/chart">
            <c:ext xmlns:c16="http://schemas.microsoft.com/office/drawing/2014/chart" uri="{C3380CC4-5D6E-409C-BE32-E72D297353CC}">
              <c16:uniqueId val="{00000001-4324-42E9-9B34-D954BA3A6476}"/>
            </c:ext>
          </c:extLst>
        </c:ser>
        <c:dLbls>
          <c:showLegendKey val="0"/>
          <c:showVal val="0"/>
          <c:showCatName val="0"/>
          <c:showSerName val="0"/>
          <c:showPercent val="0"/>
          <c:showBubbleSize val="0"/>
        </c:dLbls>
        <c:marker val="1"/>
        <c:smooth val="0"/>
        <c:axId val="105806080"/>
        <c:axId val="105820544"/>
      </c:lineChart>
      <c:catAx>
        <c:axId val="105806080"/>
        <c:scaling>
          <c:orientation val="minMax"/>
        </c:scaling>
        <c:delete val="0"/>
        <c:axPos val="b"/>
        <c:numFmt formatCode="ge" sourceLinked="1"/>
        <c:majorTickMark val="none"/>
        <c:minorTickMark val="none"/>
        <c:tickLblPos val="none"/>
        <c:crossAx val="105820544"/>
        <c:crosses val="autoZero"/>
        <c:auto val="0"/>
        <c:lblAlgn val="ctr"/>
        <c:lblOffset val="100"/>
        <c:noMultiLvlLbl val="1"/>
      </c:catAx>
      <c:valAx>
        <c:axId val="10582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06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#N/A</c:v>
                </c:pt>
                <c:pt idx="1">
                  <c:v>#N/A</c:v>
                </c:pt>
                <c:pt idx="2">
                  <c:v>#N/A</c:v>
                </c:pt>
                <c:pt idx="3">
                  <c:v>57881</c:v>
                </c:pt>
                <c:pt idx="4">
                  <c:v>44239</c:v>
                </c:pt>
              </c:numCache>
            </c:numRef>
          </c:val>
          <c:extLst xmlns:c16r2="http://schemas.microsoft.com/office/drawing/2015/06/chart">
            <c:ext xmlns:c16="http://schemas.microsoft.com/office/drawing/2014/chart" uri="{C3380CC4-5D6E-409C-BE32-E72D297353CC}">
              <c16:uniqueId val="{00000000-7A62-48E1-9F1D-C2AED071A47A}"/>
            </c:ext>
          </c:extLst>
        </c:ser>
        <c:dLbls>
          <c:showLegendKey val="0"/>
          <c:showVal val="0"/>
          <c:showCatName val="0"/>
          <c:showSerName val="0"/>
          <c:showPercent val="0"/>
          <c:showBubbleSize val="0"/>
        </c:dLbls>
        <c:gapWidth val="180"/>
        <c:overlap val="-90"/>
        <c:axId val="106109952"/>
        <c:axId val="10612441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#N/A</c:v>
                </c:pt>
                <c:pt idx="1">
                  <c:v>#N/A</c:v>
                </c:pt>
                <c:pt idx="2">
                  <c:v>#N/A</c:v>
                </c:pt>
                <c:pt idx="3">
                  <c:v>58539</c:v>
                </c:pt>
                <c:pt idx="4">
                  <c:v>37685</c:v>
                </c:pt>
              </c:numCache>
            </c:numRef>
          </c:val>
          <c:smooth val="0"/>
          <c:extLst xmlns:c16r2="http://schemas.microsoft.com/office/drawing/2015/06/chart">
            <c:ext xmlns:c16="http://schemas.microsoft.com/office/drawing/2014/chart" uri="{C3380CC4-5D6E-409C-BE32-E72D297353CC}">
              <c16:uniqueId val="{00000001-7A62-48E1-9F1D-C2AED071A47A}"/>
            </c:ext>
          </c:extLst>
        </c:ser>
        <c:dLbls>
          <c:showLegendKey val="0"/>
          <c:showVal val="0"/>
          <c:showCatName val="0"/>
          <c:showSerName val="0"/>
          <c:showPercent val="0"/>
          <c:showBubbleSize val="0"/>
        </c:dLbls>
        <c:marker val="1"/>
        <c:smooth val="0"/>
        <c:axId val="106109952"/>
        <c:axId val="106124416"/>
      </c:lineChart>
      <c:catAx>
        <c:axId val="106109952"/>
        <c:scaling>
          <c:orientation val="minMax"/>
        </c:scaling>
        <c:delete val="0"/>
        <c:axPos val="b"/>
        <c:numFmt formatCode="ge" sourceLinked="1"/>
        <c:majorTickMark val="none"/>
        <c:minorTickMark val="none"/>
        <c:tickLblPos val="none"/>
        <c:crossAx val="106124416"/>
        <c:crosses val="autoZero"/>
        <c:auto val="0"/>
        <c:lblAlgn val="ctr"/>
        <c:lblOffset val="100"/>
        <c:noMultiLvlLbl val="1"/>
      </c:catAx>
      <c:valAx>
        <c:axId val="1061244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610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#N/A</c:v>
                </c:pt>
                <c:pt idx="1">
                  <c:v>#N/A</c:v>
                </c:pt>
                <c:pt idx="2">
                  <c:v>#N/A</c:v>
                </c:pt>
                <c:pt idx="3">
                  <c:v>10.8</c:v>
                </c:pt>
                <c:pt idx="4">
                  <c:v>13.7</c:v>
                </c:pt>
              </c:numCache>
            </c:numRef>
          </c:val>
          <c:extLst xmlns:c16r2="http://schemas.microsoft.com/office/drawing/2015/06/chart">
            <c:ext xmlns:c16="http://schemas.microsoft.com/office/drawing/2014/chart" uri="{C3380CC4-5D6E-409C-BE32-E72D297353CC}">
              <c16:uniqueId val="{00000000-C9F6-4285-9020-1DF41788E280}"/>
            </c:ext>
          </c:extLst>
        </c:ser>
        <c:dLbls>
          <c:showLegendKey val="0"/>
          <c:showVal val="0"/>
          <c:showCatName val="0"/>
          <c:showSerName val="0"/>
          <c:showPercent val="0"/>
          <c:showBubbleSize val="0"/>
        </c:dLbls>
        <c:gapWidth val="180"/>
        <c:overlap val="-90"/>
        <c:axId val="105841408"/>
        <c:axId val="10584332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#N/A</c:v>
                </c:pt>
                <c:pt idx="1">
                  <c:v>#N/A</c:v>
                </c:pt>
                <c:pt idx="2">
                  <c:v>#N/A</c:v>
                </c:pt>
                <c:pt idx="3">
                  <c:v>37.700000000000003</c:v>
                </c:pt>
                <c:pt idx="4">
                  <c:v>33.9</c:v>
                </c:pt>
              </c:numCache>
            </c:numRef>
          </c:val>
          <c:smooth val="0"/>
          <c:extLst xmlns:c16r2="http://schemas.microsoft.com/office/drawing/2015/06/chart">
            <c:ext xmlns:c16="http://schemas.microsoft.com/office/drawing/2014/chart" uri="{C3380CC4-5D6E-409C-BE32-E72D297353CC}">
              <c16:uniqueId val="{00000001-C9F6-4285-9020-1DF41788E280}"/>
            </c:ext>
          </c:extLst>
        </c:ser>
        <c:dLbls>
          <c:showLegendKey val="0"/>
          <c:showVal val="0"/>
          <c:showCatName val="0"/>
          <c:showSerName val="0"/>
          <c:showPercent val="0"/>
          <c:showBubbleSize val="0"/>
        </c:dLbls>
        <c:marker val="1"/>
        <c:smooth val="0"/>
        <c:axId val="105841408"/>
        <c:axId val="105843328"/>
      </c:lineChart>
      <c:catAx>
        <c:axId val="105841408"/>
        <c:scaling>
          <c:orientation val="minMax"/>
        </c:scaling>
        <c:delete val="0"/>
        <c:axPos val="b"/>
        <c:numFmt formatCode="ge" sourceLinked="1"/>
        <c:majorTickMark val="none"/>
        <c:minorTickMark val="none"/>
        <c:tickLblPos val="none"/>
        <c:crossAx val="105843328"/>
        <c:crosses val="autoZero"/>
        <c:auto val="0"/>
        <c:lblAlgn val="ctr"/>
        <c:lblOffset val="100"/>
        <c:noMultiLvlLbl val="1"/>
      </c:catAx>
      <c:valAx>
        <c:axId val="105843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4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#N/A</c:v>
                </c:pt>
                <c:pt idx="1">
                  <c:v>#N/A</c:v>
                </c:pt>
                <c:pt idx="2">
                  <c:v>#N/A</c:v>
                </c:pt>
                <c:pt idx="3">
                  <c:v>3.7</c:v>
                </c:pt>
                <c:pt idx="4">
                  <c:v>1.1000000000000001</c:v>
                </c:pt>
              </c:numCache>
            </c:numRef>
          </c:val>
          <c:extLst xmlns:c16r2="http://schemas.microsoft.com/office/drawing/2015/06/chart">
            <c:ext xmlns:c16="http://schemas.microsoft.com/office/drawing/2014/chart" uri="{C3380CC4-5D6E-409C-BE32-E72D297353CC}">
              <c16:uniqueId val="{00000000-F5A0-424F-98A7-C1E8D7540983}"/>
            </c:ext>
          </c:extLst>
        </c:ser>
        <c:dLbls>
          <c:showLegendKey val="0"/>
          <c:showVal val="0"/>
          <c:showCatName val="0"/>
          <c:showSerName val="0"/>
          <c:showPercent val="0"/>
          <c:showBubbleSize val="0"/>
        </c:dLbls>
        <c:gapWidth val="180"/>
        <c:overlap val="-90"/>
        <c:axId val="105885696"/>
        <c:axId val="105887616"/>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#N/A</c:v>
                </c:pt>
                <c:pt idx="1">
                  <c:v>#N/A</c:v>
                </c:pt>
                <c:pt idx="2">
                  <c:v>#N/A</c:v>
                </c:pt>
                <c:pt idx="3">
                  <c:v>13.7</c:v>
                </c:pt>
                <c:pt idx="4">
                  <c:v>16.3</c:v>
                </c:pt>
              </c:numCache>
            </c:numRef>
          </c:val>
          <c:smooth val="0"/>
          <c:extLst xmlns:c16r2="http://schemas.microsoft.com/office/drawing/2015/06/chart">
            <c:ext xmlns:c16="http://schemas.microsoft.com/office/drawing/2014/chart" uri="{C3380CC4-5D6E-409C-BE32-E72D297353CC}">
              <c16:uniqueId val="{00000001-F5A0-424F-98A7-C1E8D7540983}"/>
            </c:ext>
          </c:extLst>
        </c:ser>
        <c:dLbls>
          <c:showLegendKey val="0"/>
          <c:showVal val="0"/>
          <c:showCatName val="0"/>
          <c:showSerName val="0"/>
          <c:showPercent val="0"/>
          <c:showBubbleSize val="0"/>
        </c:dLbls>
        <c:marker val="1"/>
        <c:smooth val="0"/>
        <c:axId val="105885696"/>
        <c:axId val="105887616"/>
      </c:lineChart>
      <c:catAx>
        <c:axId val="105885696"/>
        <c:scaling>
          <c:orientation val="minMax"/>
        </c:scaling>
        <c:delete val="0"/>
        <c:axPos val="b"/>
        <c:numFmt formatCode="ge" sourceLinked="1"/>
        <c:majorTickMark val="none"/>
        <c:minorTickMark val="none"/>
        <c:tickLblPos val="none"/>
        <c:crossAx val="105887616"/>
        <c:crosses val="autoZero"/>
        <c:auto val="0"/>
        <c:lblAlgn val="ctr"/>
        <c:lblOffset val="100"/>
        <c:noMultiLvlLbl val="1"/>
      </c:catAx>
      <c:valAx>
        <c:axId val="10588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885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CC59-4532-A465-46DB551A952A}"/>
            </c:ext>
          </c:extLst>
        </c:ser>
        <c:dLbls>
          <c:showLegendKey val="0"/>
          <c:showVal val="0"/>
          <c:showCatName val="0"/>
          <c:showSerName val="0"/>
          <c:showPercent val="0"/>
          <c:showBubbleSize val="0"/>
        </c:dLbls>
        <c:gapWidth val="180"/>
        <c:overlap val="-90"/>
        <c:axId val="105929728"/>
        <c:axId val="10593600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#N/A</c:v>
                </c:pt>
                <c:pt idx="1">
                  <c:v>#N/A</c:v>
                </c:pt>
                <c:pt idx="2">
                  <c:v>#N/A</c:v>
                </c:pt>
                <c:pt idx="3">
                  <c:v>99.7</c:v>
                </c:pt>
                <c:pt idx="4">
                  <c:v>101.4</c:v>
                </c:pt>
              </c:numCache>
            </c:numRef>
          </c:val>
          <c:smooth val="0"/>
          <c:extLst xmlns:c16r2="http://schemas.microsoft.com/office/drawing/2015/06/chart">
            <c:ext xmlns:c16="http://schemas.microsoft.com/office/drawing/2014/chart" uri="{C3380CC4-5D6E-409C-BE32-E72D297353CC}">
              <c16:uniqueId val="{00000001-CC59-4532-A465-46DB551A952A}"/>
            </c:ext>
          </c:extLst>
        </c:ser>
        <c:dLbls>
          <c:showLegendKey val="0"/>
          <c:showVal val="0"/>
          <c:showCatName val="0"/>
          <c:showSerName val="0"/>
          <c:showPercent val="0"/>
          <c:showBubbleSize val="0"/>
        </c:dLbls>
        <c:marker val="1"/>
        <c:smooth val="0"/>
        <c:axId val="105929728"/>
        <c:axId val="105936000"/>
      </c:lineChart>
      <c:catAx>
        <c:axId val="105929728"/>
        <c:scaling>
          <c:orientation val="minMax"/>
        </c:scaling>
        <c:delete val="0"/>
        <c:axPos val="b"/>
        <c:numFmt formatCode="ge" sourceLinked="1"/>
        <c:majorTickMark val="none"/>
        <c:minorTickMark val="none"/>
        <c:tickLblPos val="none"/>
        <c:crossAx val="105936000"/>
        <c:crosses val="autoZero"/>
        <c:auto val="0"/>
        <c:lblAlgn val="ctr"/>
        <c:lblOffset val="100"/>
        <c:noMultiLvlLbl val="1"/>
      </c:catAx>
      <c:valAx>
        <c:axId val="10593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5929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68-4292-B3EE-F3A2DBC5D7A2}"/>
            </c:ext>
          </c:extLst>
        </c:ser>
        <c:dLbls>
          <c:showLegendKey val="0"/>
          <c:showVal val="0"/>
          <c:showCatName val="0"/>
          <c:showSerName val="0"/>
          <c:showPercent val="0"/>
          <c:showBubbleSize val="0"/>
        </c:dLbls>
        <c:gapWidth val="180"/>
        <c:overlap val="-90"/>
        <c:axId val="105953152"/>
        <c:axId val="105963520"/>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68-4292-B3EE-F3A2DBC5D7A2}"/>
            </c:ext>
          </c:extLst>
        </c:ser>
        <c:dLbls>
          <c:showLegendKey val="0"/>
          <c:showVal val="0"/>
          <c:showCatName val="0"/>
          <c:showSerName val="0"/>
          <c:showPercent val="0"/>
          <c:showBubbleSize val="0"/>
        </c:dLbls>
        <c:marker val="1"/>
        <c:smooth val="0"/>
        <c:axId val="105953152"/>
        <c:axId val="105963520"/>
      </c:lineChart>
      <c:catAx>
        <c:axId val="105953152"/>
        <c:scaling>
          <c:orientation val="minMax"/>
        </c:scaling>
        <c:delete val="0"/>
        <c:axPos val="b"/>
        <c:numFmt formatCode="ge" sourceLinked="1"/>
        <c:majorTickMark val="none"/>
        <c:minorTickMark val="none"/>
        <c:tickLblPos val="none"/>
        <c:crossAx val="105963520"/>
        <c:crosses val="autoZero"/>
        <c:auto val="0"/>
        <c:lblAlgn val="ctr"/>
        <c:lblOffset val="100"/>
        <c:noMultiLvlLbl val="1"/>
      </c:catAx>
      <c:valAx>
        <c:axId val="10596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59531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8841" y="7280400"/>
          <a:ext cx="5688086" cy="287234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58770" y="7280400"/>
          <a:ext cx="5681284" cy="287234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11895" y="7280400"/>
          <a:ext cx="5688087" cy="287234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375906" y="7280400"/>
          <a:ext cx="5690808" cy="287234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356245" y="7280400"/>
          <a:ext cx="5697611" cy="287234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525214</xdr:colOff>
      <xdr:row>41</xdr:row>
      <xdr:rowOff>117765</xdr:rowOff>
    </xdr:from>
    <xdr:ext cx="2839239" cy="392415"/>
    <xdr:sp macro="" textlink="データ!CX9">
      <xdr:nvSpPr>
        <xdr:cNvPr id="20" name="正方形/長方形 19"/>
        <xdr:cNvSpPr/>
      </xdr:nvSpPr>
      <xdr:spPr>
        <a:xfrm>
          <a:off x="2688750"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756047</xdr:colOff>
      <xdr:row>41</xdr:row>
      <xdr:rowOff>117765</xdr:rowOff>
    </xdr:from>
    <xdr:ext cx="2377574" cy="392415"/>
    <xdr:sp macro="" textlink="データ!EW9">
      <xdr:nvSpPr>
        <xdr:cNvPr id="22" name="正方形/長方形 21"/>
        <xdr:cNvSpPr/>
      </xdr:nvSpPr>
      <xdr:spPr>
        <a:xfrm>
          <a:off x="1014769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278930</xdr:colOff>
      <xdr:row>41</xdr:row>
      <xdr:rowOff>117765</xdr:rowOff>
    </xdr:from>
    <xdr:ext cx="2377574" cy="392415"/>
    <xdr:sp macro="" textlink="データ!IU9">
      <xdr:nvSpPr>
        <xdr:cNvPr id="26" name="正方形/長方形 25"/>
        <xdr:cNvSpPr/>
      </xdr:nvSpPr>
      <xdr:spPr>
        <a:xfrm>
          <a:off x="21587716"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178850</xdr:colOff>
      <xdr:row>41</xdr:row>
      <xdr:rowOff>117765</xdr:rowOff>
    </xdr:from>
    <xdr:ext cx="2839239" cy="392415"/>
    <xdr:sp macro="" textlink="データ!KT9">
      <xdr:nvSpPr>
        <xdr:cNvPr id="28" name="正方形/長方形 27"/>
        <xdr:cNvSpPr/>
      </xdr:nvSpPr>
      <xdr:spPr>
        <a:xfrm>
          <a:off x="26957707"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（最大出力合計2,148kW）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26342" y="11965420"/>
          <a:ext cx="5686265" cy="2893989"/>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26342" y="15013421"/>
          <a:ext cx="5686265" cy="288965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26342" y="18074409"/>
          <a:ext cx="5686265" cy="288965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26342" y="21118080"/>
          <a:ext cx="5686265" cy="288966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26342" y="24128558"/>
          <a:ext cx="5686265" cy="288965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865343" y="11965420"/>
          <a:ext cx="5191977" cy="2893989"/>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865343" y="15013421"/>
          <a:ext cx="5191977" cy="288965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865343" y="18074409"/>
          <a:ext cx="5191977" cy="288965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865343" y="21118080"/>
          <a:ext cx="5191977" cy="288966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865343" y="24128558"/>
          <a:ext cx="5191977" cy="288965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537047" y="11965420"/>
          <a:ext cx="5191977" cy="2893989"/>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537047" y="15013421"/>
          <a:ext cx="5191977" cy="288965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537047" y="18074409"/>
          <a:ext cx="5191977" cy="288965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537047" y="21118080"/>
          <a:ext cx="5191977" cy="288966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537047" y="24128558"/>
          <a:ext cx="5191977" cy="288965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139479" y="11965420"/>
          <a:ext cx="5191978" cy="2893989"/>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139479" y="15013421"/>
          <a:ext cx="5191978" cy="288965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139479" y="18074409"/>
          <a:ext cx="5191978" cy="288965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139479" y="21118080"/>
          <a:ext cx="5191978" cy="288966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139479" y="24128558"/>
          <a:ext cx="5191978" cy="288965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724594" y="11965420"/>
          <a:ext cx="5191977" cy="2893989"/>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724594" y="15013421"/>
          <a:ext cx="5191977" cy="288965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724594" y="18074409"/>
          <a:ext cx="5191977" cy="288965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724594" y="21118080"/>
          <a:ext cx="5191977" cy="288966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724594" y="24128558"/>
          <a:ext cx="5191977" cy="288965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9" name="図 4"/>
            <xdr:cNvPicPr preferRelativeResize="0">
              <a:picLocks noChangeArrowheads="1"/>
              <a:extLst>
                <a:ext uri="{84589F7E-364E-4C9E-8A38-B11213B215E9}">
                  <a14:cameraTool cellRange="データ!$AW$10:$BB$12" spid="_x0000_s188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80" name="図 9"/>
            <xdr:cNvPicPr preferRelativeResize="0">
              <a:picLocks noChangeArrowheads="1"/>
              <a:extLst>
                <a:ext uri="{84589F7E-364E-4C9E-8A38-B11213B215E9}">
                  <a14:cameraTool cellRange="データ!$BH$10:$BM$12" spid="_x0000_s189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1" name="図 10"/>
            <xdr:cNvPicPr preferRelativeResize="0">
              <a:picLocks noChangeArrowheads="1"/>
              <a:extLst>
                <a:ext uri="{84589F7E-364E-4C9E-8A38-B11213B215E9}">
                  <a14:cameraTool cellRange="データ!$BS$10:$BX$12" spid="_x0000_s189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2" name="図 11"/>
            <xdr:cNvPicPr preferRelativeResize="0">
              <a:picLocks noChangeArrowheads="1"/>
              <a:extLst>
                <a:ext uri="{84589F7E-364E-4C9E-8A38-B11213B215E9}">
                  <a14:cameraTool cellRange="データ!$CD$10:$CI$12" spid="_x0000_s189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3" name="図 12"/>
            <xdr:cNvPicPr preferRelativeResize="0">
              <a:picLocks noChangeArrowheads="1"/>
              <a:extLst>
                <a:ext uri="{84589F7E-364E-4C9E-8A38-B11213B215E9}">
                  <a14:cameraTool cellRange="データ!$CN$10:$CS$12" spid="_x0000_s189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4" name="図 53"/>
            <xdr:cNvPicPr preferRelativeResize="0">
              <a:picLocks noChangeArrowheads="1"/>
              <a:extLst>
                <a:ext uri="{84589F7E-364E-4C9E-8A38-B11213B215E9}">
                  <a14:cameraTool cellRange="データ!$CY$10:$DD$12" spid="_x0000_s1894"/>
                </a:ext>
              </a:extLst>
            </xdr:cNvPicPr>
          </xdr:nvPicPr>
          <xdr:blipFill>
            <a:blip xmlns:r="http://schemas.openxmlformats.org/officeDocument/2006/relationships" r:embed="rId36"/>
            <a:srcRect/>
            <a:stretch>
              <a:fillRect/>
            </a:stretch>
          </xdr:blipFill>
          <xdr:spPr bwMode="auto">
            <a:xfrm>
              <a:off x="683078" y="14311993"/>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5" name="図 54"/>
            <xdr:cNvPicPr preferRelativeResize="0">
              <a:picLocks noChangeArrowheads="1"/>
              <a:extLst>
                <a:ext uri="{84589F7E-364E-4C9E-8A38-B11213B215E9}">
                  <a14:cameraTool cellRange="データ!DI10:DN12" spid="_x0000_s1895"/>
                </a:ext>
              </a:extLst>
            </xdr:cNvPicPr>
          </xdr:nvPicPr>
          <xdr:blipFill>
            <a:blip xmlns:r="http://schemas.openxmlformats.org/officeDocument/2006/relationships" r:embed="rId37"/>
            <a:srcRect/>
            <a:stretch>
              <a:fillRect/>
            </a:stretch>
          </xdr:blipFill>
          <xdr:spPr bwMode="auto">
            <a:xfrm>
              <a:off x="683078" y="1726882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6" name="図 55"/>
            <xdr:cNvPicPr preferRelativeResize="0">
              <a:picLocks noChangeArrowheads="1"/>
              <a:extLst>
                <a:ext uri="{84589F7E-364E-4C9E-8A38-B11213B215E9}">
                  <a14:cameraTool cellRange="データ!DS10:DX12" spid="_x0000_s1896"/>
                </a:ext>
              </a:extLst>
            </xdr:cNvPicPr>
          </xdr:nvPicPr>
          <xdr:blipFill>
            <a:blip xmlns:r="http://schemas.openxmlformats.org/officeDocument/2006/relationships" r:embed="rId38"/>
            <a:srcRect/>
            <a:stretch>
              <a:fillRect/>
            </a:stretch>
          </xdr:blipFill>
          <xdr:spPr bwMode="auto">
            <a:xfrm>
              <a:off x="683078" y="2022157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7" name="図 56"/>
            <xdr:cNvPicPr preferRelativeResize="0">
              <a:picLocks noChangeArrowheads="1"/>
              <a:extLst>
                <a:ext uri="{84589F7E-364E-4C9E-8A38-B11213B215E9}">
                  <a14:cameraTool cellRange="データ!EC10:EH12" spid="_x0000_s1897"/>
                </a:ext>
              </a:extLst>
            </xdr:cNvPicPr>
          </xdr:nvPicPr>
          <xdr:blipFill>
            <a:blip xmlns:r="http://schemas.openxmlformats.org/officeDocument/2006/relationships" r:embed="rId39"/>
            <a:srcRect/>
            <a:stretch>
              <a:fillRect/>
            </a:stretch>
          </xdr:blipFill>
          <xdr:spPr bwMode="auto">
            <a:xfrm>
              <a:off x="683078" y="23174325"/>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8" name="図 57"/>
            <xdr:cNvPicPr preferRelativeResize="0">
              <a:picLocks noChangeArrowheads="1"/>
              <a:extLst>
                <a:ext uri="{84589F7E-364E-4C9E-8A38-B11213B215E9}">
                  <a14:cameraTool cellRange="データ!EM10:ER12" spid="_x0000_s1898"/>
                </a:ext>
              </a:extLst>
            </xdr:cNvPicPr>
          </xdr:nvPicPr>
          <xdr:blipFill>
            <a:blip xmlns:r="http://schemas.openxmlformats.org/officeDocument/2006/relationships" r:embed="rId40"/>
            <a:srcRect/>
            <a:stretch>
              <a:fillRect/>
            </a:stretch>
          </xdr:blipFill>
          <xdr:spPr bwMode="auto">
            <a:xfrm>
              <a:off x="683078" y="26079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886244</xdr:colOff>
          <xdr:row>55</xdr:row>
          <xdr:rowOff>149678</xdr:rowOff>
        </xdr:to>
        <xdr:pic>
          <xdr:nvPicPr>
            <xdr:cNvPr id="89" name="図 58"/>
            <xdr:cNvPicPr preferRelativeResize="0">
              <a:picLocks noChangeArrowheads="1"/>
              <a:extLst>
                <a:ext uri="{84589F7E-364E-4C9E-8A38-B11213B215E9}">
                  <a14:cameraTool cellRange="データ!EX10:FC12" spid="_x0000_s1899"/>
                </a:ext>
              </a:extLst>
            </xdr:cNvPicPr>
          </xdr:nvPicPr>
          <xdr:blipFill>
            <a:blip xmlns:r="http://schemas.openxmlformats.org/officeDocument/2006/relationships" r:embed="rId41"/>
            <a:srcRect/>
            <a:stretch>
              <a:fillRect/>
            </a:stretch>
          </xdr:blipFill>
          <xdr:spPr bwMode="auto">
            <a:xfrm>
              <a:off x="7902087" y="14311993"/>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887036</xdr:colOff>
          <xdr:row>70</xdr:row>
          <xdr:rowOff>92529</xdr:rowOff>
        </xdr:to>
        <xdr:pic>
          <xdr:nvPicPr>
            <xdr:cNvPr id="90" name="図 59"/>
            <xdr:cNvPicPr preferRelativeResize="0">
              <a:picLocks noChangeArrowheads="1"/>
              <a:extLst>
                <a:ext uri="{84589F7E-364E-4C9E-8A38-B11213B215E9}">
                  <a14:cameraTool cellRange="データ!FH10:FM12" spid="_x0000_s1900"/>
                </a:ext>
              </a:extLst>
            </xdr:cNvPicPr>
          </xdr:nvPicPr>
          <xdr:blipFill>
            <a:blip xmlns:r="http://schemas.openxmlformats.org/officeDocument/2006/relationships" r:embed="rId41"/>
            <a:srcRect/>
            <a:stretch>
              <a:fillRect/>
            </a:stretch>
          </xdr:blipFill>
          <xdr:spPr bwMode="auto">
            <a:xfrm>
              <a:off x="7902879" y="17259301"/>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891432</xdr:colOff>
          <xdr:row>85</xdr:row>
          <xdr:rowOff>32030</xdr:rowOff>
        </xdr:to>
        <xdr:pic>
          <xdr:nvPicPr>
            <xdr:cNvPr id="91" name="図 60"/>
            <xdr:cNvPicPr preferRelativeResize="0">
              <a:picLocks noChangeArrowheads="1"/>
              <a:extLst>
                <a:ext uri="{84589F7E-364E-4C9E-8A38-B11213B215E9}">
                  <a14:cameraTool cellRange="データ!FR10:FW12" spid="_x0000_s1901"/>
                </a:ext>
              </a:extLst>
            </xdr:cNvPicPr>
          </xdr:nvPicPr>
          <xdr:blipFill>
            <a:blip xmlns:r="http://schemas.openxmlformats.org/officeDocument/2006/relationships" r:embed="rId42"/>
            <a:srcRect/>
            <a:stretch>
              <a:fillRect/>
            </a:stretch>
          </xdr:blipFill>
          <xdr:spPr bwMode="auto">
            <a:xfrm>
              <a:off x="7902879" y="20207968"/>
              <a:ext cx="5094828"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891432</xdr:colOff>
          <xdr:row>99</xdr:row>
          <xdr:rowOff>188512</xdr:rowOff>
        </xdr:to>
        <xdr:pic>
          <xdr:nvPicPr>
            <xdr:cNvPr id="92" name="図 61"/>
            <xdr:cNvPicPr preferRelativeResize="0">
              <a:picLocks noChangeArrowheads="1"/>
              <a:extLst>
                <a:ext uri="{84589F7E-364E-4C9E-8A38-B11213B215E9}">
                  <a14:cameraTool cellRange="データ!GB10:GG12" spid="_x0000_s1902"/>
                </a:ext>
              </a:extLst>
            </xdr:cNvPicPr>
          </xdr:nvPicPr>
          <xdr:blipFill>
            <a:blip xmlns:r="http://schemas.openxmlformats.org/officeDocument/2006/relationships" r:embed="rId42"/>
            <a:srcRect/>
            <a:stretch>
              <a:fillRect/>
            </a:stretch>
          </xdr:blipFill>
          <xdr:spPr bwMode="auto">
            <a:xfrm>
              <a:off x="7902879" y="23160718"/>
              <a:ext cx="5094828"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887036</xdr:colOff>
          <xdr:row>114</xdr:row>
          <xdr:rowOff>121104</xdr:rowOff>
        </xdr:to>
        <xdr:pic>
          <xdr:nvPicPr>
            <xdr:cNvPr id="93" name="図 62"/>
            <xdr:cNvPicPr preferRelativeResize="0">
              <a:picLocks noChangeArrowheads="1"/>
              <a:extLst>
                <a:ext uri="{84589F7E-364E-4C9E-8A38-B11213B215E9}">
                  <a14:cameraTool cellRange="データ!GL10:GQ12" spid="_x0000_s1903"/>
                </a:ext>
              </a:extLst>
            </xdr:cNvPicPr>
          </xdr:nvPicPr>
          <xdr:blipFill>
            <a:blip xmlns:r="http://schemas.openxmlformats.org/officeDocument/2006/relationships" r:embed="rId42"/>
            <a:srcRect/>
            <a:stretch>
              <a:fillRect/>
            </a:stretch>
          </xdr:blipFill>
          <xdr:spPr bwMode="auto">
            <a:xfrm>
              <a:off x="7902879" y="26084893"/>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228600</xdr:colOff>
          <xdr:row>55</xdr:row>
          <xdr:rowOff>163285</xdr:rowOff>
        </xdr:to>
        <xdr:pic>
          <xdr:nvPicPr>
            <xdr:cNvPr id="94" name="図 63"/>
            <xdr:cNvPicPr preferRelativeResize="0">
              <a:picLocks noChangeArrowheads="1"/>
              <a:extLst>
                <a:ext uri="{84589F7E-364E-4C9E-8A38-B11213B215E9}">
                  <a14:cameraTool cellRange="データ!GW10:HB12" spid="_x0000_s1904"/>
                </a:ext>
              </a:extLst>
            </xdr:cNvPicPr>
          </xdr:nvPicPr>
          <xdr:blipFill>
            <a:blip xmlns:r="http://schemas.openxmlformats.org/officeDocument/2006/relationships" r:embed="rId42"/>
            <a:srcRect/>
            <a:stretch>
              <a:fillRect/>
            </a:stretch>
          </xdr:blipFill>
          <xdr:spPr bwMode="auto">
            <a:xfrm>
              <a:off x="13585371"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228600</xdr:colOff>
          <xdr:row>70</xdr:row>
          <xdr:rowOff>106136</xdr:rowOff>
        </xdr:to>
        <xdr:pic>
          <xdr:nvPicPr>
            <xdr:cNvPr id="95" name="図 64"/>
            <xdr:cNvPicPr preferRelativeResize="0">
              <a:picLocks noChangeArrowheads="1"/>
              <a:extLst>
                <a:ext uri="{84589F7E-364E-4C9E-8A38-B11213B215E9}">
                  <a14:cameraTool cellRange="データ!HG10:HL12" spid="_x0000_s1905"/>
                </a:ext>
              </a:extLst>
            </xdr:cNvPicPr>
          </xdr:nvPicPr>
          <xdr:blipFill>
            <a:blip xmlns:r="http://schemas.openxmlformats.org/officeDocument/2006/relationships" r:embed="rId42"/>
            <a:srcRect/>
            <a:stretch>
              <a:fillRect/>
            </a:stretch>
          </xdr:blipFill>
          <xdr:spPr bwMode="auto">
            <a:xfrm>
              <a:off x="13585371"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228600</xdr:colOff>
          <xdr:row>85</xdr:row>
          <xdr:rowOff>54429</xdr:rowOff>
        </xdr:to>
        <xdr:pic>
          <xdr:nvPicPr>
            <xdr:cNvPr id="96" name="図 65"/>
            <xdr:cNvPicPr preferRelativeResize="0">
              <a:picLocks noChangeArrowheads="1"/>
              <a:extLst>
                <a:ext uri="{84589F7E-364E-4C9E-8A38-B11213B215E9}">
                  <a14:cameraTool cellRange="データ!HQ10:HV12" spid="_x0000_s1906"/>
                </a:ext>
              </a:extLst>
            </xdr:cNvPicPr>
          </xdr:nvPicPr>
          <xdr:blipFill>
            <a:blip xmlns:r="http://schemas.openxmlformats.org/officeDocument/2006/relationships" r:embed="rId42"/>
            <a:srcRect/>
            <a:stretch>
              <a:fillRect/>
            </a:stretch>
          </xdr:blipFill>
          <xdr:spPr bwMode="auto">
            <a:xfrm>
              <a:off x="13585371"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228600</xdr:colOff>
          <xdr:row>99</xdr:row>
          <xdr:rowOff>191861</xdr:rowOff>
        </xdr:to>
        <xdr:pic>
          <xdr:nvPicPr>
            <xdr:cNvPr id="97" name="図 66"/>
            <xdr:cNvPicPr preferRelativeResize="0">
              <a:picLocks noChangeArrowheads="1"/>
              <a:extLst>
                <a:ext uri="{84589F7E-364E-4C9E-8A38-B11213B215E9}">
                  <a14:cameraTool cellRange="データ!IA10:IF12" spid="_x0000_s1907"/>
                </a:ext>
              </a:extLst>
            </xdr:cNvPicPr>
          </xdr:nvPicPr>
          <xdr:blipFill>
            <a:blip xmlns:r="http://schemas.openxmlformats.org/officeDocument/2006/relationships" r:embed="rId42"/>
            <a:srcRect/>
            <a:stretch>
              <a:fillRect/>
            </a:stretch>
          </xdr:blipFill>
          <xdr:spPr bwMode="auto">
            <a:xfrm>
              <a:off x="13585371" y="2315527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228600</xdr:colOff>
          <xdr:row>114</xdr:row>
          <xdr:rowOff>134711</xdr:rowOff>
        </xdr:to>
        <xdr:pic>
          <xdr:nvPicPr>
            <xdr:cNvPr id="98" name="図 67"/>
            <xdr:cNvPicPr preferRelativeResize="0">
              <a:picLocks noChangeArrowheads="1"/>
              <a:extLst>
                <a:ext uri="{84589F7E-364E-4C9E-8A38-B11213B215E9}">
                  <a14:cameraTool cellRange="データ!IK10:IP12" spid="_x0000_s1908"/>
                </a:ext>
              </a:extLst>
            </xdr:cNvPicPr>
          </xdr:nvPicPr>
          <xdr:blipFill>
            <a:blip xmlns:r="http://schemas.openxmlformats.org/officeDocument/2006/relationships" r:embed="rId42"/>
            <a:srcRect/>
            <a:stretch>
              <a:fillRect/>
            </a:stretch>
          </xdr:blipFill>
          <xdr:spPr bwMode="auto">
            <a:xfrm>
              <a:off x="13585371"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404132</xdr:colOff>
          <xdr:row>55</xdr:row>
          <xdr:rowOff>163285</xdr:rowOff>
        </xdr:to>
        <xdr:pic>
          <xdr:nvPicPr>
            <xdr:cNvPr id="99" name="図 68"/>
            <xdr:cNvPicPr preferRelativeResize="0">
              <a:picLocks noChangeArrowheads="1"/>
              <a:extLst>
                <a:ext uri="{84589F7E-364E-4C9E-8A38-B11213B215E9}">
                  <a14:cameraTool cellRange="データ!IV10:JA12" spid="_x0000_s1909"/>
                </a:ext>
              </a:extLst>
            </xdr:cNvPicPr>
          </xdr:nvPicPr>
          <xdr:blipFill>
            <a:blip xmlns:r="http://schemas.openxmlformats.org/officeDocument/2006/relationships" r:embed="rId42"/>
            <a:srcRect/>
            <a:stretch>
              <a:fillRect/>
            </a:stretch>
          </xdr:blipFill>
          <xdr:spPr bwMode="auto">
            <a:xfrm>
              <a:off x="19190153" y="14325600"/>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404132</xdr:colOff>
          <xdr:row>70</xdr:row>
          <xdr:rowOff>106136</xdr:rowOff>
        </xdr:to>
        <xdr:pic>
          <xdr:nvPicPr>
            <xdr:cNvPr id="100" name="図 69"/>
            <xdr:cNvPicPr preferRelativeResize="0">
              <a:picLocks noChangeArrowheads="1"/>
              <a:extLst>
                <a:ext uri="{84589F7E-364E-4C9E-8A38-B11213B215E9}">
                  <a14:cameraTool cellRange="データ!JF10:JK12" spid="_x0000_s1910"/>
                </a:ext>
              </a:extLst>
            </xdr:cNvPicPr>
          </xdr:nvPicPr>
          <xdr:blipFill>
            <a:blip xmlns:r="http://schemas.openxmlformats.org/officeDocument/2006/relationships" r:embed="rId42"/>
            <a:srcRect/>
            <a:stretch>
              <a:fillRect/>
            </a:stretch>
          </xdr:blipFill>
          <xdr:spPr bwMode="auto">
            <a:xfrm>
              <a:off x="19190153" y="172688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404132</xdr:colOff>
          <xdr:row>85</xdr:row>
          <xdr:rowOff>54429</xdr:rowOff>
        </xdr:to>
        <xdr:pic>
          <xdr:nvPicPr>
            <xdr:cNvPr id="101" name="図 70"/>
            <xdr:cNvPicPr preferRelativeResize="0">
              <a:picLocks noChangeArrowheads="1"/>
              <a:extLst>
                <a:ext uri="{84589F7E-364E-4C9E-8A38-B11213B215E9}">
                  <a14:cameraTool cellRange="データ!JP10:JU12" spid="_x0000_s1911"/>
                </a:ext>
              </a:extLst>
            </xdr:cNvPicPr>
          </xdr:nvPicPr>
          <xdr:blipFill>
            <a:blip xmlns:r="http://schemas.openxmlformats.org/officeDocument/2006/relationships" r:embed="rId42"/>
            <a:srcRect/>
            <a:stretch>
              <a:fillRect/>
            </a:stretch>
          </xdr:blipFill>
          <xdr:spPr bwMode="auto">
            <a:xfrm>
              <a:off x="19190153" y="2022157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404132</xdr:colOff>
          <xdr:row>100</xdr:row>
          <xdr:rowOff>6804</xdr:rowOff>
        </xdr:to>
        <xdr:pic>
          <xdr:nvPicPr>
            <xdr:cNvPr id="102" name="図 71"/>
            <xdr:cNvPicPr preferRelativeResize="0">
              <a:picLocks noChangeArrowheads="1"/>
              <a:extLst>
                <a:ext uri="{84589F7E-364E-4C9E-8A38-B11213B215E9}">
                  <a14:cameraTool cellRange="データ!JZ10:KE12" spid="_x0000_s1912"/>
                </a:ext>
              </a:extLst>
            </xdr:cNvPicPr>
          </xdr:nvPicPr>
          <xdr:blipFill>
            <a:blip xmlns:r="http://schemas.openxmlformats.org/officeDocument/2006/relationships" r:embed="rId42"/>
            <a:srcRect/>
            <a:stretch>
              <a:fillRect/>
            </a:stretch>
          </xdr:blipFill>
          <xdr:spPr bwMode="auto">
            <a:xfrm>
              <a:off x="19190153" y="23174325"/>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404132</xdr:colOff>
          <xdr:row>114</xdr:row>
          <xdr:rowOff>134711</xdr:rowOff>
        </xdr:to>
        <xdr:pic>
          <xdr:nvPicPr>
            <xdr:cNvPr id="103" name="図 72"/>
            <xdr:cNvPicPr preferRelativeResize="0">
              <a:picLocks noChangeArrowheads="1"/>
              <a:extLst>
                <a:ext uri="{84589F7E-364E-4C9E-8A38-B11213B215E9}">
                  <a14:cameraTool cellRange="データ!KJ10:KO12" spid="_x0000_s1913"/>
                </a:ext>
              </a:extLst>
            </xdr:cNvPicPr>
          </xdr:nvPicPr>
          <xdr:blipFill>
            <a:blip xmlns:r="http://schemas.openxmlformats.org/officeDocument/2006/relationships" r:embed="rId42"/>
            <a:srcRect/>
            <a:stretch>
              <a:fillRect/>
            </a:stretch>
          </xdr:blipFill>
          <xdr:spPr bwMode="auto">
            <a:xfrm>
              <a:off x="19190153" y="260985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53</xdr:row>
          <xdr:rowOff>57150</xdr:rowOff>
        </xdr:from>
        <xdr:to>
          <xdr:col>33</xdr:col>
          <xdr:colOff>567338</xdr:colOff>
          <xdr:row>55</xdr:row>
          <xdr:rowOff>163285</xdr:rowOff>
        </xdr:to>
        <xdr:pic>
          <xdr:nvPicPr>
            <xdr:cNvPr id="104" name="図 73"/>
            <xdr:cNvPicPr preferRelativeResize="0">
              <a:picLocks noChangeArrowheads="1"/>
              <a:extLst>
                <a:ext uri="{84589F7E-364E-4C9E-8A38-B11213B215E9}">
                  <a14:cameraTool cellRange="データ!KU10:KZ12" spid="_x0000_s1914"/>
                </a:ext>
              </a:extLst>
            </xdr:cNvPicPr>
          </xdr:nvPicPr>
          <xdr:blipFill>
            <a:blip xmlns:r="http://schemas.openxmlformats.org/officeDocument/2006/relationships" r:embed="rId43"/>
            <a:srcRect/>
            <a:stretch>
              <a:fillRect/>
            </a:stretch>
          </xdr:blipFill>
          <xdr:spPr bwMode="auto">
            <a:xfrm>
              <a:off x="24775806" y="14325600"/>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67</xdr:row>
          <xdr:rowOff>190500</xdr:rowOff>
        </xdr:from>
        <xdr:to>
          <xdr:col>33</xdr:col>
          <xdr:colOff>567338</xdr:colOff>
          <xdr:row>70</xdr:row>
          <xdr:rowOff>92528</xdr:rowOff>
        </xdr:to>
        <xdr:pic>
          <xdr:nvPicPr>
            <xdr:cNvPr id="105" name="図 74"/>
            <xdr:cNvPicPr preferRelativeResize="0">
              <a:picLocks noChangeArrowheads="1"/>
              <a:extLst>
                <a:ext uri="{84589F7E-364E-4C9E-8A38-B11213B215E9}">
                  <a14:cameraTool cellRange="データ!LE10:LJ12" spid="_x0000_s1915"/>
                </a:ext>
              </a:extLst>
            </xdr:cNvPicPr>
          </xdr:nvPicPr>
          <xdr:blipFill>
            <a:blip xmlns:r="http://schemas.openxmlformats.org/officeDocument/2006/relationships" r:embed="rId44"/>
            <a:srcRect/>
            <a:stretch>
              <a:fillRect/>
            </a:stretch>
          </xdr:blipFill>
          <xdr:spPr bwMode="auto">
            <a:xfrm>
              <a:off x="24775806" y="17259300"/>
              <a:ext cx="5090432"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82</xdr:row>
          <xdr:rowOff>152400</xdr:rowOff>
        </xdr:from>
        <xdr:to>
          <xdr:col>33</xdr:col>
          <xdr:colOff>567338</xdr:colOff>
          <xdr:row>85</xdr:row>
          <xdr:rowOff>54429</xdr:rowOff>
        </xdr:to>
        <xdr:pic>
          <xdr:nvPicPr>
            <xdr:cNvPr id="106" name="図 75"/>
            <xdr:cNvPicPr preferRelativeResize="0">
              <a:picLocks noChangeArrowheads="1"/>
              <a:extLst>
                <a:ext uri="{84589F7E-364E-4C9E-8A38-B11213B215E9}">
                  <a14:cameraTool cellRange="データ!LO10:LT12" spid="_x0000_s1916"/>
                </a:ext>
              </a:extLst>
            </xdr:cNvPicPr>
          </xdr:nvPicPr>
          <xdr:blipFill>
            <a:blip xmlns:r="http://schemas.openxmlformats.org/officeDocument/2006/relationships" r:embed="rId45"/>
            <a:srcRect/>
            <a:stretch>
              <a:fillRect/>
            </a:stretch>
          </xdr:blipFill>
          <xdr:spPr bwMode="auto">
            <a:xfrm>
              <a:off x="24775806" y="2022157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97</xdr:row>
          <xdr:rowOff>104775</xdr:rowOff>
        </xdr:from>
        <xdr:to>
          <xdr:col>33</xdr:col>
          <xdr:colOff>567338</xdr:colOff>
          <xdr:row>100</xdr:row>
          <xdr:rowOff>6804</xdr:rowOff>
        </xdr:to>
        <xdr:pic>
          <xdr:nvPicPr>
            <xdr:cNvPr id="107" name="図 76"/>
            <xdr:cNvPicPr preferRelativeResize="0">
              <a:picLocks noChangeArrowheads="1"/>
              <a:extLst>
                <a:ext uri="{84589F7E-364E-4C9E-8A38-B11213B215E9}">
                  <a14:cameraTool cellRange="データ!LY10:MD12" spid="_x0000_s1917"/>
                </a:ext>
              </a:extLst>
            </xdr:cNvPicPr>
          </xdr:nvPicPr>
          <xdr:blipFill>
            <a:blip xmlns:r="http://schemas.openxmlformats.org/officeDocument/2006/relationships" r:embed="rId46"/>
            <a:srcRect/>
            <a:stretch>
              <a:fillRect/>
            </a:stretch>
          </xdr:blipFill>
          <xdr:spPr bwMode="auto">
            <a:xfrm>
              <a:off x="24775806" y="23174325"/>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28</xdr:col>
          <xdr:colOff>1281</xdr:colOff>
          <xdr:row>112</xdr:row>
          <xdr:rowOff>28575</xdr:rowOff>
        </xdr:from>
        <xdr:to>
          <xdr:col>33</xdr:col>
          <xdr:colOff>567338</xdr:colOff>
          <xdr:row>114</xdr:row>
          <xdr:rowOff>134711</xdr:rowOff>
        </xdr:to>
        <xdr:pic>
          <xdr:nvPicPr>
            <xdr:cNvPr id="108" name="図 77"/>
            <xdr:cNvPicPr preferRelativeResize="0">
              <a:picLocks noChangeArrowheads="1"/>
              <a:extLst>
                <a:ext uri="{84589F7E-364E-4C9E-8A38-B11213B215E9}">
                  <a14:cameraTool cellRange="データ!MI10:MN12" spid="_x0000_s1918"/>
                </a:ext>
              </a:extLst>
            </xdr:cNvPicPr>
          </xdr:nvPicPr>
          <xdr:blipFill>
            <a:blip xmlns:r="http://schemas.openxmlformats.org/officeDocument/2006/relationships" r:embed="rId47"/>
            <a:srcRect/>
            <a:stretch>
              <a:fillRect/>
            </a:stretch>
          </xdr:blipFill>
          <xdr:spPr bwMode="auto">
            <a:xfrm>
              <a:off x="24775806" y="2609850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279181</xdr:colOff>
          <xdr:row>43</xdr:row>
          <xdr:rowOff>137949</xdr:rowOff>
        </xdr:from>
        <xdr:to>
          <xdr:col>15</xdr:col>
          <xdr:colOff>66909</xdr:colOff>
          <xdr:row>56</xdr:row>
          <xdr:rowOff>37256</xdr:rowOff>
        </xdr:to>
        <xdr:pic>
          <xdr:nvPicPr>
            <xdr:cNvPr id="109" name="TXT水力_設備利用率"/>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48"/>
            <a:srcRect/>
            <a:stretch>
              <a:fillRect/>
            </a:stretch>
          </xdr:blipFill>
          <xdr:spPr bwMode="auto">
            <a:xfrm>
              <a:off x="7861081" y="1240614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58</xdr:row>
          <xdr:rowOff>85725</xdr:rowOff>
        </xdr:from>
        <xdr:to>
          <xdr:col>15</xdr:col>
          <xdr:colOff>66910</xdr:colOff>
          <xdr:row>70</xdr:row>
          <xdr:rowOff>189139</xdr:rowOff>
        </xdr:to>
        <xdr:pic>
          <xdr:nvPicPr>
            <xdr:cNvPr id="110" name="TXT水力_修繕費比率"/>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48"/>
            <a:srcRect/>
            <a:stretch>
              <a:fillRect/>
            </a:stretch>
          </xdr:blipFill>
          <xdr:spPr bwMode="auto">
            <a:xfrm>
              <a:off x="7861082" y="1535430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73</xdr:row>
          <xdr:rowOff>70756</xdr:rowOff>
        </xdr:from>
        <xdr:to>
          <xdr:col>15</xdr:col>
          <xdr:colOff>66910</xdr:colOff>
          <xdr:row>85</xdr:row>
          <xdr:rowOff>174170</xdr:rowOff>
        </xdr:to>
        <xdr:pic>
          <xdr:nvPicPr>
            <xdr:cNvPr id="111" name="TXT水力_企業債残高対料金収入比率"/>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48"/>
            <a:srcRect/>
            <a:stretch>
              <a:fillRect/>
            </a:stretch>
          </xdr:blipFill>
          <xdr:spPr bwMode="auto">
            <a:xfrm>
              <a:off x="7861082" y="18339706"/>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88</xdr:row>
          <xdr:rowOff>9524</xdr:rowOff>
        </xdr:from>
        <xdr:to>
          <xdr:col>15</xdr:col>
          <xdr:colOff>66910</xdr:colOff>
          <xdr:row>100</xdr:row>
          <xdr:rowOff>112938</xdr:rowOff>
        </xdr:to>
        <xdr:pic>
          <xdr:nvPicPr>
            <xdr:cNvPr id="112" name="TXT水力_有形固定資産減価償却率"/>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48"/>
            <a:srcRect/>
            <a:stretch>
              <a:fillRect/>
            </a:stretch>
          </xdr:blipFill>
          <xdr:spPr bwMode="auto">
            <a:xfrm>
              <a:off x="7861082" y="21278849"/>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279182</xdr:colOff>
          <xdr:row>102</xdr:row>
          <xdr:rowOff>123824</xdr:rowOff>
        </xdr:from>
        <xdr:to>
          <xdr:col>15</xdr:col>
          <xdr:colOff>66910</xdr:colOff>
          <xdr:row>115</xdr:row>
          <xdr:rowOff>23131</xdr:rowOff>
        </xdr:to>
        <xdr:pic>
          <xdr:nvPicPr>
            <xdr:cNvPr id="113" name="TXT水力_FIT収入割合"/>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48"/>
            <a:srcRect/>
            <a:stretch>
              <a:fillRect/>
            </a:stretch>
          </xdr:blipFill>
          <xdr:spPr bwMode="auto">
            <a:xfrm>
              <a:off x="7861082" y="2419349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299117</xdr:colOff>
          <xdr:row>56</xdr:row>
          <xdr:rowOff>37257</xdr:rowOff>
        </xdr:to>
        <xdr:pic>
          <xdr:nvPicPr>
            <xdr:cNvPr id="114" name="TXTごみ_設備利用率"/>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48"/>
            <a:srcRect/>
            <a:stretch>
              <a:fillRect/>
            </a:stretch>
          </xdr:blipFill>
          <xdr:spPr bwMode="auto">
            <a:xfrm>
              <a:off x="13522538"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299117</xdr:colOff>
          <xdr:row>70</xdr:row>
          <xdr:rowOff>189139</xdr:rowOff>
        </xdr:to>
        <xdr:pic>
          <xdr:nvPicPr>
            <xdr:cNvPr id="115" name="TXTごみ_修繕費比率"/>
            <xdr:cNvPicPr>
              <a:picLocks noChangeAspect="1" noChangeArrowheads="1"/>
              <a:extLst>
                <a:ext uri="{84589F7E-364E-4C9E-8A38-B11213B215E9}">
                  <a14:cameraTool cellRange="データ!$E$22:$I$35" spid="_x0000_s1925"/>
                </a:ext>
              </a:extLst>
            </xdr:cNvPicPr>
          </xdr:nvPicPr>
          <xdr:blipFill>
            <a:blip xmlns:r="http://schemas.openxmlformats.org/officeDocument/2006/relationships" r:embed="rId48"/>
            <a:srcRect/>
            <a:stretch>
              <a:fillRect/>
            </a:stretch>
          </xdr:blipFill>
          <xdr:spPr bwMode="auto">
            <a:xfrm>
              <a:off x="13522538"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299117</xdr:colOff>
          <xdr:row>85</xdr:row>
          <xdr:rowOff>174170</xdr:rowOff>
        </xdr:to>
        <xdr:pic>
          <xdr:nvPicPr>
            <xdr:cNvPr id="116" name="TXTごみ_企業債残高対料金収入比率"/>
            <xdr:cNvPicPr>
              <a:picLocks noChangeAspect="1" noChangeArrowheads="1"/>
              <a:extLst>
                <a:ext uri="{84589F7E-364E-4C9E-8A38-B11213B215E9}">
                  <a14:cameraTool cellRange="データ!$E$22:$I$35" spid="_x0000_s1926"/>
                </a:ext>
              </a:extLst>
            </xdr:cNvPicPr>
          </xdr:nvPicPr>
          <xdr:blipFill>
            <a:blip xmlns:r="http://schemas.openxmlformats.org/officeDocument/2006/relationships" r:embed="rId48"/>
            <a:srcRect/>
            <a:stretch>
              <a:fillRect/>
            </a:stretch>
          </xdr:blipFill>
          <xdr:spPr bwMode="auto">
            <a:xfrm>
              <a:off x="13522538"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299117</xdr:colOff>
          <xdr:row>100</xdr:row>
          <xdr:rowOff>112939</xdr:rowOff>
        </xdr:to>
        <xdr:pic>
          <xdr:nvPicPr>
            <xdr:cNvPr id="117" name="TXTごみ_有形固定資産減価償却率"/>
            <xdr:cNvPicPr>
              <a:picLocks noChangeAspect="1" noChangeArrowheads="1"/>
              <a:extLst>
                <a:ext uri="{84589F7E-364E-4C9E-8A38-B11213B215E9}">
                  <a14:cameraTool cellRange="データ!$E$22:$I$35" spid="_x0000_s1927"/>
                </a:ext>
              </a:extLst>
            </xdr:cNvPicPr>
          </xdr:nvPicPr>
          <xdr:blipFill>
            <a:blip xmlns:r="http://schemas.openxmlformats.org/officeDocument/2006/relationships" r:embed="rId48"/>
            <a:srcRect/>
            <a:stretch>
              <a:fillRect/>
            </a:stretch>
          </xdr:blipFill>
          <xdr:spPr bwMode="auto">
            <a:xfrm>
              <a:off x="13522538"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299117</xdr:colOff>
          <xdr:row>115</xdr:row>
          <xdr:rowOff>23132</xdr:rowOff>
        </xdr:to>
        <xdr:pic>
          <xdr:nvPicPr>
            <xdr:cNvPr id="118" name="TXTごみ_FIT収入割合"/>
            <xdr:cNvPicPr>
              <a:picLocks noChangeAspect="1" noChangeArrowheads="1"/>
              <a:extLst>
                <a:ext uri="{84589F7E-364E-4C9E-8A38-B11213B215E9}">
                  <a14:cameraTool cellRange="データ!$E$22:$I$35" spid="_x0000_s1928"/>
                </a:ext>
              </a:extLst>
            </xdr:cNvPicPr>
          </xdr:nvPicPr>
          <xdr:blipFill>
            <a:blip xmlns:r="http://schemas.openxmlformats.org/officeDocument/2006/relationships" r:embed="rId48"/>
            <a:srcRect/>
            <a:stretch>
              <a:fillRect/>
            </a:stretch>
          </xdr:blipFill>
          <xdr:spPr bwMode="auto">
            <a:xfrm>
              <a:off x="13522538"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475028</xdr:colOff>
          <xdr:row>56</xdr:row>
          <xdr:rowOff>37257</xdr:rowOff>
        </xdr:to>
        <xdr:pic>
          <xdr:nvPicPr>
            <xdr:cNvPr id="119" name="TXT風力_設備利用率"/>
            <xdr:cNvPicPr>
              <a:picLocks noChangeAspect="1" noChangeArrowheads="1"/>
              <a:extLst>
                <a:ext uri="{84589F7E-364E-4C9E-8A38-B11213B215E9}">
                  <a14:cameraTool cellRange="データ!$E$22:$I$35" spid="_x0000_s1929"/>
                </a:ext>
              </a:extLst>
            </xdr:cNvPicPr>
          </xdr:nvPicPr>
          <xdr:blipFill>
            <a:blip xmlns:r="http://schemas.openxmlformats.org/officeDocument/2006/relationships" r:embed="rId48"/>
            <a:srcRect/>
            <a:stretch>
              <a:fillRect/>
            </a:stretch>
          </xdr:blipFill>
          <xdr:spPr bwMode="auto">
            <a:xfrm>
              <a:off x="19127699" y="1240615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480981</xdr:colOff>
          <xdr:row>70</xdr:row>
          <xdr:rowOff>189139</xdr:rowOff>
        </xdr:to>
        <xdr:pic>
          <xdr:nvPicPr>
            <xdr:cNvPr id="120" name="TXT風力_修繕費比率"/>
            <xdr:cNvPicPr>
              <a:picLocks noChangeAspect="1" noChangeArrowheads="1"/>
              <a:extLst>
                <a:ext uri="{84589F7E-364E-4C9E-8A38-B11213B215E9}">
                  <a14:cameraTool cellRange="データ!$E$22:$I$35" spid="_x0000_s1930"/>
                </a:ext>
              </a:extLst>
            </xdr:cNvPicPr>
          </xdr:nvPicPr>
          <xdr:blipFill>
            <a:blip xmlns:r="http://schemas.openxmlformats.org/officeDocument/2006/relationships" r:embed="rId48"/>
            <a:srcRect/>
            <a:stretch>
              <a:fillRect/>
            </a:stretch>
          </xdr:blipFill>
          <xdr:spPr bwMode="auto">
            <a:xfrm>
              <a:off x="19133652" y="1535430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480982</xdr:colOff>
          <xdr:row>85</xdr:row>
          <xdr:rowOff>174170</xdr:rowOff>
        </xdr:to>
        <xdr:pic>
          <xdr:nvPicPr>
            <xdr:cNvPr id="121" name="TXT風力_企業債残高対料金収入比率"/>
            <xdr:cNvPicPr>
              <a:picLocks noChangeAspect="1" noChangeArrowheads="1"/>
              <a:extLst>
                <a:ext uri="{84589F7E-364E-4C9E-8A38-B11213B215E9}">
                  <a14:cameraTool cellRange="データ!$E$22:$I$35" spid="_x0000_s1931"/>
                </a:ext>
              </a:extLst>
            </xdr:cNvPicPr>
          </xdr:nvPicPr>
          <xdr:blipFill>
            <a:blip xmlns:r="http://schemas.openxmlformats.org/officeDocument/2006/relationships" r:embed="rId48"/>
            <a:srcRect/>
            <a:stretch>
              <a:fillRect/>
            </a:stretch>
          </xdr:blipFill>
          <xdr:spPr bwMode="auto">
            <a:xfrm>
              <a:off x="19133653" y="18339706"/>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480982</xdr:colOff>
          <xdr:row>100</xdr:row>
          <xdr:rowOff>112939</xdr:rowOff>
        </xdr:to>
        <xdr:pic>
          <xdr:nvPicPr>
            <xdr:cNvPr id="122" name="TXT風力_有形固定資産減価償却率"/>
            <xdr:cNvPicPr>
              <a:picLocks noChangeAspect="1" noChangeArrowheads="1"/>
              <a:extLst>
                <a:ext uri="{84589F7E-364E-4C9E-8A38-B11213B215E9}">
                  <a14:cameraTool cellRange="データ!$E$22:$I$35" spid="_x0000_s1932"/>
                </a:ext>
              </a:extLst>
            </xdr:cNvPicPr>
          </xdr:nvPicPr>
          <xdr:blipFill>
            <a:blip xmlns:r="http://schemas.openxmlformats.org/officeDocument/2006/relationships" r:embed="rId48"/>
            <a:srcRect/>
            <a:stretch>
              <a:fillRect/>
            </a:stretch>
          </xdr:blipFill>
          <xdr:spPr bwMode="auto">
            <a:xfrm>
              <a:off x="19133653" y="21278850"/>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480981</xdr:colOff>
          <xdr:row>115</xdr:row>
          <xdr:rowOff>23132</xdr:rowOff>
        </xdr:to>
        <xdr:pic>
          <xdr:nvPicPr>
            <xdr:cNvPr id="123" name="TXT風力_FIT収入割合"/>
            <xdr:cNvPicPr>
              <a:picLocks noChangeAspect="1" noChangeArrowheads="1"/>
              <a:extLst>
                <a:ext uri="{84589F7E-364E-4C9E-8A38-B11213B215E9}">
                  <a14:cameraTool cellRange="データ!$E$22:$I$35" spid="_x0000_s1933"/>
                </a:ext>
              </a:extLst>
            </xdr:cNvPicPr>
          </xdr:nvPicPr>
          <xdr:blipFill>
            <a:blip xmlns:r="http://schemas.openxmlformats.org/officeDocument/2006/relationships" r:embed="rId48"/>
            <a:srcRect/>
            <a:stretch>
              <a:fillRect/>
            </a:stretch>
          </xdr:blipFill>
          <xdr:spPr bwMode="auto">
            <a:xfrm>
              <a:off x="19133652" y="24193500"/>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641674</xdr:colOff>
          <xdr:row>100</xdr:row>
          <xdr:rowOff>112939</xdr:rowOff>
        </xdr:to>
        <xdr:pic>
          <xdr:nvPicPr>
            <xdr:cNvPr id="127" name="TXT太陽光_有形固定資産減価償却率"/>
            <xdr:cNvPicPr>
              <a:picLocks noChangeAspect="1" noChangeArrowheads="1"/>
              <a:extLst>
                <a:ext uri="{84589F7E-364E-4C9E-8A38-B11213B215E9}">
                  <a14:cameraTool cellRange="データ!$E$22:$I$35" spid="_x0000_s1934"/>
                </a:ext>
              </a:extLst>
            </xdr:cNvPicPr>
          </xdr:nvPicPr>
          <xdr:blipFill>
            <a:blip xmlns:r="http://schemas.openxmlformats.org/officeDocument/2006/relationships" r:embed="rId48"/>
            <a:srcRect/>
            <a:stretch>
              <a:fillRect/>
            </a:stretch>
          </xdr:blipFill>
          <xdr:spPr bwMode="auto">
            <a:xfrm>
              <a:off x="24723596" y="21278850"/>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9" name="TXT全体_有形固定資産減価償却率"/>
            <xdr:cNvPicPr>
              <a:picLocks noChangeAspect="1" noChangeArrowheads="1"/>
              <a:extLst>
                <a:ext uri="{84589F7E-364E-4C9E-8A38-B11213B215E9}">
                  <a14:cameraTool cellRange="データ!$K$37:$O$50" spid="_x0000_s1935"/>
                </a:ext>
              </a:extLst>
            </xdr:cNvPicPr>
          </xdr:nvPicPr>
          <xdr:blipFill>
            <a:blip xmlns:r="http://schemas.openxmlformats.org/officeDocument/2006/relationships" r:embed="rId49"/>
            <a:srcRect/>
            <a:stretch>
              <a:fillRect/>
            </a:stretch>
          </xdr:blipFill>
          <xdr:spPr bwMode="auto">
            <a:xfrm>
              <a:off x="622880" y="21278128"/>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30" name="TXT流動比率"/>
            <xdr:cNvPicPr>
              <a:picLocks noChangeAspect="1" noChangeArrowheads="1"/>
              <a:extLst>
                <a:ext uri="{84589F7E-364E-4C9E-8A38-B11213B215E9}">
                  <a14:cameraTool cellRange="データ!$K$37:$O$50" spid="_x0000_s1936"/>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60" zoomScaleNormal="60" workbookViewId="0"/>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大分県　豊後大野市</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x14ac:dyDescent="0.15">
      <c r="A3" s="1"/>
      <c r="B3" s="123" t="str">
        <f>データ!I6</f>
        <v>法非適用</v>
      </c>
      <c r="C3" s="124"/>
      <c r="D3" s="124"/>
      <c r="E3" s="124"/>
      <c r="F3" s="124" t="str">
        <f>データ!J6</f>
        <v>電気事業</v>
      </c>
      <c r="G3" s="124"/>
      <c r="H3" s="124"/>
      <c r="I3" s="124"/>
      <c r="J3" s="125" t="str">
        <f>データ!K6</f>
        <v>該当数値なし</v>
      </c>
      <c r="K3" s="125"/>
      <c r="L3" s="125"/>
      <c r="M3" s="125"/>
      <c r="N3" s="126" t="str">
        <f>データ!L6</f>
        <v>-</v>
      </c>
      <c r="O3" s="126"/>
      <c r="P3" s="126"/>
      <c r="Q3" s="127"/>
      <c r="R3" s="1"/>
      <c r="S3" s="128" t="s">
        <v>8</v>
      </c>
      <c r="T3" s="129"/>
      <c r="U3" s="129"/>
      <c r="V3" s="129"/>
      <c r="W3" s="129"/>
      <c r="X3" s="129"/>
      <c r="Y3" s="129"/>
      <c r="Z3" s="129"/>
      <c r="AA3" s="129"/>
      <c r="AB3" s="129"/>
      <c r="AC3" s="129"/>
      <c r="AD3" s="129"/>
      <c r="AE3" s="129"/>
      <c r="AF3" s="129"/>
      <c r="AG3" s="129"/>
      <c r="AH3" s="130"/>
      <c r="AI3" s="1"/>
      <c r="AJ3" s="1"/>
      <c r="AK3" s="114" t="s">
        <v>173</v>
      </c>
      <c r="AL3" s="115"/>
      <c r="AM3" s="115"/>
      <c r="AN3" s="115"/>
      <c r="AO3" s="115"/>
      <c r="AP3" s="115"/>
      <c r="AQ3" s="116"/>
    </row>
    <row r="4" spans="1:43" ht="23.1" customHeight="1" x14ac:dyDescent="0.15">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x14ac:dyDescent="0.15">
      <c r="A5" s="1"/>
      <c r="B5" s="137" t="str">
        <f>データ!M6</f>
        <v>-</v>
      </c>
      <c r="C5" s="138"/>
      <c r="D5" s="138"/>
      <c r="E5" s="138"/>
      <c r="F5" s="139" t="str">
        <f>データ!N6</f>
        <v>-</v>
      </c>
      <c r="G5" s="138"/>
      <c r="H5" s="138"/>
      <c r="I5" s="140"/>
      <c r="J5" s="141">
        <f>データ!O6</f>
        <v>5</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x14ac:dyDescent="0.15">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x14ac:dyDescent="0.15">
      <c r="A7" s="1"/>
      <c r="B7" s="143" t="s">
        <v>125</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x14ac:dyDescent="0.15">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x14ac:dyDescent="0.2">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x14ac:dyDescent="0.2">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x14ac:dyDescent="0.15">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x14ac:dyDescent="0.15">
      <c r="A12" s="1"/>
      <c r="B12" s="120" t="s">
        <v>21</v>
      </c>
      <c r="C12" s="121"/>
      <c r="D12" s="121"/>
      <c r="E12" s="121"/>
      <c r="F12" s="160" t="str">
        <f>データ!V6</f>
        <v>-</v>
      </c>
      <c r="G12" s="161"/>
      <c r="H12" s="160" t="str">
        <f>データ!W6</f>
        <v>-</v>
      </c>
      <c r="I12" s="161"/>
      <c r="J12" s="160" t="str">
        <f>データ!X6</f>
        <v>-</v>
      </c>
      <c r="K12" s="161"/>
      <c r="L12" s="160" t="str">
        <f>データ!Y6</f>
        <v>-</v>
      </c>
      <c r="M12" s="161"/>
      <c r="N12" s="139" t="str">
        <f>データ!Z6</f>
        <v>-</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x14ac:dyDescent="0.15">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x14ac:dyDescent="0.15">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x14ac:dyDescent="0.15">
      <c r="A15" s="1"/>
      <c r="B15" s="164" t="s">
        <v>24</v>
      </c>
      <c r="C15" s="165"/>
      <c r="D15" s="165"/>
      <c r="E15" s="166"/>
      <c r="F15" s="167" t="str">
        <f>データ!AK6</f>
        <v>-</v>
      </c>
      <c r="G15" s="167"/>
      <c r="H15" s="167" t="str">
        <f>データ!AL6</f>
        <v>-</v>
      </c>
      <c r="I15" s="167"/>
      <c r="J15" s="167" t="str">
        <f>データ!AM6</f>
        <v>-</v>
      </c>
      <c r="K15" s="167"/>
      <c r="L15" s="167">
        <f>データ!AN6</f>
        <v>2027</v>
      </c>
      <c r="M15" s="167"/>
      <c r="N15" s="168">
        <f>データ!AO6</f>
        <v>2582</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x14ac:dyDescent="0.2">
      <c r="A16" s="1"/>
      <c r="B16" s="170" t="s">
        <v>25</v>
      </c>
      <c r="C16" s="171"/>
      <c r="D16" s="171"/>
      <c r="E16" s="172"/>
      <c r="F16" s="173" t="str">
        <f>データ!AP6</f>
        <v>-</v>
      </c>
      <c r="G16" s="173"/>
      <c r="H16" s="173" t="str">
        <f>データ!AQ6</f>
        <v>-</v>
      </c>
      <c r="I16" s="173"/>
      <c r="J16" s="173" t="str">
        <f>データ!AR6</f>
        <v>-</v>
      </c>
      <c r="K16" s="173"/>
      <c r="L16" s="173">
        <f>データ!AS6</f>
        <v>2027</v>
      </c>
      <c r="M16" s="173"/>
      <c r="N16" s="162">
        <f>データ!AT6</f>
        <v>2582</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x14ac:dyDescent="0.2">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x14ac:dyDescent="0.15">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x14ac:dyDescent="0.2">
      <c r="A19" s="1"/>
      <c r="B19" s="170" t="s">
        <v>28</v>
      </c>
      <c r="C19" s="171"/>
      <c r="D19" s="171"/>
      <c r="E19" s="172"/>
      <c r="F19" s="176" t="str">
        <f>データ!AU6</f>
        <v>-</v>
      </c>
      <c r="G19" s="176"/>
      <c r="H19" s="176"/>
      <c r="I19" s="176">
        <f>データ!AV6</f>
        <v>103299</v>
      </c>
      <c r="J19" s="176"/>
      <c r="K19" s="176"/>
      <c r="L19" s="176">
        <f>データ!AW6</f>
        <v>103299</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x14ac:dyDescent="0.2">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x14ac:dyDescent="0.15">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x14ac:dyDescent="0.2">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x14ac:dyDescent="0.15">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x14ac:dyDescent="0.2">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x14ac:dyDescent="0.15">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174</v>
      </c>
      <c r="AL40" s="115"/>
      <c r="AM40" s="115"/>
      <c r="AN40" s="115"/>
      <c r="AO40" s="115"/>
      <c r="AP40" s="115"/>
      <c r="AQ40" s="116"/>
    </row>
    <row r="41" spans="1:43" ht="29.45" customHeight="1" x14ac:dyDescent="0.15">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x14ac:dyDescent="0.15">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x14ac:dyDescent="0.15">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x14ac:dyDescent="0.15">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x14ac:dyDescent="0.15">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x14ac:dyDescent="0.15">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x14ac:dyDescent="0.15">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x14ac:dyDescent="0.15">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x14ac:dyDescent="0.15">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x14ac:dyDescent="0.15">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x14ac:dyDescent="0.15">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x14ac:dyDescent="0.15">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x14ac:dyDescent="0.15">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x14ac:dyDescent="0.15">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x14ac:dyDescent="0.15">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x14ac:dyDescent="0.15">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x14ac:dyDescent="0.15">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x14ac:dyDescent="0.15">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x14ac:dyDescent="0.15">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x14ac:dyDescent="0.15">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x14ac:dyDescent="0.15">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x14ac:dyDescent="0.15">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x14ac:dyDescent="0.15">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x14ac:dyDescent="0.15">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x14ac:dyDescent="0.15">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x14ac:dyDescent="0.15">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x14ac:dyDescent="0.15">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x14ac:dyDescent="0.15">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x14ac:dyDescent="0.15">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x14ac:dyDescent="0.15">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x14ac:dyDescent="0.15">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x14ac:dyDescent="0.15">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x14ac:dyDescent="0.15">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x14ac:dyDescent="0.15">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x14ac:dyDescent="0.15">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x14ac:dyDescent="0.15">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x14ac:dyDescent="0.15">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x14ac:dyDescent="0.15">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x14ac:dyDescent="0.15">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x14ac:dyDescent="0.15">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x14ac:dyDescent="0.15">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x14ac:dyDescent="0.15">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x14ac:dyDescent="0.15">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x14ac:dyDescent="0.15">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x14ac:dyDescent="0.15">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x14ac:dyDescent="0.15">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x14ac:dyDescent="0.15">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x14ac:dyDescent="0.15">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x14ac:dyDescent="0.15">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x14ac:dyDescent="0.15">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x14ac:dyDescent="0.15">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x14ac:dyDescent="0.15">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x14ac:dyDescent="0.15">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x14ac:dyDescent="0.15">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x14ac:dyDescent="0.15">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x14ac:dyDescent="0.15">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x14ac:dyDescent="0.15">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x14ac:dyDescent="0.15">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x14ac:dyDescent="0.15">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175</v>
      </c>
      <c r="AL99" s="187"/>
      <c r="AM99" s="187"/>
      <c r="AN99" s="187"/>
      <c r="AO99" s="187"/>
      <c r="AP99" s="187"/>
      <c r="AQ99" s="188"/>
    </row>
    <row r="100" spans="1:43" ht="16.350000000000001" customHeight="1" x14ac:dyDescent="0.15">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x14ac:dyDescent="0.15">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x14ac:dyDescent="0.15">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x14ac:dyDescent="0.15">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x14ac:dyDescent="0.15">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x14ac:dyDescent="0.15">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x14ac:dyDescent="0.15">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x14ac:dyDescent="0.15">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x14ac:dyDescent="0.15">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x14ac:dyDescent="0.15">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x14ac:dyDescent="0.15">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x14ac:dyDescent="0.15">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x14ac:dyDescent="0.15">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x14ac:dyDescent="0.15">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x14ac:dyDescent="0.15">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x14ac:dyDescent="0.15">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x14ac:dyDescent="0.15">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x14ac:dyDescent="0.2">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x14ac:dyDescent="0.15">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50"/>
  <sheetViews>
    <sheetView showGridLines="0" zoomScaleNormal="100" workbookViewId="0"/>
  </sheetViews>
  <sheetFormatPr defaultRowHeight="13.5" x14ac:dyDescent="0.15"/>
  <cols>
    <col min="1" max="1" width="9" style="45"/>
    <col min="2" max="6" width="11.875" style="45" customWidth="1"/>
    <col min="7" max="7" width="18.375" style="45" bestFit="1" customWidth="1"/>
    <col min="8" max="8" width="12.125" style="45" customWidth="1"/>
    <col min="9" max="9" width="14.75" style="45" customWidth="1"/>
    <col min="10" max="14" width="12.125" style="45" customWidth="1"/>
    <col min="15" max="15" width="27"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x14ac:dyDescent="0.15">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x14ac:dyDescent="0.15">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x14ac:dyDescent="0.15">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x14ac:dyDescent="0.15">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x14ac:dyDescent="0.15">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x14ac:dyDescent="0.15">
      <c r="A6" s="46" t="s">
        <v>113</v>
      </c>
      <c r="B6" s="64" t="str">
        <f>B7</f>
        <v>2015</v>
      </c>
      <c r="C6" s="64" t="str">
        <f t="shared" ref="C6:AW6" si="6">C7</f>
        <v>442127</v>
      </c>
      <c r="D6" s="64" t="str">
        <f t="shared" si="6"/>
        <v>47</v>
      </c>
      <c r="E6" s="64" t="str">
        <f t="shared" si="6"/>
        <v>04</v>
      </c>
      <c r="F6" s="64" t="str">
        <f t="shared" si="6"/>
        <v>0</v>
      </c>
      <c r="G6" s="64" t="str">
        <f t="shared" si="6"/>
        <v>000</v>
      </c>
      <c r="H6" s="64" t="str">
        <f t="shared" si="6"/>
        <v>大分県　豊後大野市</v>
      </c>
      <c r="I6" s="64" t="str">
        <f t="shared" si="6"/>
        <v>法非適用</v>
      </c>
      <c r="J6" s="64" t="str">
        <f t="shared" si="6"/>
        <v>電気事業</v>
      </c>
      <c r="K6" s="65" t="str">
        <f t="shared" si="6"/>
        <v>該当数値なし</v>
      </c>
      <c r="L6" s="66" t="str">
        <f t="shared" si="6"/>
        <v>-</v>
      </c>
      <c r="M6" s="66" t="str">
        <f t="shared" si="6"/>
        <v>-</v>
      </c>
      <c r="N6" s="66" t="str">
        <f t="shared" si="6"/>
        <v>-</v>
      </c>
      <c r="O6" s="66">
        <f t="shared" si="6"/>
        <v>5</v>
      </c>
      <c r="P6" s="66" t="str">
        <f t="shared" si="6"/>
        <v>-</v>
      </c>
      <c r="Q6" s="67" t="str">
        <f>Q7</f>
        <v>平成46年4月1日　豊後大野市第２発電所</v>
      </c>
      <c r="R6" s="68" t="str">
        <f t="shared" si="6"/>
        <v>平成46年4月1日　豊後大野市第２発電所</v>
      </c>
      <c r="S6" s="64" t="str">
        <f t="shared" si="6"/>
        <v>無</v>
      </c>
      <c r="T6" s="68" t="str">
        <f t="shared" si="6"/>
        <v>九州電力株式会社</v>
      </c>
      <c r="U6" s="65" t="str">
        <f t="shared" si="6"/>
        <v>-</v>
      </c>
      <c r="V6" s="66" t="str">
        <f>V7</f>
        <v>-</v>
      </c>
      <c r="W6" s="66" t="str">
        <f t="shared" si="6"/>
        <v>-</v>
      </c>
      <c r="X6" s="66" t="str">
        <f t="shared" si="6"/>
        <v>-</v>
      </c>
      <c r="Y6" s="66" t="str">
        <f t="shared" si="6"/>
        <v>-</v>
      </c>
      <c r="Z6" s="66" t="str">
        <f t="shared" si="6"/>
        <v>-</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f t="shared" si="6"/>
        <v>2027</v>
      </c>
      <c r="AO6" s="66">
        <f t="shared" si="6"/>
        <v>2582</v>
      </c>
      <c r="AP6" s="66" t="str">
        <f t="shared" si="6"/>
        <v>-</v>
      </c>
      <c r="AQ6" s="66" t="str">
        <f t="shared" si="6"/>
        <v>-</v>
      </c>
      <c r="AR6" s="66" t="str">
        <f t="shared" si="6"/>
        <v>-</v>
      </c>
      <c r="AS6" s="66">
        <f t="shared" si="6"/>
        <v>2027</v>
      </c>
      <c r="AT6" s="66">
        <f t="shared" si="6"/>
        <v>2582</v>
      </c>
      <c r="AU6" s="66" t="str">
        <f t="shared" si="6"/>
        <v>-</v>
      </c>
      <c r="AV6" s="66">
        <f t="shared" si="6"/>
        <v>103299</v>
      </c>
      <c r="AW6" s="66">
        <f t="shared" si="6"/>
        <v>103299</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x14ac:dyDescent="0.15">
      <c r="A7" s="46"/>
      <c r="B7" s="74" t="s">
        <v>114</v>
      </c>
      <c r="C7" s="74" t="s">
        <v>115</v>
      </c>
      <c r="D7" s="74" t="s">
        <v>116</v>
      </c>
      <c r="E7" s="74" t="s">
        <v>117</v>
      </c>
      <c r="F7" s="74" t="s">
        <v>118</v>
      </c>
      <c r="G7" s="74" t="s">
        <v>119</v>
      </c>
      <c r="H7" s="74" t="s">
        <v>120</v>
      </c>
      <c r="I7" s="74" t="s">
        <v>121</v>
      </c>
      <c r="J7" s="74" t="s">
        <v>122</v>
      </c>
      <c r="K7" s="75" t="s">
        <v>123</v>
      </c>
      <c r="L7" s="76" t="s">
        <v>124</v>
      </c>
      <c r="M7" s="76" t="s">
        <v>124</v>
      </c>
      <c r="N7" s="77" t="s">
        <v>124</v>
      </c>
      <c r="O7" s="77">
        <v>5</v>
      </c>
      <c r="P7" s="77" t="s">
        <v>124</v>
      </c>
      <c r="Q7" s="78" t="s">
        <v>125</v>
      </c>
      <c r="R7" s="78" t="s">
        <v>125</v>
      </c>
      <c r="S7" s="79" t="s">
        <v>126</v>
      </c>
      <c r="T7" s="78" t="s">
        <v>127</v>
      </c>
      <c r="U7" s="75" t="s">
        <v>124</v>
      </c>
      <c r="V7" s="77" t="s">
        <v>124</v>
      </c>
      <c r="W7" s="77" t="s">
        <v>124</v>
      </c>
      <c r="X7" s="77" t="s">
        <v>124</v>
      </c>
      <c r="Y7" s="77" t="s">
        <v>124</v>
      </c>
      <c r="Z7" s="77" t="s">
        <v>124</v>
      </c>
      <c r="AA7" s="77" t="s">
        <v>124</v>
      </c>
      <c r="AB7" s="77" t="s">
        <v>124</v>
      </c>
      <c r="AC7" s="77" t="s">
        <v>124</v>
      </c>
      <c r="AD7" s="77" t="s">
        <v>124</v>
      </c>
      <c r="AE7" s="77" t="s">
        <v>124</v>
      </c>
      <c r="AF7" s="77" t="s">
        <v>124</v>
      </c>
      <c r="AG7" s="77" t="s">
        <v>124</v>
      </c>
      <c r="AH7" s="77" t="s">
        <v>124</v>
      </c>
      <c r="AI7" s="77" t="s">
        <v>124</v>
      </c>
      <c r="AJ7" s="77" t="s">
        <v>124</v>
      </c>
      <c r="AK7" s="77" t="s">
        <v>124</v>
      </c>
      <c r="AL7" s="77" t="s">
        <v>124</v>
      </c>
      <c r="AM7" s="77" t="s">
        <v>124</v>
      </c>
      <c r="AN7" s="77">
        <v>2027</v>
      </c>
      <c r="AO7" s="77">
        <v>2582</v>
      </c>
      <c r="AP7" s="77" t="s">
        <v>124</v>
      </c>
      <c r="AQ7" s="77" t="s">
        <v>124</v>
      </c>
      <c r="AR7" s="77" t="s">
        <v>124</v>
      </c>
      <c r="AS7" s="77">
        <v>2027</v>
      </c>
      <c r="AT7" s="77">
        <v>2582</v>
      </c>
      <c r="AU7" s="77" t="s">
        <v>124</v>
      </c>
      <c r="AV7" s="77">
        <v>103299</v>
      </c>
      <c r="AW7" s="77">
        <v>103299</v>
      </c>
      <c r="AX7" s="80" t="s">
        <v>124</v>
      </c>
      <c r="AY7" s="80" t="s">
        <v>124</v>
      </c>
      <c r="AZ7" s="80" t="s">
        <v>124</v>
      </c>
      <c r="BA7" s="80">
        <v>192.3</v>
      </c>
      <c r="BB7" s="80">
        <v>165.5</v>
      </c>
      <c r="BC7" s="80" t="s">
        <v>124</v>
      </c>
      <c r="BD7" s="80" t="s">
        <v>124</v>
      </c>
      <c r="BE7" s="80" t="s">
        <v>124</v>
      </c>
      <c r="BF7" s="80">
        <v>124.7</v>
      </c>
      <c r="BG7" s="80">
        <v>118.8</v>
      </c>
      <c r="BH7" s="80">
        <v>100</v>
      </c>
      <c r="BI7" s="80" t="s">
        <v>124</v>
      </c>
      <c r="BJ7" s="80" t="s">
        <v>124</v>
      </c>
      <c r="BK7" s="80" t="s">
        <v>124</v>
      </c>
      <c r="BL7" s="80">
        <v>1686.7</v>
      </c>
      <c r="BM7" s="80">
        <v>286.3</v>
      </c>
      <c r="BN7" s="80" t="s">
        <v>124</v>
      </c>
      <c r="BO7" s="80" t="s">
        <v>124</v>
      </c>
      <c r="BP7" s="80" t="s">
        <v>124</v>
      </c>
      <c r="BQ7" s="80">
        <v>324.60000000000002</v>
      </c>
      <c r="BR7" s="80">
        <v>255.4</v>
      </c>
      <c r="BS7" s="80">
        <v>100</v>
      </c>
      <c r="BT7" s="80" t="s">
        <v>124</v>
      </c>
      <c r="BU7" s="80" t="s">
        <v>124</v>
      </c>
      <c r="BV7" s="80" t="s">
        <v>124</v>
      </c>
      <c r="BW7" s="80" t="s">
        <v>124</v>
      </c>
      <c r="BX7" s="80" t="s">
        <v>124</v>
      </c>
      <c r="BY7" s="80" t="s">
        <v>124</v>
      </c>
      <c r="BZ7" s="80" t="s">
        <v>124</v>
      </c>
      <c r="CA7" s="80" t="s">
        <v>124</v>
      </c>
      <c r="CB7" s="80" t="s">
        <v>124</v>
      </c>
      <c r="CC7" s="80" t="s">
        <v>124</v>
      </c>
      <c r="CD7" s="80" t="s">
        <v>124</v>
      </c>
      <c r="CE7" s="80" t="s">
        <v>124</v>
      </c>
      <c r="CF7" s="80" t="s">
        <v>124</v>
      </c>
      <c r="CG7" s="80" t="s">
        <v>124</v>
      </c>
      <c r="CH7" s="80">
        <v>30940.799999999999</v>
      </c>
      <c r="CI7" s="80">
        <v>26168.9</v>
      </c>
      <c r="CJ7" s="80" t="s">
        <v>124</v>
      </c>
      <c r="CK7" s="80" t="s">
        <v>124</v>
      </c>
      <c r="CL7" s="80" t="s">
        <v>124</v>
      </c>
      <c r="CM7" s="80">
        <v>17642.5</v>
      </c>
      <c r="CN7" s="80">
        <v>18815.8</v>
      </c>
      <c r="CO7" s="77" t="s">
        <v>124</v>
      </c>
      <c r="CP7" s="77" t="s">
        <v>124</v>
      </c>
      <c r="CQ7" s="77" t="s">
        <v>124</v>
      </c>
      <c r="CR7" s="77">
        <v>57881</v>
      </c>
      <c r="CS7" s="77">
        <v>44239</v>
      </c>
      <c r="CT7" s="77" t="s">
        <v>124</v>
      </c>
      <c r="CU7" s="77" t="s">
        <v>124</v>
      </c>
      <c r="CV7" s="77" t="s">
        <v>124</v>
      </c>
      <c r="CW7" s="77">
        <v>58539</v>
      </c>
      <c r="CX7" s="77">
        <v>37685</v>
      </c>
      <c r="CY7" s="77">
        <v>2148</v>
      </c>
      <c r="CZ7" s="80" t="s">
        <v>124</v>
      </c>
      <c r="DA7" s="80" t="s">
        <v>124</v>
      </c>
      <c r="DB7" s="80" t="s">
        <v>124</v>
      </c>
      <c r="DC7" s="80">
        <v>10.8</v>
      </c>
      <c r="DD7" s="80">
        <v>13.7</v>
      </c>
      <c r="DE7" s="80" t="s">
        <v>124</v>
      </c>
      <c r="DF7" s="80" t="s">
        <v>124</v>
      </c>
      <c r="DG7" s="80" t="s">
        <v>124</v>
      </c>
      <c r="DH7" s="80">
        <v>37.700000000000003</v>
      </c>
      <c r="DI7" s="80">
        <v>33.9</v>
      </c>
      <c r="DJ7" s="80" t="s">
        <v>124</v>
      </c>
      <c r="DK7" s="80" t="s">
        <v>124</v>
      </c>
      <c r="DL7" s="80" t="s">
        <v>124</v>
      </c>
      <c r="DM7" s="80">
        <v>3.7</v>
      </c>
      <c r="DN7" s="80">
        <v>1.1000000000000001</v>
      </c>
      <c r="DO7" s="80" t="s">
        <v>124</v>
      </c>
      <c r="DP7" s="80" t="s">
        <v>124</v>
      </c>
      <c r="DQ7" s="80" t="s">
        <v>124</v>
      </c>
      <c r="DR7" s="80">
        <v>13.7</v>
      </c>
      <c r="DS7" s="80">
        <v>16.3</v>
      </c>
      <c r="DT7" s="80" t="s">
        <v>124</v>
      </c>
      <c r="DU7" s="80" t="s">
        <v>124</v>
      </c>
      <c r="DV7" s="80" t="s">
        <v>124</v>
      </c>
      <c r="DW7" s="80">
        <v>0</v>
      </c>
      <c r="DX7" s="80">
        <v>0</v>
      </c>
      <c r="DY7" s="80" t="s">
        <v>124</v>
      </c>
      <c r="DZ7" s="80" t="s">
        <v>124</v>
      </c>
      <c r="EA7" s="80" t="s">
        <v>124</v>
      </c>
      <c r="EB7" s="80">
        <v>99.7</v>
      </c>
      <c r="EC7" s="80">
        <v>101.4</v>
      </c>
      <c r="ED7" s="80" t="s">
        <v>124</v>
      </c>
      <c r="EE7" s="80" t="s">
        <v>124</v>
      </c>
      <c r="EF7" s="80" t="s">
        <v>124</v>
      </c>
      <c r="EG7" s="80" t="s">
        <v>124</v>
      </c>
      <c r="EH7" s="80" t="s">
        <v>124</v>
      </c>
      <c r="EI7" s="80" t="s">
        <v>124</v>
      </c>
      <c r="EJ7" s="80" t="s">
        <v>124</v>
      </c>
      <c r="EK7" s="80" t="s">
        <v>124</v>
      </c>
      <c r="EL7" s="80" t="s">
        <v>124</v>
      </c>
      <c r="EM7" s="80" t="s">
        <v>124</v>
      </c>
      <c r="EN7" s="80" t="s">
        <v>124</v>
      </c>
      <c r="EO7" s="80" t="s">
        <v>124</v>
      </c>
      <c r="EP7" s="80" t="s">
        <v>124</v>
      </c>
      <c r="EQ7" s="80">
        <v>100</v>
      </c>
      <c r="ER7" s="80">
        <v>100</v>
      </c>
      <c r="ES7" s="80" t="s">
        <v>124</v>
      </c>
      <c r="ET7" s="80" t="s">
        <v>124</v>
      </c>
      <c r="EU7" s="80" t="s">
        <v>124</v>
      </c>
      <c r="EV7" s="80">
        <v>70.2</v>
      </c>
      <c r="EW7" s="80">
        <v>72.7</v>
      </c>
      <c r="EX7" s="77" t="s">
        <v>124</v>
      </c>
      <c r="EY7" s="80" t="s">
        <v>124</v>
      </c>
      <c r="EZ7" s="80" t="s">
        <v>124</v>
      </c>
      <c r="FA7" s="80" t="s">
        <v>124</v>
      </c>
      <c r="FB7" s="80" t="s">
        <v>124</v>
      </c>
      <c r="FC7" s="80" t="s">
        <v>124</v>
      </c>
      <c r="FD7" s="80" t="s">
        <v>124</v>
      </c>
      <c r="FE7" s="80" t="s">
        <v>124</v>
      </c>
      <c r="FF7" s="80" t="s">
        <v>124</v>
      </c>
      <c r="FG7" s="80">
        <v>56.1</v>
      </c>
      <c r="FH7" s="80">
        <v>61.8</v>
      </c>
      <c r="FI7" s="80" t="s">
        <v>124</v>
      </c>
      <c r="FJ7" s="80" t="s">
        <v>124</v>
      </c>
      <c r="FK7" s="80" t="s">
        <v>124</v>
      </c>
      <c r="FL7" s="80" t="s">
        <v>124</v>
      </c>
      <c r="FM7" s="80" t="s">
        <v>124</v>
      </c>
      <c r="FN7" s="80" t="s">
        <v>124</v>
      </c>
      <c r="FO7" s="80" t="s">
        <v>124</v>
      </c>
      <c r="FP7" s="80" t="s">
        <v>124</v>
      </c>
      <c r="FQ7" s="80">
        <v>16.7</v>
      </c>
      <c r="FR7" s="80">
        <v>8.6999999999999993</v>
      </c>
      <c r="FS7" s="80" t="s">
        <v>124</v>
      </c>
      <c r="FT7" s="80" t="s">
        <v>124</v>
      </c>
      <c r="FU7" s="80" t="s">
        <v>124</v>
      </c>
      <c r="FV7" s="80" t="s">
        <v>124</v>
      </c>
      <c r="FW7" s="80" t="s">
        <v>124</v>
      </c>
      <c r="FX7" s="80" t="s">
        <v>124</v>
      </c>
      <c r="FY7" s="80" t="s">
        <v>124</v>
      </c>
      <c r="FZ7" s="80" t="s">
        <v>124</v>
      </c>
      <c r="GA7" s="80">
        <v>333.7</v>
      </c>
      <c r="GB7" s="80">
        <v>334.6</v>
      </c>
      <c r="GC7" s="80" t="s">
        <v>124</v>
      </c>
      <c r="GD7" s="80" t="s">
        <v>124</v>
      </c>
      <c r="GE7" s="80" t="s">
        <v>124</v>
      </c>
      <c r="GF7" s="80" t="s">
        <v>124</v>
      </c>
      <c r="GG7" s="80" t="s">
        <v>124</v>
      </c>
      <c r="GH7" s="80" t="s">
        <v>124</v>
      </c>
      <c r="GI7" s="80" t="s">
        <v>124</v>
      </c>
      <c r="GJ7" s="80" t="s">
        <v>124</v>
      </c>
      <c r="GK7" s="80" t="s">
        <v>124</v>
      </c>
      <c r="GL7" s="80" t="s">
        <v>124</v>
      </c>
      <c r="GM7" s="80" t="s">
        <v>124</v>
      </c>
      <c r="GN7" s="80" t="s">
        <v>124</v>
      </c>
      <c r="GO7" s="80" t="s">
        <v>124</v>
      </c>
      <c r="GP7" s="80" t="s">
        <v>124</v>
      </c>
      <c r="GQ7" s="80" t="s">
        <v>124</v>
      </c>
      <c r="GR7" s="80" t="s">
        <v>124</v>
      </c>
      <c r="GS7" s="80" t="s">
        <v>124</v>
      </c>
      <c r="GT7" s="80" t="s">
        <v>124</v>
      </c>
      <c r="GU7" s="80">
        <v>58.4</v>
      </c>
      <c r="GV7" s="80">
        <v>80.599999999999994</v>
      </c>
      <c r="GW7" s="77" t="s">
        <v>124</v>
      </c>
      <c r="GX7" s="80" t="s">
        <v>124</v>
      </c>
      <c r="GY7" s="80" t="s">
        <v>124</v>
      </c>
      <c r="GZ7" s="80" t="s">
        <v>124</v>
      </c>
      <c r="HA7" s="80" t="s">
        <v>124</v>
      </c>
      <c r="HB7" s="80" t="s">
        <v>124</v>
      </c>
      <c r="HC7" s="80" t="s">
        <v>124</v>
      </c>
      <c r="HD7" s="80" t="s">
        <v>124</v>
      </c>
      <c r="HE7" s="80" t="s">
        <v>124</v>
      </c>
      <c r="HF7" s="80">
        <v>50.3</v>
      </c>
      <c r="HG7" s="80">
        <v>47.9</v>
      </c>
      <c r="HH7" s="80" t="s">
        <v>124</v>
      </c>
      <c r="HI7" s="80" t="s">
        <v>124</v>
      </c>
      <c r="HJ7" s="80" t="s">
        <v>124</v>
      </c>
      <c r="HK7" s="80" t="s">
        <v>124</v>
      </c>
      <c r="HL7" s="80" t="s">
        <v>124</v>
      </c>
      <c r="HM7" s="80" t="s">
        <v>124</v>
      </c>
      <c r="HN7" s="80" t="s">
        <v>124</v>
      </c>
      <c r="HO7" s="80" t="s">
        <v>124</v>
      </c>
      <c r="HP7" s="80">
        <v>5.2</v>
      </c>
      <c r="HQ7" s="80">
        <v>13</v>
      </c>
      <c r="HR7" s="80" t="s">
        <v>124</v>
      </c>
      <c r="HS7" s="80" t="s">
        <v>124</v>
      </c>
      <c r="HT7" s="80" t="s">
        <v>124</v>
      </c>
      <c r="HU7" s="80" t="s">
        <v>124</v>
      </c>
      <c r="HV7" s="80" t="s">
        <v>124</v>
      </c>
      <c r="HW7" s="80" t="s">
        <v>124</v>
      </c>
      <c r="HX7" s="80" t="s">
        <v>124</v>
      </c>
      <c r="HY7" s="80" t="s">
        <v>124</v>
      </c>
      <c r="HZ7" s="80">
        <v>26.3</v>
      </c>
      <c r="IA7" s="80">
        <v>24.5</v>
      </c>
      <c r="IB7" s="80" t="s">
        <v>124</v>
      </c>
      <c r="IC7" s="80" t="s">
        <v>124</v>
      </c>
      <c r="ID7" s="80" t="s">
        <v>124</v>
      </c>
      <c r="IE7" s="80" t="s">
        <v>124</v>
      </c>
      <c r="IF7" s="80" t="s">
        <v>124</v>
      </c>
      <c r="IG7" s="80" t="s">
        <v>124</v>
      </c>
      <c r="IH7" s="80" t="s">
        <v>124</v>
      </c>
      <c r="II7" s="80" t="s">
        <v>124</v>
      </c>
      <c r="IJ7" s="80" t="s">
        <v>124</v>
      </c>
      <c r="IK7" s="80" t="s">
        <v>124</v>
      </c>
      <c r="IL7" s="80" t="s">
        <v>124</v>
      </c>
      <c r="IM7" s="80" t="s">
        <v>124</v>
      </c>
      <c r="IN7" s="80" t="s">
        <v>124</v>
      </c>
      <c r="IO7" s="80" t="s">
        <v>124</v>
      </c>
      <c r="IP7" s="80" t="s">
        <v>124</v>
      </c>
      <c r="IQ7" s="80" t="s">
        <v>124</v>
      </c>
      <c r="IR7" s="80" t="s">
        <v>124</v>
      </c>
      <c r="IS7" s="80" t="s">
        <v>124</v>
      </c>
      <c r="IT7" s="80">
        <v>52.3</v>
      </c>
      <c r="IU7" s="80">
        <v>52.8</v>
      </c>
      <c r="IV7" s="77" t="s">
        <v>124</v>
      </c>
      <c r="IW7" s="80" t="s">
        <v>124</v>
      </c>
      <c r="IX7" s="80" t="s">
        <v>124</v>
      </c>
      <c r="IY7" s="80" t="s">
        <v>124</v>
      </c>
      <c r="IZ7" s="80" t="s">
        <v>124</v>
      </c>
      <c r="JA7" s="80" t="s">
        <v>124</v>
      </c>
      <c r="JB7" s="80" t="s">
        <v>124</v>
      </c>
      <c r="JC7" s="80" t="s">
        <v>124</v>
      </c>
      <c r="JD7" s="80" t="s">
        <v>124</v>
      </c>
      <c r="JE7" s="80">
        <v>18.5</v>
      </c>
      <c r="JF7" s="80">
        <v>16.100000000000001</v>
      </c>
      <c r="JG7" s="80" t="s">
        <v>124</v>
      </c>
      <c r="JH7" s="80" t="s">
        <v>124</v>
      </c>
      <c r="JI7" s="80" t="s">
        <v>124</v>
      </c>
      <c r="JJ7" s="80" t="s">
        <v>124</v>
      </c>
      <c r="JK7" s="80" t="s">
        <v>124</v>
      </c>
      <c r="JL7" s="80" t="s">
        <v>124</v>
      </c>
      <c r="JM7" s="80" t="s">
        <v>124</v>
      </c>
      <c r="JN7" s="80" t="s">
        <v>124</v>
      </c>
      <c r="JO7" s="80">
        <v>43.7</v>
      </c>
      <c r="JP7" s="80">
        <v>45.4</v>
      </c>
      <c r="JQ7" s="80" t="s">
        <v>124</v>
      </c>
      <c r="JR7" s="80" t="s">
        <v>124</v>
      </c>
      <c r="JS7" s="80" t="s">
        <v>124</v>
      </c>
      <c r="JT7" s="80" t="s">
        <v>124</v>
      </c>
      <c r="JU7" s="80" t="s">
        <v>124</v>
      </c>
      <c r="JV7" s="80" t="s">
        <v>124</v>
      </c>
      <c r="JW7" s="80" t="s">
        <v>124</v>
      </c>
      <c r="JX7" s="80" t="s">
        <v>124</v>
      </c>
      <c r="JY7" s="80">
        <v>146.19999999999999</v>
      </c>
      <c r="JZ7" s="80">
        <v>137.1</v>
      </c>
      <c r="KA7" s="80" t="s">
        <v>124</v>
      </c>
      <c r="KB7" s="80" t="s">
        <v>124</v>
      </c>
      <c r="KC7" s="80" t="s">
        <v>124</v>
      </c>
      <c r="KD7" s="80" t="s">
        <v>124</v>
      </c>
      <c r="KE7" s="80" t="s">
        <v>124</v>
      </c>
      <c r="KF7" s="80" t="s">
        <v>124</v>
      </c>
      <c r="KG7" s="80" t="s">
        <v>124</v>
      </c>
      <c r="KH7" s="80" t="s">
        <v>124</v>
      </c>
      <c r="KI7" s="80" t="s">
        <v>124</v>
      </c>
      <c r="KJ7" s="80" t="s">
        <v>124</v>
      </c>
      <c r="KK7" s="80" t="s">
        <v>124</v>
      </c>
      <c r="KL7" s="80" t="s">
        <v>124</v>
      </c>
      <c r="KM7" s="80" t="s">
        <v>124</v>
      </c>
      <c r="KN7" s="80" t="s">
        <v>124</v>
      </c>
      <c r="KO7" s="80" t="s">
        <v>124</v>
      </c>
      <c r="KP7" s="80" t="s">
        <v>124</v>
      </c>
      <c r="KQ7" s="80" t="s">
        <v>124</v>
      </c>
      <c r="KR7" s="80" t="s">
        <v>124</v>
      </c>
      <c r="KS7" s="80">
        <v>98.4</v>
      </c>
      <c r="KT7" s="80">
        <v>98.4</v>
      </c>
      <c r="KU7" s="77">
        <v>2148</v>
      </c>
      <c r="KV7" s="80" t="s">
        <v>124</v>
      </c>
      <c r="KW7" s="80" t="s">
        <v>124</v>
      </c>
      <c r="KX7" s="80" t="s">
        <v>124</v>
      </c>
      <c r="KY7" s="80">
        <v>10.8</v>
      </c>
      <c r="KZ7" s="80">
        <v>13.7</v>
      </c>
      <c r="LA7" s="80" t="s">
        <v>124</v>
      </c>
      <c r="LB7" s="80" t="s">
        <v>124</v>
      </c>
      <c r="LC7" s="80" t="s">
        <v>124</v>
      </c>
      <c r="LD7" s="80">
        <v>13.7</v>
      </c>
      <c r="LE7" s="80">
        <v>12</v>
      </c>
      <c r="LF7" s="80" t="s">
        <v>124</v>
      </c>
      <c r="LG7" s="80" t="s">
        <v>124</v>
      </c>
      <c r="LH7" s="80" t="s">
        <v>124</v>
      </c>
      <c r="LI7" s="80">
        <v>3.7</v>
      </c>
      <c r="LJ7" s="80">
        <v>1.1000000000000001</v>
      </c>
      <c r="LK7" s="80" t="s">
        <v>124</v>
      </c>
      <c r="LL7" s="80" t="s">
        <v>124</v>
      </c>
      <c r="LM7" s="80" t="s">
        <v>124</v>
      </c>
      <c r="LN7" s="80">
        <v>2.9</v>
      </c>
      <c r="LO7" s="80">
        <v>0.6</v>
      </c>
      <c r="LP7" s="80" t="s">
        <v>124</v>
      </c>
      <c r="LQ7" s="80" t="s">
        <v>124</v>
      </c>
      <c r="LR7" s="80" t="s">
        <v>124</v>
      </c>
      <c r="LS7" s="80">
        <v>0</v>
      </c>
      <c r="LT7" s="80">
        <v>0</v>
      </c>
      <c r="LU7" s="80" t="s">
        <v>124</v>
      </c>
      <c r="LV7" s="80" t="s">
        <v>124</v>
      </c>
      <c r="LW7" s="80" t="s">
        <v>124</v>
      </c>
      <c r="LX7" s="80">
        <v>282.39999999999998</v>
      </c>
      <c r="LY7" s="80">
        <v>213.5</v>
      </c>
      <c r="LZ7" s="80" t="s">
        <v>124</v>
      </c>
      <c r="MA7" s="80" t="s">
        <v>124</v>
      </c>
      <c r="MB7" s="80" t="s">
        <v>124</v>
      </c>
      <c r="MC7" s="80" t="s">
        <v>124</v>
      </c>
      <c r="MD7" s="80" t="s">
        <v>124</v>
      </c>
      <c r="ME7" s="80" t="s">
        <v>124</v>
      </c>
      <c r="MF7" s="80" t="s">
        <v>124</v>
      </c>
      <c r="MG7" s="80" t="s">
        <v>124</v>
      </c>
      <c r="MH7" s="80" t="s">
        <v>124</v>
      </c>
      <c r="MI7" s="80" t="s">
        <v>124</v>
      </c>
      <c r="MJ7" s="80" t="s">
        <v>124</v>
      </c>
      <c r="MK7" s="80" t="s">
        <v>124</v>
      </c>
      <c r="ML7" s="80" t="s">
        <v>124</v>
      </c>
      <c r="MM7" s="80">
        <v>100</v>
      </c>
      <c r="MN7" s="80">
        <v>100</v>
      </c>
      <c r="MO7" s="80" t="s">
        <v>124</v>
      </c>
      <c r="MP7" s="80" t="s">
        <v>124</v>
      </c>
      <c r="MQ7" s="80" t="s">
        <v>124</v>
      </c>
      <c r="MR7" s="80">
        <v>100</v>
      </c>
      <c r="MS7" s="80">
        <v>96.6</v>
      </c>
      <c r="MT7" s="80" t="s">
        <v>124</v>
      </c>
      <c r="MU7" s="80" t="s">
        <v>124</v>
      </c>
      <c r="MV7" s="80" t="s">
        <v>124</v>
      </c>
      <c r="MW7" s="80" t="s">
        <v>124</v>
      </c>
      <c r="MX7" s="80" t="s">
        <v>124</v>
      </c>
      <c r="MY7" s="80" t="s">
        <v>124</v>
      </c>
      <c r="MZ7" s="80" t="s">
        <v>124</v>
      </c>
      <c r="NA7" s="80" t="s">
        <v>124</v>
      </c>
      <c r="NB7" s="80" t="s">
        <v>124</v>
      </c>
      <c r="NC7" s="80" t="s">
        <v>124</v>
      </c>
      <c r="ND7" s="80" t="s">
        <v>124</v>
      </c>
      <c r="NE7" s="80" t="s">
        <v>124</v>
      </c>
      <c r="NF7" s="80" t="s">
        <v>124</v>
      </c>
      <c r="NG7" s="80" t="s">
        <v>124</v>
      </c>
      <c r="NH7" s="80" t="s">
        <v>124</v>
      </c>
      <c r="NI7" s="80">
        <v>5</v>
      </c>
    </row>
    <row r="8" spans="1:373" x14ac:dyDescent="0.15">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収益的収支比率（％）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0</v>
      </c>
      <c r="EZ8" s="84" t="s">
        <v>128</v>
      </c>
      <c r="FA8" s="82"/>
      <c r="FB8" s="82"/>
      <c r="FC8" s="82"/>
      <c r="FD8" s="82"/>
      <c r="FE8" s="83"/>
      <c r="FF8" s="82"/>
      <c r="FG8" s="82"/>
      <c r="FH8" s="82" t="str">
        <f>FI4</f>
        <v>修繕費比率（％）</v>
      </c>
      <c r="FI8" s="82" t="b">
        <f>IF(SUM($L$6,$MT$7:$MW$7)=0,FALSE,TRUE)</f>
        <v>0</v>
      </c>
      <c r="FJ8" s="84" t="s">
        <v>128</v>
      </c>
      <c r="FK8" s="82"/>
      <c r="FL8" s="82"/>
      <c r="FM8" s="82"/>
      <c r="FN8" s="82"/>
      <c r="FO8" s="82"/>
      <c r="FP8" s="83"/>
      <c r="FQ8" s="82"/>
      <c r="FR8" s="82" t="str">
        <f>FS4</f>
        <v>企業債残高対料金収入比率（％）</v>
      </c>
      <c r="FS8" s="82" t="b">
        <f>IF(SUM($L$6,$MT$7:$MW$7)=0,FALSE,TRUE)</f>
        <v>0</v>
      </c>
      <c r="FT8" s="84" t="s">
        <v>128</v>
      </c>
      <c r="FU8" s="82"/>
      <c r="FV8" s="82"/>
      <c r="FW8" s="82"/>
      <c r="FX8" s="82"/>
      <c r="FY8" s="82"/>
      <c r="FZ8" s="82"/>
      <c r="GA8" s="83"/>
      <c r="GB8" s="82" t="str">
        <f>GC4</f>
        <v>有形固定資産減価償却率（％）</v>
      </c>
      <c r="GC8" s="82" t="b">
        <v>0</v>
      </c>
      <c r="GD8" s="84" t="s">
        <v>129</v>
      </c>
      <c r="GE8" s="82"/>
      <c r="GF8" s="82"/>
      <c r="GG8" s="82"/>
      <c r="GH8" s="82"/>
      <c r="GI8" s="82"/>
      <c r="GJ8" s="82"/>
      <c r="GK8" s="82"/>
      <c r="GL8" s="82" t="str">
        <f>GM4</f>
        <v>FIT収入割合（％）</v>
      </c>
      <c r="GM8" s="82" t="b">
        <f>IF(SUM($L$6,$MT$7:$MW$7)=0,FALSE,TRUE)</f>
        <v>0</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v>0</v>
      </c>
      <c r="IC8" s="84" t="s">
        <v>129</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v>0</v>
      </c>
      <c r="KB8" s="84" t="s">
        <v>129</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1</v>
      </c>
      <c r="KW8" s="84" t="s">
        <v>128</v>
      </c>
      <c r="KX8" s="82"/>
      <c r="KY8" s="82"/>
      <c r="KZ8" s="82"/>
      <c r="LA8" s="82"/>
      <c r="LB8" s="83"/>
      <c r="LC8" s="82"/>
      <c r="LD8" s="82"/>
      <c r="LE8" s="82" t="str">
        <f>LF4</f>
        <v>修繕費比率（％）</v>
      </c>
      <c r="LF8" s="82" t="b">
        <f>IF(SUM($O$7,$NF$7:$NI$7)=0,FALSE,TRUE)</f>
        <v>1</v>
      </c>
      <c r="LG8" s="84" t="s">
        <v>128</v>
      </c>
      <c r="LH8" s="82"/>
      <c r="LI8" s="82"/>
      <c r="LJ8" s="82"/>
      <c r="LK8" s="82"/>
      <c r="LL8" s="82"/>
      <c r="LM8" s="83"/>
      <c r="LN8" s="82"/>
      <c r="LO8" s="82" t="str">
        <f>LP4</f>
        <v>企業債残高対料金収入比率（％）</v>
      </c>
      <c r="LP8" s="82" t="b">
        <f>IF(SUM($O$7,$NF$7:$NI$7)=0,FALSE,TRUE)</f>
        <v>1</v>
      </c>
      <c r="LQ8" s="84" t="s">
        <v>128</v>
      </c>
      <c r="LR8" s="82"/>
      <c r="LS8" s="82"/>
      <c r="LT8" s="82"/>
      <c r="LU8" s="82"/>
      <c r="LV8" s="82"/>
      <c r="LW8" s="82"/>
      <c r="LX8" s="83"/>
      <c r="LY8" s="82" t="str">
        <f>LZ4</f>
        <v>有形固定資産減価償却率（％）</v>
      </c>
      <c r="LZ8" s="82" t="b">
        <v>0</v>
      </c>
      <c r="MA8" s="84" t="s">
        <v>129</v>
      </c>
      <c r="MB8" s="82"/>
      <c r="MC8" s="82"/>
      <c r="MD8" s="82"/>
      <c r="ME8" s="82"/>
      <c r="MF8" s="82"/>
      <c r="MG8" s="82"/>
      <c r="MH8" s="82"/>
      <c r="MI8" s="82" t="str">
        <f>MJ4</f>
        <v>FIT収入割合（％）</v>
      </c>
      <c r="MJ8" s="82" t="b">
        <f>IF(SUM($O$7,$NF$7:$NI$7)=0,FALSE,TRUE)</f>
        <v>1</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x14ac:dyDescent="0.15">
      <c r="A9" s="85"/>
      <c r="B9" s="86" t="s">
        <v>130</v>
      </c>
      <c r="C9" s="86" t="s">
        <v>131</v>
      </c>
      <c r="D9" s="86" t="s">
        <v>132</v>
      </c>
      <c r="E9" s="86" t="s">
        <v>133</v>
      </c>
      <c r="F9" s="86" t="s">
        <v>134</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135</v>
      </c>
      <c r="AX9" s="87"/>
      <c r="AY9" s="87"/>
      <c r="AZ9" s="87"/>
      <c r="BA9" s="87"/>
      <c r="BB9" s="87"/>
      <c r="BC9" s="81"/>
      <c r="BD9" s="82"/>
      <c r="BE9" s="82"/>
      <c r="BF9" s="82"/>
      <c r="BG9" s="82"/>
      <c r="BH9" s="82" t="s">
        <v>135</v>
      </c>
      <c r="BI9" s="87"/>
      <c r="BJ9" s="87"/>
      <c r="BK9" s="87"/>
      <c r="BL9" s="87"/>
      <c r="BM9" s="87"/>
      <c r="BN9" s="81"/>
      <c r="BO9" s="82"/>
      <c r="BP9" s="82"/>
      <c r="BQ9" s="82"/>
      <c r="BR9" s="82"/>
      <c r="BS9" s="82" t="s">
        <v>135</v>
      </c>
      <c r="BT9" s="87"/>
      <c r="BU9" s="87"/>
      <c r="BV9" s="87"/>
      <c r="BW9" s="87"/>
      <c r="BX9" s="87"/>
      <c r="BY9" s="81"/>
      <c r="BZ9" s="82"/>
      <c r="CA9" s="82"/>
      <c r="CB9" s="82"/>
      <c r="CC9" s="82"/>
      <c r="CD9" s="82" t="s">
        <v>135</v>
      </c>
      <c r="CE9" s="87"/>
      <c r="CF9" s="87"/>
      <c r="CG9" s="87"/>
      <c r="CH9" s="87"/>
      <c r="CI9" s="87"/>
      <c r="CJ9" s="81"/>
      <c r="CK9" s="82"/>
      <c r="CL9" s="82"/>
      <c r="CM9" s="82"/>
      <c r="CN9" s="82" t="s">
        <v>135</v>
      </c>
      <c r="CO9" s="87"/>
      <c r="CP9" s="87"/>
      <c r="CQ9" s="87"/>
      <c r="CR9" s="87"/>
      <c r="CS9" s="87"/>
      <c r="CT9" s="82"/>
      <c r="CU9" s="81"/>
      <c r="CV9" s="82"/>
      <c r="CW9" s="82"/>
      <c r="CX9" s="88" t="str">
        <f>"（最大出力合計"&amp;TEXT(CY7,"#,##0")&amp;"kW）"</f>
        <v>（最大出力合計2,148kW）</v>
      </c>
      <c r="CY9" s="82" t="s">
        <v>135</v>
      </c>
      <c r="CZ9" s="87"/>
      <c r="DA9" s="87"/>
      <c r="DB9" s="87"/>
      <c r="DC9" s="87"/>
      <c r="DD9" s="87"/>
      <c r="DE9" s="82"/>
      <c r="DF9" s="81"/>
      <c r="DG9" s="82"/>
      <c r="DH9" s="82"/>
      <c r="DI9" s="82" t="s">
        <v>135</v>
      </c>
      <c r="DJ9" s="87"/>
      <c r="DK9" s="87"/>
      <c r="DL9" s="87"/>
      <c r="DM9" s="87"/>
      <c r="DN9" s="87"/>
      <c r="DO9" s="82"/>
      <c r="DP9" s="82"/>
      <c r="DQ9" s="81"/>
      <c r="DR9" s="82"/>
      <c r="DS9" s="82" t="s">
        <v>135</v>
      </c>
      <c r="DT9" s="87"/>
      <c r="DU9" s="87"/>
      <c r="DV9" s="87"/>
      <c r="DW9" s="87"/>
      <c r="DX9" s="87"/>
      <c r="DY9" s="82"/>
      <c r="DZ9" s="82"/>
      <c r="EA9" s="82"/>
      <c r="EB9" s="81"/>
      <c r="EC9" s="82" t="s">
        <v>135</v>
      </c>
      <c r="ED9" s="87"/>
      <c r="EE9" s="87"/>
      <c r="EF9" s="87"/>
      <c r="EG9" s="87"/>
      <c r="EH9" s="87"/>
      <c r="EI9" s="82"/>
      <c r="EJ9" s="82"/>
      <c r="EK9" s="82"/>
      <c r="EL9" s="82"/>
      <c r="EM9" s="82" t="s">
        <v>135</v>
      </c>
      <c r="EN9" s="87"/>
      <c r="EO9" s="87"/>
      <c r="EP9" s="87"/>
      <c r="EQ9" s="87"/>
      <c r="ER9" s="87"/>
      <c r="ES9" s="81"/>
      <c r="ET9" s="81"/>
      <c r="EU9" s="81"/>
      <c r="EV9" s="81"/>
      <c r="EW9" s="88" t="str">
        <f>"（最大出力合計"&amp;TEXT(EX7,"#,##0")&amp;"kW）"</f>
        <v>（最大出力合計-kW）</v>
      </c>
      <c r="EX9" s="82" t="s">
        <v>135</v>
      </c>
      <c r="EY9" s="87"/>
      <c r="EZ9" s="87"/>
      <c r="FA9" s="87"/>
      <c r="FB9" s="87"/>
      <c r="FC9" s="87"/>
      <c r="FD9" s="82"/>
      <c r="FE9" s="81"/>
      <c r="FF9" s="82"/>
      <c r="FG9" s="82"/>
      <c r="FH9" s="82" t="s">
        <v>135</v>
      </c>
      <c r="FI9" s="87"/>
      <c r="FJ9" s="87"/>
      <c r="FK9" s="87"/>
      <c r="FL9" s="87"/>
      <c r="FM9" s="87"/>
      <c r="FN9" s="82"/>
      <c r="FO9" s="82"/>
      <c r="FP9" s="81"/>
      <c r="FQ9" s="82"/>
      <c r="FR9" s="82" t="s">
        <v>135</v>
      </c>
      <c r="FS9" s="87"/>
      <c r="FT9" s="87"/>
      <c r="FU9" s="87"/>
      <c r="FV9" s="87"/>
      <c r="FW9" s="87"/>
      <c r="FX9" s="82"/>
      <c r="FY9" s="82"/>
      <c r="FZ9" s="82"/>
      <c r="GA9" s="81"/>
      <c r="GB9" s="82" t="s">
        <v>135</v>
      </c>
      <c r="GC9" s="87"/>
      <c r="GD9" s="87"/>
      <c r="GE9" s="87"/>
      <c r="GF9" s="87"/>
      <c r="GG9" s="87"/>
      <c r="GH9" s="82"/>
      <c r="GI9" s="82"/>
      <c r="GJ9" s="82"/>
      <c r="GK9" s="82"/>
      <c r="GL9" s="82" t="s">
        <v>135</v>
      </c>
      <c r="GM9" s="87"/>
      <c r="GN9" s="87"/>
      <c r="GO9" s="87"/>
      <c r="GP9" s="87"/>
      <c r="GQ9" s="87"/>
      <c r="GR9" s="81"/>
      <c r="GS9" s="81"/>
      <c r="GT9" s="81"/>
      <c r="GU9" s="81"/>
      <c r="GV9" s="88" t="str">
        <f>"（最大出力合計"&amp;TEXT(GW7,"#,##0")&amp;"kW）"</f>
        <v>（最大出力合計-kW）</v>
      </c>
      <c r="GW9" s="82" t="s">
        <v>135</v>
      </c>
      <c r="GX9" s="87"/>
      <c r="GY9" s="87"/>
      <c r="GZ9" s="87"/>
      <c r="HA9" s="87"/>
      <c r="HB9" s="87"/>
      <c r="HC9" s="82"/>
      <c r="HD9" s="81"/>
      <c r="HE9" s="82"/>
      <c r="HF9" s="82"/>
      <c r="HG9" s="82" t="s">
        <v>135</v>
      </c>
      <c r="HH9" s="87"/>
      <c r="HI9" s="87"/>
      <c r="HJ9" s="87"/>
      <c r="HK9" s="87"/>
      <c r="HL9" s="87"/>
      <c r="HM9" s="82"/>
      <c r="HN9" s="82"/>
      <c r="HO9" s="81"/>
      <c r="HP9" s="82"/>
      <c r="HQ9" s="82" t="s">
        <v>135</v>
      </c>
      <c r="HR9" s="87"/>
      <c r="HS9" s="87"/>
      <c r="HT9" s="87"/>
      <c r="HU9" s="87"/>
      <c r="HV9" s="87"/>
      <c r="HW9" s="82"/>
      <c r="HX9" s="82"/>
      <c r="HY9" s="82"/>
      <c r="HZ9" s="81"/>
      <c r="IA9" s="82" t="s">
        <v>135</v>
      </c>
      <c r="IB9" s="87"/>
      <c r="IC9" s="87"/>
      <c r="ID9" s="87"/>
      <c r="IE9" s="87"/>
      <c r="IF9" s="87"/>
      <c r="IG9" s="82"/>
      <c r="IH9" s="82"/>
      <c r="II9" s="82"/>
      <c r="IJ9" s="82"/>
      <c r="IK9" s="82" t="s">
        <v>135</v>
      </c>
      <c r="IL9" s="87"/>
      <c r="IM9" s="87"/>
      <c r="IN9" s="87"/>
      <c r="IO9" s="87"/>
      <c r="IP9" s="87"/>
      <c r="IQ9" s="81"/>
      <c r="IR9" s="81"/>
      <c r="IS9" s="81"/>
      <c r="IT9" s="81"/>
      <c r="IU9" s="88" t="str">
        <f>"（最大出力合計"&amp;TEXT(IV7,"#,##0")&amp;"kW）"</f>
        <v>（最大出力合計-kW）</v>
      </c>
      <c r="IV9" s="82" t="s">
        <v>135</v>
      </c>
      <c r="IW9" s="87"/>
      <c r="IX9" s="87"/>
      <c r="IY9" s="87"/>
      <c r="IZ9" s="87"/>
      <c r="JA9" s="87"/>
      <c r="JB9" s="82"/>
      <c r="JC9" s="81"/>
      <c r="JD9" s="82"/>
      <c r="JE9" s="82"/>
      <c r="JF9" s="82" t="s">
        <v>135</v>
      </c>
      <c r="JG9" s="87"/>
      <c r="JH9" s="87"/>
      <c r="JI9" s="87"/>
      <c r="JJ9" s="87"/>
      <c r="JK9" s="87"/>
      <c r="JL9" s="82"/>
      <c r="JM9" s="82"/>
      <c r="JN9" s="81"/>
      <c r="JO9" s="82"/>
      <c r="JP9" s="82" t="s">
        <v>135</v>
      </c>
      <c r="JQ9" s="87"/>
      <c r="JR9" s="87"/>
      <c r="JS9" s="87"/>
      <c r="JT9" s="87"/>
      <c r="JU9" s="87"/>
      <c r="JV9" s="82"/>
      <c r="JW9" s="82"/>
      <c r="JX9" s="82"/>
      <c r="JY9" s="81"/>
      <c r="JZ9" s="82" t="s">
        <v>135</v>
      </c>
      <c r="KA9" s="87"/>
      <c r="KB9" s="87"/>
      <c r="KC9" s="87"/>
      <c r="KD9" s="87"/>
      <c r="KE9" s="87"/>
      <c r="KF9" s="82"/>
      <c r="KG9" s="82"/>
      <c r="KH9" s="82"/>
      <c r="KI9" s="82"/>
      <c r="KJ9" s="82" t="s">
        <v>135</v>
      </c>
      <c r="KK9" s="87"/>
      <c r="KL9" s="87"/>
      <c r="KM9" s="87"/>
      <c r="KN9" s="87"/>
      <c r="KO9" s="87"/>
      <c r="KP9" s="81"/>
      <c r="KQ9" s="81"/>
      <c r="KR9" s="81"/>
      <c r="KS9" s="81"/>
      <c r="KT9" s="88" t="str">
        <f>"（最大出力合計"&amp;TEXT(KU7,"#,##0")&amp;"kW）"</f>
        <v>（最大出力合計2,148kW）</v>
      </c>
      <c r="KU9" s="82" t="s">
        <v>135</v>
      </c>
      <c r="KV9" s="87"/>
      <c r="KW9" s="87"/>
      <c r="KX9" s="87"/>
      <c r="KY9" s="87"/>
      <c r="KZ9" s="87"/>
      <c r="LA9" s="82"/>
      <c r="LB9" s="81"/>
      <c r="LC9" s="82"/>
      <c r="LD9" s="82"/>
      <c r="LE9" s="82" t="s">
        <v>135</v>
      </c>
      <c r="LF9" s="87"/>
      <c r="LG9" s="87"/>
      <c r="LH9" s="87"/>
      <c r="LI9" s="87"/>
      <c r="LJ9" s="87"/>
      <c r="LK9" s="82"/>
      <c r="LL9" s="82"/>
      <c r="LM9" s="81"/>
      <c r="LN9" s="82"/>
      <c r="LO9" s="82" t="s">
        <v>135</v>
      </c>
      <c r="LP9" s="87"/>
      <c r="LQ9" s="87"/>
      <c r="LR9" s="87"/>
      <c r="LS9" s="87"/>
      <c r="LT9" s="87"/>
      <c r="LU9" s="82"/>
      <c r="LV9" s="82"/>
      <c r="LW9" s="82"/>
      <c r="LX9" s="81"/>
      <c r="LY9" s="82" t="s">
        <v>135</v>
      </c>
      <c r="LZ9" s="87"/>
      <c r="MA9" s="87"/>
      <c r="MB9" s="87"/>
      <c r="MC9" s="87"/>
      <c r="MD9" s="87"/>
      <c r="ME9" s="82"/>
      <c r="MF9" s="82"/>
      <c r="MG9" s="82"/>
      <c r="MH9" s="82"/>
      <c r="MI9" s="82" t="s">
        <v>135</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x14ac:dyDescent="0.15">
      <c r="A10" s="85" t="s">
        <v>136</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x14ac:dyDescent="0.15">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137</v>
      </c>
      <c r="AX11" s="92" t="str">
        <f>AX7</f>
        <v>-</v>
      </c>
      <c r="AY11" s="92" t="str">
        <f>AY7</f>
        <v>-</v>
      </c>
      <c r="AZ11" s="92" t="str">
        <f>AZ7</f>
        <v>-</v>
      </c>
      <c r="BA11" s="92">
        <f>BA7</f>
        <v>192.3</v>
      </c>
      <c r="BB11" s="92">
        <f>BB7</f>
        <v>165.5</v>
      </c>
      <c r="BC11" s="81"/>
      <c r="BD11" s="81"/>
      <c r="BE11" s="81"/>
      <c r="BF11" s="81"/>
      <c r="BG11" s="81"/>
      <c r="BH11" s="91" t="s">
        <v>137</v>
      </c>
      <c r="BI11" s="92" t="str">
        <f>BI7</f>
        <v>-</v>
      </c>
      <c r="BJ11" s="92" t="str">
        <f>BJ7</f>
        <v>-</v>
      </c>
      <c r="BK11" s="92" t="str">
        <f>BK7</f>
        <v>-</v>
      </c>
      <c r="BL11" s="92">
        <f>BL7</f>
        <v>1686.7</v>
      </c>
      <c r="BM11" s="92">
        <f>BM7</f>
        <v>286.3</v>
      </c>
      <c r="BN11" s="81"/>
      <c r="BO11" s="81"/>
      <c r="BP11" s="81"/>
      <c r="BQ11" s="81"/>
      <c r="BR11" s="81"/>
      <c r="BS11" s="91" t="s">
        <v>137</v>
      </c>
      <c r="BT11" s="92" t="str">
        <f>BT7</f>
        <v>-</v>
      </c>
      <c r="BU11" s="92" t="str">
        <f>BU7</f>
        <v>-</v>
      </c>
      <c r="BV11" s="92" t="str">
        <f>BV7</f>
        <v>-</v>
      </c>
      <c r="BW11" s="92" t="str">
        <f>BW7</f>
        <v>-</v>
      </c>
      <c r="BX11" s="92" t="str">
        <f>BX7</f>
        <v>-</v>
      </c>
      <c r="BY11" s="81"/>
      <c r="BZ11" s="81"/>
      <c r="CA11" s="81"/>
      <c r="CB11" s="81"/>
      <c r="CC11" s="81"/>
      <c r="CD11" s="91" t="s">
        <v>137</v>
      </c>
      <c r="CE11" s="92" t="str">
        <f>CE7</f>
        <v>-</v>
      </c>
      <c r="CF11" s="92" t="str">
        <f>CF7</f>
        <v>-</v>
      </c>
      <c r="CG11" s="92" t="str">
        <f>CG7</f>
        <v>-</v>
      </c>
      <c r="CH11" s="92">
        <f>CH7</f>
        <v>30940.799999999999</v>
      </c>
      <c r="CI11" s="92">
        <f>CI7</f>
        <v>26168.9</v>
      </c>
      <c r="CJ11" s="81"/>
      <c r="CK11" s="81"/>
      <c r="CL11" s="81"/>
      <c r="CM11" s="81"/>
      <c r="CN11" s="91" t="s">
        <v>137</v>
      </c>
      <c r="CO11" s="93" t="str">
        <f>CO7</f>
        <v>-</v>
      </c>
      <c r="CP11" s="93" t="str">
        <f>CP7</f>
        <v>-</v>
      </c>
      <c r="CQ11" s="93" t="str">
        <f>CQ7</f>
        <v>-</v>
      </c>
      <c r="CR11" s="93">
        <f>CR7</f>
        <v>57881</v>
      </c>
      <c r="CS11" s="93">
        <f>CS7</f>
        <v>44239</v>
      </c>
      <c r="CT11" s="81"/>
      <c r="CU11" s="81"/>
      <c r="CV11" s="81"/>
      <c r="CW11" s="81"/>
      <c r="CX11" s="81"/>
      <c r="CY11" s="91" t="s">
        <v>137</v>
      </c>
      <c r="CZ11" s="92" t="str">
        <f>CZ7</f>
        <v>-</v>
      </c>
      <c r="DA11" s="92" t="str">
        <f>DA7</f>
        <v>-</v>
      </c>
      <c r="DB11" s="92" t="str">
        <f>DB7</f>
        <v>-</v>
      </c>
      <c r="DC11" s="92">
        <f>DC7</f>
        <v>10.8</v>
      </c>
      <c r="DD11" s="92">
        <f>DD7</f>
        <v>13.7</v>
      </c>
      <c r="DE11" s="81"/>
      <c r="DF11" s="81"/>
      <c r="DG11" s="81"/>
      <c r="DH11" s="81"/>
      <c r="DI11" s="91" t="s">
        <v>137</v>
      </c>
      <c r="DJ11" s="92" t="str">
        <f>DJ7</f>
        <v>-</v>
      </c>
      <c r="DK11" s="92" t="str">
        <f>DK7</f>
        <v>-</v>
      </c>
      <c r="DL11" s="92" t="str">
        <f>DL7</f>
        <v>-</v>
      </c>
      <c r="DM11" s="92">
        <f>DM7</f>
        <v>3.7</v>
      </c>
      <c r="DN11" s="92">
        <f>DN7</f>
        <v>1.1000000000000001</v>
      </c>
      <c r="DO11" s="81"/>
      <c r="DP11" s="81"/>
      <c r="DQ11" s="81"/>
      <c r="DR11" s="81"/>
      <c r="DS11" s="91" t="s">
        <v>137</v>
      </c>
      <c r="DT11" s="92" t="str">
        <f>DT7</f>
        <v>-</v>
      </c>
      <c r="DU11" s="92" t="str">
        <f>DU7</f>
        <v>-</v>
      </c>
      <c r="DV11" s="92" t="str">
        <f>DV7</f>
        <v>-</v>
      </c>
      <c r="DW11" s="92">
        <f>DW7</f>
        <v>0</v>
      </c>
      <c r="DX11" s="92">
        <f>DX7</f>
        <v>0</v>
      </c>
      <c r="DY11" s="81"/>
      <c r="DZ11" s="81"/>
      <c r="EA11" s="81"/>
      <c r="EB11" s="81"/>
      <c r="EC11" s="91" t="s">
        <v>137</v>
      </c>
      <c r="ED11" s="92" t="str">
        <f>ED7</f>
        <v>-</v>
      </c>
      <c r="EE11" s="92" t="str">
        <f>EE7</f>
        <v>-</v>
      </c>
      <c r="EF11" s="92" t="str">
        <f>EF7</f>
        <v>-</v>
      </c>
      <c r="EG11" s="92" t="str">
        <f>EG7</f>
        <v>-</v>
      </c>
      <c r="EH11" s="92" t="str">
        <f>EH7</f>
        <v>-</v>
      </c>
      <c r="EI11" s="81"/>
      <c r="EJ11" s="81"/>
      <c r="EK11" s="81"/>
      <c r="EL11" s="81"/>
      <c r="EM11" s="91" t="s">
        <v>137</v>
      </c>
      <c r="EN11" s="92" t="str">
        <f>EN7</f>
        <v>-</v>
      </c>
      <c r="EO11" s="92" t="str">
        <f>EO7</f>
        <v>-</v>
      </c>
      <c r="EP11" s="92" t="str">
        <f>EP7</f>
        <v>-</v>
      </c>
      <c r="EQ11" s="92">
        <f>EQ7</f>
        <v>100</v>
      </c>
      <c r="ER11" s="92">
        <f>ER7</f>
        <v>100</v>
      </c>
      <c r="ES11" s="81"/>
      <c r="ET11" s="81"/>
      <c r="EU11" s="81"/>
      <c r="EV11" s="81"/>
      <c r="EW11" s="81"/>
      <c r="EX11" s="91" t="s">
        <v>138</v>
      </c>
      <c r="EY11" s="92" t="str">
        <f>EY7</f>
        <v>-</v>
      </c>
      <c r="EZ11" s="92" t="str">
        <f>EZ7</f>
        <v>-</v>
      </c>
      <c r="FA11" s="92" t="str">
        <f>FA7</f>
        <v>-</v>
      </c>
      <c r="FB11" s="92" t="str">
        <f>FB7</f>
        <v>-</v>
      </c>
      <c r="FC11" s="92" t="str">
        <f>FC7</f>
        <v>-</v>
      </c>
      <c r="FD11" s="81"/>
      <c r="FE11" s="81"/>
      <c r="FF11" s="81"/>
      <c r="FG11" s="81"/>
      <c r="FH11" s="91" t="s">
        <v>137</v>
      </c>
      <c r="FI11" s="92" t="str">
        <f>FI7</f>
        <v>-</v>
      </c>
      <c r="FJ11" s="92" t="str">
        <f>FJ7</f>
        <v>-</v>
      </c>
      <c r="FK11" s="92" t="str">
        <f>FK7</f>
        <v>-</v>
      </c>
      <c r="FL11" s="92" t="str">
        <f>FL7</f>
        <v>-</v>
      </c>
      <c r="FM11" s="92" t="str">
        <f>FM7</f>
        <v>-</v>
      </c>
      <c r="FN11" s="81"/>
      <c r="FO11" s="81"/>
      <c r="FP11" s="81"/>
      <c r="FQ11" s="81"/>
      <c r="FR11" s="91" t="s">
        <v>137</v>
      </c>
      <c r="FS11" s="92" t="str">
        <f>FS7</f>
        <v>-</v>
      </c>
      <c r="FT11" s="92" t="str">
        <f>FT7</f>
        <v>-</v>
      </c>
      <c r="FU11" s="92" t="str">
        <f>FU7</f>
        <v>-</v>
      </c>
      <c r="FV11" s="92" t="str">
        <f>FV7</f>
        <v>-</v>
      </c>
      <c r="FW11" s="92" t="str">
        <f>FW7</f>
        <v>-</v>
      </c>
      <c r="FX11" s="81"/>
      <c r="FY11" s="81"/>
      <c r="FZ11" s="81"/>
      <c r="GA11" s="81"/>
      <c r="GB11" s="91" t="s">
        <v>137</v>
      </c>
      <c r="GC11" s="92" t="str">
        <f>GC7</f>
        <v>-</v>
      </c>
      <c r="GD11" s="92" t="str">
        <f>GD7</f>
        <v>-</v>
      </c>
      <c r="GE11" s="92" t="str">
        <f>GE7</f>
        <v>-</v>
      </c>
      <c r="GF11" s="92" t="str">
        <f>GF7</f>
        <v>-</v>
      </c>
      <c r="GG11" s="92" t="str">
        <f>GG7</f>
        <v>-</v>
      </c>
      <c r="GH11" s="81"/>
      <c r="GI11" s="81"/>
      <c r="GJ11" s="81"/>
      <c r="GK11" s="81"/>
      <c r="GL11" s="91" t="s">
        <v>137</v>
      </c>
      <c r="GM11" s="92" t="str">
        <f>GM7</f>
        <v>-</v>
      </c>
      <c r="GN11" s="92" t="str">
        <f>GN7</f>
        <v>-</v>
      </c>
      <c r="GO11" s="92" t="str">
        <f>GO7</f>
        <v>-</v>
      </c>
      <c r="GP11" s="92" t="str">
        <f>GP7</f>
        <v>-</v>
      </c>
      <c r="GQ11" s="92" t="str">
        <f>GQ7</f>
        <v>-</v>
      </c>
      <c r="GR11" s="81"/>
      <c r="GS11" s="81"/>
      <c r="GT11" s="81"/>
      <c r="GU11" s="81"/>
      <c r="GV11" s="81"/>
      <c r="GW11" s="91" t="s">
        <v>139</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137</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137</v>
      </c>
      <c r="IL11" s="92" t="str">
        <f>IL7</f>
        <v>-</v>
      </c>
      <c r="IM11" s="92" t="str">
        <f>IM7</f>
        <v>-</v>
      </c>
      <c r="IN11" s="92" t="str">
        <f>IN7</f>
        <v>-</v>
      </c>
      <c r="IO11" s="92" t="str">
        <f>IO7</f>
        <v>-</v>
      </c>
      <c r="IP11" s="92" t="str">
        <f>IP7</f>
        <v>-</v>
      </c>
      <c r="IQ11" s="81"/>
      <c r="IR11" s="81"/>
      <c r="IS11" s="81"/>
      <c r="IT11" s="81"/>
      <c r="IU11" s="81"/>
      <c r="IV11" s="91" t="s">
        <v>137</v>
      </c>
      <c r="IW11" s="92" t="str">
        <f>IW7</f>
        <v>-</v>
      </c>
      <c r="IX11" s="92" t="str">
        <f>IX7</f>
        <v>-</v>
      </c>
      <c r="IY11" s="92" t="str">
        <f>IY7</f>
        <v>-</v>
      </c>
      <c r="IZ11" s="92" t="str">
        <f>IZ7</f>
        <v>-</v>
      </c>
      <c r="JA11" s="92" t="str">
        <f>JA7</f>
        <v>-</v>
      </c>
      <c r="JB11" s="81"/>
      <c r="JC11" s="81"/>
      <c r="JD11" s="81"/>
      <c r="JE11" s="81"/>
      <c r="JF11" s="91" t="s">
        <v>139</v>
      </c>
      <c r="JG11" s="92" t="str">
        <f>JG7</f>
        <v>-</v>
      </c>
      <c r="JH11" s="92" t="str">
        <f>JH7</f>
        <v>-</v>
      </c>
      <c r="JI11" s="92" t="str">
        <f>JI7</f>
        <v>-</v>
      </c>
      <c r="JJ11" s="92" t="str">
        <f>JJ7</f>
        <v>-</v>
      </c>
      <c r="JK11" s="92" t="str">
        <f>JK7</f>
        <v>-</v>
      </c>
      <c r="JL11" s="81"/>
      <c r="JM11" s="81"/>
      <c r="JN11" s="81"/>
      <c r="JO11" s="81"/>
      <c r="JP11" s="91" t="s">
        <v>137</v>
      </c>
      <c r="JQ11" s="92" t="str">
        <f>JQ7</f>
        <v>-</v>
      </c>
      <c r="JR11" s="92" t="str">
        <f>JR7</f>
        <v>-</v>
      </c>
      <c r="JS11" s="92" t="str">
        <f>JS7</f>
        <v>-</v>
      </c>
      <c r="JT11" s="92" t="str">
        <f>JT7</f>
        <v>-</v>
      </c>
      <c r="JU11" s="92" t="str">
        <f>JU7</f>
        <v>-</v>
      </c>
      <c r="JV11" s="81"/>
      <c r="JW11" s="81"/>
      <c r="JX11" s="81"/>
      <c r="JY11" s="81"/>
      <c r="JZ11" s="91" t="s">
        <v>137</v>
      </c>
      <c r="KA11" s="92" t="str">
        <f>KA7</f>
        <v>-</v>
      </c>
      <c r="KB11" s="92" t="str">
        <f>KB7</f>
        <v>-</v>
      </c>
      <c r="KC11" s="92" t="str">
        <f>KC7</f>
        <v>-</v>
      </c>
      <c r="KD11" s="92" t="str">
        <f>KD7</f>
        <v>-</v>
      </c>
      <c r="KE11" s="92" t="str">
        <f>KE7</f>
        <v>-</v>
      </c>
      <c r="KF11" s="81"/>
      <c r="KG11" s="81"/>
      <c r="KH11" s="81"/>
      <c r="KI11" s="81"/>
      <c r="KJ11" s="91" t="s">
        <v>137</v>
      </c>
      <c r="KK11" s="92" t="str">
        <f>KK7</f>
        <v>-</v>
      </c>
      <c r="KL11" s="92" t="str">
        <f>KL7</f>
        <v>-</v>
      </c>
      <c r="KM11" s="92" t="str">
        <f>KM7</f>
        <v>-</v>
      </c>
      <c r="KN11" s="92" t="str">
        <f>KN7</f>
        <v>-</v>
      </c>
      <c r="KO11" s="92" t="str">
        <f>KO7</f>
        <v>-</v>
      </c>
      <c r="KP11" s="81"/>
      <c r="KQ11" s="81"/>
      <c r="KR11" s="81"/>
      <c r="KS11" s="81"/>
      <c r="KT11" s="81"/>
      <c r="KU11" s="91" t="s">
        <v>137</v>
      </c>
      <c r="KV11" s="92" t="str">
        <f>KV7</f>
        <v>-</v>
      </c>
      <c r="KW11" s="92" t="str">
        <f>KW7</f>
        <v>-</v>
      </c>
      <c r="KX11" s="92" t="str">
        <f>KX7</f>
        <v>-</v>
      </c>
      <c r="KY11" s="92">
        <f>KY7</f>
        <v>10.8</v>
      </c>
      <c r="KZ11" s="92">
        <f>KZ7</f>
        <v>13.7</v>
      </c>
      <c r="LA11" s="81"/>
      <c r="LB11" s="81"/>
      <c r="LC11" s="81"/>
      <c r="LD11" s="81"/>
      <c r="LE11" s="91" t="s">
        <v>137</v>
      </c>
      <c r="LF11" s="92" t="str">
        <f>LF7</f>
        <v>-</v>
      </c>
      <c r="LG11" s="92" t="str">
        <f>LG7</f>
        <v>-</v>
      </c>
      <c r="LH11" s="92" t="str">
        <f>LH7</f>
        <v>-</v>
      </c>
      <c r="LI11" s="92">
        <f>LI7</f>
        <v>3.7</v>
      </c>
      <c r="LJ11" s="92">
        <f>LJ7</f>
        <v>1.1000000000000001</v>
      </c>
      <c r="LK11" s="81"/>
      <c r="LL11" s="81"/>
      <c r="LM11" s="81"/>
      <c r="LN11" s="81"/>
      <c r="LO11" s="91" t="s">
        <v>137</v>
      </c>
      <c r="LP11" s="92" t="str">
        <f>LP7</f>
        <v>-</v>
      </c>
      <c r="LQ11" s="92" t="str">
        <f>LQ7</f>
        <v>-</v>
      </c>
      <c r="LR11" s="92" t="str">
        <f>LR7</f>
        <v>-</v>
      </c>
      <c r="LS11" s="92">
        <f>LS7</f>
        <v>0</v>
      </c>
      <c r="LT11" s="92">
        <f>LT7</f>
        <v>0</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f>MM7</f>
        <v>100</v>
      </c>
      <c r="MN11" s="92">
        <f>MN7</f>
        <v>100</v>
      </c>
      <c r="MO11" s="81"/>
      <c r="MP11" s="81"/>
      <c r="MQ11" s="81"/>
      <c r="MR11" s="81"/>
      <c r="MS11" s="81"/>
      <c r="MT11" s="81"/>
      <c r="MU11" s="81"/>
      <c r="MV11" s="81"/>
      <c r="MW11" s="81"/>
      <c r="MX11" s="81"/>
      <c r="MY11" s="81"/>
      <c r="MZ11" s="81"/>
      <c r="NA11" s="81"/>
      <c r="NB11" s="81"/>
      <c r="NC11" s="81"/>
      <c r="ND11" s="81"/>
      <c r="NE11" s="81"/>
      <c r="NF11" s="81"/>
      <c r="NG11" s="81"/>
      <c r="NH11" s="81"/>
      <c r="NI11" s="81"/>
    </row>
    <row r="12" spans="1:373" x14ac:dyDescent="0.15">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140</v>
      </c>
      <c r="AX12" s="92" t="str">
        <f>BC7</f>
        <v>-</v>
      </c>
      <c r="AY12" s="92" t="str">
        <f>BD7</f>
        <v>-</v>
      </c>
      <c r="AZ12" s="92" t="str">
        <f>BE7</f>
        <v>-</v>
      </c>
      <c r="BA12" s="92">
        <f>BF7</f>
        <v>124.7</v>
      </c>
      <c r="BB12" s="92">
        <f>BG7</f>
        <v>118.8</v>
      </c>
      <c r="BC12" s="81"/>
      <c r="BD12" s="81"/>
      <c r="BE12" s="81"/>
      <c r="BF12" s="81"/>
      <c r="BG12" s="81"/>
      <c r="BH12" s="91" t="s">
        <v>140</v>
      </c>
      <c r="BI12" s="92" t="str">
        <f>BN7</f>
        <v>-</v>
      </c>
      <c r="BJ12" s="92" t="str">
        <f>BO7</f>
        <v>-</v>
      </c>
      <c r="BK12" s="92" t="str">
        <f>BP7</f>
        <v>-</v>
      </c>
      <c r="BL12" s="92">
        <f>BQ7</f>
        <v>324.60000000000002</v>
      </c>
      <c r="BM12" s="92">
        <f>BR7</f>
        <v>255.4</v>
      </c>
      <c r="BN12" s="81"/>
      <c r="BO12" s="81"/>
      <c r="BP12" s="81"/>
      <c r="BQ12" s="81"/>
      <c r="BR12" s="81"/>
      <c r="BS12" s="91" t="s">
        <v>140</v>
      </c>
      <c r="BT12" s="92" t="str">
        <f>BY7</f>
        <v>-</v>
      </c>
      <c r="BU12" s="92" t="str">
        <f>BZ7</f>
        <v>-</v>
      </c>
      <c r="BV12" s="92" t="str">
        <f>CA7</f>
        <v>-</v>
      </c>
      <c r="BW12" s="92" t="str">
        <f>CB7</f>
        <v>-</v>
      </c>
      <c r="BX12" s="92" t="str">
        <f>CC7</f>
        <v>-</v>
      </c>
      <c r="BY12" s="81"/>
      <c r="BZ12" s="81"/>
      <c r="CA12" s="81"/>
      <c r="CB12" s="81"/>
      <c r="CC12" s="81"/>
      <c r="CD12" s="91" t="s">
        <v>140</v>
      </c>
      <c r="CE12" s="92" t="str">
        <f>CJ7</f>
        <v>-</v>
      </c>
      <c r="CF12" s="92" t="str">
        <f>CK7</f>
        <v>-</v>
      </c>
      <c r="CG12" s="92" t="str">
        <f>CL7</f>
        <v>-</v>
      </c>
      <c r="CH12" s="92">
        <f>CM7</f>
        <v>17642.5</v>
      </c>
      <c r="CI12" s="92">
        <f>CN7</f>
        <v>18815.8</v>
      </c>
      <c r="CJ12" s="81"/>
      <c r="CK12" s="81"/>
      <c r="CL12" s="81"/>
      <c r="CM12" s="81"/>
      <c r="CN12" s="91" t="s">
        <v>140</v>
      </c>
      <c r="CO12" s="93" t="str">
        <f>CT7</f>
        <v>-</v>
      </c>
      <c r="CP12" s="93" t="str">
        <f>CU7</f>
        <v>-</v>
      </c>
      <c r="CQ12" s="93" t="str">
        <f>CV7</f>
        <v>-</v>
      </c>
      <c r="CR12" s="93">
        <f>CW7</f>
        <v>58539</v>
      </c>
      <c r="CS12" s="93">
        <f>CX7</f>
        <v>37685</v>
      </c>
      <c r="CT12" s="81"/>
      <c r="CU12" s="81"/>
      <c r="CV12" s="81"/>
      <c r="CW12" s="81"/>
      <c r="CX12" s="81"/>
      <c r="CY12" s="91" t="s">
        <v>140</v>
      </c>
      <c r="CZ12" s="92" t="str">
        <f>DE7</f>
        <v>-</v>
      </c>
      <c r="DA12" s="92" t="str">
        <f>DF7</f>
        <v>-</v>
      </c>
      <c r="DB12" s="92" t="str">
        <f>DG7</f>
        <v>-</v>
      </c>
      <c r="DC12" s="92">
        <f>DH7</f>
        <v>37.700000000000003</v>
      </c>
      <c r="DD12" s="92">
        <f>DI7</f>
        <v>33.9</v>
      </c>
      <c r="DE12" s="81"/>
      <c r="DF12" s="81"/>
      <c r="DG12" s="81"/>
      <c r="DH12" s="81"/>
      <c r="DI12" s="91" t="s">
        <v>140</v>
      </c>
      <c r="DJ12" s="92" t="str">
        <f>DO7</f>
        <v>-</v>
      </c>
      <c r="DK12" s="92" t="str">
        <f>DP7</f>
        <v>-</v>
      </c>
      <c r="DL12" s="92" t="str">
        <f>DQ7</f>
        <v>-</v>
      </c>
      <c r="DM12" s="92">
        <f>DR7</f>
        <v>13.7</v>
      </c>
      <c r="DN12" s="92">
        <f>DS7</f>
        <v>16.3</v>
      </c>
      <c r="DO12" s="81"/>
      <c r="DP12" s="81"/>
      <c r="DQ12" s="81"/>
      <c r="DR12" s="81"/>
      <c r="DS12" s="91" t="s">
        <v>140</v>
      </c>
      <c r="DT12" s="92" t="str">
        <f>DY7</f>
        <v>-</v>
      </c>
      <c r="DU12" s="92" t="str">
        <f>DZ7</f>
        <v>-</v>
      </c>
      <c r="DV12" s="92" t="str">
        <f>EA7</f>
        <v>-</v>
      </c>
      <c r="DW12" s="92">
        <f>EB7</f>
        <v>99.7</v>
      </c>
      <c r="DX12" s="92">
        <f>EC7</f>
        <v>101.4</v>
      </c>
      <c r="DY12" s="81"/>
      <c r="DZ12" s="81"/>
      <c r="EA12" s="81"/>
      <c r="EB12" s="81"/>
      <c r="EC12" s="91" t="s">
        <v>141</v>
      </c>
      <c r="ED12" s="92" t="str">
        <f>EI7</f>
        <v>-</v>
      </c>
      <c r="EE12" s="92" t="str">
        <f>EJ7</f>
        <v>-</v>
      </c>
      <c r="EF12" s="92" t="str">
        <f>EK7</f>
        <v>-</v>
      </c>
      <c r="EG12" s="92" t="str">
        <f>EL7</f>
        <v>-</v>
      </c>
      <c r="EH12" s="92" t="str">
        <f>EM7</f>
        <v>-</v>
      </c>
      <c r="EI12" s="81"/>
      <c r="EJ12" s="81"/>
      <c r="EK12" s="81"/>
      <c r="EL12" s="81"/>
      <c r="EM12" s="91" t="s">
        <v>142</v>
      </c>
      <c r="EN12" s="92" t="str">
        <f>ES7</f>
        <v>-</v>
      </c>
      <c r="EO12" s="92" t="str">
        <f>ET7</f>
        <v>-</v>
      </c>
      <c r="EP12" s="92" t="str">
        <f>EU7</f>
        <v>-</v>
      </c>
      <c r="EQ12" s="92">
        <f>EV7</f>
        <v>70.2</v>
      </c>
      <c r="ER12" s="92">
        <f>EW7</f>
        <v>72.7</v>
      </c>
      <c r="ES12" s="81"/>
      <c r="ET12" s="81"/>
      <c r="EU12" s="81"/>
      <c r="EV12" s="81"/>
      <c r="EW12" s="81"/>
      <c r="EX12" s="91" t="s">
        <v>142</v>
      </c>
      <c r="EY12" s="92" t="str">
        <f>IF($EY$8,FD7,"-")</f>
        <v>-</v>
      </c>
      <c r="EZ12" s="92" t="str">
        <f>IF($EY$8,FE7,"-")</f>
        <v>-</v>
      </c>
      <c r="FA12" s="92" t="str">
        <f>IF($EY$8,FF7,"-")</f>
        <v>-</v>
      </c>
      <c r="FB12" s="92" t="str">
        <f>IF($EY$8,FG7,"-")</f>
        <v>-</v>
      </c>
      <c r="FC12" s="92" t="str">
        <f>IF($EY$8,FH7,"-")</f>
        <v>-</v>
      </c>
      <c r="FD12" s="81"/>
      <c r="FE12" s="81"/>
      <c r="FF12" s="81"/>
      <c r="FG12" s="81"/>
      <c r="FH12" s="91" t="s">
        <v>142</v>
      </c>
      <c r="FI12" s="92" t="str">
        <f>IF($FI$8,FN7,"-")</f>
        <v>-</v>
      </c>
      <c r="FJ12" s="92" t="str">
        <f>IF($FI$8,FO7,"-")</f>
        <v>-</v>
      </c>
      <c r="FK12" s="92" t="str">
        <f>IF($FI$8,FP7,"-")</f>
        <v>-</v>
      </c>
      <c r="FL12" s="92" t="str">
        <f>IF($FI$8,FQ7,"-")</f>
        <v>-</v>
      </c>
      <c r="FM12" s="92" t="str">
        <f>IF($FI$8,FR7,"-")</f>
        <v>-</v>
      </c>
      <c r="FN12" s="81"/>
      <c r="FO12" s="81"/>
      <c r="FP12" s="81"/>
      <c r="FQ12" s="81"/>
      <c r="FR12" s="91" t="s">
        <v>142</v>
      </c>
      <c r="FS12" s="92" t="str">
        <f>IF($FS$8,FX7,"-")</f>
        <v>-</v>
      </c>
      <c r="FT12" s="92" t="str">
        <f>IF($FS$8,FY7,"-")</f>
        <v>-</v>
      </c>
      <c r="FU12" s="92" t="str">
        <f>IF($FS$8,FZ7,"-")</f>
        <v>-</v>
      </c>
      <c r="FV12" s="92" t="str">
        <f>IF($FS$8,GA7,"-")</f>
        <v>-</v>
      </c>
      <c r="FW12" s="92" t="str">
        <f>IF($FS$8,GB7,"-")</f>
        <v>-</v>
      </c>
      <c r="FX12" s="81"/>
      <c r="FY12" s="81"/>
      <c r="FZ12" s="81"/>
      <c r="GA12" s="81"/>
      <c r="GB12" s="91" t="s">
        <v>142</v>
      </c>
      <c r="GC12" s="92" t="str">
        <f>IF($GC$8,GH7,"-")</f>
        <v>-</v>
      </c>
      <c r="GD12" s="92" t="str">
        <f>IF($GC$8,GI7,"-")</f>
        <v>-</v>
      </c>
      <c r="GE12" s="92" t="str">
        <f>IF($GC$8,GJ7,"-")</f>
        <v>-</v>
      </c>
      <c r="GF12" s="92" t="str">
        <f>IF($GC$8,GK7,"-")</f>
        <v>-</v>
      </c>
      <c r="GG12" s="92" t="str">
        <f>IF($GC$8,GL7,"-")</f>
        <v>-</v>
      </c>
      <c r="GH12" s="81"/>
      <c r="GI12" s="81"/>
      <c r="GJ12" s="81"/>
      <c r="GK12" s="81"/>
      <c r="GL12" s="91" t="s">
        <v>142</v>
      </c>
      <c r="GM12" s="92" t="str">
        <f>IF($GM$8,GR7,"-")</f>
        <v>-</v>
      </c>
      <c r="GN12" s="92" t="str">
        <f>IF($GM$8,GS7,"-")</f>
        <v>-</v>
      </c>
      <c r="GO12" s="92" t="str">
        <f>IF($GM$8,GT7,"-")</f>
        <v>-</v>
      </c>
      <c r="GP12" s="92" t="str">
        <f>IF($GM$8,GU7,"-")</f>
        <v>-</v>
      </c>
      <c r="GQ12" s="92" t="str">
        <f>IF($GM$8,GV7,"-")</f>
        <v>-</v>
      </c>
      <c r="GR12" s="81"/>
      <c r="GS12" s="81"/>
      <c r="GT12" s="81"/>
      <c r="GU12" s="81"/>
      <c r="GV12" s="81"/>
      <c r="GW12" s="91" t="s">
        <v>142</v>
      </c>
      <c r="GX12" s="92" t="str">
        <f>IF($GX$8,HC7,"-")</f>
        <v>-</v>
      </c>
      <c r="GY12" s="92" t="str">
        <f>IF($GX$8,HD7,"-")</f>
        <v>-</v>
      </c>
      <c r="GZ12" s="92" t="str">
        <f>IF($GX$8,HE7,"-")</f>
        <v>-</v>
      </c>
      <c r="HA12" s="92" t="str">
        <f>IF($GX$8,HF7,"-")</f>
        <v>-</v>
      </c>
      <c r="HB12" s="92" t="str">
        <f>IF($GX$8,HG7,"-")</f>
        <v>-</v>
      </c>
      <c r="HC12" s="81"/>
      <c r="HD12" s="81"/>
      <c r="HE12" s="81"/>
      <c r="HF12" s="81"/>
      <c r="HG12" s="91" t="s">
        <v>142</v>
      </c>
      <c r="HH12" s="92" t="str">
        <f>IF($HH$8,HM7,"-")</f>
        <v>-</v>
      </c>
      <c r="HI12" s="92" t="str">
        <f>IF($HH$8,HN7,"-")</f>
        <v>-</v>
      </c>
      <c r="HJ12" s="92" t="str">
        <f>IF($HH$8,HO7,"-")</f>
        <v>-</v>
      </c>
      <c r="HK12" s="92" t="str">
        <f>IF($HH$8,HP7,"-")</f>
        <v>-</v>
      </c>
      <c r="HL12" s="92" t="str">
        <f>IF($HH$8,HQ7,"-")</f>
        <v>-</v>
      </c>
      <c r="HM12" s="81"/>
      <c r="HN12" s="81"/>
      <c r="HO12" s="81"/>
      <c r="HP12" s="81"/>
      <c r="HQ12" s="91" t="s">
        <v>142</v>
      </c>
      <c r="HR12" s="92" t="str">
        <f>IF($HR$8,HW7,"-")</f>
        <v>-</v>
      </c>
      <c r="HS12" s="92" t="str">
        <f>IF($HR$8,HX7,"-")</f>
        <v>-</v>
      </c>
      <c r="HT12" s="92" t="str">
        <f>IF($HR$8,HY7,"-")</f>
        <v>-</v>
      </c>
      <c r="HU12" s="92" t="str">
        <f>IF($HR$8,HZ7,"-")</f>
        <v>-</v>
      </c>
      <c r="HV12" s="92" t="str">
        <f>IF($HR$8,IA7,"-")</f>
        <v>-</v>
      </c>
      <c r="HW12" s="81"/>
      <c r="HX12" s="81"/>
      <c r="HY12" s="81"/>
      <c r="HZ12" s="81"/>
      <c r="IA12" s="91" t="s">
        <v>142</v>
      </c>
      <c r="IB12" s="92" t="str">
        <f>IF($IB$8,IG7,"-")</f>
        <v>-</v>
      </c>
      <c r="IC12" s="92" t="str">
        <f>IF($IB$8,IH7,"-")</f>
        <v>-</v>
      </c>
      <c r="ID12" s="92" t="str">
        <f>IF($IB$8,II7,"-")</f>
        <v>-</v>
      </c>
      <c r="IE12" s="92" t="str">
        <f>IF($IB$8,IJ7,"-")</f>
        <v>-</v>
      </c>
      <c r="IF12" s="92" t="str">
        <f>IF($IB$8,IK7,"-")</f>
        <v>-</v>
      </c>
      <c r="IG12" s="81"/>
      <c r="IH12" s="81"/>
      <c r="II12" s="81"/>
      <c r="IJ12" s="81"/>
      <c r="IK12" s="91" t="s">
        <v>142</v>
      </c>
      <c r="IL12" s="92" t="str">
        <f>IF($IL$8,IQ7,"-")</f>
        <v>-</v>
      </c>
      <c r="IM12" s="92" t="str">
        <f>IF($IL$8,IR7,"-")</f>
        <v>-</v>
      </c>
      <c r="IN12" s="92" t="str">
        <f>IF($IL$8,IS7,"-")</f>
        <v>-</v>
      </c>
      <c r="IO12" s="92" t="str">
        <f>IF($IL$8,IT7,"-")</f>
        <v>-</v>
      </c>
      <c r="IP12" s="92" t="str">
        <f>IF($IL$8,IU7,"-")</f>
        <v>-</v>
      </c>
      <c r="IQ12" s="81"/>
      <c r="IR12" s="81"/>
      <c r="IS12" s="81"/>
      <c r="IT12" s="81"/>
      <c r="IU12" s="81"/>
      <c r="IV12" s="91" t="s">
        <v>142</v>
      </c>
      <c r="IW12" s="92" t="str">
        <f>IF($IW$8,JB7,"-")</f>
        <v>-</v>
      </c>
      <c r="IX12" s="92" t="str">
        <f>IF($IW$8,JC7,"-")</f>
        <v>-</v>
      </c>
      <c r="IY12" s="92" t="str">
        <f>IF($IW$8,JD7,"-")</f>
        <v>-</v>
      </c>
      <c r="IZ12" s="92" t="str">
        <f>IF($IW$8,JE7,"-")</f>
        <v>-</v>
      </c>
      <c r="JA12" s="92" t="str">
        <f>IF($IW$8,JF7,"-")</f>
        <v>-</v>
      </c>
      <c r="JB12" s="81"/>
      <c r="JC12" s="81"/>
      <c r="JD12" s="81"/>
      <c r="JE12" s="81"/>
      <c r="JF12" s="91" t="s">
        <v>142</v>
      </c>
      <c r="JG12" s="92" t="str">
        <f>IF($JG$8,JL7,"-")</f>
        <v>-</v>
      </c>
      <c r="JH12" s="92" t="str">
        <f>IF($JG$8,JM7,"-")</f>
        <v>-</v>
      </c>
      <c r="JI12" s="92" t="str">
        <f>IF($JG$8,JN7,"-")</f>
        <v>-</v>
      </c>
      <c r="JJ12" s="92" t="str">
        <f>IF($JG$8,JO7,"-")</f>
        <v>-</v>
      </c>
      <c r="JK12" s="92" t="str">
        <f>IF($JG$8,JP7,"-")</f>
        <v>-</v>
      </c>
      <c r="JL12" s="81"/>
      <c r="JM12" s="81"/>
      <c r="JN12" s="81"/>
      <c r="JO12" s="81"/>
      <c r="JP12" s="91" t="s">
        <v>142</v>
      </c>
      <c r="JQ12" s="92" t="str">
        <f>IF($JQ$8,JV7,"-")</f>
        <v>-</v>
      </c>
      <c r="JR12" s="92" t="str">
        <f>IF($JQ$8,JW7,"-")</f>
        <v>-</v>
      </c>
      <c r="JS12" s="92" t="str">
        <f>IF($JQ$8,JX7,"-")</f>
        <v>-</v>
      </c>
      <c r="JT12" s="92" t="str">
        <f>IF($JQ$8,JY7,"-")</f>
        <v>-</v>
      </c>
      <c r="JU12" s="92" t="str">
        <f>IF($JQ$8,JZ7,"-")</f>
        <v>-</v>
      </c>
      <c r="JV12" s="81"/>
      <c r="JW12" s="81"/>
      <c r="JX12" s="81"/>
      <c r="JY12" s="81"/>
      <c r="JZ12" s="91" t="s">
        <v>142</v>
      </c>
      <c r="KA12" s="92" t="str">
        <f>IF($KA$8,KF7,"-")</f>
        <v>-</v>
      </c>
      <c r="KB12" s="92" t="str">
        <f>IF($KA$8,KG7,"-")</f>
        <v>-</v>
      </c>
      <c r="KC12" s="92" t="str">
        <f>IF($KA$8,KH7,"-")</f>
        <v>-</v>
      </c>
      <c r="KD12" s="92" t="str">
        <f>IF($KA$8,KI7,"-")</f>
        <v>-</v>
      </c>
      <c r="KE12" s="92" t="str">
        <f>IF($KA$8,KJ7,"-")</f>
        <v>-</v>
      </c>
      <c r="KF12" s="81"/>
      <c r="KG12" s="81"/>
      <c r="KH12" s="81"/>
      <c r="KI12" s="81"/>
      <c r="KJ12" s="91" t="s">
        <v>142</v>
      </c>
      <c r="KK12" s="92" t="str">
        <f>IF($KK$8,KP7,"-")</f>
        <v>-</v>
      </c>
      <c r="KL12" s="92" t="str">
        <f>IF($KK$8,KQ7,"-")</f>
        <v>-</v>
      </c>
      <c r="KM12" s="92" t="str">
        <f>IF($KK$8,KR7,"-")</f>
        <v>-</v>
      </c>
      <c r="KN12" s="92" t="str">
        <f>IF($KK$8,KS7,"-")</f>
        <v>-</v>
      </c>
      <c r="KO12" s="92" t="str">
        <f>IF($KK$8,KT7,"-")</f>
        <v>-</v>
      </c>
      <c r="KP12" s="81"/>
      <c r="KQ12" s="81"/>
      <c r="KR12" s="81"/>
      <c r="KS12" s="81"/>
      <c r="KT12" s="81"/>
      <c r="KU12" s="91" t="s">
        <v>142</v>
      </c>
      <c r="KV12" s="92" t="str">
        <f>IF($KV$8,LA7,"-")</f>
        <v>-</v>
      </c>
      <c r="KW12" s="92" t="str">
        <f>IF($KV$8,LB7,"-")</f>
        <v>-</v>
      </c>
      <c r="KX12" s="92" t="str">
        <f>IF($KV$8,LC7,"-")</f>
        <v>-</v>
      </c>
      <c r="KY12" s="92">
        <f>IF($KV$8,LD7,"-")</f>
        <v>13.7</v>
      </c>
      <c r="KZ12" s="92">
        <f>IF($KV$8,LE7,"-")</f>
        <v>12</v>
      </c>
      <c r="LA12" s="81"/>
      <c r="LB12" s="81"/>
      <c r="LC12" s="81"/>
      <c r="LD12" s="81"/>
      <c r="LE12" s="91" t="s">
        <v>142</v>
      </c>
      <c r="LF12" s="92" t="str">
        <f>IF($LF$8,LK7,"-")</f>
        <v>-</v>
      </c>
      <c r="LG12" s="92" t="str">
        <f>IF($LF$8,LL7,"-")</f>
        <v>-</v>
      </c>
      <c r="LH12" s="92" t="str">
        <f>IF($LF$8,LM7,"-")</f>
        <v>-</v>
      </c>
      <c r="LI12" s="92">
        <f>IF($LF$8,LN7,"-")</f>
        <v>2.9</v>
      </c>
      <c r="LJ12" s="92">
        <f>IF($LF$8,LO7,"-")</f>
        <v>0.6</v>
      </c>
      <c r="LK12" s="81"/>
      <c r="LL12" s="81"/>
      <c r="LM12" s="81"/>
      <c r="LN12" s="81"/>
      <c r="LO12" s="91" t="s">
        <v>142</v>
      </c>
      <c r="LP12" s="92" t="str">
        <f>IF($LP$8,LU7,"-")</f>
        <v>-</v>
      </c>
      <c r="LQ12" s="92" t="str">
        <f>IF($LP$8,LV7,"-")</f>
        <v>-</v>
      </c>
      <c r="LR12" s="92" t="str">
        <f>IF($LP$8,LW7,"-")</f>
        <v>-</v>
      </c>
      <c r="LS12" s="92">
        <f>IF($LP$8,LX7,"-")</f>
        <v>282.39999999999998</v>
      </c>
      <c r="LT12" s="92">
        <f>IF($LP$8,LY7,"-")</f>
        <v>213.5</v>
      </c>
      <c r="LU12" s="81"/>
      <c r="LV12" s="81"/>
      <c r="LW12" s="81"/>
      <c r="LX12" s="81"/>
      <c r="LY12" s="91" t="s">
        <v>142</v>
      </c>
      <c r="LZ12" s="92" t="str">
        <f>IF($LZ$8,ME7,"-")</f>
        <v>-</v>
      </c>
      <c r="MA12" s="92" t="str">
        <f>IF($LZ$8,MF7,"-")</f>
        <v>-</v>
      </c>
      <c r="MB12" s="92" t="str">
        <f>IF($LZ$8,MG7,"-")</f>
        <v>-</v>
      </c>
      <c r="MC12" s="92" t="str">
        <f>IF($LZ$8,MH7,"-")</f>
        <v>-</v>
      </c>
      <c r="MD12" s="92" t="str">
        <f>IF($LZ$8,MI7,"-")</f>
        <v>-</v>
      </c>
      <c r="ME12" s="81"/>
      <c r="MF12" s="81"/>
      <c r="MG12" s="81"/>
      <c r="MH12" s="81"/>
      <c r="MI12" s="91" t="s">
        <v>142</v>
      </c>
      <c r="MJ12" s="92" t="str">
        <f>IF($MJ$8,MO7,"-")</f>
        <v>-</v>
      </c>
      <c r="MK12" s="92" t="str">
        <f>IF($MJ$8,MP7,"-")</f>
        <v>-</v>
      </c>
      <c r="ML12" s="92" t="str">
        <f>IF($MJ$8,MQ7,"-")</f>
        <v>-</v>
      </c>
      <c r="MM12" s="92">
        <f>IF($MJ$8,MR7,"-")</f>
        <v>100</v>
      </c>
      <c r="MN12" s="92">
        <f>IF($MJ$8,MS7,"-")</f>
        <v>96.6</v>
      </c>
      <c r="MO12" s="81"/>
      <c r="MP12" s="81"/>
      <c r="MQ12" s="81"/>
      <c r="MR12" s="81"/>
      <c r="MS12" s="81"/>
      <c r="MT12" s="81"/>
      <c r="MU12" s="81"/>
      <c r="MV12" s="81"/>
      <c r="MW12" s="81"/>
      <c r="MX12" s="81"/>
      <c r="MY12" s="81"/>
      <c r="MZ12" s="81"/>
      <c r="NA12" s="81"/>
      <c r="NB12" s="81"/>
      <c r="NC12" s="81"/>
      <c r="ND12" s="81"/>
      <c r="NE12" s="81"/>
      <c r="NF12" s="81"/>
      <c r="NG12" s="81"/>
      <c r="NH12" s="81"/>
      <c r="NI12" s="81"/>
    </row>
    <row r="13" spans="1:373" x14ac:dyDescent="0.15">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t="str">
        <f>$CD$7</f>
        <v>-</v>
      </c>
      <c r="BU13" s="92" t="str">
        <f>$CD$7</f>
        <v>-</v>
      </c>
      <c r="BV13" s="92" t="str">
        <f>$CD$7</f>
        <v>-</v>
      </c>
      <c r="BW13" s="92" t="str">
        <f>$CD$7</f>
        <v>-</v>
      </c>
      <c r="BX13" s="92" t="str">
        <f>$CD$7</f>
        <v>-</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x14ac:dyDescent="0.15">
      <c r="A14" s="94"/>
      <c r="B14" s="95" t="s">
        <v>144</v>
      </c>
      <c r="C14" s="96"/>
      <c r="D14" s="97"/>
      <c r="E14" s="96"/>
      <c r="F14" s="193" t="s">
        <v>145</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x14ac:dyDescent="0.15">
      <c r="A15" s="94">
        <v>1</v>
      </c>
      <c r="B15" s="192" t="s">
        <v>146</v>
      </c>
      <c r="C15" s="192"/>
      <c r="D15" s="97"/>
      <c r="E15" s="94">
        <v>1</v>
      </c>
      <c r="F15" s="192" t="s">
        <v>147</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x14ac:dyDescent="0.15">
      <c r="A16" s="94">
        <f>A15+1</f>
        <v>2</v>
      </c>
      <c r="B16" s="192" t="s">
        <v>149</v>
      </c>
      <c r="C16" s="192"/>
      <c r="D16" s="97"/>
      <c r="E16" s="94">
        <f>E15+1</f>
        <v>2</v>
      </c>
      <c r="F16" s="192" t="s">
        <v>150</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x14ac:dyDescent="0.15">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t="e">
        <f>IF(AX7="-",NA(),AX7)</f>
        <v>#N/A</v>
      </c>
      <c r="AY17" s="102" t="e">
        <f t="shared" ref="AY17:BB17" si="9">IF(AY7="-",NA(),AY7)</f>
        <v>#N/A</v>
      </c>
      <c r="AZ17" s="102" t="e">
        <f t="shared" si="9"/>
        <v>#N/A</v>
      </c>
      <c r="BA17" s="102">
        <f t="shared" si="9"/>
        <v>192.3</v>
      </c>
      <c r="BB17" s="102">
        <f t="shared" si="9"/>
        <v>165.5</v>
      </c>
      <c r="BC17" s="97"/>
      <c r="BD17" s="97"/>
      <c r="BE17" s="97"/>
      <c r="BF17" s="97"/>
      <c r="BG17" s="97"/>
      <c r="BH17" s="101" t="s">
        <v>153</v>
      </c>
      <c r="BI17" s="102" t="e">
        <f>IF(BI7="-",NA(),BI7)</f>
        <v>#N/A</v>
      </c>
      <c r="BJ17" s="102" t="e">
        <f t="shared" ref="BJ17:BM17" si="10">IF(BJ7="-",NA(),BJ7)</f>
        <v>#N/A</v>
      </c>
      <c r="BK17" s="102" t="e">
        <f t="shared" si="10"/>
        <v>#N/A</v>
      </c>
      <c r="BL17" s="102">
        <f t="shared" si="10"/>
        <v>1686.7</v>
      </c>
      <c r="BM17" s="102">
        <f t="shared" si="10"/>
        <v>286.3</v>
      </c>
      <c r="BN17" s="97"/>
      <c r="BO17" s="97"/>
      <c r="BP17" s="97"/>
      <c r="BQ17" s="97"/>
      <c r="BR17" s="97"/>
      <c r="BS17" s="101" t="s">
        <v>153</v>
      </c>
      <c r="BT17" s="102" t="e">
        <f>IF(BT7="-",NA(),BT7)</f>
        <v>#N/A</v>
      </c>
      <c r="BU17" s="102" t="e">
        <f t="shared" ref="BU17:BX17" si="11">IF(BU7="-",NA(),BU7)</f>
        <v>#N/A</v>
      </c>
      <c r="BV17" s="102" t="e">
        <f t="shared" si="11"/>
        <v>#N/A</v>
      </c>
      <c r="BW17" s="102" t="e">
        <f t="shared" si="11"/>
        <v>#N/A</v>
      </c>
      <c r="BX17" s="102" t="e">
        <f t="shared" si="11"/>
        <v>#N/A</v>
      </c>
      <c r="BY17" s="97"/>
      <c r="BZ17" s="97"/>
      <c r="CA17" s="97"/>
      <c r="CB17" s="97"/>
      <c r="CC17" s="97"/>
      <c r="CD17" s="101" t="s">
        <v>153</v>
      </c>
      <c r="CE17" s="102" t="e">
        <f>IF(CE7="-",NA(),CE7)</f>
        <v>#N/A</v>
      </c>
      <c r="CF17" s="102" t="e">
        <f t="shared" ref="CF17:CI17" si="12">IF(CF7="-",NA(),CF7)</f>
        <v>#N/A</v>
      </c>
      <c r="CG17" s="102" t="e">
        <f t="shared" si="12"/>
        <v>#N/A</v>
      </c>
      <c r="CH17" s="102">
        <f t="shared" si="12"/>
        <v>30940.799999999999</v>
      </c>
      <c r="CI17" s="102">
        <f t="shared" si="12"/>
        <v>26168.9</v>
      </c>
      <c r="CJ17" s="97"/>
      <c r="CK17" s="97"/>
      <c r="CL17" s="97"/>
      <c r="CM17" s="97"/>
      <c r="CN17" s="101" t="s">
        <v>153</v>
      </c>
      <c r="CO17" s="103" t="e">
        <f>IF(CO7="-",NA(),CO7)</f>
        <v>#N/A</v>
      </c>
      <c r="CP17" s="103" t="e">
        <f t="shared" ref="CP17:CS17" si="13">IF(CP7="-",NA(),CP7)</f>
        <v>#N/A</v>
      </c>
      <c r="CQ17" s="103" t="e">
        <f t="shared" si="13"/>
        <v>#N/A</v>
      </c>
      <c r="CR17" s="103">
        <f t="shared" si="13"/>
        <v>57881</v>
      </c>
      <c r="CS17" s="103">
        <f t="shared" si="13"/>
        <v>44239</v>
      </c>
      <c r="CT17" s="97"/>
      <c r="CU17" s="97"/>
      <c r="CV17" s="97"/>
      <c r="CW17" s="97"/>
      <c r="CX17" s="97"/>
      <c r="CY17" s="101" t="s">
        <v>153</v>
      </c>
      <c r="CZ17" s="102" t="e">
        <f>IF(CZ7="-",NA(),CZ7)</f>
        <v>#N/A</v>
      </c>
      <c r="DA17" s="102" t="e">
        <f t="shared" ref="DA17:DD17" si="14">IF(DA7="-",NA(),DA7)</f>
        <v>#N/A</v>
      </c>
      <c r="DB17" s="102" t="e">
        <f t="shared" si="14"/>
        <v>#N/A</v>
      </c>
      <c r="DC17" s="102">
        <f t="shared" si="14"/>
        <v>10.8</v>
      </c>
      <c r="DD17" s="102">
        <f t="shared" si="14"/>
        <v>13.7</v>
      </c>
      <c r="DE17" s="97"/>
      <c r="DF17" s="97"/>
      <c r="DG17" s="97"/>
      <c r="DH17" s="97"/>
      <c r="DI17" s="101" t="s">
        <v>153</v>
      </c>
      <c r="DJ17" s="102" t="e">
        <f>IF(DJ7="-",NA(),DJ7)</f>
        <v>#N/A</v>
      </c>
      <c r="DK17" s="102" t="e">
        <f t="shared" ref="DK17:DN17" si="15">IF(DK7="-",NA(),DK7)</f>
        <v>#N/A</v>
      </c>
      <c r="DL17" s="102" t="e">
        <f t="shared" si="15"/>
        <v>#N/A</v>
      </c>
      <c r="DM17" s="102">
        <f t="shared" si="15"/>
        <v>3.7</v>
      </c>
      <c r="DN17" s="102">
        <f t="shared" si="15"/>
        <v>1.1000000000000001</v>
      </c>
      <c r="DO17" s="97"/>
      <c r="DP17" s="97"/>
      <c r="DQ17" s="97"/>
      <c r="DR17" s="97"/>
      <c r="DS17" s="101" t="s">
        <v>153</v>
      </c>
      <c r="DT17" s="102" t="e">
        <f>IF(DT7="-",NA(),DT7)</f>
        <v>#N/A</v>
      </c>
      <c r="DU17" s="102" t="e">
        <f t="shared" ref="DU17:DX17" si="16">IF(DU7="-",NA(),DU7)</f>
        <v>#N/A</v>
      </c>
      <c r="DV17" s="102" t="e">
        <f t="shared" si="16"/>
        <v>#N/A</v>
      </c>
      <c r="DW17" s="102">
        <f t="shared" si="16"/>
        <v>0</v>
      </c>
      <c r="DX17" s="102">
        <f t="shared" si="16"/>
        <v>0</v>
      </c>
      <c r="DY17" s="97"/>
      <c r="DZ17" s="97"/>
      <c r="EA17" s="97"/>
      <c r="EB17" s="97"/>
      <c r="EC17" s="101" t="s">
        <v>153</v>
      </c>
      <c r="ED17" s="102" t="e">
        <f>IF(ED7="-",NA(),ED7)</f>
        <v>#N/A</v>
      </c>
      <c r="EE17" s="102" t="e">
        <f t="shared" ref="EE17:EH17" si="17">IF(EE7="-",NA(),EE7)</f>
        <v>#N/A</v>
      </c>
      <c r="EF17" s="102" t="e">
        <f t="shared" si="17"/>
        <v>#N/A</v>
      </c>
      <c r="EG17" s="102" t="e">
        <f t="shared" si="17"/>
        <v>#N/A</v>
      </c>
      <c r="EH17" s="102" t="e">
        <f t="shared" si="17"/>
        <v>#N/A</v>
      </c>
      <c r="EI17" s="97"/>
      <c r="EJ17" s="97"/>
      <c r="EK17" s="97"/>
      <c r="EL17" s="97"/>
      <c r="EM17" s="101" t="s">
        <v>153</v>
      </c>
      <c r="EN17" s="102" t="e">
        <f>IF(EN7="-",NA(),EN7)</f>
        <v>#N/A</v>
      </c>
      <c r="EO17" s="102" t="e">
        <f t="shared" ref="EO17:ER17" si="18">IF(EO7="-",NA(),EO7)</f>
        <v>#N/A</v>
      </c>
      <c r="EP17" s="102" t="e">
        <f t="shared" si="18"/>
        <v>#N/A</v>
      </c>
      <c r="EQ17" s="102">
        <f t="shared" si="18"/>
        <v>100</v>
      </c>
      <c r="ER17" s="102">
        <f t="shared" si="18"/>
        <v>100</v>
      </c>
      <c r="ES17" s="97"/>
      <c r="ET17" s="97"/>
      <c r="EU17" s="97"/>
      <c r="EV17" s="97"/>
      <c r="EW17" s="97"/>
      <c r="EX17" s="101" t="s">
        <v>153</v>
      </c>
      <c r="EY17" s="102" t="e">
        <f>IF(EY7="-",NA(),EY7)</f>
        <v>#N/A</v>
      </c>
      <c r="EZ17" s="102" t="e">
        <f t="shared" ref="EZ17:FC17" si="19">IF(EZ7="-",NA(),EZ7)</f>
        <v>#N/A</v>
      </c>
      <c r="FA17" s="102" t="e">
        <f t="shared" si="19"/>
        <v>#N/A</v>
      </c>
      <c r="FB17" s="102" t="e">
        <f t="shared" si="19"/>
        <v>#N/A</v>
      </c>
      <c r="FC17" s="102" t="e">
        <f t="shared" si="19"/>
        <v>#N/A</v>
      </c>
      <c r="FD17" s="97"/>
      <c r="FE17" s="97"/>
      <c r="FF17" s="97"/>
      <c r="FG17" s="97"/>
      <c r="FH17" s="101" t="s">
        <v>153</v>
      </c>
      <c r="FI17" s="102" t="e">
        <f>IF(FI7="-",NA(),FI7)</f>
        <v>#N/A</v>
      </c>
      <c r="FJ17" s="102" t="e">
        <f t="shared" ref="FJ17:FM17" si="20">IF(FJ7="-",NA(),FJ7)</f>
        <v>#N/A</v>
      </c>
      <c r="FK17" s="102" t="e">
        <f t="shared" si="20"/>
        <v>#N/A</v>
      </c>
      <c r="FL17" s="102" t="e">
        <f t="shared" si="20"/>
        <v>#N/A</v>
      </c>
      <c r="FM17" s="102" t="e">
        <f t="shared" si="20"/>
        <v>#N/A</v>
      </c>
      <c r="FN17" s="97"/>
      <c r="FO17" s="97"/>
      <c r="FP17" s="97"/>
      <c r="FQ17" s="97"/>
      <c r="FR17" s="101" t="s">
        <v>153</v>
      </c>
      <c r="FS17" s="102" t="e">
        <f>IF(FS7="-",NA(),FS7)</f>
        <v>#N/A</v>
      </c>
      <c r="FT17" s="102" t="e">
        <f t="shared" ref="FT17:FW17" si="21">IF(FT7="-",NA(),FT7)</f>
        <v>#N/A</v>
      </c>
      <c r="FU17" s="102" t="e">
        <f t="shared" si="21"/>
        <v>#N/A</v>
      </c>
      <c r="FV17" s="102" t="e">
        <f t="shared" si="21"/>
        <v>#N/A</v>
      </c>
      <c r="FW17" s="102" t="e">
        <f t="shared" si="21"/>
        <v>#N/A</v>
      </c>
      <c r="FX17" s="97"/>
      <c r="FY17" s="97"/>
      <c r="FZ17" s="97"/>
      <c r="GA17" s="97"/>
      <c r="GB17" s="101" t="s">
        <v>153</v>
      </c>
      <c r="GC17" s="102" t="e">
        <f>IF(GC7="-",NA(),GC7)</f>
        <v>#N/A</v>
      </c>
      <c r="GD17" s="102" t="e">
        <f t="shared" ref="GD17:GG17" si="22">IF(GD7="-",NA(),GD7)</f>
        <v>#N/A</v>
      </c>
      <c r="GE17" s="102" t="e">
        <f t="shared" si="22"/>
        <v>#N/A</v>
      </c>
      <c r="GF17" s="102" t="e">
        <f t="shared" si="22"/>
        <v>#N/A</v>
      </c>
      <c r="GG17" s="102" t="e">
        <f t="shared" si="22"/>
        <v>#N/A</v>
      </c>
      <c r="GH17" s="97"/>
      <c r="GI17" s="97"/>
      <c r="GJ17" s="97"/>
      <c r="GK17" s="97"/>
      <c r="GL17" s="101" t="s">
        <v>153</v>
      </c>
      <c r="GM17" s="102" t="e">
        <f>IF(GM7="-",NA(),GM7)</f>
        <v>#N/A</v>
      </c>
      <c r="GN17" s="102" t="e">
        <f t="shared" ref="GN17:GQ17" si="23">IF(GN7="-",NA(),GN7)</f>
        <v>#N/A</v>
      </c>
      <c r="GO17" s="102" t="e">
        <f t="shared" si="23"/>
        <v>#N/A</v>
      </c>
      <c r="GP17" s="102" t="e">
        <f t="shared" si="23"/>
        <v>#N/A</v>
      </c>
      <c r="GQ17" s="102" t="e">
        <f t="shared" si="23"/>
        <v>#N/A</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t="e">
        <f t="shared" si="34"/>
        <v>#N/A</v>
      </c>
      <c r="KY17" s="102">
        <f t="shared" si="34"/>
        <v>10.8</v>
      </c>
      <c r="KZ17" s="102">
        <f t="shared" si="34"/>
        <v>13.7</v>
      </c>
      <c r="LA17" s="97"/>
      <c r="LB17" s="97"/>
      <c r="LC17" s="97"/>
      <c r="LD17" s="97"/>
      <c r="LE17" s="101" t="s">
        <v>153</v>
      </c>
      <c r="LF17" s="102" t="e">
        <f>IF(LF7="-",NA(),LF7)</f>
        <v>#N/A</v>
      </c>
      <c r="LG17" s="102" t="e">
        <f t="shared" ref="LG17:LJ17" si="35">IF(LG7="-",NA(),LG7)</f>
        <v>#N/A</v>
      </c>
      <c r="LH17" s="102" t="e">
        <f t="shared" si="35"/>
        <v>#N/A</v>
      </c>
      <c r="LI17" s="102">
        <f t="shared" si="35"/>
        <v>3.7</v>
      </c>
      <c r="LJ17" s="102">
        <f t="shared" si="35"/>
        <v>1.1000000000000001</v>
      </c>
      <c r="LK17" s="97"/>
      <c r="LL17" s="97"/>
      <c r="LM17" s="97"/>
      <c r="LN17" s="97"/>
      <c r="LO17" s="101" t="s">
        <v>153</v>
      </c>
      <c r="LP17" s="102" t="e">
        <f>IF(LP7="-",NA(),LP7)</f>
        <v>#N/A</v>
      </c>
      <c r="LQ17" s="102" t="e">
        <f t="shared" ref="LQ17:LT17" si="36">IF(LQ7="-",NA(),LQ7)</f>
        <v>#N/A</v>
      </c>
      <c r="LR17" s="102" t="e">
        <f t="shared" si="36"/>
        <v>#N/A</v>
      </c>
      <c r="LS17" s="102">
        <f t="shared" si="36"/>
        <v>0</v>
      </c>
      <c r="LT17" s="102">
        <f t="shared" si="36"/>
        <v>0</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t="e">
        <f t="shared" si="38"/>
        <v>#N/A</v>
      </c>
      <c r="MM17" s="102">
        <f t="shared" si="38"/>
        <v>100</v>
      </c>
      <c r="MN17" s="102">
        <f t="shared" si="38"/>
        <v>100</v>
      </c>
      <c r="MO17" s="97"/>
      <c r="MP17" s="97"/>
      <c r="MQ17" s="97"/>
      <c r="MR17" s="97"/>
      <c r="MS17" s="97"/>
      <c r="MT17" s="97"/>
      <c r="MU17" s="97"/>
      <c r="MV17" s="97"/>
      <c r="MW17" s="97"/>
      <c r="MX17" s="97"/>
      <c r="MY17" s="97"/>
      <c r="MZ17" s="97"/>
      <c r="NA17" s="97"/>
      <c r="NB17" s="97"/>
      <c r="NC17" s="97"/>
      <c r="ND17" s="97"/>
      <c r="NE17" s="97"/>
      <c r="NF17" s="97"/>
      <c r="NG17" s="97"/>
      <c r="NH17" s="97"/>
      <c r="NI17" s="97"/>
    </row>
    <row r="18" spans="1:373" x14ac:dyDescent="0.15">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t="e">
        <f>IF(BC7="-",NA(),BC7)</f>
        <v>#N/A</v>
      </c>
      <c r="AY18" s="102" t="e">
        <f t="shared" ref="AY18:BB18" si="39">IF(BD7="-",NA(),BD7)</f>
        <v>#N/A</v>
      </c>
      <c r="AZ18" s="102" t="e">
        <f t="shared" si="39"/>
        <v>#N/A</v>
      </c>
      <c r="BA18" s="102">
        <f t="shared" si="39"/>
        <v>124.7</v>
      </c>
      <c r="BB18" s="102">
        <f t="shared" si="39"/>
        <v>118.8</v>
      </c>
      <c r="BC18" s="97"/>
      <c r="BD18" s="97"/>
      <c r="BE18" s="97"/>
      <c r="BF18" s="97"/>
      <c r="BG18" s="97"/>
      <c r="BH18" s="101" t="s">
        <v>155</v>
      </c>
      <c r="BI18" s="102" t="e">
        <f>IF(BN7="-",NA(),BN7)</f>
        <v>#N/A</v>
      </c>
      <c r="BJ18" s="102" t="e">
        <f t="shared" ref="BJ18:BM18" si="40">IF(BO7="-",NA(),BO7)</f>
        <v>#N/A</v>
      </c>
      <c r="BK18" s="102" t="e">
        <f t="shared" si="40"/>
        <v>#N/A</v>
      </c>
      <c r="BL18" s="102">
        <f t="shared" si="40"/>
        <v>324.60000000000002</v>
      </c>
      <c r="BM18" s="102">
        <f t="shared" si="40"/>
        <v>255.4</v>
      </c>
      <c r="BN18" s="97"/>
      <c r="BO18" s="97"/>
      <c r="BP18" s="97"/>
      <c r="BQ18" s="97"/>
      <c r="BR18" s="97"/>
      <c r="BS18" s="101" t="s">
        <v>155</v>
      </c>
      <c r="BT18" s="102" t="e">
        <f>IF(BY7="-",NA(),BY7)</f>
        <v>#N/A</v>
      </c>
      <c r="BU18" s="102" t="e">
        <f t="shared" ref="BU18:BX18" si="41">IF(BZ7="-",NA(),BZ7)</f>
        <v>#N/A</v>
      </c>
      <c r="BV18" s="102" t="e">
        <f t="shared" si="41"/>
        <v>#N/A</v>
      </c>
      <c r="BW18" s="102" t="e">
        <f t="shared" si="41"/>
        <v>#N/A</v>
      </c>
      <c r="BX18" s="102" t="e">
        <f t="shared" si="41"/>
        <v>#N/A</v>
      </c>
      <c r="BY18" s="97"/>
      <c r="BZ18" s="97"/>
      <c r="CA18" s="97"/>
      <c r="CB18" s="97"/>
      <c r="CC18" s="97"/>
      <c r="CD18" s="101" t="s">
        <v>155</v>
      </c>
      <c r="CE18" s="102" t="e">
        <f>IF(CJ7="-",NA(),CJ7)</f>
        <v>#N/A</v>
      </c>
      <c r="CF18" s="102" t="e">
        <f t="shared" ref="CF18:CI18" si="42">IF(CK7="-",NA(),CK7)</f>
        <v>#N/A</v>
      </c>
      <c r="CG18" s="102" t="e">
        <f t="shared" si="42"/>
        <v>#N/A</v>
      </c>
      <c r="CH18" s="102">
        <f t="shared" si="42"/>
        <v>17642.5</v>
      </c>
      <c r="CI18" s="102">
        <f t="shared" si="42"/>
        <v>18815.8</v>
      </c>
      <c r="CJ18" s="97"/>
      <c r="CK18" s="97"/>
      <c r="CL18" s="97"/>
      <c r="CM18" s="97"/>
      <c r="CN18" s="101" t="s">
        <v>155</v>
      </c>
      <c r="CO18" s="103" t="e">
        <f>IF(CT7="-",NA(),CT7)</f>
        <v>#N/A</v>
      </c>
      <c r="CP18" s="103" t="e">
        <f t="shared" ref="CP18:CS18" si="43">IF(CU7="-",NA(),CU7)</f>
        <v>#N/A</v>
      </c>
      <c r="CQ18" s="103" t="e">
        <f t="shared" si="43"/>
        <v>#N/A</v>
      </c>
      <c r="CR18" s="103">
        <f t="shared" si="43"/>
        <v>58539</v>
      </c>
      <c r="CS18" s="103">
        <f t="shared" si="43"/>
        <v>37685</v>
      </c>
      <c r="CT18" s="97"/>
      <c r="CU18" s="97"/>
      <c r="CV18" s="97"/>
      <c r="CW18" s="97"/>
      <c r="CX18" s="97"/>
      <c r="CY18" s="101" t="s">
        <v>155</v>
      </c>
      <c r="CZ18" s="102" t="e">
        <f>IF(DE7="-",NA(),DE7)</f>
        <v>#N/A</v>
      </c>
      <c r="DA18" s="102" t="e">
        <f t="shared" ref="DA18:DD18" si="44">IF(DF7="-",NA(),DF7)</f>
        <v>#N/A</v>
      </c>
      <c r="DB18" s="102" t="e">
        <f t="shared" si="44"/>
        <v>#N/A</v>
      </c>
      <c r="DC18" s="102">
        <f t="shared" si="44"/>
        <v>37.700000000000003</v>
      </c>
      <c r="DD18" s="102">
        <f t="shared" si="44"/>
        <v>33.9</v>
      </c>
      <c r="DE18" s="97"/>
      <c r="DF18" s="97"/>
      <c r="DG18" s="97"/>
      <c r="DH18" s="97"/>
      <c r="DI18" s="101" t="s">
        <v>155</v>
      </c>
      <c r="DJ18" s="102" t="e">
        <f>IF(DO7="-",NA(),DO7)</f>
        <v>#N/A</v>
      </c>
      <c r="DK18" s="102" t="e">
        <f t="shared" ref="DK18:DN18" si="45">IF(DP7="-",NA(),DP7)</f>
        <v>#N/A</v>
      </c>
      <c r="DL18" s="102" t="e">
        <f t="shared" si="45"/>
        <v>#N/A</v>
      </c>
      <c r="DM18" s="102">
        <f t="shared" si="45"/>
        <v>13.7</v>
      </c>
      <c r="DN18" s="102">
        <f t="shared" si="45"/>
        <v>16.3</v>
      </c>
      <c r="DO18" s="97"/>
      <c r="DP18" s="97"/>
      <c r="DQ18" s="97"/>
      <c r="DR18" s="97"/>
      <c r="DS18" s="101" t="s">
        <v>155</v>
      </c>
      <c r="DT18" s="102" t="e">
        <f>IF(DY7="-",NA(),DY7)</f>
        <v>#N/A</v>
      </c>
      <c r="DU18" s="102" t="e">
        <f t="shared" ref="DU18:DX18" si="46">IF(DZ7="-",NA(),DZ7)</f>
        <v>#N/A</v>
      </c>
      <c r="DV18" s="102" t="e">
        <f t="shared" si="46"/>
        <v>#N/A</v>
      </c>
      <c r="DW18" s="102">
        <f t="shared" si="46"/>
        <v>99.7</v>
      </c>
      <c r="DX18" s="102">
        <f t="shared" si="46"/>
        <v>101.4</v>
      </c>
      <c r="DY18" s="97"/>
      <c r="DZ18" s="97"/>
      <c r="EA18" s="97"/>
      <c r="EB18" s="97"/>
      <c r="EC18" s="101" t="s">
        <v>155</v>
      </c>
      <c r="ED18" s="102" t="e">
        <f>IF(EI7="-",NA(),EI7)</f>
        <v>#N/A</v>
      </c>
      <c r="EE18" s="102" t="e">
        <f t="shared" ref="EE18:EH18" si="47">IF(EJ7="-",NA(),EJ7)</f>
        <v>#N/A</v>
      </c>
      <c r="EF18" s="102" t="e">
        <f t="shared" si="47"/>
        <v>#N/A</v>
      </c>
      <c r="EG18" s="102" t="e">
        <f t="shared" si="47"/>
        <v>#N/A</v>
      </c>
      <c r="EH18" s="102" t="e">
        <f t="shared" si="47"/>
        <v>#N/A</v>
      </c>
      <c r="EI18" s="97"/>
      <c r="EJ18" s="97"/>
      <c r="EK18" s="97"/>
      <c r="EL18" s="97"/>
      <c r="EM18" s="101" t="s">
        <v>155</v>
      </c>
      <c r="EN18" s="102" t="e">
        <f>IF(ES7="-",NA(),ES7)</f>
        <v>#N/A</v>
      </c>
      <c r="EO18" s="102" t="e">
        <f t="shared" ref="EO18:ER18" si="48">IF(ET7="-",NA(),ET7)</f>
        <v>#N/A</v>
      </c>
      <c r="EP18" s="102" t="e">
        <f t="shared" si="48"/>
        <v>#N/A</v>
      </c>
      <c r="EQ18" s="102">
        <f t="shared" si="48"/>
        <v>70.2</v>
      </c>
      <c r="ER18" s="102">
        <f t="shared" si="48"/>
        <v>72.7</v>
      </c>
      <c r="ES18" s="97"/>
      <c r="ET18" s="97"/>
      <c r="EU18" s="97"/>
      <c r="EV18" s="97"/>
      <c r="EW18" s="97"/>
      <c r="EX18" s="101" t="s">
        <v>155</v>
      </c>
      <c r="EY18" s="102" t="e">
        <f>IF(OR(NOT($EY$8),FD7="-"),NA(),FD7)</f>
        <v>#N/A</v>
      </c>
      <c r="EZ18" s="102" t="e">
        <f>IF(OR(NOT($EY$8),FE7="-"),NA(),FE7)</f>
        <v>#N/A</v>
      </c>
      <c r="FA18" s="102" t="e">
        <f>IF(OR(NOT($EY$8),FF7="-"),NA(),FF7)</f>
        <v>#N/A</v>
      </c>
      <c r="FB18" s="102" t="e">
        <f>IF(OR(NOT($EY$8),FG7="-"),NA(),FG7)</f>
        <v>#N/A</v>
      </c>
      <c r="FC18" s="102" t="e">
        <f>IF(OR(NOT($EY$8),FH7="-"),NA(),FH7)</f>
        <v>#N/A</v>
      </c>
      <c r="FD18" s="97"/>
      <c r="FE18" s="97"/>
      <c r="FF18" s="97"/>
      <c r="FG18" s="97"/>
      <c r="FH18" s="101" t="s">
        <v>155</v>
      </c>
      <c r="FI18" s="102" t="e">
        <f>IF(OR(NOT($FI$8),FN7="-"),NA(),FN7)</f>
        <v>#N/A</v>
      </c>
      <c r="FJ18" s="102" t="e">
        <f>IF(OR(NOT($FI$8),FO7="-"),NA(),FO7)</f>
        <v>#N/A</v>
      </c>
      <c r="FK18" s="102" t="e">
        <f>IF(OR(NOT($FI$8),FP7="-"),NA(),FP7)</f>
        <v>#N/A</v>
      </c>
      <c r="FL18" s="102" t="e">
        <f>IF(OR(NOT($FI$8),FQ7="-"),NA(),FQ7)</f>
        <v>#N/A</v>
      </c>
      <c r="FM18" s="102" t="e">
        <f>IF(OR(NOT($FI$8),FR7="-"),NA(),FR7)</f>
        <v>#N/A</v>
      </c>
      <c r="FN18" s="97"/>
      <c r="FO18" s="97"/>
      <c r="FP18" s="97"/>
      <c r="FQ18" s="97"/>
      <c r="FR18" s="101" t="s">
        <v>155</v>
      </c>
      <c r="FS18" s="102" t="e">
        <f>IF(OR(NOT($FS$8),FX7="-"),NA(),FX7)</f>
        <v>#N/A</v>
      </c>
      <c r="FT18" s="102" t="e">
        <f>IF(OR(NOT($FS$8),FY7="-"),NA(),FY7)</f>
        <v>#N/A</v>
      </c>
      <c r="FU18" s="102" t="e">
        <f>IF(OR(NOT($FS$8),FZ7="-"),NA(),FZ7)</f>
        <v>#N/A</v>
      </c>
      <c r="FV18" s="102" t="e">
        <f>IF(OR(NOT($FS$8),GA7="-"),NA(),GA7)</f>
        <v>#N/A</v>
      </c>
      <c r="FW18" s="102" t="e">
        <f>IF(OR(NOT($FS$8),GB7="-"),NA(),GB7)</f>
        <v>#N/A</v>
      </c>
      <c r="FX18" s="97"/>
      <c r="FY18" s="97"/>
      <c r="FZ18" s="97"/>
      <c r="GA18" s="97"/>
      <c r="GB18" s="101" t="s">
        <v>155</v>
      </c>
      <c r="GC18" s="102" t="e">
        <f>IF(OR(NOT($GC$8),GH7="-"),NA(),GH7)</f>
        <v>#N/A</v>
      </c>
      <c r="GD18" s="102" t="e">
        <f>IF(OR(NOT($GC$8),GI7="-"),NA(),GI7)</f>
        <v>#N/A</v>
      </c>
      <c r="GE18" s="102" t="e">
        <f>IF(OR(NOT($GC$8),GJ7="-"),NA(),GJ7)</f>
        <v>#N/A</v>
      </c>
      <c r="GF18" s="102" t="e">
        <f>IF(OR(NOT($GC$8),GK7="-"),NA(),GK7)</f>
        <v>#N/A</v>
      </c>
      <c r="GG18" s="102" t="e">
        <f>IF(OR(NOT($GC$8),GL7="-"),NA(),GL7)</f>
        <v>#N/A</v>
      </c>
      <c r="GH18" s="97"/>
      <c r="GI18" s="97"/>
      <c r="GJ18" s="97"/>
      <c r="GK18" s="97"/>
      <c r="GL18" s="101" t="s">
        <v>155</v>
      </c>
      <c r="GM18" s="102" t="e">
        <f>IF(OR(NOT($GM$8),GR7="-"),NA(),GR7)</f>
        <v>#N/A</v>
      </c>
      <c r="GN18" s="102" t="e">
        <f>IF(OR(NOT($GM$8),GS7="-"),NA(),GS7)</f>
        <v>#N/A</v>
      </c>
      <c r="GO18" s="102" t="e">
        <f>IF(OR(NOT($GM$8),GT7="-"),NA(),GT7)</f>
        <v>#N/A</v>
      </c>
      <c r="GP18" s="102" t="e">
        <f>IF(OR(NOT($GM$8),GU7="-"),NA(),GU7)</f>
        <v>#N/A</v>
      </c>
      <c r="GQ18" s="102" t="e">
        <f>IF(OR(NOT($GM$8),GV7="-"),NA(),GV7)</f>
        <v>#N/A</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t="e">
        <f>IF(OR(NOT($KV$8),LA7="-"),NA(),LA7)</f>
        <v>#N/A</v>
      </c>
      <c r="KW18" s="102" t="e">
        <f>IF(OR(NOT($KV$8),LB7="-"),NA(),LB7)</f>
        <v>#N/A</v>
      </c>
      <c r="KX18" s="102" t="e">
        <f>IF(OR(NOT($KV$8),LC7="-"),NA(),LC7)</f>
        <v>#N/A</v>
      </c>
      <c r="KY18" s="102">
        <f>IF(OR(NOT($KV$8),LD7="-"),NA(),LD7)</f>
        <v>13.7</v>
      </c>
      <c r="KZ18" s="102">
        <f>IF(OR(NOT($KV$8),LE7="-"),NA(),LE7)</f>
        <v>12</v>
      </c>
      <c r="LA18" s="97"/>
      <c r="LB18" s="97"/>
      <c r="LC18" s="97"/>
      <c r="LD18" s="97"/>
      <c r="LE18" s="101" t="s">
        <v>155</v>
      </c>
      <c r="LF18" s="102" t="e">
        <f>IF(OR(NOT($LF$8),LK7="-"),NA(),LK7)</f>
        <v>#N/A</v>
      </c>
      <c r="LG18" s="102" t="e">
        <f>IF(OR(NOT($LF$8),LL7="-"),NA(),LL7)</f>
        <v>#N/A</v>
      </c>
      <c r="LH18" s="102" t="e">
        <f>IF(OR(NOT($LF$8),LM7="-"),NA(),LM7)</f>
        <v>#N/A</v>
      </c>
      <c r="LI18" s="102">
        <f>IF(OR(NOT($LF$8),LN7="-"),NA(),LN7)</f>
        <v>2.9</v>
      </c>
      <c r="LJ18" s="102">
        <f>IF(OR(NOT($LF$8),LO7="-"),NA(),LO7)</f>
        <v>0.6</v>
      </c>
      <c r="LK18" s="97"/>
      <c r="LL18" s="97"/>
      <c r="LM18" s="97"/>
      <c r="LN18" s="97"/>
      <c r="LO18" s="101" t="s">
        <v>155</v>
      </c>
      <c r="LP18" s="102" t="e">
        <f>IF(OR(NOT($LP$8),LU7="-"),NA(),LU7)</f>
        <v>#N/A</v>
      </c>
      <c r="LQ18" s="102" t="e">
        <f>IF(OR(NOT($LP$8),LV7="-"),NA(),LV7)</f>
        <v>#N/A</v>
      </c>
      <c r="LR18" s="102" t="e">
        <f>IF(OR(NOT($LP$8),LW7="-"),NA(),LW7)</f>
        <v>#N/A</v>
      </c>
      <c r="LS18" s="102">
        <f>IF(OR(NOT($LP$8),LX7="-"),NA(),LX7)</f>
        <v>282.39999999999998</v>
      </c>
      <c r="LT18" s="102">
        <f>IF(OR(NOT($LP$8),LY7="-"),NA(),LY7)</f>
        <v>213.5</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t="e">
        <f>IF(OR(NOT($MJ$8),MQ7="-"),NA(),MQ7)</f>
        <v>#N/A</v>
      </c>
      <c r="MM18" s="102">
        <f>IF(OR(NOT($MJ$8),MR7="-"),NA(),MR7)</f>
        <v>100</v>
      </c>
      <c r="MN18" s="102">
        <f>IF(OR(NOT($MJ$8),MS7="-"),NA(),MS7)</f>
        <v>96.6</v>
      </c>
      <c r="MO18" s="97"/>
      <c r="MP18" s="97"/>
      <c r="MQ18" s="97"/>
      <c r="MR18" s="97"/>
      <c r="MS18" s="97"/>
      <c r="MT18" s="97"/>
      <c r="MU18" s="97"/>
      <c r="MV18" s="97"/>
      <c r="MW18" s="97"/>
      <c r="MX18" s="97"/>
      <c r="MY18" s="97"/>
      <c r="MZ18" s="97"/>
      <c r="NA18" s="97"/>
      <c r="NB18" s="97"/>
      <c r="NC18" s="97"/>
      <c r="ND18" s="97"/>
      <c r="NE18" s="97"/>
      <c r="NF18" s="97"/>
      <c r="NG18" s="97"/>
      <c r="NH18" s="97"/>
      <c r="NI18" s="97"/>
    </row>
    <row r="19" spans="1:373" x14ac:dyDescent="0.15">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t="str">
        <f>$CD$7</f>
        <v>-</v>
      </c>
      <c r="BU19" s="102" t="str">
        <f>$CD$7</f>
        <v>-</v>
      </c>
      <c r="BV19" s="102" t="str">
        <f>$CD$7</f>
        <v>-</v>
      </c>
      <c r="BW19" s="102" t="str">
        <f>$CD$7</f>
        <v>-</v>
      </c>
      <c r="BX19" s="102" t="str">
        <f>$CD$7</f>
        <v>-</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x14ac:dyDescent="0.15">
      <c r="A20" s="94">
        <f t="shared" si="7"/>
        <v>6</v>
      </c>
      <c r="B20" s="192" t="s">
        <v>157</v>
      </c>
      <c r="C20" s="192"/>
      <c r="D20" s="97"/>
    </row>
    <row r="21" spans="1:373" x14ac:dyDescent="0.15">
      <c r="A21" s="94">
        <f t="shared" si="7"/>
        <v>7</v>
      </c>
      <c r="B21" s="192" t="s">
        <v>158</v>
      </c>
      <c r="C21" s="192"/>
      <c r="D21" s="97"/>
    </row>
    <row r="22" spans="1:373" x14ac:dyDescent="0.15">
      <c r="A22" s="94">
        <f t="shared" si="7"/>
        <v>8</v>
      </c>
      <c r="B22" s="192" t="s">
        <v>159</v>
      </c>
      <c r="C22" s="192"/>
      <c r="D22" s="97"/>
      <c r="E22" s="194" t="s">
        <v>160</v>
      </c>
      <c r="F22" s="195"/>
      <c r="G22" s="195"/>
      <c r="H22" s="195"/>
      <c r="I22" s="196"/>
    </row>
    <row r="23" spans="1:373" x14ac:dyDescent="0.15">
      <c r="A23" s="94">
        <f t="shared" si="7"/>
        <v>9</v>
      </c>
      <c r="B23" s="192" t="s">
        <v>161</v>
      </c>
      <c r="C23" s="192"/>
      <c r="D23" s="97"/>
      <c r="E23" s="197"/>
      <c r="F23" s="198"/>
      <c r="G23" s="198"/>
      <c r="H23" s="198"/>
      <c r="I23" s="199"/>
    </row>
    <row r="24" spans="1:373" x14ac:dyDescent="0.15">
      <c r="A24" s="94">
        <f t="shared" si="7"/>
        <v>10</v>
      </c>
      <c r="B24" s="192" t="s">
        <v>162</v>
      </c>
      <c r="C24" s="192"/>
      <c r="D24" s="97"/>
      <c r="E24" s="197"/>
      <c r="F24" s="198"/>
      <c r="G24" s="198"/>
      <c r="H24" s="198"/>
      <c r="I24" s="199"/>
    </row>
    <row r="25" spans="1:373" x14ac:dyDescent="0.15">
      <c r="A25" s="94">
        <f t="shared" si="7"/>
        <v>11</v>
      </c>
      <c r="B25" s="192" t="s">
        <v>163</v>
      </c>
      <c r="C25" s="192"/>
      <c r="D25" s="97"/>
      <c r="E25" s="197"/>
      <c r="F25" s="198"/>
      <c r="G25" s="198"/>
      <c r="H25" s="198"/>
      <c r="I25" s="199"/>
    </row>
    <row r="26" spans="1:373" x14ac:dyDescent="0.15">
      <c r="A26" s="94">
        <f t="shared" si="7"/>
        <v>12</v>
      </c>
      <c r="B26" s="192" t="s">
        <v>164</v>
      </c>
      <c r="C26" s="192"/>
      <c r="D26" s="97"/>
      <c r="E26" s="197"/>
      <c r="F26" s="198"/>
      <c r="G26" s="198"/>
      <c r="H26" s="198"/>
      <c r="I26" s="199"/>
    </row>
    <row r="27" spans="1:373" x14ac:dyDescent="0.15">
      <c r="A27" s="94">
        <f t="shared" si="7"/>
        <v>13</v>
      </c>
      <c r="B27" s="192" t="s">
        <v>165</v>
      </c>
      <c r="C27" s="192"/>
      <c r="D27" s="97"/>
      <c r="E27" s="197"/>
      <c r="F27" s="198"/>
      <c r="G27" s="198"/>
      <c r="H27" s="198"/>
      <c r="I27" s="199"/>
    </row>
    <row r="28" spans="1:373" x14ac:dyDescent="0.15">
      <c r="A28" s="94">
        <f t="shared" si="7"/>
        <v>14</v>
      </c>
      <c r="B28" s="192" t="s">
        <v>166</v>
      </c>
      <c r="C28" s="192"/>
      <c r="D28" s="97"/>
      <c r="E28" s="197"/>
      <c r="F28" s="198"/>
      <c r="G28" s="198"/>
      <c r="H28" s="198"/>
      <c r="I28" s="199"/>
    </row>
    <row r="29" spans="1:373" x14ac:dyDescent="0.15">
      <c r="A29" s="94">
        <f t="shared" si="7"/>
        <v>15</v>
      </c>
      <c r="B29" s="192" t="s">
        <v>167</v>
      </c>
      <c r="C29" s="192"/>
      <c r="D29" s="97"/>
      <c r="E29" s="197"/>
      <c r="F29" s="198"/>
      <c r="G29" s="198"/>
      <c r="H29" s="198"/>
      <c r="I29" s="199"/>
    </row>
    <row r="30" spans="1:373" x14ac:dyDescent="0.15">
      <c r="A30" s="94">
        <f t="shared" si="7"/>
        <v>16</v>
      </c>
      <c r="B30" s="192" t="s">
        <v>168</v>
      </c>
      <c r="C30" s="192"/>
      <c r="D30" s="97"/>
      <c r="E30" s="197"/>
      <c r="F30" s="198"/>
      <c r="G30" s="198"/>
      <c r="H30" s="198"/>
      <c r="I30" s="199"/>
    </row>
    <row r="31" spans="1:373" x14ac:dyDescent="0.15">
      <c r="A31" s="94">
        <f t="shared" si="7"/>
        <v>17</v>
      </c>
      <c r="B31" s="192" t="s">
        <v>169</v>
      </c>
      <c r="C31" s="192"/>
      <c r="D31" s="97"/>
      <c r="E31" s="197"/>
      <c r="F31" s="198"/>
      <c r="G31" s="198"/>
      <c r="H31" s="198"/>
      <c r="I31" s="199"/>
    </row>
    <row r="32" spans="1:373" x14ac:dyDescent="0.15">
      <c r="A32" s="94">
        <f t="shared" si="7"/>
        <v>18</v>
      </c>
      <c r="B32" s="192" t="s">
        <v>170</v>
      </c>
      <c r="C32" s="192"/>
      <c r="D32" s="97"/>
      <c r="E32" s="197"/>
      <c r="F32" s="198"/>
      <c r="G32" s="198"/>
      <c r="H32" s="198"/>
      <c r="I32" s="199"/>
    </row>
    <row r="33" spans="1:15" x14ac:dyDescent="0.15">
      <c r="A33" s="94">
        <f t="shared" si="7"/>
        <v>19</v>
      </c>
      <c r="B33" s="192" t="s">
        <v>171</v>
      </c>
      <c r="C33" s="192"/>
      <c r="D33" s="97"/>
      <c r="E33" s="197"/>
      <c r="F33" s="198"/>
      <c r="G33" s="198"/>
      <c r="H33" s="198"/>
      <c r="I33" s="199"/>
    </row>
    <row r="34" spans="1:15" x14ac:dyDescent="0.15">
      <c r="A34" s="94">
        <f t="shared" si="7"/>
        <v>20</v>
      </c>
      <c r="B34" s="192" t="s">
        <v>172</v>
      </c>
      <c r="C34" s="192"/>
      <c r="D34" s="97"/>
      <c r="E34" s="197"/>
      <c r="F34" s="198"/>
      <c r="G34" s="198"/>
      <c r="H34" s="198"/>
      <c r="I34" s="199"/>
    </row>
    <row r="35" spans="1:15" ht="25.5" customHeight="1" x14ac:dyDescent="0.15">
      <c r="E35" s="200"/>
      <c r="F35" s="201"/>
      <c r="G35" s="201"/>
      <c r="H35" s="201"/>
      <c r="I35" s="202"/>
    </row>
    <row r="37" spans="1:15" x14ac:dyDescent="0.15">
      <c r="K37" s="194" t="s">
        <v>160</v>
      </c>
      <c r="L37" s="195"/>
      <c r="M37" s="195"/>
      <c r="N37" s="195"/>
      <c r="O37" s="196"/>
    </row>
    <row r="38" spans="1:15" x14ac:dyDescent="0.15">
      <c r="K38" s="197"/>
      <c r="L38" s="198"/>
      <c r="M38" s="198"/>
      <c r="N38" s="198"/>
      <c r="O38" s="199"/>
    </row>
    <row r="39" spans="1:15" x14ac:dyDescent="0.15">
      <c r="K39" s="197"/>
      <c r="L39" s="198"/>
      <c r="M39" s="198"/>
      <c r="N39" s="198"/>
      <c r="O39" s="199"/>
    </row>
    <row r="40" spans="1:15" x14ac:dyDescent="0.15">
      <c r="K40" s="197"/>
      <c r="L40" s="198"/>
      <c r="M40" s="198"/>
      <c r="N40" s="198"/>
      <c r="O40" s="199"/>
    </row>
    <row r="41" spans="1:15" x14ac:dyDescent="0.15">
      <c r="K41" s="197"/>
      <c r="L41" s="198"/>
      <c r="M41" s="198"/>
      <c r="N41" s="198"/>
      <c r="O41" s="199"/>
    </row>
    <row r="42" spans="1:15" x14ac:dyDescent="0.15">
      <c r="K42" s="197"/>
      <c r="L42" s="198"/>
      <c r="M42" s="198"/>
      <c r="N42" s="198"/>
      <c r="O42" s="199"/>
    </row>
    <row r="43" spans="1:15" x14ac:dyDescent="0.15">
      <c r="K43" s="197"/>
      <c r="L43" s="198"/>
      <c r="M43" s="198"/>
      <c r="N43" s="198"/>
      <c r="O43" s="199"/>
    </row>
    <row r="44" spans="1:15" x14ac:dyDescent="0.15">
      <c r="K44" s="197"/>
      <c r="L44" s="198"/>
      <c r="M44" s="198"/>
      <c r="N44" s="198"/>
      <c r="O44" s="199"/>
    </row>
    <row r="45" spans="1:15" x14ac:dyDescent="0.15">
      <c r="K45" s="197"/>
      <c r="L45" s="198"/>
      <c r="M45" s="198"/>
      <c r="N45" s="198"/>
      <c r="O45" s="199"/>
    </row>
    <row r="46" spans="1:15" x14ac:dyDescent="0.15">
      <c r="K46" s="197"/>
      <c r="L46" s="198"/>
      <c r="M46" s="198"/>
      <c r="N46" s="198"/>
      <c r="O46" s="199"/>
    </row>
    <row r="47" spans="1:15" x14ac:dyDescent="0.15">
      <c r="K47" s="197"/>
      <c r="L47" s="198"/>
      <c r="M47" s="198"/>
      <c r="N47" s="198"/>
      <c r="O47" s="199"/>
    </row>
    <row r="48" spans="1:15" x14ac:dyDescent="0.15">
      <c r="K48" s="197"/>
      <c r="L48" s="198"/>
      <c r="M48" s="198"/>
      <c r="N48" s="198"/>
      <c r="O48" s="199"/>
    </row>
    <row r="49" spans="11:15" x14ac:dyDescent="0.15">
      <c r="K49" s="197"/>
      <c r="L49" s="198"/>
      <c r="M49" s="198"/>
      <c r="N49" s="198"/>
      <c r="O49" s="199"/>
    </row>
    <row r="50" spans="11:15" ht="26.25" customHeight="1" x14ac:dyDescent="0.15">
      <c r="K50" s="200"/>
      <c r="L50" s="201"/>
      <c r="M50" s="201"/>
      <c r="N50" s="201"/>
      <c r="O50" s="202"/>
    </row>
  </sheetData>
  <mergeCells count="26">
    <mergeCell ref="B33:C33"/>
    <mergeCell ref="B34:C34"/>
    <mergeCell ref="K37:O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2017-08-18T07:32:17Z</cp:lastPrinted>
  <dcterms:created xsi:type="dcterms:W3CDTF">2017-06-20T03:28:56Z</dcterms:created>
  <dcterms:modified xsi:type="dcterms:W3CDTF">2017-09-01T11:23:01Z</dcterms:modified>
  <cp:category/>
</cp:coreProperties>
</file>