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NAS-FOLDER\Syozoku\S13090_環境政策課\R08年度\02_簿冊\【脱炭素社会推進班】\36_おおいたグリーン事業者\07_補助金（省CO2）\"/>
    </mc:Choice>
  </mc:AlternateContent>
  <xr:revisionPtr revIDLastSave="0" documentId="13_ncr:1_{6F2C4D32-1DC2-4A4A-9948-37B2694FC562}" xr6:coauthVersionLast="47" xr6:coauthVersionMax="47" xr10:uidLastSave="{00000000-0000-0000-0000-000000000000}"/>
  <workbookProtection workbookAlgorithmName="SHA-512" workbookHashValue="f/RZy8V49jA4R4ucowwqH7ofFfPOyFuiUJBI809+y390uHuAlSKDBPOH4ikUmzisJKWdJAvMrf2/ZDF0212Drw==" workbookSaltValue="J1MPLcmtYl2HAsLUV34uIQ==" workbookSpinCount="100000" lockStructure="1"/>
  <bookViews>
    <workbookView xWindow="-120" yWindow="-120" windowWidth="29040" windowHeight="15720" tabRatio="810" xr2:uid="{00000000-000D-0000-FFFF-FFFF00000000}"/>
  </bookViews>
  <sheets>
    <sheet name="基準度排出量算出シート" sheetId="191" r:id="rId1"/>
    <sheet name="導入効果算出シート" sheetId="199" r:id="rId2"/>
    <sheet name="係数１" sheetId="198" state="hidden" r:id="rId3"/>
    <sheet name="係数2" sheetId="194" state="hidden" r:id="rId4"/>
    <sheet name="係数3" sheetId="193" state="hidden" r:id="rId5"/>
  </sheets>
  <externalReferences>
    <externalReference r:id="rId6"/>
    <externalReference r:id="rId7"/>
    <externalReference r:id="rId8"/>
  </externalReferences>
  <definedNames>
    <definedName name="_1表月計Q" localSheetId="0">#REF!</definedName>
    <definedName name="_1表月計Q" localSheetId="1">#REF!</definedName>
    <definedName name="_1表月計Q">#REF!</definedName>
    <definedName name="_3表Ｐ月計q" localSheetId="0">#REF!</definedName>
    <definedName name="_3表Ｐ月計q" localSheetId="1">#REF!</definedName>
    <definedName name="_3表Ｐ月計q">#REF!</definedName>
    <definedName name="_3表一月計q" localSheetId="0">#REF!</definedName>
    <definedName name="_3表一月計q" localSheetId="1">#REF!</definedName>
    <definedName name="_3表一月計q">#REF!</definedName>
    <definedName name="_3表共月計q" localSheetId="0">#REF!</definedName>
    <definedName name="_3表共月計q" localSheetId="1">#REF!</definedName>
    <definedName name="_3表共月計q">#REF!</definedName>
    <definedName name="_4自家発月計q" localSheetId="0">#REF!</definedName>
    <definedName name="_4自家発月計q" localSheetId="1">#REF!</definedName>
    <definedName name="_4自家発月計q">#REF!</definedName>
    <definedName name="_5大口合計Q" localSheetId="0">#REF!</definedName>
    <definedName name="_5大口合計Q" localSheetId="1">#REF!</definedName>
    <definedName name="_5大口合計Q">#REF!</definedName>
    <definedName name="_8自家発出力" localSheetId="0">#REF!</definedName>
    <definedName name="_8自家発出力" localSheetId="1">#REF!</definedName>
    <definedName name="_8自家発出力">#REF!</definedName>
    <definedName name="_9下ﾃﾞｰﾀ" localSheetId="0">#REF!</definedName>
    <definedName name="_9下ﾃﾞｰﾀ" localSheetId="1">#REF!</definedName>
    <definedName name="_9下ﾃﾞｰﾀ">#REF!</definedName>
    <definedName name="_Fill" hidden="1">[1]昨年!$B$2:$J$2</definedName>
    <definedName name="_xlnm._FilterDatabase" localSheetId="0" hidden="1">基準度排出量算出シート!$O$7:$O$12</definedName>
    <definedName name="_xlnm._FilterDatabase" localSheetId="3" hidden="1">係数2!$A$7:$G$1291</definedName>
    <definedName name="_xlnm._FilterDatabase" localSheetId="1" hidden="1">導入効果算出シート!$O$7:$O$12</definedName>
    <definedName name="EMS" localSheetId="0">#REF!</definedName>
    <definedName name="EMS" localSheetId="1">#REF!</definedName>
    <definedName name="EMS">#REF!</definedName>
    <definedName name="EMSS" localSheetId="0">#REF!</definedName>
    <definedName name="EMSS" localSheetId="1">#REF!</definedName>
    <definedName name="EMSS">#REF!</definedName>
    <definedName name="HFC" localSheetId="0">#REF!</definedName>
    <definedName name="HFC" localSheetId="1">#REF!</definedName>
    <definedName name="HFC">#REF!</definedName>
    <definedName name="HFCs">[2]係数!$D$106:$D$124</definedName>
    <definedName name="HTML_CodePage" hidden="1">932</definedName>
    <definedName name="HTML_Control" localSheetId="3" hidden="1">{"'第２表'!$W$27:$AA$68"}</definedName>
    <definedName name="HTML_Control" hidden="1">{"'第２表'!$W$27:$AA$68"}</definedName>
    <definedName name="HTML_Description" hidden="1">""</definedName>
    <definedName name="HTML_Email" hidden="1">""</definedName>
    <definedName name="HTML_Header" hidden="1">"第１表印刷用"</definedName>
    <definedName name="HTML_LastUpdate" hidden="1">"平成 11/08/04 (水)"</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"N:\速報作業中\MyHTMLg.htm"</definedName>
    <definedName name="HTML_PathTemplate" hidden="1">"N:\速報作業中\MyHTMLg.htm"</definedName>
    <definedName name="HTML_Title" hidden="1">"10FYｿｸﾎｰ"</definedName>
    <definedName name="ISO" localSheetId="0">#REF!</definedName>
    <definedName name="ISO" localSheetId="1">#REF!</definedName>
    <definedName name="ISO">#REF!</definedName>
    <definedName name="karui" localSheetId="0">#REF!</definedName>
    <definedName name="karui" localSheetId="1">#REF!</definedName>
    <definedName name="karui">#REF!</definedName>
    <definedName name="KES" localSheetId="0">#REF!</definedName>
    <definedName name="KES" localSheetId="1">#REF!</definedName>
    <definedName name="KES">#REF!</definedName>
    <definedName name="PFC" localSheetId="0">#REF!</definedName>
    <definedName name="PFC" localSheetId="1">#REF!</definedName>
    <definedName name="PFC">#REF!</definedName>
    <definedName name="PFCs">[2]係数!$D$125:$D$133</definedName>
    <definedName name="PPS" localSheetId="0">#REF!</definedName>
    <definedName name="PPS" localSheetId="1">#REF!</definedName>
    <definedName name="PPS">#REF!</definedName>
    <definedName name="pps推移" localSheetId="3" hidden="1">{"'第２表'!$W$27:$AA$68"}</definedName>
    <definedName name="pps推移" hidden="1">{"'第２表'!$W$27:$AA$68"}</definedName>
    <definedName name="_xlnm.Print_Area" localSheetId="0">基準度排出量算出シート!$B$1:$K$29</definedName>
    <definedName name="_xlnm.Print_Area" localSheetId="3">係数2!$A$1:$G$1319</definedName>
    <definedName name="_xlnm.Print_Area" localSheetId="1">導入効果算出シート!$A$1:$L$33</definedName>
    <definedName name="_xlnm.Print_Area">#REF!</definedName>
    <definedName name="PRINT_AREA_MI" localSheetId="0">#REF!</definedName>
    <definedName name="PRINT_AREA_MI" localSheetId="1">#REF!</definedName>
    <definedName name="PRINT_AREA_MI">#REF!</definedName>
    <definedName name="_xlnm.Print_Titles" localSheetId="3">係数2!$6:$8</definedName>
    <definedName name="ああああ">[3]発電設備!$A$1:$G$93</definedName>
    <definedName name="その他電気事業者">[2]係数!$J$51:$J$80</definedName>
    <definedName name="ﾁｪｯｸ" localSheetId="0">#REF!</definedName>
    <definedName name="ﾁｪｯｸ" localSheetId="1">#REF!</definedName>
    <definedName name="ﾁｪｯｸ">#REF!</definedName>
    <definedName name="プリント" localSheetId="0">#REF!</definedName>
    <definedName name="プリント" localSheetId="1">#REF!</definedName>
    <definedName name="プリント">#REF!</definedName>
    <definedName name="期間" localSheetId="0">#REF!</definedName>
    <definedName name="期間" localSheetId="1">#REF!</definedName>
    <definedName name="期間">#REF!</definedName>
    <definedName name="記載区分" localSheetId="0">#REF!</definedName>
    <definedName name="記載区分" localSheetId="1">#REF!</definedName>
    <definedName name="記載区分">#REF!</definedName>
    <definedName name="区分" localSheetId="0">#REF!</definedName>
    <definedName name="区分" localSheetId="1">#REF!</definedName>
    <definedName name="区分">#REF!</definedName>
    <definedName name="計画期間" localSheetId="0">#REF!</definedName>
    <definedName name="計画期間" localSheetId="1">#REF!</definedName>
    <definedName name="計画期間">#REF!</definedName>
    <definedName name="電気" localSheetId="0">#REF!</definedName>
    <definedName name="電気" localSheetId="1">#REF!</definedName>
    <definedName name="電気">#REF!</definedName>
    <definedName name="年度" localSheetId="0">#REF!</definedName>
    <definedName name="年度" localSheetId="1">#REF!</definedName>
    <definedName name="年度">#REF!</definedName>
    <definedName name="燃料" localSheetId="0">#REF!</definedName>
    <definedName name="燃料" localSheetId="1">#REF!</definedName>
    <definedName name="燃料">#REF!</definedName>
    <definedName name="報告年度" localSheetId="0">#REF!</definedName>
    <definedName name="報告年度" localSheetId="1">#REF!</definedName>
    <definedName name="報告年度">#REF!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199" l="1"/>
  <c r="S7" i="199"/>
  <c r="S26" i="199"/>
  <c r="Q26" i="199"/>
  <c r="O7" i="199"/>
  <c r="S19" i="199"/>
  <c r="S22" i="199"/>
  <c r="S23" i="199"/>
  <c r="S24" i="199"/>
  <c r="S27" i="199"/>
  <c r="I15" i="199"/>
  <c r="I19" i="199"/>
  <c r="I20" i="199"/>
  <c r="AI7" i="199"/>
  <c r="AJ7" i="199"/>
  <c r="AL7" i="199"/>
  <c r="AN7" i="199"/>
  <c r="AO7" i="199"/>
  <c r="AP7" i="199"/>
  <c r="AI8" i="199"/>
  <c r="AJ8" i="199"/>
  <c r="AL8" i="199"/>
  <c r="AN8" i="199"/>
  <c r="AO8" i="199"/>
  <c r="AP8" i="199"/>
  <c r="AI9" i="199"/>
  <c r="AJ9" i="199"/>
  <c r="AL9" i="199"/>
  <c r="AN9" i="199"/>
  <c r="AO9" i="199"/>
  <c r="AP9" i="199"/>
  <c r="AI10" i="199"/>
  <c r="AJ10" i="199"/>
  <c r="AL10" i="199"/>
  <c r="AN10" i="199"/>
  <c r="AO10" i="199"/>
  <c r="AP10" i="199"/>
  <c r="AI11" i="199"/>
  <c r="AJ11" i="199"/>
  <c r="AL11" i="199"/>
  <c r="AN11" i="199"/>
  <c r="AO11" i="199"/>
  <c r="AP11" i="199"/>
  <c r="AL12" i="199"/>
  <c r="AO12" i="199"/>
  <c r="AP12" i="199"/>
  <c r="AJ17" i="199"/>
  <c r="AN17" i="199"/>
  <c r="AO17" i="199"/>
  <c r="AP17" i="199"/>
  <c r="AJ18" i="199"/>
  <c r="AN18" i="199"/>
  <c r="AO18" i="199"/>
  <c r="AP18" i="199"/>
  <c r="AJ19" i="199"/>
  <c r="AN19" i="199"/>
  <c r="AO19" i="199"/>
  <c r="AP19" i="199"/>
  <c r="AJ20" i="199"/>
  <c r="AN20" i="199"/>
  <c r="AO20" i="199"/>
  <c r="AP20" i="199"/>
  <c r="AJ21" i="199"/>
  <c r="AN21" i="199"/>
  <c r="AO21" i="199"/>
  <c r="AP21" i="199"/>
  <c r="AJ22" i="199"/>
  <c r="AN22" i="199"/>
  <c r="AO22" i="199"/>
  <c r="AP22" i="199"/>
  <c r="AJ23" i="199"/>
  <c r="AN23" i="199"/>
  <c r="AO23" i="199"/>
  <c r="AP23" i="199"/>
  <c r="AJ24" i="199"/>
  <c r="AN24" i="199"/>
  <c r="AO24" i="199"/>
  <c r="AP24" i="199"/>
  <c r="AJ25" i="199"/>
  <c r="AN25" i="199"/>
  <c r="AO25" i="199"/>
  <c r="AP25" i="199"/>
  <c r="AJ26" i="199"/>
  <c r="AN26" i="199"/>
  <c r="AO26" i="199"/>
  <c r="AP26" i="199"/>
  <c r="AJ27" i="199"/>
  <c r="AN27" i="199"/>
  <c r="AO27" i="199"/>
  <c r="AP27" i="199"/>
  <c r="AJ28" i="199"/>
  <c r="AN28" i="199"/>
  <c r="AO28" i="199"/>
  <c r="AP28" i="199"/>
  <c r="AJ29" i="199"/>
  <c r="AN29" i="199"/>
  <c r="AO29" i="199"/>
  <c r="AP29" i="199"/>
  <c r="AJ30" i="199"/>
  <c r="AN30" i="199"/>
  <c r="AO30" i="199"/>
  <c r="AP30" i="199"/>
  <c r="AJ31" i="199"/>
  <c r="AN31" i="199"/>
  <c r="AO31" i="199"/>
  <c r="AP31" i="199"/>
  <c r="AJ32" i="199"/>
  <c r="AN32" i="199"/>
  <c r="AO32" i="199"/>
  <c r="AP32" i="199"/>
  <c r="AJ33" i="199"/>
  <c r="AN33" i="199"/>
  <c r="AO33" i="199"/>
  <c r="AP33" i="199"/>
  <c r="AJ34" i="199"/>
  <c r="AN34" i="199"/>
  <c r="AO34" i="199"/>
  <c r="AP34" i="199"/>
  <c r="AJ35" i="199"/>
  <c r="AN35" i="199"/>
  <c r="AO35" i="199"/>
  <c r="AP35" i="199"/>
  <c r="AJ36" i="199"/>
  <c r="AN36" i="199"/>
  <c r="AO36" i="199"/>
  <c r="AP36" i="199"/>
  <c r="T7" i="199"/>
  <c r="Z7" i="199"/>
  <c r="AD7" i="199"/>
  <c r="O8" i="199"/>
  <c r="P8" i="199"/>
  <c r="S8" i="199"/>
  <c r="T8" i="199"/>
  <c r="U8" i="199"/>
  <c r="Z8" i="199"/>
  <c r="AD8" i="199"/>
  <c r="O9" i="199"/>
  <c r="P9" i="199"/>
  <c r="S9" i="199"/>
  <c r="T9" i="199"/>
  <c r="U9" i="199"/>
  <c r="V9" i="199"/>
  <c r="Z9" i="199"/>
  <c r="AD9" i="199"/>
  <c r="O10" i="199"/>
  <c r="P10" i="199"/>
  <c r="S10" i="199"/>
  <c r="T10" i="199"/>
  <c r="Z10" i="199"/>
  <c r="AD10" i="199"/>
  <c r="O11" i="199"/>
  <c r="P11" i="199"/>
  <c r="S11" i="199"/>
  <c r="T11" i="199"/>
  <c r="U11" i="199"/>
  <c r="V11" i="199"/>
  <c r="Z11" i="199"/>
  <c r="AD11" i="199"/>
  <c r="O12" i="199"/>
  <c r="P12" i="199"/>
  <c r="S12" i="199"/>
  <c r="T12" i="199"/>
  <c r="U12" i="199"/>
  <c r="V12" i="199"/>
  <c r="Z12" i="199"/>
  <c r="AD12" i="199"/>
  <c r="AD13" i="199"/>
  <c r="Q18" i="199"/>
  <c r="S18" i="199" s="1"/>
  <c r="I14" i="199" s="1"/>
  <c r="Q19" i="199"/>
  <c r="Q20" i="199"/>
  <c r="Q21" i="199"/>
  <c r="Q22" i="199"/>
  <c r="Q23" i="199"/>
  <c r="Q24" i="199"/>
  <c r="Q25" i="199"/>
  <c r="S25" i="199" s="1"/>
  <c r="I21" i="199" s="1"/>
  <c r="Q17" i="199"/>
  <c r="G28" i="199"/>
  <c r="G25" i="199"/>
  <c r="J24" i="199"/>
  <c r="K24" i="199"/>
  <c r="I24" i="199"/>
  <c r="G3" i="199"/>
  <c r="H4" i="199"/>
  <c r="BA1288" i="199"/>
  <c r="AZ1288" i="199"/>
  <c r="AY1288" i="199"/>
  <c r="AX1288" i="199"/>
  <c r="AW1288" i="199"/>
  <c r="AV1288" i="199"/>
  <c r="AU1288" i="199"/>
  <c r="BA1287" i="199"/>
  <c r="AZ1287" i="199"/>
  <c r="AY1287" i="199"/>
  <c r="AX1287" i="199"/>
  <c r="AW1287" i="199"/>
  <c r="AV1287" i="199"/>
  <c r="AU1287" i="199"/>
  <c r="BA1286" i="199"/>
  <c r="AZ1286" i="199"/>
  <c r="AY1286" i="199"/>
  <c r="AX1286" i="199"/>
  <c r="AW1286" i="199"/>
  <c r="AV1286" i="199"/>
  <c r="AU1286" i="199"/>
  <c r="BA1285" i="199"/>
  <c r="AZ1285" i="199"/>
  <c r="AY1285" i="199"/>
  <c r="AX1285" i="199"/>
  <c r="AW1285" i="199"/>
  <c r="AV1285" i="199"/>
  <c r="AU1285" i="199"/>
  <c r="BA1284" i="199"/>
  <c r="AZ1284" i="199"/>
  <c r="AY1284" i="199"/>
  <c r="AX1284" i="199"/>
  <c r="AW1284" i="199"/>
  <c r="AV1284" i="199"/>
  <c r="AU1284" i="199"/>
  <c r="BA1283" i="199"/>
  <c r="AZ1283" i="199"/>
  <c r="AY1283" i="199"/>
  <c r="AX1283" i="199"/>
  <c r="AW1283" i="199"/>
  <c r="AV1283" i="199"/>
  <c r="AU1283" i="199"/>
  <c r="BA1282" i="199"/>
  <c r="AZ1282" i="199"/>
  <c r="AY1282" i="199"/>
  <c r="AX1282" i="199"/>
  <c r="AW1282" i="199"/>
  <c r="AV1282" i="199"/>
  <c r="AU1282" i="199"/>
  <c r="BA1281" i="199"/>
  <c r="AZ1281" i="199"/>
  <c r="AY1281" i="199"/>
  <c r="AX1281" i="199"/>
  <c r="AW1281" i="199"/>
  <c r="AV1281" i="199"/>
  <c r="AU1281" i="199"/>
  <c r="BA1280" i="199"/>
  <c r="AZ1280" i="199"/>
  <c r="AY1280" i="199"/>
  <c r="AX1280" i="199"/>
  <c r="AW1280" i="199"/>
  <c r="AV1280" i="199"/>
  <c r="AU1280" i="199"/>
  <c r="BA1279" i="199"/>
  <c r="AZ1279" i="199"/>
  <c r="AY1279" i="199"/>
  <c r="AX1279" i="199"/>
  <c r="AW1279" i="199"/>
  <c r="AV1279" i="199"/>
  <c r="AU1279" i="199"/>
  <c r="BA1278" i="199"/>
  <c r="AZ1278" i="199"/>
  <c r="AY1278" i="199"/>
  <c r="AX1278" i="199"/>
  <c r="AW1278" i="199"/>
  <c r="AV1278" i="199"/>
  <c r="AU1278" i="199"/>
  <c r="BA1277" i="199"/>
  <c r="AZ1277" i="199"/>
  <c r="AY1277" i="199"/>
  <c r="AX1277" i="199"/>
  <c r="AW1277" i="199"/>
  <c r="AV1277" i="199"/>
  <c r="AU1277" i="199"/>
  <c r="BA1276" i="199"/>
  <c r="AZ1276" i="199"/>
  <c r="AY1276" i="199"/>
  <c r="AX1276" i="199"/>
  <c r="AW1276" i="199"/>
  <c r="AV1276" i="199"/>
  <c r="AU1276" i="199"/>
  <c r="BA1275" i="199"/>
  <c r="AZ1275" i="199"/>
  <c r="AY1275" i="199"/>
  <c r="AX1275" i="199"/>
  <c r="AW1275" i="199"/>
  <c r="AV1275" i="199"/>
  <c r="AU1275" i="199"/>
  <c r="BA1274" i="199"/>
  <c r="AZ1274" i="199"/>
  <c r="AY1274" i="199"/>
  <c r="AX1274" i="199"/>
  <c r="AW1274" i="199"/>
  <c r="AV1274" i="199"/>
  <c r="AU1274" i="199"/>
  <c r="BA1273" i="199"/>
  <c r="AZ1273" i="199"/>
  <c r="AY1273" i="199"/>
  <c r="AX1273" i="199"/>
  <c r="AW1273" i="199"/>
  <c r="AV1273" i="199"/>
  <c r="AU1273" i="199"/>
  <c r="BA1272" i="199"/>
  <c r="AZ1272" i="199"/>
  <c r="AY1272" i="199"/>
  <c r="AX1272" i="199"/>
  <c r="AW1272" i="199"/>
  <c r="AV1272" i="199"/>
  <c r="AU1272" i="199"/>
  <c r="BA1271" i="199"/>
  <c r="AZ1271" i="199"/>
  <c r="AY1271" i="199"/>
  <c r="AX1271" i="199"/>
  <c r="AW1271" i="199"/>
  <c r="AV1271" i="199"/>
  <c r="AU1271" i="199"/>
  <c r="BA1270" i="199"/>
  <c r="AZ1270" i="199"/>
  <c r="AY1270" i="199"/>
  <c r="AX1270" i="199"/>
  <c r="AW1270" i="199"/>
  <c r="AV1270" i="199"/>
  <c r="AU1270" i="199"/>
  <c r="BA1269" i="199"/>
  <c r="AZ1269" i="199"/>
  <c r="AY1269" i="199"/>
  <c r="AX1269" i="199"/>
  <c r="AW1269" i="199"/>
  <c r="AV1269" i="199"/>
  <c r="AU1269" i="199"/>
  <c r="BA1268" i="199"/>
  <c r="AZ1268" i="199"/>
  <c r="AY1268" i="199"/>
  <c r="AX1268" i="199"/>
  <c r="AW1268" i="199"/>
  <c r="AV1268" i="199"/>
  <c r="AU1268" i="199"/>
  <c r="BA1267" i="199"/>
  <c r="AZ1267" i="199"/>
  <c r="AY1267" i="199"/>
  <c r="AX1267" i="199"/>
  <c r="AW1267" i="199"/>
  <c r="AV1267" i="199"/>
  <c r="AU1267" i="199"/>
  <c r="BA1266" i="199"/>
  <c r="AZ1266" i="199"/>
  <c r="AY1266" i="199"/>
  <c r="AX1266" i="199"/>
  <c r="AW1266" i="199"/>
  <c r="AV1266" i="199"/>
  <c r="AU1266" i="199"/>
  <c r="BA1265" i="199"/>
  <c r="AZ1265" i="199"/>
  <c r="AY1265" i="199"/>
  <c r="AX1265" i="199"/>
  <c r="AW1265" i="199"/>
  <c r="AV1265" i="199"/>
  <c r="AU1265" i="199"/>
  <c r="BA1264" i="199"/>
  <c r="AZ1264" i="199"/>
  <c r="AY1264" i="199"/>
  <c r="AX1264" i="199"/>
  <c r="AW1264" i="199"/>
  <c r="AV1264" i="199"/>
  <c r="AU1264" i="199"/>
  <c r="BA1263" i="199"/>
  <c r="AZ1263" i="199"/>
  <c r="AY1263" i="199"/>
  <c r="AX1263" i="199"/>
  <c r="AW1263" i="199"/>
  <c r="AV1263" i="199"/>
  <c r="AU1263" i="199"/>
  <c r="BA1262" i="199"/>
  <c r="AZ1262" i="199"/>
  <c r="AY1262" i="199"/>
  <c r="AX1262" i="199"/>
  <c r="AW1262" i="199"/>
  <c r="AV1262" i="199"/>
  <c r="AU1262" i="199"/>
  <c r="BA1261" i="199"/>
  <c r="AZ1261" i="199"/>
  <c r="AY1261" i="199"/>
  <c r="AX1261" i="199"/>
  <c r="AW1261" i="199"/>
  <c r="AV1261" i="199"/>
  <c r="AU1261" i="199"/>
  <c r="BA1260" i="199"/>
  <c r="AZ1260" i="199"/>
  <c r="AY1260" i="199"/>
  <c r="AX1260" i="199"/>
  <c r="AW1260" i="199"/>
  <c r="AV1260" i="199"/>
  <c r="AU1260" i="199"/>
  <c r="BA1259" i="199"/>
  <c r="AZ1259" i="199"/>
  <c r="AY1259" i="199"/>
  <c r="AX1259" i="199"/>
  <c r="AW1259" i="199"/>
  <c r="AV1259" i="199"/>
  <c r="AU1259" i="199"/>
  <c r="BA1258" i="199"/>
  <c r="AZ1258" i="199"/>
  <c r="AY1258" i="199"/>
  <c r="AX1258" i="199"/>
  <c r="AW1258" i="199"/>
  <c r="AV1258" i="199"/>
  <c r="AU1258" i="199"/>
  <c r="BA1257" i="199"/>
  <c r="AZ1257" i="199"/>
  <c r="AY1257" i="199"/>
  <c r="AX1257" i="199"/>
  <c r="AW1257" i="199"/>
  <c r="AV1257" i="199"/>
  <c r="AU1257" i="199"/>
  <c r="BA1256" i="199"/>
  <c r="AZ1256" i="199"/>
  <c r="AY1256" i="199"/>
  <c r="AX1256" i="199"/>
  <c r="AW1256" i="199"/>
  <c r="AV1256" i="199"/>
  <c r="AU1256" i="199"/>
  <c r="BA1255" i="199"/>
  <c r="AZ1255" i="199"/>
  <c r="AY1255" i="199"/>
  <c r="AX1255" i="199"/>
  <c r="AW1255" i="199"/>
  <c r="AV1255" i="199"/>
  <c r="AU1255" i="199"/>
  <c r="BA1254" i="199"/>
  <c r="AZ1254" i="199"/>
  <c r="AY1254" i="199"/>
  <c r="AX1254" i="199"/>
  <c r="AW1254" i="199"/>
  <c r="AV1254" i="199"/>
  <c r="AU1254" i="199"/>
  <c r="BA1253" i="199"/>
  <c r="AZ1253" i="199"/>
  <c r="AY1253" i="199"/>
  <c r="AX1253" i="199"/>
  <c r="AW1253" i="199"/>
  <c r="AV1253" i="199"/>
  <c r="AU1253" i="199"/>
  <c r="BA1252" i="199"/>
  <c r="AZ1252" i="199"/>
  <c r="AY1252" i="199"/>
  <c r="AX1252" i="199"/>
  <c r="AW1252" i="199"/>
  <c r="AV1252" i="199"/>
  <c r="AU1252" i="199"/>
  <c r="BA1251" i="199"/>
  <c r="AZ1251" i="199"/>
  <c r="AY1251" i="199"/>
  <c r="AX1251" i="199"/>
  <c r="AW1251" i="199"/>
  <c r="AV1251" i="199"/>
  <c r="AU1251" i="199"/>
  <c r="BA1250" i="199"/>
  <c r="AZ1250" i="199"/>
  <c r="AY1250" i="199"/>
  <c r="AX1250" i="199"/>
  <c r="AW1250" i="199"/>
  <c r="AV1250" i="199"/>
  <c r="AU1250" i="199"/>
  <c r="BA1249" i="199"/>
  <c r="AZ1249" i="199"/>
  <c r="AY1249" i="199"/>
  <c r="AX1249" i="199"/>
  <c r="AW1249" i="199"/>
  <c r="AV1249" i="199"/>
  <c r="AU1249" i="199"/>
  <c r="BA1248" i="199"/>
  <c r="AZ1248" i="199"/>
  <c r="AY1248" i="199"/>
  <c r="AX1248" i="199"/>
  <c r="AW1248" i="199"/>
  <c r="AV1248" i="199"/>
  <c r="AU1248" i="199"/>
  <c r="BA1247" i="199"/>
  <c r="AZ1247" i="199"/>
  <c r="AY1247" i="199"/>
  <c r="AX1247" i="199"/>
  <c r="AW1247" i="199"/>
  <c r="AV1247" i="199"/>
  <c r="AU1247" i="199"/>
  <c r="BA1246" i="199"/>
  <c r="AZ1246" i="199"/>
  <c r="AY1246" i="199"/>
  <c r="AX1246" i="199"/>
  <c r="AW1246" i="199"/>
  <c r="AV1246" i="199"/>
  <c r="AU1246" i="199"/>
  <c r="BA1245" i="199"/>
  <c r="AZ1245" i="199"/>
  <c r="AY1245" i="199"/>
  <c r="AX1245" i="199"/>
  <c r="AW1245" i="199"/>
  <c r="AV1245" i="199"/>
  <c r="AU1245" i="199"/>
  <c r="BA1244" i="199"/>
  <c r="AZ1244" i="199"/>
  <c r="AY1244" i="199"/>
  <c r="AX1244" i="199"/>
  <c r="AW1244" i="199"/>
  <c r="AV1244" i="199"/>
  <c r="AU1244" i="199"/>
  <c r="BA1243" i="199"/>
  <c r="AZ1243" i="199"/>
  <c r="AY1243" i="199"/>
  <c r="AX1243" i="199"/>
  <c r="AW1243" i="199"/>
  <c r="AV1243" i="199"/>
  <c r="AU1243" i="199"/>
  <c r="BA1242" i="199"/>
  <c r="AZ1242" i="199"/>
  <c r="AY1242" i="199"/>
  <c r="AX1242" i="199"/>
  <c r="AW1242" i="199"/>
  <c r="AV1242" i="199"/>
  <c r="AU1242" i="199"/>
  <c r="BA1241" i="199"/>
  <c r="AZ1241" i="199"/>
  <c r="AY1241" i="199"/>
  <c r="AX1241" i="199"/>
  <c r="AW1241" i="199"/>
  <c r="AV1241" i="199"/>
  <c r="AU1241" i="199"/>
  <c r="BA1240" i="199"/>
  <c r="AZ1240" i="199"/>
  <c r="AY1240" i="199"/>
  <c r="AX1240" i="199"/>
  <c r="AW1240" i="199"/>
  <c r="AV1240" i="199"/>
  <c r="AU1240" i="199"/>
  <c r="BA1239" i="199"/>
  <c r="AZ1239" i="199"/>
  <c r="AY1239" i="199"/>
  <c r="AX1239" i="199"/>
  <c r="AW1239" i="199"/>
  <c r="AV1239" i="199"/>
  <c r="AU1239" i="199"/>
  <c r="BD1238" i="199"/>
  <c r="BA1238" i="199"/>
  <c r="AZ1238" i="199"/>
  <c r="AY1238" i="199"/>
  <c r="AX1238" i="199"/>
  <c r="AW1238" i="199"/>
  <c r="AV1238" i="199"/>
  <c r="AU1238" i="199"/>
  <c r="BD1237" i="199"/>
  <c r="BA1237" i="199"/>
  <c r="AZ1237" i="199"/>
  <c r="AY1237" i="199"/>
  <c r="AX1237" i="199"/>
  <c r="AW1237" i="199"/>
  <c r="AV1237" i="199"/>
  <c r="AU1237" i="199"/>
  <c r="BD1236" i="199"/>
  <c r="BA1236" i="199"/>
  <c r="AZ1236" i="199"/>
  <c r="AY1236" i="199"/>
  <c r="AX1236" i="199"/>
  <c r="AW1236" i="199"/>
  <c r="AV1236" i="199"/>
  <c r="AU1236" i="199"/>
  <c r="BD1235" i="199"/>
  <c r="BA1235" i="199"/>
  <c r="AZ1235" i="199"/>
  <c r="AY1235" i="199"/>
  <c r="AX1235" i="199"/>
  <c r="AW1235" i="199"/>
  <c r="AV1235" i="199"/>
  <c r="AU1235" i="199"/>
  <c r="BD1234" i="199"/>
  <c r="BA1234" i="199"/>
  <c r="AZ1234" i="199"/>
  <c r="AY1234" i="199"/>
  <c r="AX1234" i="199"/>
  <c r="AW1234" i="199"/>
  <c r="AV1234" i="199"/>
  <c r="AU1234" i="199"/>
  <c r="BD1233" i="199"/>
  <c r="BA1233" i="199"/>
  <c r="AZ1233" i="199"/>
  <c r="AY1233" i="199"/>
  <c r="AX1233" i="199"/>
  <c r="AW1233" i="199"/>
  <c r="AV1233" i="199"/>
  <c r="AU1233" i="199"/>
  <c r="BD1232" i="199"/>
  <c r="BA1232" i="199"/>
  <c r="AZ1232" i="199"/>
  <c r="AY1232" i="199"/>
  <c r="AX1232" i="199"/>
  <c r="AW1232" i="199"/>
  <c r="AV1232" i="199"/>
  <c r="AU1232" i="199"/>
  <c r="BD1231" i="199"/>
  <c r="BA1231" i="199"/>
  <c r="AZ1231" i="199"/>
  <c r="AY1231" i="199"/>
  <c r="AX1231" i="199"/>
  <c r="AW1231" i="199"/>
  <c r="AV1231" i="199"/>
  <c r="AU1231" i="199"/>
  <c r="BD1230" i="199"/>
  <c r="BA1230" i="199"/>
  <c r="AZ1230" i="199"/>
  <c r="AY1230" i="199"/>
  <c r="AX1230" i="199"/>
  <c r="AW1230" i="199"/>
  <c r="AV1230" i="199"/>
  <c r="AU1230" i="199"/>
  <c r="BD1229" i="199"/>
  <c r="BA1229" i="199"/>
  <c r="AZ1229" i="199"/>
  <c r="AY1229" i="199"/>
  <c r="AX1229" i="199"/>
  <c r="AW1229" i="199"/>
  <c r="AV1229" i="199"/>
  <c r="AU1229" i="199"/>
  <c r="BD1228" i="199"/>
  <c r="BA1228" i="199"/>
  <c r="AZ1228" i="199"/>
  <c r="AY1228" i="199"/>
  <c r="AX1228" i="199"/>
  <c r="AW1228" i="199"/>
  <c r="AV1228" i="199"/>
  <c r="AU1228" i="199"/>
  <c r="BD1227" i="199"/>
  <c r="BA1227" i="199"/>
  <c r="AZ1227" i="199"/>
  <c r="AY1227" i="199"/>
  <c r="AX1227" i="199"/>
  <c r="AW1227" i="199"/>
  <c r="AV1227" i="199"/>
  <c r="AU1227" i="199"/>
  <c r="BD1226" i="199"/>
  <c r="BA1226" i="199"/>
  <c r="AZ1226" i="199"/>
  <c r="AY1226" i="199"/>
  <c r="AX1226" i="199"/>
  <c r="AW1226" i="199"/>
  <c r="AV1226" i="199"/>
  <c r="AU1226" i="199"/>
  <c r="BD1225" i="199"/>
  <c r="BA1225" i="199"/>
  <c r="AZ1225" i="199"/>
  <c r="AY1225" i="199"/>
  <c r="AX1225" i="199"/>
  <c r="AW1225" i="199"/>
  <c r="AV1225" i="199"/>
  <c r="AU1225" i="199"/>
  <c r="BD1224" i="199"/>
  <c r="BA1224" i="199"/>
  <c r="AZ1224" i="199"/>
  <c r="AY1224" i="199"/>
  <c r="AX1224" i="199"/>
  <c r="AW1224" i="199"/>
  <c r="AV1224" i="199"/>
  <c r="AU1224" i="199"/>
  <c r="BD1223" i="199"/>
  <c r="BA1223" i="199"/>
  <c r="AZ1223" i="199"/>
  <c r="AY1223" i="199"/>
  <c r="AX1223" i="199"/>
  <c r="AW1223" i="199"/>
  <c r="AV1223" i="199"/>
  <c r="AU1223" i="199"/>
  <c r="BD1222" i="199"/>
  <c r="BA1222" i="199"/>
  <c r="AZ1222" i="199"/>
  <c r="AY1222" i="199"/>
  <c r="AX1222" i="199"/>
  <c r="AW1222" i="199"/>
  <c r="AV1222" i="199"/>
  <c r="AU1222" i="199"/>
  <c r="BD1221" i="199"/>
  <c r="BA1221" i="199"/>
  <c r="AZ1221" i="199"/>
  <c r="AY1221" i="199"/>
  <c r="AX1221" i="199"/>
  <c r="AW1221" i="199"/>
  <c r="AV1221" i="199"/>
  <c r="AU1221" i="199"/>
  <c r="BD1220" i="199"/>
  <c r="BA1220" i="199"/>
  <c r="AZ1220" i="199"/>
  <c r="AY1220" i="199"/>
  <c r="AX1220" i="199"/>
  <c r="AW1220" i="199"/>
  <c r="AV1220" i="199"/>
  <c r="AU1220" i="199"/>
  <c r="BD1219" i="199"/>
  <c r="BA1219" i="199"/>
  <c r="AZ1219" i="199"/>
  <c r="AY1219" i="199"/>
  <c r="AX1219" i="199"/>
  <c r="AW1219" i="199"/>
  <c r="AV1219" i="199"/>
  <c r="AU1219" i="199"/>
  <c r="BD1218" i="199"/>
  <c r="BA1218" i="199"/>
  <c r="AZ1218" i="199"/>
  <c r="AY1218" i="199"/>
  <c r="AX1218" i="199"/>
  <c r="AW1218" i="199"/>
  <c r="AV1218" i="199"/>
  <c r="AU1218" i="199"/>
  <c r="BD1217" i="199"/>
  <c r="BA1217" i="199"/>
  <c r="AZ1217" i="199"/>
  <c r="AY1217" i="199"/>
  <c r="AX1217" i="199"/>
  <c r="AW1217" i="199"/>
  <c r="AV1217" i="199"/>
  <c r="AU1217" i="199"/>
  <c r="BD1216" i="199"/>
  <c r="BA1216" i="199"/>
  <c r="AZ1216" i="199"/>
  <c r="AY1216" i="199"/>
  <c r="AX1216" i="199"/>
  <c r="AW1216" i="199"/>
  <c r="AV1216" i="199"/>
  <c r="AU1216" i="199"/>
  <c r="BD1215" i="199"/>
  <c r="BA1215" i="199"/>
  <c r="AZ1215" i="199"/>
  <c r="AY1215" i="199"/>
  <c r="AX1215" i="199"/>
  <c r="AW1215" i="199"/>
  <c r="AV1215" i="199"/>
  <c r="AU1215" i="199"/>
  <c r="BD1214" i="199"/>
  <c r="BA1214" i="199"/>
  <c r="AZ1214" i="199"/>
  <c r="AY1214" i="199"/>
  <c r="AX1214" i="199"/>
  <c r="AW1214" i="199"/>
  <c r="AV1214" i="199"/>
  <c r="AU1214" i="199"/>
  <c r="BD1213" i="199"/>
  <c r="BA1213" i="199"/>
  <c r="AZ1213" i="199"/>
  <c r="AY1213" i="199"/>
  <c r="AX1213" i="199"/>
  <c r="AW1213" i="199"/>
  <c r="AV1213" i="199"/>
  <c r="AU1213" i="199"/>
  <c r="BD1212" i="199"/>
  <c r="BA1212" i="199"/>
  <c r="AZ1212" i="199"/>
  <c r="AY1212" i="199"/>
  <c r="AX1212" i="199"/>
  <c r="AW1212" i="199"/>
  <c r="AV1212" i="199"/>
  <c r="AU1212" i="199"/>
  <c r="BD1211" i="199"/>
  <c r="BA1211" i="199"/>
  <c r="AZ1211" i="199"/>
  <c r="AY1211" i="199"/>
  <c r="AX1211" i="199"/>
  <c r="AW1211" i="199"/>
  <c r="AV1211" i="199"/>
  <c r="AU1211" i="199"/>
  <c r="BD1210" i="199"/>
  <c r="BA1210" i="199"/>
  <c r="AZ1210" i="199"/>
  <c r="AY1210" i="199"/>
  <c r="AX1210" i="199"/>
  <c r="AW1210" i="199"/>
  <c r="AV1210" i="199"/>
  <c r="AU1210" i="199"/>
  <c r="BD1209" i="199"/>
  <c r="BA1209" i="199"/>
  <c r="AZ1209" i="199"/>
  <c r="AY1209" i="199"/>
  <c r="AX1209" i="199"/>
  <c r="AW1209" i="199"/>
  <c r="AV1209" i="199"/>
  <c r="AU1209" i="199"/>
  <c r="BD1208" i="199"/>
  <c r="BA1208" i="199"/>
  <c r="AZ1208" i="199"/>
  <c r="AY1208" i="199"/>
  <c r="AX1208" i="199"/>
  <c r="AW1208" i="199"/>
  <c r="AV1208" i="199"/>
  <c r="AU1208" i="199"/>
  <c r="BD1207" i="199"/>
  <c r="BA1207" i="199"/>
  <c r="AZ1207" i="199"/>
  <c r="AY1207" i="199"/>
  <c r="AX1207" i="199"/>
  <c r="AW1207" i="199"/>
  <c r="AV1207" i="199"/>
  <c r="AU1207" i="199"/>
  <c r="BD1206" i="199"/>
  <c r="BA1206" i="199"/>
  <c r="AZ1206" i="199"/>
  <c r="AY1206" i="199"/>
  <c r="AX1206" i="199"/>
  <c r="AW1206" i="199"/>
  <c r="AV1206" i="199"/>
  <c r="AU1206" i="199"/>
  <c r="BD1205" i="199"/>
  <c r="BA1205" i="199"/>
  <c r="AZ1205" i="199"/>
  <c r="AY1205" i="199"/>
  <c r="AX1205" i="199"/>
  <c r="AW1205" i="199"/>
  <c r="AV1205" i="199"/>
  <c r="AU1205" i="199"/>
  <c r="BD1204" i="199"/>
  <c r="BA1204" i="199"/>
  <c r="AZ1204" i="199"/>
  <c r="AY1204" i="199"/>
  <c r="AX1204" i="199"/>
  <c r="AW1204" i="199"/>
  <c r="AV1204" i="199"/>
  <c r="AU1204" i="199"/>
  <c r="BD1203" i="199"/>
  <c r="BA1203" i="199"/>
  <c r="AZ1203" i="199"/>
  <c r="AY1203" i="199"/>
  <c r="AX1203" i="199"/>
  <c r="AW1203" i="199"/>
  <c r="AV1203" i="199"/>
  <c r="AU1203" i="199"/>
  <c r="BD1202" i="199"/>
  <c r="BA1202" i="199"/>
  <c r="AZ1202" i="199"/>
  <c r="AY1202" i="199"/>
  <c r="AX1202" i="199"/>
  <c r="AW1202" i="199"/>
  <c r="AV1202" i="199"/>
  <c r="AU1202" i="199"/>
  <c r="BD1201" i="199"/>
  <c r="BA1201" i="199"/>
  <c r="AZ1201" i="199"/>
  <c r="AY1201" i="199"/>
  <c r="AX1201" i="199"/>
  <c r="AW1201" i="199"/>
  <c r="AV1201" i="199"/>
  <c r="AU1201" i="199"/>
  <c r="BD1200" i="199"/>
  <c r="BA1200" i="199"/>
  <c r="AZ1200" i="199"/>
  <c r="AY1200" i="199"/>
  <c r="AX1200" i="199"/>
  <c r="AW1200" i="199"/>
  <c r="AV1200" i="199"/>
  <c r="AU1200" i="199"/>
  <c r="BD1199" i="199"/>
  <c r="BA1199" i="199"/>
  <c r="AZ1199" i="199"/>
  <c r="AY1199" i="199"/>
  <c r="AX1199" i="199"/>
  <c r="AW1199" i="199"/>
  <c r="AV1199" i="199"/>
  <c r="AU1199" i="199"/>
  <c r="BD1198" i="199"/>
  <c r="BA1198" i="199"/>
  <c r="AZ1198" i="199"/>
  <c r="AY1198" i="199"/>
  <c r="AX1198" i="199"/>
  <c r="AW1198" i="199"/>
  <c r="AV1198" i="199"/>
  <c r="AU1198" i="199"/>
  <c r="BD1197" i="199"/>
  <c r="BA1197" i="199"/>
  <c r="AZ1197" i="199"/>
  <c r="AY1197" i="199"/>
  <c r="AX1197" i="199"/>
  <c r="AW1197" i="199"/>
  <c r="AV1197" i="199"/>
  <c r="AU1197" i="199"/>
  <c r="BD1196" i="199"/>
  <c r="BA1196" i="199"/>
  <c r="AZ1196" i="199"/>
  <c r="AY1196" i="199"/>
  <c r="AX1196" i="199"/>
  <c r="AW1196" i="199"/>
  <c r="AV1196" i="199"/>
  <c r="AU1196" i="199"/>
  <c r="BD1195" i="199"/>
  <c r="BA1195" i="199"/>
  <c r="AZ1195" i="199"/>
  <c r="AY1195" i="199"/>
  <c r="AX1195" i="199"/>
  <c r="AW1195" i="199"/>
  <c r="AV1195" i="199"/>
  <c r="AU1195" i="199"/>
  <c r="BD1194" i="199"/>
  <c r="BA1194" i="199"/>
  <c r="AZ1194" i="199"/>
  <c r="AY1194" i="199"/>
  <c r="AX1194" i="199"/>
  <c r="AW1194" i="199"/>
  <c r="AV1194" i="199"/>
  <c r="AU1194" i="199"/>
  <c r="BD1193" i="199"/>
  <c r="BA1193" i="199"/>
  <c r="AZ1193" i="199"/>
  <c r="AY1193" i="199"/>
  <c r="AX1193" i="199"/>
  <c r="AW1193" i="199"/>
  <c r="AV1193" i="199"/>
  <c r="AU1193" i="199"/>
  <c r="BD1192" i="199"/>
  <c r="BA1192" i="199"/>
  <c r="AZ1192" i="199"/>
  <c r="AY1192" i="199"/>
  <c r="AX1192" i="199"/>
  <c r="AW1192" i="199"/>
  <c r="AV1192" i="199"/>
  <c r="AU1192" i="199"/>
  <c r="BD1191" i="199"/>
  <c r="BA1191" i="199"/>
  <c r="AZ1191" i="199"/>
  <c r="AY1191" i="199"/>
  <c r="AX1191" i="199"/>
  <c r="AW1191" i="199"/>
  <c r="AV1191" i="199"/>
  <c r="AU1191" i="199"/>
  <c r="BD1190" i="199"/>
  <c r="BA1190" i="199"/>
  <c r="AZ1190" i="199"/>
  <c r="AY1190" i="199"/>
  <c r="AX1190" i="199"/>
  <c r="AW1190" i="199"/>
  <c r="AV1190" i="199"/>
  <c r="AU1190" i="199"/>
  <c r="BD1189" i="199"/>
  <c r="BA1189" i="199"/>
  <c r="AZ1189" i="199"/>
  <c r="AY1189" i="199"/>
  <c r="AX1189" i="199"/>
  <c r="AW1189" i="199"/>
  <c r="AV1189" i="199"/>
  <c r="AU1189" i="199"/>
  <c r="BD1188" i="199"/>
  <c r="BA1188" i="199"/>
  <c r="AZ1188" i="199"/>
  <c r="AY1188" i="199"/>
  <c r="AX1188" i="199"/>
  <c r="AW1188" i="199"/>
  <c r="AV1188" i="199"/>
  <c r="AU1188" i="199"/>
  <c r="BD1187" i="199"/>
  <c r="BA1187" i="199"/>
  <c r="AZ1187" i="199"/>
  <c r="AY1187" i="199"/>
  <c r="AX1187" i="199"/>
  <c r="AW1187" i="199"/>
  <c r="AV1187" i="199"/>
  <c r="AU1187" i="199"/>
  <c r="BD1186" i="199"/>
  <c r="BA1186" i="199"/>
  <c r="AZ1186" i="199"/>
  <c r="AY1186" i="199"/>
  <c r="AX1186" i="199"/>
  <c r="AW1186" i="199"/>
  <c r="AV1186" i="199"/>
  <c r="AU1186" i="199"/>
  <c r="BD1185" i="199"/>
  <c r="BA1185" i="199"/>
  <c r="AZ1185" i="199"/>
  <c r="AY1185" i="199"/>
  <c r="AX1185" i="199"/>
  <c r="AW1185" i="199"/>
  <c r="AV1185" i="199"/>
  <c r="AU1185" i="199"/>
  <c r="BD1184" i="199"/>
  <c r="BA1184" i="199"/>
  <c r="AZ1184" i="199"/>
  <c r="AY1184" i="199"/>
  <c r="AX1184" i="199"/>
  <c r="AW1184" i="199"/>
  <c r="AV1184" i="199"/>
  <c r="AU1184" i="199"/>
  <c r="BD1183" i="199"/>
  <c r="BA1183" i="199"/>
  <c r="AZ1183" i="199"/>
  <c r="AY1183" i="199"/>
  <c r="AX1183" i="199"/>
  <c r="AW1183" i="199"/>
  <c r="AV1183" i="199"/>
  <c r="AU1183" i="199"/>
  <c r="BD1182" i="199"/>
  <c r="BA1182" i="199"/>
  <c r="AZ1182" i="199"/>
  <c r="AY1182" i="199"/>
  <c r="AX1182" i="199"/>
  <c r="AW1182" i="199"/>
  <c r="AV1182" i="199"/>
  <c r="AU1182" i="199"/>
  <c r="BD1181" i="199"/>
  <c r="BA1181" i="199"/>
  <c r="AZ1181" i="199"/>
  <c r="AY1181" i="199"/>
  <c r="AX1181" i="199"/>
  <c r="AW1181" i="199"/>
  <c r="AV1181" i="199"/>
  <c r="AU1181" i="199"/>
  <c r="BD1180" i="199"/>
  <c r="BA1180" i="199"/>
  <c r="AZ1180" i="199"/>
  <c r="AY1180" i="199"/>
  <c r="AX1180" i="199"/>
  <c r="AW1180" i="199"/>
  <c r="AV1180" i="199"/>
  <c r="AU1180" i="199"/>
  <c r="BD1179" i="199"/>
  <c r="BA1179" i="199"/>
  <c r="AZ1179" i="199"/>
  <c r="AY1179" i="199"/>
  <c r="AX1179" i="199"/>
  <c r="AW1179" i="199"/>
  <c r="AV1179" i="199"/>
  <c r="AU1179" i="199"/>
  <c r="BD1178" i="199"/>
  <c r="BA1178" i="199"/>
  <c r="AZ1178" i="199"/>
  <c r="AY1178" i="199"/>
  <c r="AX1178" i="199"/>
  <c r="AW1178" i="199"/>
  <c r="AV1178" i="199"/>
  <c r="AU1178" i="199"/>
  <c r="BD1177" i="199"/>
  <c r="BA1177" i="199"/>
  <c r="AZ1177" i="199"/>
  <c r="AY1177" i="199"/>
  <c r="AX1177" i="199"/>
  <c r="AW1177" i="199"/>
  <c r="AV1177" i="199"/>
  <c r="AU1177" i="199"/>
  <c r="BD1176" i="199"/>
  <c r="BA1176" i="199"/>
  <c r="AZ1176" i="199"/>
  <c r="AY1176" i="199"/>
  <c r="AX1176" i="199"/>
  <c r="AW1176" i="199"/>
  <c r="AV1176" i="199"/>
  <c r="AU1176" i="199"/>
  <c r="BD1175" i="199"/>
  <c r="BA1175" i="199"/>
  <c r="AZ1175" i="199"/>
  <c r="AY1175" i="199"/>
  <c r="AX1175" i="199"/>
  <c r="AW1175" i="199"/>
  <c r="AV1175" i="199"/>
  <c r="AU1175" i="199"/>
  <c r="BD1174" i="199"/>
  <c r="BA1174" i="199"/>
  <c r="AZ1174" i="199"/>
  <c r="AY1174" i="199"/>
  <c r="AX1174" i="199"/>
  <c r="AW1174" i="199"/>
  <c r="AV1174" i="199"/>
  <c r="AU1174" i="199"/>
  <c r="BD1173" i="199"/>
  <c r="BA1173" i="199"/>
  <c r="AZ1173" i="199"/>
  <c r="AY1173" i="199"/>
  <c r="AX1173" i="199"/>
  <c r="AW1173" i="199"/>
  <c r="AV1173" i="199"/>
  <c r="AU1173" i="199"/>
  <c r="BD1172" i="199"/>
  <c r="BA1172" i="199"/>
  <c r="AZ1172" i="199"/>
  <c r="AY1172" i="199"/>
  <c r="AX1172" i="199"/>
  <c r="AW1172" i="199"/>
  <c r="AV1172" i="199"/>
  <c r="AU1172" i="199"/>
  <c r="BD1171" i="199"/>
  <c r="BA1171" i="199"/>
  <c r="AZ1171" i="199"/>
  <c r="AY1171" i="199"/>
  <c r="AX1171" i="199"/>
  <c r="AW1171" i="199"/>
  <c r="AV1171" i="199"/>
  <c r="AU1171" i="199"/>
  <c r="BD1170" i="199"/>
  <c r="BA1170" i="199"/>
  <c r="AZ1170" i="199"/>
  <c r="AY1170" i="199"/>
  <c r="AX1170" i="199"/>
  <c r="AW1170" i="199"/>
  <c r="AV1170" i="199"/>
  <c r="AU1170" i="199"/>
  <c r="BD1169" i="199"/>
  <c r="BA1169" i="199"/>
  <c r="AZ1169" i="199"/>
  <c r="AY1169" i="199"/>
  <c r="AX1169" i="199"/>
  <c r="AW1169" i="199"/>
  <c r="AV1169" i="199"/>
  <c r="AU1169" i="199"/>
  <c r="BD1168" i="199"/>
  <c r="BA1168" i="199"/>
  <c r="AZ1168" i="199"/>
  <c r="AY1168" i="199"/>
  <c r="AX1168" i="199"/>
  <c r="AW1168" i="199"/>
  <c r="AV1168" i="199"/>
  <c r="AU1168" i="199"/>
  <c r="BD1167" i="199"/>
  <c r="BA1167" i="199"/>
  <c r="AZ1167" i="199"/>
  <c r="AY1167" i="199"/>
  <c r="AX1167" i="199"/>
  <c r="AW1167" i="199"/>
  <c r="AV1167" i="199"/>
  <c r="AU1167" i="199"/>
  <c r="BD1166" i="199"/>
  <c r="BA1166" i="199"/>
  <c r="AZ1166" i="199"/>
  <c r="AY1166" i="199"/>
  <c r="AX1166" i="199"/>
  <c r="AW1166" i="199"/>
  <c r="AV1166" i="199"/>
  <c r="AU1166" i="199"/>
  <c r="BD1165" i="199"/>
  <c r="BA1165" i="199"/>
  <c r="AZ1165" i="199"/>
  <c r="AY1165" i="199"/>
  <c r="AX1165" i="199"/>
  <c r="AW1165" i="199"/>
  <c r="AV1165" i="199"/>
  <c r="AU1165" i="199"/>
  <c r="BD1164" i="199"/>
  <c r="BA1164" i="199"/>
  <c r="AZ1164" i="199"/>
  <c r="AY1164" i="199"/>
  <c r="AX1164" i="199"/>
  <c r="AW1164" i="199"/>
  <c r="AV1164" i="199"/>
  <c r="AU1164" i="199"/>
  <c r="BD1163" i="199"/>
  <c r="BA1163" i="199"/>
  <c r="AZ1163" i="199"/>
  <c r="AY1163" i="199"/>
  <c r="AX1163" i="199"/>
  <c r="AW1163" i="199"/>
  <c r="AV1163" i="199"/>
  <c r="AU1163" i="199"/>
  <c r="BD1162" i="199"/>
  <c r="BA1162" i="199"/>
  <c r="AZ1162" i="199"/>
  <c r="AY1162" i="199"/>
  <c r="AX1162" i="199"/>
  <c r="AW1162" i="199"/>
  <c r="AV1162" i="199"/>
  <c r="AU1162" i="199"/>
  <c r="BD1161" i="199"/>
  <c r="BA1161" i="199"/>
  <c r="AZ1161" i="199"/>
  <c r="AY1161" i="199"/>
  <c r="AX1161" i="199"/>
  <c r="AW1161" i="199"/>
  <c r="AV1161" i="199"/>
  <c r="AU1161" i="199"/>
  <c r="BD1160" i="199"/>
  <c r="BA1160" i="199"/>
  <c r="AZ1160" i="199"/>
  <c r="AY1160" i="199"/>
  <c r="AX1160" i="199"/>
  <c r="AW1160" i="199"/>
  <c r="AV1160" i="199"/>
  <c r="AU1160" i="199"/>
  <c r="BD1159" i="199"/>
  <c r="BA1159" i="199"/>
  <c r="AZ1159" i="199"/>
  <c r="AY1159" i="199"/>
  <c r="AX1159" i="199"/>
  <c r="AW1159" i="199"/>
  <c r="AV1159" i="199"/>
  <c r="AU1159" i="199"/>
  <c r="BD1158" i="199"/>
  <c r="BA1158" i="199"/>
  <c r="AZ1158" i="199"/>
  <c r="AY1158" i="199"/>
  <c r="AX1158" i="199"/>
  <c r="AW1158" i="199"/>
  <c r="AV1158" i="199"/>
  <c r="AU1158" i="199"/>
  <c r="BD1157" i="199"/>
  <c r="BA1157" i="199"/>
  <c r="AZ1157" i="199"/>
  <c r="AY1157" i="199"/>
  <c r="AX1157" i="199"/>
  <c r="AW1157" i="199"/>
  <c r="AV1157" i="199"/>
  <c r="AU1157" i="199"/>
  <c r="BD1156" i="199"/>
  <c r="BA1156" i="199"/>
  <c r="AZ1156" i="199"/>
  <c r="AY1156" i="199"/>
  <c r="AX1156" i="199"/>
  <c r="AW1156" i="199"/>
  <c r="AV1156" i="199"/>
  <c r="AU1156" i="199"/>
  <c r="BD1155" i="199"/>
  <c r="BA1155" i="199"/>
  <c r="AZ1155" i="199"/>
  <c r="AY1155" i="199"/>
  <c r="AX1155" i="199"/>
  <c r="AW1155" i="199"/>
  <c r="AV1155" i="199"/>
  <c r="AU1155" i="199"/>
  <c r="BD1154" i="199"/>
  <c r="BA1154" i="199"/>
  <c r="AZ1154" i="199"/>
  <c r="AY1154" i="199"/>
  <c r="AX1154" i="199"/>
  <c r="AW1154" i="199"/>
  <c r="AV1154" i="199"/>
  <c r="AU1154" i="199"/>
  <c r="BD1153" i="199"/>
  <c r="BA1153" i="199"/>
  <c r="AZ1153" i="199"/>
  <c r="AY1153" i="199"/>
  <c r="AX1153" i="199"/>
  <c r="AW1153" i="199"/>
  <c r="AV1153" i="199"/>
  <c r="AU1153" i="199"/>
  <c r="BD1152" i="199"/>
  <c r="BA1152" i="199"/>
  <c r="AZ1152" i="199"/>
  <c r="AY1152" i="199"/>
  <c r="AX1152" i="199"/>
  <c r="AW1152" i="199"/>
  <c r="AV1152" i="199"/>
  <c r="AU1152" i="199"/>
  <c r="BD1151" i="199"/>
  <c r="BA1151" i="199"/>
  <c r="AZ1151" i="199"/>
  <c r="AY1151" i="199"/>
  <c r="AX1151" i="199"/>
  <c r="AW1151" i="199"/>
  <c r="AV1151" i="199"/>
  <c r="AU1151" i="199"/>
  <c r="BD1150" i="199"/>
  <c r="BA1150" i="199"/>
  <c r="AZ1150" i="199"/>
  <c r="AY1150" i="199"/>
  <c r="AX1150" i="199"/>
  <c r="AW1150" i="199"/>
  <c r="AV1150" i="199"/>
  <c r="AU1150" i="199"/>
  <c r="BD1149" i="199"/>
  <c r="BA1149" i="199"/>
  <c r="AZ1149" i="199"/>
  <c r="AY1149" i="199"/>
  <c r="AX1149" i="199"/>
  <c r="AW1149" i="199"/>
  <c r="AV1149" i="199"/>
  <c r="AU1149" i="199"/>
  <c r="BD1148" i="199"/>
  <c r="BA1148" i="199"/>
  <c r="AZ1148" i="199"/>
  <c r="AY1148" i="199"/>
  <c r="AX1148" i="199"/>
  <c r="AW1148" i="199"/>
  <c r="AV1148" i="199"/>
  <c r="AU1148" i="199"/>
  <c r="BD1147" i="199"/>
  <c r="BA1147" i="199"/>
  <c r="AZ1147" i="199"/>
  <c r="AY1147" i="199"/>
  <c r="AX1147" i="199"/>
  <c r="AW1147" i="199"/>
  <c r="AV1147" i="199"/>
  <c r="AU1147" i="199"/>
  <c r="BD1146" i="199"/>
  <c r="BA1146" i="199"/>
  <c r="AZ1146" i="199"/>
  <c r="AY1146" i="199"/>
  <c r="AX1146" i="199"/>
  <c r="AW1146" i="199"/>
  <c r="AV1146" i="199"/>
  <c r="AU1146" i="199"/>
  <c r="BD1145" i="199"/>
  <c r="BA1145" i="199"/>
  <c r="AZ1145" i="199"/>
  <c r="AY1145" i="199"/>
  <c r="AX1145" i="199"/>
  <c r="AW1145" i="199"/>
  <c r="AV1145" i="199"/>
  <c r="AU1145" i="199"/>
  <c r="BD1144" i="199"/>
  <c r="BA1144" i="199"/>
  <c r="AZ1144" i="199"/>
  <c r="AY1144" i="199"/>
  <c r="AX1144" i="199"/>
  <c r="AW1144" i="199"/>
  <c r="AV1144" i="199"/>
  <c r="AU1144" i="199"/>
  <c r="BD1143" i="199"/>
  <c r="BA1143" i="199"/>
  <c r="AZ1143" i="199"/>
  <c r="AY1143" i="199"/>
  <c r="AX1143" i="199"/>
  <c r="AW1143" i="199"/>
  <c r="AV1143" i="199"/>
  <c r="AU1143" i="199"/>
  <c r="BD1142" i="199"/>
  <c r="BA1142" i="199"/>
  <c r="AZ1142" i="199"/>
  <c r="AY1142" i="199"/>
  <c r="AX1142" i="199"/>
  <c r="AW1142" i="199"/>
  <c r="AV1142" i="199"/>
  <c r="AU1142" i="199"/>
  <c r="BD1141" i="199"/>
  <c r="BA1141" i="199"/>
  <c r="AZ1141" i="199"/>
  <c r="AY1141" i="199"/>
  <c r="AX1141" i="199"/>
  <c r="AW1141" i="199"/>
  <c r="AV1141" i="199"/>
  <c r="AU1141" i="199"/>
  <c r="BD1140" i="199"/>
  <c r="BA1140" i="199"/>
  <c r="AZ1140" i="199"/>
  <c r="AY1140" i="199"/>
  <c r="AX1140" i="199"/>
  <c r="AW1140" i="199"/>
  <c r="AV1140" i="199"/>
  <c r="AU1140" i="199"/>
  <c r="BD1139" i="199"/>
  <c r="BA1139" i="199"/>
  <c r="AZ1139" i="199"/>
  <c r="AY1139" i="199"/>
  <c r="AX1139" i="199"/>
  <c r="AW1139" i="199"/>
  <c r="AV1139" i="199"/>
  <c r="AU1139" i="199"/>
  <c r="BD1138" i="199"/>
  <c r="BA1138" i="199"/>
  <c r="AZ1138" i="199"/>
  <c r="AY1138" i="199"/>
  <c r="AX1138" i="199"/>
  <c r="AW1138" i="199"/>
  <c r="AV1138" i="199"/>
  <c r="AU1138" i="199"/>
  <c r="BD1137" i="199"/>
  <c r="BA1137" i="199"/>
  <c r="AZ1137" i="199"/>
  <c r="AY1137" i="199"/>
  <c r="AX1137" i="199"/>
  <c r="AW1137" i="199"/>
  <c r="AV1137" i="199"/>
  <c r="AU1137" i="199"/>
  <c r="BD1136" i="199"/>
  <c r="BA1136" i="199"/>
  <c r="AZ1136" i="199"/>
  <c r="AY1136" i="199"/>
  <c r="AX1136" i="199"/>
  <c r="AW1136" i="199"/>
  <c r="AV1136" i="199"/>
  <c r="AU1136" i="199"/>
  <c r="BD1135" i="199"/>
  <c r="BA1135" i="199"/>
  <c r="AZ1135" i="199"/>
  <c r="AY1135" i="199"/>
  <c r="AX1135" i="199"/>
  <c r="AW1135" i="199"/>
  <c r="AV1135" i="199"/>
  <c r="AU1135" i="199"/>
  <c r="BD1134" i="199"/>
  <c r="BA1134" i="199"/>
  <c r="AZ1134" i="199"/>
  <c r="AY1134" i="199"/>
  <c r="AX1134" i="199"/>
  <c r="AW1134" i="199"/>
  <c r="AV1134" i="199"/>
  <c r="AU1134" i="199"/>
  <c r="BD1133" i="199"/>
  <c r="BA1133" i="199"/>
  <c r="AZ1133" i="199"/>
  <c r="AY1133" i="199"/>
  <c r="AX1133" i="199"/>
  <c r="AW1133" i="199"/>
  <c r="AV1133" i="199"/>
  <c r="AU1133" i="199"/>
  <c r="BD1132" i="199"/>
  <c r="BA1132" i="199"/>
  <c r="AZ1132" i="199"/>
  <c r="AY1132" i="199"/>
  <c r="AX1132" i="199"/>
  <c r="AW1132" i="199"/>
  <c r="AV1132" i="199"/>
  <c r="AU1132" i="199"/>
  <c r="BD1131" i="199"/>
  <c r="BA1131" i="199"/>
  <c r="AZ1131" i="199"/>
  <c r="AY1131" i="199"/>
  <c r="AX1131" i="199"/>
  <c r="AW1131" i="199"/>
  <c r="AV1131" i="199"/>
  <c r="AU1131" i="199"/>
  <c r="BD1130" i="199"/>
  <c r="BA1130" i="199"/>
  <c r="AZ1130" i="199"/>
  <c r="AY1130" i="199"/>
  <c r="AX1130" i="199"/>
  <c r="AW1130" i="199"/>
  <c r="AV1130" i="199"/>
  <c r="AU1130" i="199"/>
  <c r="BD1129" i="199"/>
  <c r="BA1129" i="199"/>
  <c r="AZ1129" i="199"/>
  <c r="AY1129" i="199"/>
  <c r="AX1129" i="199"/>
  <c r="AW1129" i="199"/>
  <c r="AV1129" i="199"/>
  <c r="AU1129" i="199"/>
  <c r="BD1128" i="199"/>
  <c r="BA1128" i="199"/>
  <c r="AZ1128" i="199"/>
  <c r="AY1128" i="199"/>
  <c r="AX1128" i="199"/>
  <c r="AW1128" i="199"/>
  <c r="AV1128" i="199"/>
  <c r="AU1128" i="199"/>
  <c r="BD1127" i="199"/>
  <c r="BA1127" i="199"/>
  <c r="AZ1127" i="199"/>
  <c r="AY1127" i="199"/>
  <c r="AX1127" i="199"/>
  <c r="AW1127" i="199"/>
  <c r="AV1127" i="199"/>
  <c r="AU1127" i="199"/>
  <c r="BD1126" i="199"/>
  <c r="BA1126" i="199"/>
  <c r="AZ1126" i="199"/>
  <c r="AY1126" i="199"/>
  <c r="AX1126" i="199"/>
  <c r="AW1126" i="199"/>
  <c r="AV1126" i="199"/>
  <c r="AU1126" i="199"/>
  <c r="BD1125" i="199"/>
  <c r="BA1125" i="199"/>
  <c r="AZ1125" i="199"/>
  <c r="AY1125" i="199"/>
  <c r="AX1125" i="199"/>
  <c r="AW1125" i="199"/>
  <c r="AV1125" i="199"/>
  <c r="AU1125" i="199"/>
  <c r="BD1124" i="199"/>
  <c r="BA1124" i="199"/>
  <c r="AZ1124" i="199"/>
  <c r="AY1124" i="199"/>
  <c r="AX1124" i="199"/>
  <c r="AW1124" i="199"/>
  <c r="AV1124" i="199"/>
  <c r="AU1124" i="199"/>
  <c r="BD1123" i="199"/>
  <c r="BA1123" i="199"/>
  <c r="AZ1123" i="199"/>
  <c r="AY1123" i="199"/>
  <c r="AX1123" i="199"/>
  <c r="AW1123" i="199"/>
  <c r="AV1123" i="199"/>
  <c r="AU1123" i="199"/>
  <c r="BD1122" i="199"/>
  <c r="BA1122" i="199"/>
  <c r="AZ1122" i="199"/>
  <c r="AY1122" i="199"/>
  <c r="AX1122" i="199"/>
  <c r="AW1122" i="199"/>
  <c r="AV1122" i="199"/>
  <c r="AU1122" i="199"/>
  <c r="BD1121" i="199"/>
  <c r="BA1121" i="199"/>
  <c r="AZ1121" i="199"/>
  <c r="AY1121" i="199"/>
  <c r="AX1121" i="199"/>
  <c r="AW1121" i="199"/>
  <c r="AV1121" i="199"/>
  <c r="AU1121" i="199"/>
  <c r="BD1120" i="199"/>
  <c r="BA1120" i="199"/>
  <c r="AZ1120" i="199"/>
  <c r="AY1120" i="199"/>
  <c r="AX1120" i="199"/>
  <c r="AW1120" i="199"/>
  <c r="AV1120" i="199"/>
  <c r="AU1120" i="199"/>
  <c r="BD1119" i="199"/>
  <c r="BA1119" i="199"/>
  <c r="AZ1119" i="199"/>
  <c r="AY1119" i="199"/>
  <c r="AX1119" i="199"/>
  <c r="AW1119" i="199"/>
  <c r="AV1119" i="199"/>
  <c r="AU1119" i="199"/>
  <c r="BD1118" i="199"/>
  <c r="BA1118" i="199"/>
  <c r="AZ1118" i="199"/>
  <c r="AY1118" i="199"/>
  <c r="AX1118" i="199"/>
  <c r="AW1118" i="199"/>
  <c r="AV1118" i="199"/>
  <c r="AU1118" i="199"/>
  <c r="BD1117" i="199"/>
  <c r="BA1117" i="199"/>
  <c r="AZ1117" i="199"/>
  <c r="AY1117" i="199"/>
  <c r="AX1117" i="199"/>
  <c r="AW1117" i="199"/>
  <c r="AV1117" i="199"/>
  <c r="AU1117" i="199"/>
  <c r="BD1116" i="199"/>
  <c r="BA1116" i="199"/>
  <c r="AZ1116" i="199"/>
  <c r="AY1116" i="199"/>
  <c r="AX1116" i="199"/>
  <c r="AW1116" i="199"/>
  <c r="AV1116" i="199"/>
  <c r="AU1116" i="199"/>
  <c r="BD1115" i="199"/>
  <c r="BA1115" i="199"/>
  <c r="AZ1115" i="199"/>
  <c r="AY1115" i="199"/>
  <c r="AX1115" i="199"/>
  <c r="AW1115" i="199"/>
  <c r="AV1115" i="199"/>
  <c r="AU1115" i="199"/>
  <c r="BD1114" i="199"/>
  <c r="BA1114" i="199"/>
  <c r="AZ1114" i="199"/>
  <c r="AY1114" i="199"/>
  <c r="AX1114" i="199"/>
  <c r="AW1114" i="199"/>
  <c r="AV1114" i="199"/>
  <c r="AU1114" i="199"/>
  <c r="BD1113" i="199"/>
  <c r="BA1113" i="199"/>
  <c r="AZ1113" i="199"/>
  <c r="AY1113" i="199"/>
  <c r="AX1113" i="199"/>
  <c r="AW1113" i="199"/>
  <c r="AV1113" i="199"/>
  <c r="AU1113" i="199"/>
  <c r="BD1112" i="199"/>
  <c r="BA1112" i="199"/>
  <c r="AZ1112" i="199"/>
  <c r="AY1112" i="199"/>
  <c r="AX1112" i="199"/>
  <c r="AW1112" i="199"/>
  <c r="AV1112" i="199"/>
  <c r="AU1112" i="199"/>
  <c r="BD1111" i="199"/>
  <c r="BA1111" i="199"/>
  <c r="AZ1111" i="199"/>
  <c r="AY1111" i="199"/>
  <c r="AX1111" i="199"/>
  <c r="AW1111" i="199"/>
  <c r="AV1111" i="199"/>
  <c r="AU1111" i="199"/>
  <c r="BD1110" i="199"/>
  <c r="BA1110" i="199"/>
  <c r="AZ1110" i="199"/>
  <c r="AY1110" i="199"/>
  <c r="AX1110" i="199"/>
  <c r="AW1110" i="199"/>
  <c r="AV1110" i="199"/>
  <c r="AU1110" i="199"/>
  <c r="BD1109" i="199"/>
  <c r="BA1109" i="199"/>
  <c r="AZ1109" i="199"/>
  <c r="AY1109" i="199"/>
  <c r="AX1109" i="199"/>
  <c r="AW1109" i="199"/>
  <c r="AV1109" i="199"/>
  <c r="AU1109" i="199"/>
  <c r="BD1108" i="199"/>
  <c r="BA1108" i="199"/>
  <c r="AZ1108" i="199"/>
  <c r="AY1108" i="199"/>
  <c r="AX1108" i="199"/>
  <c r="AW1108" i="199"/>
  <c r="AV1108" i="199"/>
  <c r="AU1108" i="199"/>
  <c r="BD1107" i="199"/>
  <c r="BA1107" i="199"/>
  <c r="AZ1107" i="199"/>
  <c r="AY1107" i="199"/>
  <c r="AX1107" i="199"/>
  <c r="AW1107" i="199"/>
  <c r="AV1107" i="199"/>
  <c r="AU1107" i="199"/>
  <c r="BD1106" i="199"/>
  <c r="BA1106" i="199"/>
  <c r="AZ1106" i="199"/>
  <c r="AY1106" i="199"/>
  <c r="AX1106" i="199"/>
  <c r="AW1106" i="199"/>
  <c r="AV1106" i="199"/>
  <c r="AU1106" i="199"/>
  <c r="BD1105" i="199"/>
  <c r="BA1105" i="199"/>
  <c r="AZ1105" i="199"/>
  <c r="AY1105" i="199"/>
  <c r="AX1105" i="199"/>
  <c r="AW1105" i="199"/>
  <c r="AV1105" i="199"/>
  <c r="AU1105" i="199"/>
  <c r="BD1104" i="199"/>
  <c r="BA1104" i="199"/>
  <c r="AZ1104" i="199"/>
  <c r="AY1104" i="199"/>
  <c r="AX1104" i="199"/>
  <c r="AW1104" i="199"/>
  <c r="AV1104" i="199"/>
  <c r="AU1104" i="199"/>
  <c r="BD1103" i="199"/>
  <c r="BA1103" i="199"/>
  <c r="AZ1103" i="199"/>
  <c r="AY1103" i="199"/>
  <c r="AX1103" i="199"/>
  <c r="AW1103" i="199"/>
  <c r="AV1103" i="199"/>
  <c r="AU1103" i="199"/>
  <c r="BD1102" i="199"/>
  <c r="BA1102" i="199"/>
  <c r="AZ1102" i="199"/>
  <c r="AY1102" i="199"/>
  <c r="AX1102" i="199"/>
  <c r="AW1102" i="199"/>
  <c r="AV1102" i="199"/>
  <c r="AU1102" i="199"/>
  <c r="BD1101" i="199"/>
  <c r="BA1101" i="199"/>
  <c r="AZ1101" i="199"/>
  <c r="AY1101" i="199"/>
  <c r="AX1101" i="199"/>
  <c r="AW1101" i="199"/>
  <c r="AV1101" i="199"/>
  <c r="AU1101" i="199"/>
  <c r="BD1100" i="199"/>
  <c r="BA1100" i="199"/>
  <c r="AZ1100" i="199"/>
  <c r="AY1100" i="199"/>
  <c r="AX1100" i="199"/>
  <c r="AW1100" i="199"/>
  <c r="AV1100" i="199"/>
  <c r="AU1100" i="199"/>
  <c r="BD1099" i="199"/>
  <c r="BA1099" i="199"/>
  <c r="AZ1099" i="199"/>
  <c r="AY1099" i="199"/>
  <c r="AX1099" i="199"/>
  <c r="AW1099" i="199"/>
  <c r="AV1099" i="199"/>
  <c r="AU1099" i="199"/>
  <c r="BD1098" i="199"/>
  <c r="BA1098" i="199"/>
  <c r="AZ1098" i="199"/>
  <c r="AY1098" i="199"/>
  <c r="AX1098" i="199"/>
  <c r="AW1098" i="199"/>
  <c r="AV1098" i="199"/>
  <c r="AU1098" i="199"/>
  <c r="BD1097" i="199"/>
  <c r="BA1097" i="199"/>
  <c r="AZ1097" i="199"/>
  <c r="AY1097" i="199"/>
  <c r="AX1097" i="199"/>
  <c r="AW1097" i="199"/>
  <c r="AV1097" i="199"/>
  <c r="AU1097" i="199"/>
  <c r="BD1096" i="199"/>
  <c r="BA1096" i="199"/>
  <c r="AZ1096" i="199"/>
  <c r="AY1096" i="199"/>
  <c r="AX1096" i="199"/>
  <c r="AW1096" i="199"/>
  <c r="AV1096" i="199"/>
  <c r="AU1096" i="199"/>
  <c r="BD1095" i="199"/>
  <c r="BA1095" i="199"/>
  <c r="AZ1095" i="199"/>
  <c r="AY1095" i="199"/>
  <c r="AX1095" i="199"/>
  <c r="AW1095" i="199"/>
  <c r="AV1095" i="199"/>
  <c r="AU1095" i="199"/>
  <c r="BD1094" i="199"/>
  <c r="BA1094" i="199"/>
  <c r="AZ1094" i="199"/>
  <c r="AY1094" i="199"/>
  <c r="AX1094" i="199"/>
  <c r="AW1094" i="199"/>
  <c r="AV1094" i="199"/>
  <c r="AU1094" i="199"/>
  <c r="BD1093" i="199"/>
  <c r="BA1093" i="199"/>
  <c r="AZ1093" i="199"/>
  <c r="AY1093" i="199"/>
  <c r="AX1093" i="199"/>
  <c r="AW1093" i="199"/>
  <c r="AV1093" i="199"/>
  <c r="AU1093" i="199"/>
  <c r="BD1092" i="199"/>
  <c r="BA1092" i="199"/>
  <c r="AZ1092" i="199"/>
  <c r="AY1092" i="199"/>
  <c r="AX1092" i="199"/>
  <c r="AW1092" i="199"/>
  <c r="AV1092" i="199"/>
  <c r="AU1092" i="199"/>
  <c r="BD1091" i="199"/>
  <c r="BA1091" i="199"/>
  <c r="AZ1091" i="199"/>
  <c r="AY1091" i="199"/>
  <c r="AX1091" i="199"/>
  <c r="AW1091" i="199"/>
  <c r="AV1091" i="199"/>
  <c r="AU1091" i="199"/>
  <c r="BD1090" i="199"/>
  <c r="BA1090" i="199"/>
  <c r="AZ1090" i="199"/>
  <c r="AY1090" i="199"/>
  <c r="AX1090" i="199"/>
  <c r="AW1090" i="199"/>
  <c r="AV1090" i="199"/>
  <c r="AU1090" i="199"/>
  <c r="BD1089" i="199"/>
  <c r="BA1089" i="199"/>
  <c r="AZ1089" i="199"/>
  <c r="AY1089" i="199"/>
  <c r="AX1089" i="199"/>
  <c r="AW1089" i="199"/>
  <c r="AV1089" i="199"/>
  <c r="AU1089" i="199"/>
  <c r="BD1088" i="199"/>
  <c r="BA1088" i="199"/>
  <c r="AZ1088" i="199"/>
  <c r="AY1088" i="199"/>
  <c r="AX1088" i="199"/>
  <c r="AW1088" i="199"/>
  <c r="AV1088" i="199"/>
  <c r="AU1088" i="199"/>
  <c r="BD1087" i="199"/>
  <c r="BA1087" i="199"/>
  <c r="AZ1087" i="199"/>
  <c r="AY1087" i="199"/>
  <c r="AX1087" i="199"/>
  <c r="AW1087" i="199"/>
  <c r="AV1087" i="199"/>
  <c r="AU1087" i="199"/>
  <c r="BD1086" i="199"/>
  <c r="BA1086" i="199"/>
  <c r="AZ1086" i="199"/>
  <c r="AY1086" i="199"/>
  <c r="AX1086" i="199"/>
  <c r="AW1086" i="199"/>
  <c r="AV1086" i="199"/>
  <c r="AU1086" i="199"/>
  <c r="BD1085" i="199"/>
  <c r="BA1085" i="199"/>
  <c r="AZ1085" i="199"/>
  <c r="AY1085" i="199"/>
  <c r="AX1085" i="199"/>
  <c r="AW1085" i="199"/>
  <c r="AV1085" i="199"/>
  <c r="AU1085" i="199"/>
  <c r="BD1084" i="199"/>
  <c r="BA1084" i="199"/>
  <c r="AZ1084" i="199"/>
  <c r="AY1084" i="199"/>
  <c r="AX1084" i="199"/>
  <c r="AW1084" i="199"/>
  <c r="AV1084" i="199"/>
  <c r="AU1084" i="199"/>
  <c r="BD1083" i="199"/>
  <c r="BA1083" i="199"/>
  <c r="AZ1083" i="199"/>
  <c r="AY1083" i="199"/>
  <c r="AX1083" i="199"/>
  <c r="AW1083" i="199"/>
  <c r="AV1083" i="199"/>
  <c r="AU1083" i="199"/>
  <c r="BD1082" i="199"/>
  <c r="BA1082" i="199"/>
  <c r="AZ1082" i="199"/>
  <c r="AY1082" i="199"/>
  <c r="AX1082" i="199"/>
  <c r="AW1082" i="199"/>
  <c r="AV1082" i="199"/>
  <c r="AU1082" i="199"/>
  <c r="BD1081" i="199"/>
  <c r="BA1081" i="199"/>
  <c r="AZ1081" i="199"/>
  <c r="AY1081" i="199"/>
  <c r="AX1081" i="199"/>
  <c r="AW1081" i="199"/>
  <c r="AV1081" i="199"/>
  <c r="AU1081" i="199"/>
  <c r="BD1080" i="199"/>
  <c r="BA1080" i="199"/>
  <c r="AZ1080" i="199"/>
  <c r="AY1080" i="199"/>
  <c r="AX1080" i="199"/>
  <c r="AW1080" i="199"/>
  <c r="AV1080" i="199"/>
  <c r="AU1080" i="199"/>
  <c r="BD1079" i="199"/>
  <c r="BA1079" i="199"/>
  <c r="AZ1079" i="199"/>
  <c r="AY1079" i="199"/>
  <c r="AX1079" i="199"/>
  <c r="AW1079" i="199"/>
  <c r="AV1079" i="199"/>
  <c r="AU1079" i="199"/>
  <c r="BD1078" i="199"/>
  <c r="BA1078" i="199"/>
  <c r="AZ1078" i="199"/>
  <c r="AY1078" i="199"/>
  <c r="AX1078" i="199"/>
  <c r="AW1078" i="199"/>
  <c r="AV1078" i="199"/>
  <c r="AU1078" i="199"/>
  <c r="BD1077" i="199"/>
  <c r="BA1077" i="199"/>
  <c r="AZ1077" i="199"/>
  <c r="AY1077" i="199"/>
  <c r="AX1077" i="199"/>
  <c r="AW1077" i="199"/>
  <c r="AV1077" i="199"/>
  <c r="AU1077" i="199"/>
  <c r="BD1076" i="199"/>
  <c r="BA1076" i="199"/>
  <c r="AZ1076" i="199"/>
  <c r="AY1076" i="199"/>
  <c r="AX1076" i="199"/>
  <c r="AW1076" i="199"/>
  <c r="AV1076" i="199"/>
  <c r="AU1076" i="199"/>
  <c r="BD1075" i="199"/>
  <c r="BA1075" i="199"/>
  <c r="AZ1075" i="199"/>
  <c r="AY1075" i="199"/>
  <c r="AX1075" i="199"/>
  <c r="AW1075" i="199"/>
  <c r="AV1075" i="199"/>
  <c r="AU1075" i="199"/>
  <c r="BD1074" i="199"/>
  <c r="BA1074" i="199"/>
  <c r="AZ1074" i="199"/>
  <c r="AY1074" i="199"/>
  <c r="AX1074" i="199"/>
  <c r="AW1074" i="199"/>
  <c r="AV1074" i="199"/>
  <c r="AU1074" i="199"/>
  <c r="BD1073" i="199"/>
  <c r="BA1073" i="199"/>
  <c r="AZ1073" i="199"/>
  <c r="AY1073" i="199"/>
  <c r="AX1073" i="199"/>
  <c r="AW1073" i="199"/>
  <c r="AV1073" i="199"/>
  <c r="AU1073" i="199"/>
  <c r="BD1072" i="199"/>
  <c r="BA1072" i="199"/>
  <c r="AZ1072" i="199"/>
  <c r="AY1072" i="199"/>
  <c r="AX1072" i="199"/>
  <c r="AW1072" i="199"/>
  <c r="AV1072" i="199"/>
  <c r="AU1072" i="199"/>
  <c r="BD1071" i="199"/>
  <c r="BA1071" i="199"/>
  <c r="AZ1071" i="199"/>
  <c r="AY1071" i="199"/>
  <c r="AX1071" i="199"/>
  <c r="AW1071" i="199"/>
  <c r="AV1071" i="199"/>
  <c r="AU1071" i="199"/>
  <c r="BD1070" i="199"/>
  <c r="BA1070" i="199"/>
  <c r="AZ1070" i="199"/>
  <c r="AY1070" i="199"/>
  <c r="AX1070" i="199"/>
  <c r="AW1070" i="199"/>
  <c r="AV1070" i="199"/>
  <c r="AU1070" i="199"/>
  <c r="BD1069" i="199"/>
  <c r="BA1069" i="199"/>
  <c r="AZ1069" i="199"/>
  <c r="AY1069" i="199"/>
  <c r="AX1069" i="199"/>
  <c r="AW1069" i="199"/>
  <c r="AV1069" i="199"/>
  <c r="AU1069" i="199"/>
  <c r="BD1068" i="199"/>
  <c r="BA1068" i="199"/>
  <c r="AZ1068" i="199"/>
  <c r="AY1068" i="199"/>
  <c r="AX1068" i="199"/>
  <c r="AW1068" i="199"/>
  <c r="AV1068" i="199"/>
  <c r="AU1068" i="199"/>
  <c r="BD1067" i="199"/>
  <c r="BA1067" i="199"/>
  <c r="AZ1067" i="199"/>
  <c r="AY1067" i="199"/>
  <c r="AX1067" i="199"/>
  <c r="AW1067" i="199"/>
  <c r="AV1067" i="199"/>
  <c r="AU1067" i="199"/>
  <c r="BD1066" i="199"/>
  <c r="BA1066" i="199"/>
  <c r="AZ1066" i="199"/>
  <c r="AY1066" i="199"/>
  <c r="AX1066" i="199"/>
  <c r="AW1066" i="199"/>
  <c r="AV1066" i="199"/>
  <c r="AU1066" i="199"/>
  <c r="BD1065" i="199"/>
  <c r="BA1065" i="199"/>
  <c r="AZ1065" i="199"/>
  <c r="AY1065" i="199"/>
  <c r="AX1065" i="199"/>
  <c r="AW1065" i="199"/>
  <c r="AV1065" i="199"/>
  <c r="AU1065" i="199"/>
  <c r="BD1064" i="199"/>
  <c r="BA1064" i="199"/>
  <c r="AZ1064" i="199"/>
  <c r="AY1064" i="199"/>
  <c r="AX1064" i="199"/>
  <c r="AW1064" i="199"/>
  <c r="AV1064" i="199"/>
  <c r="AU1064" i="199"/>
  <c r="BD1063" i="199"/>
  <c r="BA1063" i="199"/>
  <c r="AZ1063" i="199"/>
  <c r="AY1063" i="199"/>
  <c r="AX1063" i="199"/>
  <c r="AW1063" i="199"/>
  <c r="AV1063" i="199"/>
  <c r="AU1063" i="199"/>
  <c r="BD1062" i="199"/>
  <c r="BA1062" i="199"/>
  <c r="AZ1062" i="199"/>
  <c r="AY1062" i="199"/>
  <c r="AX1062" i="199"/>
  <c r="AW1062" i="199"/>
  <c r="AV1062" i="199"/>
  <c r="AU1062" i="199"/>
  <c r="BD1061" i="199"/>
  <c r="BA1061" i="199"/>
  <c r="AZ1061" i="199"/>
  <c r="AY1061" i="199"/>
  <c r="AX1061" i="199"/>
  <c r="AW1061" i="199"/>
  <c r="AV1061" i="199"/>
  <c r="AU1061" i="199"/>
  <c r="BD1060" i="199"/>
  <c r="BA1060" i="199"/>
  <c r="AZ1060" i="199"/>
  <c r="AY1060" i="199"/>
  <c r="AX1060" i="199"/>
  <c r="AW1060" i="199"/>
  <c r="AV1060" i="199"/>
  <c r="AU1060" i="199"/>
  <c r="BD1059" i="199"/>
  <c r="BA1059" i="199"/>
  <c r="AZ1059" i="199"/>
  <c r="AY1059" i="199"/>
  <c r="AX1059" i="199"/>
  <c r="AW1059" i="199"/>
  <c r="AV1059" i="199"/>
  <c r="AU1059" i="199"/>
  <c r="BD1058" i="199"/>
  <c r="BA1058" i="199"/>
  <c r="AZ1058" i="199"/>
  <c r="AY1058" i="199"/>
  <c r="AX1058" i="199"/>
  <c r="AW1058" i="199"/>
  <c r="AV1058" i="199"/>
  <c r="AU1058" i="199"/>
  <c r="BD1057" i="199"/>
  <c r="BA1057" i="199"/>
  <c r="AZ1057" i="199"/>
  <c r="AY1057" i="199"/>
  <c r="AX1057" i="199"/>
  <c r="AW1057" i="199"/>
  <c r="AV1057" i="199"/>
  <c r="AU1057" i="199"/>
  <c r="BD1056" i="199"/>
  <c r="BA1056" i="199"/>
  <c r="AZ1056" i="199"/>
  <c r="AY1056" i="199"/>
  <c r="AX1056" i="199"/>
  <c r="AW1056" i="199"/>
  <c r="AV1056" i="199"/>
  <c r="AU1056" i="199"/>
  <c r="BD1055" i="199"/>
  <c r="BA1055" i="199"/>
  <c r="AZ1055" i="199"/>
  <c r="AY1055" i="199"/>
  <c r="AX1055" i="199"/>
  <c r="AW1055" i="199"/>
  <c r="AV1055" i="199"/>
  <c r="AU1055" i="199"/>
  <c r="BD1054" i="199"/>
  <c r="BA1054" i="199"/>
  <c r="AZ1054" i="199"/>
  <c r="AY1054" i="199"/>
  <c r="AX1054" i="199"/>
  <c r="AW1054" i="199"/>
  <c r="AV1054" i="199"/>
  <c r="AU1054" i="199"/>
  <c r="BD1053" i="199"/>
  <c r="BA1053" i="199"/>
  <c r="AZ1053" i="199"/>
  <c r="AY1053" i="199"/>
  <c r="AX1053" i="199"/>
  <c r="AW1053" i="199"/>
  <c r="AV1053" i="199"/>
  <c r="AU1053" i="199"/>
  <c r="BD1052" i="199"/>
  <c r="BA1052" i="199"/>
  <c r="AZ1052" i="199"/>
  <c r="AY1052" i="199"/>
  <c r="AX1052" i="199"/>
  <c r="AW1052" i="199"/>
  <c r="AV1052" i="199"/>
  <c r="AU1052" i="199"/>
  <c r="BD1051" i="199"/>
  <c r="BA1051" i="199"/>
  <c r="AZ1051" i="199"/>
  <c r="AY1051" i="199"/>
  <c r="AX1051" i="199"/>
  <c r="AW1051" i="199"/>
  <c r="AV1051" i="199"/>
  <c r="AU1051" i="199"/>
  <c r="BD1050" i="199"/>
  <c r="BA1050" i="199"/>
  <c r="AZ1050" i="199"/>
  <c r="AY1050" i="199"/>
  <c r="AX1050" i="199"/>
  <c r="AW1050" i="199"/>
  <c r="AV1050" i="199"/>
  <c r="AU1050" i="199"/>
  <c r="BD1049" i="199"/>
  <c r="BA1049" i="199"/>
  <c r="AZ1049" i="199"/>
  <c r="AY1049" i="199"/>
  <c r="AX1049" i="199"/>
  <c r="AW1049" i="199"/>
  <c r="AV1049" i="199"/>
  <c r="AU1049" i="199"/>
  <c r="BD1048" i="199"/>
  <c r="BA1048" i="199"/>
  <c r="AZ1048" i="199"/>
  <c r="AY1048" i="199"/>
  <c r="AX1048" i="199"/>
  <c r="AW1048" i="199"/>
  <c r="AV1048" i="199"/>
  <c r="AU1048" i="199"/>
  <c r="BD1047" i="199"/>
  <c r="BA1047" i="199"/>
  <c r="AZ1047" i="199"/>
  <c r="AY1047" i="199"/>
  <c r="AX1047" i="199"/>
  <c r="AW1047" i="199"/>
  <c r="AV1047" i="199"/>
  <c r="AU1047" i="199"/>
  <c r="BD1046" i="199"/>
  <c r="BA1046" i="199"/>
  <c r="AZ1046" i="199"/>
  <c r="AY1046" i="199"/>
  <c r="AX1046" i="199"/>
  <c r="AW1046" i="199"/>
  <c r="AV1046" i="199"/>
  <c r="AU1046" i="199"/>
  <c r="BD1045" i="199"/>
  <c r="BA1045" i="199"/>
  <c r="AZ1045" i="199"/>
  <c r="AY1045" i="199"/>
  <c r="AX1045" i="199"/>
  <c r="AW1045" i="199"/>
  <c r="AV1045" i="199"/>
  <c r="AU1045" i="199"/>
  <c r="BD1044" i="199"/>
  <c r="BA1044" i="199"/>
  <c r="AZ1044" i="199"/>
  <c r="AY1044" i="199"/>
  <c r="AX1044" i="199"/>
  <c r="AW1044" i="199"/>
  <c r="AV1044" i="199"/>
  <c r="AU1044" i="199"/>
  <c r="BD1043" i="199"/>
  <c r="BA1043" i="199"/>
  <c r="AZ1043" i="199"/>
  <c r="AY1043" i="199"/>
  <c r="AX1043" i="199"/>
  <c r="AW1043" i="199"/>
  <c r="AV1043" i="199"/>
  <c r="AU1043" i="199"/>
  <c r="BD1042" i="199"/>
  <c r="BA1042" i="199"/>
  <c r="AZ1042" i="199"/>
  <c r="AY1042" i="199"/>
  <c r="AX1042" i="199"/>
  <c r="AW1042" i="199"/>
  <c r="AV1042" i="199"/>
  <c r="AU1042" i="199"/>
  <c r="BD1041" i="199"/>
  <c r="BA1041" i="199"/>
  <c r="AZ1041" i="199"/>
  <c r="AY1041" i="199"/>
  <c r="AX1041" i="199"/>
  <c r="AW1041" i="199"/>
  <c r="AV1041" i="199"/>
  <c r="AU1041" i="199"/>
  <c r="BD1040" i="199"/>
  <c r="BA1040" i="199"/>
  <c r="AZ1040" i="199"/>
  <c r="AY1040" i="199"/>
  <c r="AX1040" i="199"/>
  <c r="AW1040" i="199"/>
  <c r="AV1040" i="199"/>
  <c r="AU1040" i="199"/>
  <c r="BD1039" i="199"/>
  <c r="BA1039" i="199"/>
  <c r="AZ1039" i="199"/>
  <c r="AY1039" i="199"/>
  <c r="AX1039" i="199"/>
  <c r="AW1039" i="199"/>
  <c r="AV1039" i="199"/>
  <c r="AU1039" i="199"/>
  <c r="BD1038" i="199"/>
  <c r="BA1038" i="199"/>
  <c r="AZ1038" i="199"/>
  <c r="AY1038" i="199"/>
  <c r="AX1038" i="199"/>
  <c r="AW1038" i="199"/>
  <c r="AV1038" i="199"/>
  <c r="AU1038" i="199"/>
  <c r="BD1037" i="199"/>
  <c r="BA1037" i="199"/>
  <c r="AZ1037" i="199"/>
  <c r="AY1037" i="199"/>
  <c r="AX1037" i="199"/>
  <c r="AW1037" i="199"/>
  <c r="AV1037" i="199"/>
  <c r="AU1037" i="199"/>
  <c r="BD1036" i="199"/>
  <c r="BA1036" i="199"/>
  <c r="AZ1036" i="199"/>
  <c r="AY1036" i="199"/>
  <c r="AX1036" i="199"/>
  <c r="AW1036" i="199"/>
  <c r="AV1036" i="199"/>
  <c r="AU1036" i="199"/>
  <c r="BD1035" i="199"/>
  <c r="BA1035" i="199"/>
  <c r="AZ1035" i="199"/>
  <c r="AY1035" i="199"/>
  <c r="AX1035" i="199"/>
  <c r="AW1035" i="199"/>
  <c r="AV1035" i="199"/>
  <c r="AU1035" i="199"/>
  <c r="BD1034" i="199"/>
  <c r="BA1034" i="199"/>
  <c r="AZ1034" i="199"/>
  <c r="AY1034" i="199"/>
  <c r="AX1034" i="199"/>
  <c r="AW1034" i="199"/>
  <c r="AV1034" i="199"/>
  <c r="AU1034" i="199"/>
  <c r="BD1033" i="199"/>
  <c r="BA1033" i="199"/>
  <c r="AZ1033" i="199"/>
  <c r="AY1033" i="199"/>
  <c r="AX1033" i="199"/>
  <c r="AW1033" i="199"/>
  <c r="AV1033" i="199"/>
  <c r="AU1033" i="199"/>
  <c r="BD1032" i="199"/>
  <c r="BA1032" i="199"/>
  <c r="AZ1032" i="199"/>
  <c r="AY1032" i="199"/>
  <c r="AX1032" i="199"/>
  <c r="AW1032" i="199"/>
  <c r="AV1032" i="199"/>
  <c r="AU1032" i="199"/>
  <c r="BD1031" i="199"/>
  <c r="BA1031" i="199"/>
  <c r="AZ1031" i="199"/>
  <c r="AY1031" i="199"/>
  <c r="AX1031" i="199"/>
  <c r="AW1031" i="199"/>
  <c r="AV1031" i="199"/>
  <c r="AU1031" i="199"/>
  <c r="BD1030" i="199"/>
  <c r="BA1030" i="199"/>
  <c r="AZ1030" i="199"/>
  <c r="AY1030" i="199"/>
  <c r="AX1030" i="199"/>
  <c r="AW1030" i="199"/>
  <c r="AV1030" i="199"/>
  <c r="AU1030" i="199"/>
  <c r="BD1029" i="199"/>
  <c r="BA1029" i="199"/>
  <c r="AZ1029" i="199"/>
  <c r="AY1029" i="199"/>
  <c r="AX1029" i="199"/>
  <c r="AW1029" i="199"/>
  <c r="AV1029" i="199"/>
  <c r="AU1029" i="199"/>
  <c r="BD1028" i="199"/>
  <c r="BA1028" i="199"/>
  <c r="AZ1028" i="199"/>
  <c r="AY1028" i="199"/>
  <c r="AX1028" i="199"/>
  <c r="AW1028" i="199"/>
  <c r="AV1028" i="199"/>
  <c r="AU1028" i="199"/>
  <c r="BD1027" i="199"/>
  <c r="BA1027" i="199"/>
  <c r="AZ1027" i="199"/>
  <c r="AY1027" i="199"/>
  <c r="AX1027" i="199"/>
  <c r="AW1027" i="199"/>
  <c r="AV1027" i="199"/>
  <c r="AU1027" i="199"/>
  <c r="BD1026" i="199"/>
  <c r="BA1026" i="199"/>
  <c r="AZ1026" i="199"/>
  <c r="AY1026" i="199"/>
  <c r="AX1026" i="199"/>
  <c r="AW1026" i="199"/>
  <c r="AV1026" i="199"/>
  <c r="AU1026" i="199"/>
  <c r="BD1025" i="199"/>
  <c r="BA1025" i="199"/>
  <c r="AZ1025" i="199"/>
  <c r="AY1025" i="199"/>
  <c r="AX1025" i="199"/>
  <c r="AW1025" i="199"/>
  <c r="AV1025" i="199"/>
  <c r="AU1025" i="199"/>
  <c r="BD1024" i="199"/>
  <c r="BA1024" i="199"/>
  <c r="AZ1024" i="199"/>
  <c r="AY1024" i="199"/>
  <c r="AX1024" i="199"/>
  <c r="AW1024" i="199"/>
  <c r="AV1024" i="199"/>
  <c r="AU1024" i="199"/>
  <c r="BD1023" i="199"/>
  <c r="BA1023" i="199"/>
  <c r="AZ1023" i="199"/>
  <c r="AY1023" i="199"/>
  <c r="AX1023" i="199"/>
  <c r="AW1023" i="199"/>
  <c r="AV1023" i="199"/>
  <c r="AU1023" i="199"/>
  <c r="BD1022" i="199"/>
  <c r="BA1022" i="199"/>
  <c r="AZ1022" i="199"/>
  <c r="AY1022" i="199"/>
  <c r="AX1022" i="199"/>
  <c r="AW1022" i="199"/>
  <c r="AV1022" i="199"/>
  <c r="AU1022" i="199"/>
  <c r="BD1021" i="199"/>
  <c r="BA1021" i="199"/>
  <c r="AZ1021" i="199"/>
  <c r="AY1021" i="199"/>
  <c r="AX1021" i="199"/>
  <c r="AW1021" i="199"/>
  <c r="AV1021" i="199"/>
  <c r="AU1021" i="199"/>
  <c r="BD1020" i="199"/>
  <c r="BA1020" i="199"/>
  <c r="AZ1020" i="199"/>
  <c r="AY1020" i="199"/>
  <c r="AX1020" i="199"/>
  <c r="AW1020" i="199"/>
  <c r="AV1020" i="199"/>
  <c r="AU1020" i="199"/>
  <c r="BD1019" i="199"/>
  <c r="BA1019" i="199"/>
  <c r="AZ1019" i="199"/>
  <c r="AY1019" i="199"/>
  <c r="AX1019" i="199"/>
  <c r="AW1019" i="199"/>
  <c r="AV1019" i="199"/>
  <c r="AU1019" i="199"/>
  <c r="BD1018" i="199"/>
  <c r="BA1018" i="199"/>
  <c r="AZ1018" i="199"/>
  <c r="AY1018" i="199"/>
  <c r="AX1018" i="199"/>
  <c r="AW1018" i="199"/>
  <c r="AV1018" i="199"/>
  <c r="AU1018" i="199"/>
  <c r="BD1017" i="199"/>
  <c r="BA1017" i="199"/>
  <c r="AZ1017" i="199"/>
  <c r="AY1017" i="199"/>
  <c r="AX1017" i="199"/>
  <c r="AW1017" i="199"/>
  <c r="AV1017" i="199"/>
  <c r="AU1017" i="199"/>
  <c r="BD1016" i="199"/>
  <c r="BA1016" i="199"/>
  <c r="AZ1016" i="199"/>
  <c r="AY1016" i="199"/>
  <c r="AX1016" i="199"/>
  <c r="AW1016" i="199"/>
  <c r="AV1016" i="199"/>
  <c r="AU1016" i="199"/>
  <c r="BD1015" i="199"/>
  <c r="BA1015" i="199"/>
  <c r="AZ1015" i="199"/>
  <c r="AY1015" i="199"/>
  <c r="AX1015" i="199"/>
  <c r="AW1015" i="199"/>
  <c r="AV1015" i="199"/>
  <c r="AU1015" i="199"/>
  <c r="BD1014" i="199"/>
  <c r="BA1014" i="199"/>
  <c r="AZ1014" i="199"/>
  <c r="AY1014" i="199"/>
  <c r="AX1014" i="199"/>
  <c r="AW1014" i="199"/>
  <c r="AV1014" i="199"/>
  <c r="AU1014" i="199"/>
  <c r="BD1013" i="199"/>
  <c r="BA1013" i="199"/>
  <c r="AZ1013" i="199"/>
  <c r="AY1013" i="199"/>
  <c r="AX1013" i="199"/>
  <c r="AW1013" i="199"/>
  <c r="AV1013" i="199"/>
  <c r="AU1013" i="199"/>
  <c r="BD1012" i="199"/>
  <c r="BA1012" i="199"/>
  <c r="AZ1012" i="199"/>
  <c r="AY1012" i="199"/>
  <c r="AX1012" i="199"/>
  <c r="AW1012" i="199"/>
  <c r="AV1012" i="199"/>
  <c r="AU1012" i="199"/>
  <c r="BD1011" i="199"/>
  <c r="BA1011" i="199"/>
  <c r="AZ1011" i="199"/>
  <c r="AY1011" i="199"/>
  <c r="AX1011" i="199"/>
  <c r="AW1011" i="199"/>
  <c r="AV1011" i="199"/>
  <c r="AU1011" i="199"/>
  <c r="BD1010" i="199"/>
  <c r="BA1010" i="199"/>
  <c r="AZ1010" i="199"/>
  <c r="AY1010" i="199"/>
  <c r="AX1010" i="199"/>
  <c r="AW1010" i="199"/>
  <c r="AV1010" i="199"/>
  <c r="AU1010" i="199"/>
  <c r="BD1009" i="199"/>
  <c r="BA1009" i="199"/>
  <c r="AZ1009" i="199"/>
  <c r="AY1009" i="199"/>
  <c r="AX1009" i="199"/>
  <c r="AW1009" i="199"/>
  <c r="AV1009" i="199"/>
  <c r="AU1009" i="199"/>
  <c r="BD1008" i="199"/>
  <c r="BA1008" i="199"/>
  <c r="AZ1008" i="199"/>
  <c r="AY1008" i="199"/>
  <c r="AX1008" i="199"/>
  <c r="AW1008" i="199"/>
  <c r="AV1008" i="199"/>
  <c r="AU1008" i="199"/>
  <c r="BD1007" i="199"/>
  <c r="BA1007" i="199"/>
  <c r="AZ1007" i="199"/>
  <c r="AY1007" i="199"/>
  <c r="AX1007" i="199"/>
  <c r="AW1007" i="199"/>
  <c r="AV1007" i="199"/>
  <c r="AU1007" i="199"/>
  <c r="BD1006" i="199"/>
  <c r="BA1006" i="199"/>
  <c r="AZ1006" i="199"/>
  <c r="AY1006" i="199"/>
  <c r="AX1006" i="199"/>
  <c r="AW1006" i="199"/>
  <c r="AV1006" i="199"/>
  <c r="AU1006" i="199"/>
  <c r="BD1005" i="199"/>
  <c r="BA1005" i="199"/>
  <c r="AZ1005" i="199"/>
  <c r="AY1005" i="199"/>
  <c r="AX1005" i="199"/>
  <c r="AW1005" i="199"/>
  <c r="AV1005" i="199"/>
  <c r="AU1005" i="199"/>
  <c r="BD1004" i="199"/>
  <c r="BA1004" i="199"/>
  <c r="AZ1004" i="199"/>
  <c r="AY1004" i="199"/>
  <c r="AX1004" i="199"/>
  <c r="AW1004" i="199"/>
  <c r="AV1004" i="199"/>
  <c r="AU1004" i="199"/>
  <c r="BD1003" i="199"/>
  <c r="BA1003" i="199"/>
  <c r="AZ1003" i="199"/>
  <c r="AY1003" i="199"/>
  <c r="AX1003" i="199"/>
  <c r="AW1003" i="199"/>
  <c r="AV1003" i="199"/>
  <c r="AU1003" i="199"/>
  <c r="BD1002" i="199"/>
  <c r="BA1002" i="199"/>
  <c r="AZ1002" i="199"/>
  <c r="AY1002" i="199"/>
  <c r="AX1002" i="199"/>
  <c r="AW1002" i="199"/>
  <c r="AV1002" i="199"/>
  <c r="AU1002" i="199"/>
  <c r="BD1001" i="199"/>
  <c r="BA1001" i="199"/>
  <c r="AZ1001" i="199"/>
  <c r="AY1001" i="199"/>
  <c r="AX1001" i="199"/>
  <c r="AW1001" i="199"/>
  <c r="AV1001" i="199"/>
  <c r="AU1001" i="199"/>
  <c r="BD1000" i="199"/>
  <c r="BA1000" i="199"/>
  <c r="AZ1000" i="199"/>
  <c r="AY1000" i="199"/>
  <c r="AX1000" i="199"/>
  <c r="AW1000" i="199"/>
  <c r="AV1000" i="199"/>
  <c r="AU1000" i="199"/>
  <c r="BD999" i="199"/>
  <c r="BA999" i="199"/>
  <c r="AZ999" i="199"/>
  <c r="AY999" i="199"/>
  <c r="AX999" i="199"/>
  <c r="AW999" i="199"/>
  <c r="AV999" i="199"/>
  <c r="AU999" i="199"/>
  <c r="BD998" i="199"/>
  <c r="BA998" i="199"/>
  <c r="AZ998" i="199"/>
  <c r="AY998" i="199"/>
  <c r="AX998" i="199"/>
  <c r="AW998" i="199"/>
  <c r="AV998" i="199"/>
  <c r="AU998" i="199"/>
  <c r="BD997" i="199"/>
  <c r="BA997" i="199"/>
  <c r="AZ997" i="199"/>
  <c r="AY997" i="199"/>
  <c r="AX997" i="199"/>
  <c r="AW997" i="199"/>
  <c r="AV997" i="199"/>
  <c r="AU997" i="199"/>
  <c r="BD996" i="199"/>
  <c r="BA996" i="199"/>
  <c r="AZ996" i="199"/>
  <c r="AY996" i="199"/>
  <c r="AX996" i="199"/>
  <c r="AW996" i="199"/>
  <c r="AV996" i="199"/>
  <c r="AU996" i="199"/>
  <c r="BD995" i="199"/>
  <c r="BA995" i="199"/>
  <c r="AZ995" i="199"/>
  <c r="AY995" i="199"/>
  <c r="AX995" i="199"/>
  <c r="AW995" i="199"/>
  <c r="AV995" i="199"/>
  <c r="AU995" i="199"/>
  <c r="BD994" i="199"/>
  <c r="BA994" i="199"/>
  <c r="AZ994" i="199"/>
  <c r="AY994" i="199"/>
  <c r="AX994" i="199"/>
  <c r="AW994" i="199"/>
  <c r="AV994" i="199"/>
  <c r="AU994" i="199"/>
  <c r="BD993" i="199"/>
  <c r="BA993" i="199"/>
  <c r="AZ993" i="199"/>
  <c r="AY993" i="199"/>
  <c r="AX993" i="199"/>
  <c r="AW993" i="199"/>
  <c r="AV993" i="199"/>
  <c r="AU993" i="199"/>
  <c r="BD992" i="199"/>
  <c r="BA992" i="199"/>
  <c r="AZ992" i="199"/>
  <c r="AY992" i="199"/>
  <c r="AX992" i="199"/>
  <c r="AW992" i="199"/>
  <c r="AV992" i="199"/>
  <c r="AU992" i="199"/>
  <c r="BD991" i="199"/>
  <c r="BA991" i="199"/>
  <c r="AZ991" i="199"/>
  <c r="AY991" i="199"/>
  <c r="AX991" i="199"/>
  <c r="AW991" i="199"/>
  <c r="AV991" i="199"/>
  <c r="AU991" i="199"/>
  <c r="BD990" i="199"/>
  <c r="BA990" i="199"/>
  <c r="AZ990" i="199"/>
  <c r="AY990" i="199"/>
  <c r="AX990" i="199"/>
  <c r="AW990" i="199"/>
  <c r="AV990" i="199"/>
  <c r="AU990" i="199"/>
  <c r="BD989" i="199"/>
  <c r="BA989" i="199"/>
  <c r="AZ989" i="199"/>
  <c r="AY989" i="199"/>
  <c r="AX989" i="199"/>
  <c r="AW989" i="199"/>
  <c r="AV989" i="199"/>
  <c r="AU989" i="199"/>
  <c r="BD988" i="199"/>
  <c r="BA988" i="199"/>
  <c r="AZ988" i="199"/>
  <c r="AY988" i="199"/>
  <c r="AX988" i="199"/>
  <c r="AW988" i="199"/>
  <c r="AV988" i="199"/>
  <c r="AU988" i="199"/>
  <c r="BD987" i="199"/>
  <c r="BA987" i="199"/>
  <c r="AZ987" i="199"/>
  <c r="AY987" i="199"/>
  <c r="AX987" i="199"/>
  <c r="AW987" i="199"/>
  <c r="AV987" i="199"/>
  <c r="AU987" i="199"/>
  <c r="BD986" i="199"/>
  <c r="BA986" i="199"/>
  <c r="AZ986" i="199"/>
  <c r="AY986" i="199"/>
  <c r="AX986" i="199"/>
  <c r="AW986" i="199"/>
  <c r="AV986" i="199"/>
  <c r="AU986" i="199"/>
  <c r="BD985" i="199"/>
  <c r="BA985" i="199"/>
  <c r="AZ985" i="199"/>
  <c r="AY985" i="199"/>
  <c r="AX985" i="199"/>
  <c r="AW985" i="199"/>
  <c r="AV985" i="199"/>
  <c r="AU985" i="199"/>
  <c r="BD984" i="199"/>
  <c r="BA984" i="199"/>
  <c r="AZ984" i="199"/>
  <c r="AY984" i="199"/>
  <c r="AX984" i="199"/>
  <c r="AW984" i="199"/>
  <c r="AV984" i="199"/>
  <c r="AU984" i="199"/>
  <c r="BD983" i="199"/>
  <c r="BA983" i="199"/>
  <c r="AZ983" i="199"/>
  <c r="AY983" i="199"/>
  <c r="AX983" i="199"/>
  <c r="AW983" i="199"/>
  <c r="AV983" i="199"/>
  <c r="AU983" i="199"/>
  <c r="BD982" i="199"/>
  <c r="BA982" i="199"/>
  <c r="AZ982" i="199"/>
  <c r="AY982" i="199"/>
  <c r="AX982" i="199"/>
  <c r="AW982" i="199"/>
  <c r="AV982" i="199"/>
  <c r="AU982" i="199"/>
  <c r="BD981" i="199"/>
  <c r="BA981" i="199"/>
  <c r="AZ981" i="199"/>
  <c r="AY981" i="199"/>
  <c r="AX981" i="199"/>
  <c r="AW981" i="199"/>
  <c r="AV981" i="199"/>
  <c r="AU981" i="199"/>
  <c r="BD980" i="199"/>
  <c r="BA980" i="199"/>
  <c r="AZ980" i="199"/>
  <c r="AY980" i="199"/>
  <c r="AX980" i="199"/>
  <c r="AW980" i="199"/>
  <c r="AV980" i="199"/>
  <c r="AU980" i="199"/>
  <c r="BD979" i="199"/>
  <c r="BA979" i="199"/>
  <c r="AZ979" i="199"/>
  <c r="AY979" i="199"/>
  <c r="AX979" i="199"/>
  <c r="AW979" i="199"/>
  <c r="AV979" i="199"/>
  <c r="AU979" i="199"/>
  <c r="BD978" i="199"/>
  <c r="BA978" i="199"/>
  <c r="AZ978" i="199"/>
  <c r="AY978" i="199"/>
  <c r="AX978" i="199"/>
  <c r="AW978" i="199"/>
  <c r="AV978" i="199"/>
  <c r="AU978" i="199"/>
  <c r="BD977" i="199"/>
  <c r="BA977" i="199"/>
  <c r="AZ977" i="199"/>
  <c r="AY977" i="199"/>
  <c r="AX977" i="199"/>
  <c r="AW977" i="199"/>
  <c r="AV977" i="199"/>
  <c r="AU977" i="199"/>
  <c r="BD976" i="199"/>
  <c r="BA976" i="199"/>
  <c r="AZ976" i="199"/>
  <c r="AY976" i="199"/>
  <c r="AX976" i="199"/>
  <c r="AW976" i="199"/>
  <c r="AV976" i="199"/>
  <c r="AU976" i="199"/>
  <c r="BD975" i="199"/>
  <c r="BA975" i="199"/>
  <c r="AZ975" i="199"/>
  <c r="AY975" i="199"/>
  <c r="AX975" i="199"/>
  <c r="AW975" i="199"/>
  <c r="AV975" i="199"/>
  <c r="AU975" i="199"/>
  <c r="BD974" i="199"/>
  <c r="BA974" i="199"/>
  <c r="AZ974" i="199"/>
  <c r="AY974" i="199"/>
  <c r="AX974" i="199"/>
  <c r="AW974" i="199"/>
  <c r="AV974" i="199"/>
  <c r="AU974" i="199"/>
  <c r="BD973" i="199"/>
  <c r="BA973" i="199"/>
  <c r="AZ973" i="199"/>
  <c r="AY973" i="199"/>
  <c r="AX973" i="199"/>
  <c r="AW973" i="199"/>
  <c r="AV973" i="199"/>
  <c r="AU973" i="199"/>
  <c r="BD972" i="199"/>
  <c r="BA972" i="199"/>
  <c r="AZ972" i="199"/>
  <c r="AY972" i="199"/>
  <c r="AX972" i="199"/>
  <c r="AW972" i="199"/>
  <c r="AV972" i="199"/>
  <c r="AU972" i="199"/>
  <c r="BD971" i="199"/>
  <c r="BA971" i="199"/>
  <c r="AZ971" i="199"/>
  <c r="AY971" i="199"/>
  <c r="AX971" i="199"/>
  <c r="AW971" i="199"/>
  <c r="AV971" i="199"/>
  <c r="AU971" i="199"/>
  <c r="BD970" i="199"/>
  <c r="BA970" i="199"/>
  <c r="AZ970" i="199"/>
  <c r="AY970" i="199"/>
  <c r="AX970" i="199"/>
  <c r="AW970" i="199"/>
  <c r="AV970" i="199"/>
  <c r="AU970" i="199"/>
  <c r="BD969" i="199"/>
  <c r="BA969" i="199"/>
  <c r="AZ969" i="199"/>
  <c r="AY969" i="199"/>
  <c r="AX969" i="199"/>
  <c r="AW969" i="199"/>
  <c r="AV969" i="199"/>
  <c r="AU969" i="199"/>
  <c r="BD968" i="199"/>
  <c r="BA968" i="199"/>
  <c r="AZ968" i="199"/>
  <c r="AY968" i="199"/>
  <c r="AX968" i="199"/>
  <c r="AW968" i="199"/>
  <c r="AV968" i="199"/>
  <c r="AU968" i="199"/>
  <c r="BD967" i="199"/>
  <c r="BA967" i="199"/>
  <c r="AZ967" i="199"/>
  <c r="AY967" i="199"/>
  <c r="AX967" i="199"/>
  <c r="AW967" i="199"/>
  <c r="AV967" i="199"/>
  <c r="AU967" i="199"/>
  <c r="BD966" i="199"/>
  <c r="BA966" i="199"/>
  <c r="AZ966" i="199"/>
  <c r="AY966" i="199"/>
  <c r="AX966" i="199"/>
  <c r="AW966" i="199"/>
  <c r="AV966" i="199"/>
  <c r="AU966" i="199"/>
  <c r="BD965" i="199"/>
  <c r="BA965" i="199"/>
  <c r="AZ965" i="199"/>
  <c r="AY965" i="199"/>
  <c r="AX965" i="199"/>
  <c r="AW965" i="199"/>
  <c r="AV965" i="199"/>
  <c r="AU965" i="199"/>
  <c r="BD964" i="199"/>
  <c r="BA964" i="199"/>
  <c r="AZ964" i="199"/>
  <c r="AY964" i="199"/>
  <c r="AX964" i="199"/>
  <c r="AW964" i="199"/>
  <c r="AV964" i="199"/>
  <c r="AU964" i="199"/>
  <c r="BD963" i="199"/>
  <c r="BA963" i="199"/>
  <c r="AZ963" i="199"/>
  <c r="AY963" i="199"/>
  <c r="AX963" i="199"/>
  <c r="AW963" i="199"/>
  <c r="AV963" i="199"/>
  <c r="AU963" i="199"/>
  <c r="BD962" i="199"/>
  <c r="BA962" i="199"/>
  <c r="AZ962" i="199"/>
  <c r="AY962" i="199"/>
  <c r="AX962" i="199"/>
  <c r="AW962" i="199"/>
  <c r="AV962" i="199"/>
  <c r="AU962" i="199"/>
  <c r="BD961" i="199"/>
  <c r="BA961" i="199"/>
  <c r="AZ961" i="199"/>
  <c r="AY961" i="199"/>
  <c r="AX961" i="199"/>
  <c r="AW961" i="199"/>
  <c r="AV961" i="199"/>
  <c r="AU961" i="199"/>
  <c r="BD960" i="199"/>
  <c r="BA960" i="199"/>
  <c r="AZ960" i="199"/>
  <c r="AY960" i="199"/>
  <c r="AX960" i="199"/>
  <c r="AW960" i="199"/>
  <c r="AV960" i="199"/>
  <c r="AU960" i="199"/>
  <c r="BD959" i="199"/>
  <c r="BA959" i="199"/>
  <c r="AZ959" i="199"/>
  <c r="AY959" i="199"/>
  <c r="AX959" i="199"/>
  <c r="AW959" i="199"/>
  <c r="AV959" i="199"/>
  <c r="AU959" i="199"/>
  <c r="BD958" i="199"/>
  <c r="BA958" i="199"/>
  <c r="AZ958" i="199"/>
  <c r="AY958" i="199"/>
  <c r="AX958" i="199"/>
  <c r="AW958" i="199"/>
  <c r="AV958" i="199"/>
  <c r="AU958" i="199"/>
  <c r="BD957" i="199"/>
  <c r="BA957" i="199"/>
  <c r="AZ957" i="199"/>
  <c r="AY957" i="199"/>
  <c r="AX957" i="199"/>
  <c r="AW957" i="199"/>
  <c r="AV957" i="199"/>
  <c r="AU957" i="199"/>
  <c r="BD956" i="199"/>
  <c r="BA956" i="199"/>
  <c r="AZ956" i="199"/>
  <c r="AY956" i="199"/>
  <c r="AX956" i="199"/>
  <c r="AW956" i="199"/>
  <c r="AV956" i="199"/>
  <c r="AU956" i="199"/>
  <c r="BD955" i="199"/>
  <c r="BA955" i="199"/>
  <c r="AZ955" i="199"/>
  <c r="AY955" i="199"/>
  <c r="AX955" i="199"/>
  <c r="AW955" i="199"/>
  <c r="AV955" i="199"/>
  <c r="AU955" i="199"/>
  <c r="BD954" i="199"/>
  <c r="BA954" i="199"/>
  <c r="AZ954" i="199"/>
  <c r="AY954" i="199"/>
  <c r="AX954" i="199"/>
  <c r="AW954" i="199"/>
  <c r="AV954" i="199"/>
  <c r="AU954" i="199"/>
  <c r="BD953" i="199"/>
  <c r="BA953" i="199"/>
  <c r="AZ953" i="199"/>
  <c r="AY953" i="199"/>
  <c r="AX953" i="199"/>
  <c r="AW953" i="199"/>
  <c r="AV953" i="199"/>
  <c r="AU953" i="199"/>
  <c r="BD952" i="199"/>
  <c r="BA952" i="199"/>
  <c r="AZ952" i="199"/>
  <c r="AY952" i="199"/>
  <c r="AX952" i="199"/>
  <c r="AW952" i="199"/>
  <c r="AV952" i="199"/>
  <c r="AU952" i="199"/>
  <c r="BD951" i="199"/>
  <c r="BA951" i="199"/>
  <c r="AZ951" i="199"/>
  <c r="AY951" i="199"/>
  <c r="AX951" i="199"/>
  <c r="AW951" i="199"/>
  <c r="AV951" i="199"/>
  <c r="AU951" i="199"/>
  <c r="BD950" i="199"/>
  <c r="BA950" i="199"/>
  <c r="AZ950" i="199"/>
  <c r="AY950" i="199"/>
  <c r="AX950" i="199"/>
  <c r="AW950" i="199"/>
  <c r="AV950" i="199"/>
  <c r="AU950" i="199"/>
  <c r="BD949" i="199"/>
  <c r="BA949" i="199"/>
  <c r="AZ949" i="199"/>
  <c r="AY949" i="199"/>
  <c r="AX949" i="199"/>
  <c r="AW949" i="199"/>
  <c r="AV949" i="199"/>
  <c r="AU949" i="199"/>
  <c r="BD948" i="199"/>
  <c r="BA948" i="199"/>
  <c r="AZ948" i="199"/>
  <c r="AY948" i="199"/>
  <c r="AX948" i="199"/>
  <c r="AW948" i="199"/>
  <c r="AV948" i="199"/>
  <c r="AU948" i="199"/>
  <c r="BD947" i="199"/>
  <c r="BA947" i="199"/>
  <c r="AZ947" i="199"/>
  <c r="AY947" i="199"/>
  <c r="AX947" i="199"/>
  <c r="AW947" i="199"/>
  <c r="AV947" i="199"/>
  <c r="AU947" i="199"/>
  <c r="BD946" i="199"/>
  <c r="BA946" i="199"/>
  <c r="AZ946" i="199"/>
  <c r="AY946" i="199"/>
  <c r="AX946" i="199"/>
  <c r="AW946" i="199"/>
  <c r="AV946" i="199"/>
  <c r="AU946" i="199"/>
  <c r="BD945" i="199"/>
  <c r="BA945" i="199"/>
  <c r="AZ945" i="199"/>
  <c r="AY945" i="199"/>
  <c r="AX945" i="199"/>
  <c r="AW945" i="199"/>
  <c r="AV945" i="199"/>
  <c r="AU945" i="199"/>
  <c r="BD944" i="199"/>
  <c r="BA944" i="199"/>
  <c r="AZ944" i="199"/>
  <c r="AY944" i="199"/>
  <c r="AX944" i="199"/>
  <c r="AW944" i="199"/>
  <c r="AV944" i="199"/>
  <c r="AU944" i="199"/>
  <c r="BD943" i="199"/>
  <c r="BA943" i="199"/>
  <c r="AZ943" i="199"/>
  <c r="AY943" i="199"/>
  <c r="AX943" i="199"/>
  <c r="AW943" i="199"/>
  <c r="AV943" i="199"/>
  <c r="AU943" i="199"/>
  <c r="BD942" i="199"/>
  <c r="BA942" i="199"/>
  <c r="AZ942" i="199"/>
  <c r="AY942" i="199"/>
  <c r="AX942" i="199"/>
  <c r="AW942" i="199"/>
  <c r="AV942" i="199"/>
  <c r="AU942" i="199"/>
  <c r="BD941" i="199"/>
  <c r="BA941" i="199"/>
  <c r="AZ941" i="199"/>
  <c r="AY941" i="199"/>
  <c r="AX941" i="199"/>
  <c r="AW941" i="199"/>
  <c r="AV941" i="199"/>
  <c r="AU941" i="199"/>
  <c r="BD940" i="199"/>
  <c r="BA940" i="199"/>
  <c r="AZ940" i="199"/>
  <c r="AY940" i="199"/>
  <c r="AX940" i="199"/>
  <c r="AW940" i="199"/>
  <c r="AV940" i="199"/>
  <c r="AU940" i="199"/>
  <c r="BD939" i="199"/>
  <c r="BA939" i="199"/>
  <c r="AZ939" i="199"/>
  <c r="AY939" i="199"/>
  <c r="AX939" i="199"/>
  <c r="AW939" i="199"/>
  <c r="AV939" i="199"/>
  <c r="AU939" i="199"/>
  <c r="BD938" i="199"/>
  <c r="BA938" i="199"/>
  <c r="AZ938" i="199"/>
  <c r="AY938" i="199"/>
  <c r="AX938" i="199"/>
  <c r="AW938" i="199"/>
  <c r="AV938" i="199"/>
  <c r="AU938" i="199"/>
  <c r="BD937" i="199"/>
  <c r="BA937" i="199"/>
  <c r="AZ937" i="199"/>
  <c r="AY937" i="199"/>
  <c r="AX937" i="199"/>
  <c r="AW937" i="199"/>
  <c r="AV937" i="199"/>
  <c r="AU937" i="199"/>
  <c r="BD936" i="199"/>
  <c r="BA936" i="199"/>
  <c r="AZ936" i="199"/>
  <c r="AY936" i="199"/>
  <c r="AX936" i="199"/>
  <c r="AW936" i="199"/>
  <c r="AV936" i="199"/>
  <c r="AU936" i="199"/>
  <c r="BD935" i="199"/>
  <c r="BA935" i="199"/>
  <c r="AZ935" i="199"/>
  <c r="AY935" i="199"/>
  <c r="AX935" i="199"/>
  <c r="AW935" i="199"/>
  <c r="AV935" i="199"/>
  <c r="AU935" i="199"/>
  <c r="BD934" i="199"/>
  <c r="BA934" i="199"/>
  <c r="AZ934" i="199"/>
  <c r="AY934" i="199"/>
  <c r="AX934" i="199"/>
  <c r="AW934" i="199"/>
  <c r="AV934" i="199"/>
  <c r="AU934" i="199"/>
  <c r="BD933" i="199"/>
  <c r="BA933" i="199"/>
  <c r="AZ933" i="199"/>
  <c r="AY933" i="199"/>
  <c r="AX933" i="199"/>
  <c r="AW933" i="199"/>
  <c r="AV933" i="199"/>
  <c r="AU933" i="199"/>
  <c r="BD932" i="199"/>
  <c r="BA932" i="199"/>
  <c r="AZ932" i="199"/>
  <c r="AY932" i="199"/>
  <c r="AX932" i="199"/>
  <c r="AW932" i="199"/>
  <c r="AV932" i="199"/>
  <c r="AU932" i="199"/>
  <c r="BD931" i="199"/>
  <c r="BA931" i="199"/>
  <c r="AZ931" i="199"/>
  <c r="AY931" i="199"/>
  <c r="AX931" i="199"/>
  <c r="AW931" i="199"/>
  <c r="AV931" i="199"/>
  <c r="AU931" i="199"/>
  <c r="BD930" i="199"/>
  <c r="BA930" i="199"/>
  <c r="AZ930" i="199"/>
  <c r="AY930" i="199"/>
  <c r="AX930" i="199"/>
  <c r="AW930" i="199"/>
  <c r="AV930" i="199"/>
  <c r="AU930" i="199"/>
  <c r="BD929" i="199"/>
  <c r="BA929" i="199"/>
  <c r="AZ929" i="199"/>
  <c r="AY929" i="199"/>
  <c r="AX929" i="199"/>
  <c r="AW929" i="199"/>
  <c r="AV929" i="199"/>
  <c r="AU929" i="199"/>
  <c r="BD928" i="199"/>
  <c r="BA928" i="199"/>
  <c r="AZ928" i="199"/>
  <c r="AY928" i="199"/>
  <c r="AX928" i="199"/>
  <c r="AW928" i="199"/>
  <c r="AV928" i="199"/>
  <c r="AU928" i="199"/>
  <c r="BD927" i="199"/>
  <c r="BA927" i="199"/>
  <c r="AZ927" i="199"/>
  <c r="AY927" i="199"/>
  <c r="AX927" i="199"/>
  <c r="AW927" i="199"/>
  <c r="AV927" i="199"/>
  <c r="AU927" i="199"/>
  <c r="BD926" i="199"/>
  <c r="BA926" i="199"/>
  <c r="AZ926" i="199"/>
  <c r="AY926" i="199"/>
  <c r="AX926" i="199"/>
  <c r="AW926" i="199"/>
  <c r="AV926" i="199"/>
  <c r="AU926" i="199"/>
  <c r="BD925" i="199"/>
  <c r="BA925" i="199"/>
  <c r="AZ925" i="199"/>
  <c r="AY925" i="199"/>
  <c r="AX925" i="199"/>
  <c r="AW925" i="199"/>
  <c r="AV925" i="199"/>
  <c r="AU925" i="199"/>
  <c r="BD924" i="199"/>
  <c r="BA924" i="199"/>
  <c r="AZ924" i="199"/>
  <c r="AY924" i="199"/>
  <c r="AX924" i="199"/>
  <c r="AW924" i="199"/>
  <c r="AV924" i="199"/>
  <c r="AU924" i="199"/>
  <c r="BD923" i="199"/>
  <c r="BA923" i="199"/>
  <c r="AZ923" i="199"/>
  <c r="AY923" i="199"/>
  <c r="AX923" i="199"/>
  <c r="AW923" i="199"/>
  <c r="AV923" i="199"/>
  <c r="AU923" i="199"/>
  <c r="BD922" i="199"/>
  <c r="BA922" i="199"/>
  <c r="AZ922" i="199"/>
  <c r="AY922" i="199"/>
  <c r="AX922" i="199"/>
  <c r="AW922" i="199"/>
  <c r="AV922" i="199"/>
  <c r="AU922" i="199"/>
  <c r="BD921" i="199"/>
  <c r="BA921" i="199"/>
  <c r="AZ921" i="199"/>
  <c r="AY921" i="199"/>
  <c r="AX921" i="199"/>
  <c r="AW921" i="199"/>
  <c r="AV921" i="199"/>
  <c r="AU921" i="199"/>
  <c r="BD920" i="199"/>
  <c r="BA920" i="199"/>
  <c r="AZ920" i="199"/>
  <c r="AY920" i="199"/>
  <c r="AX920" i="199"/>
  <c r="AW920" i="199"/>
  <c r="AV920" i="199"/>
  <c r="AU920" i="199"/>
  <c r="BD919" i="199"/>
  <c r="BA919" i="199"/>
  <c r="AZ919" i="199"/>
  <c r="AY919" i="199"/>
  <c r="AX919" i="199"/>
  <c r="AW919" i="199"/>
  <c r="AV919" i="199"/>
  <c r="AU919" i="199"/>
  <c r="BD918" i="199"/>
  <c r="BA918" i="199"/>
  <c r="AZ918" i="199"/>
  <c r="AY918" i="199"/>
  <c r="AX918" i="199"/>
  <c r="AW918" i="199"/>
  <c r="AV918" i="199"/>
  <c r="AU918" i="199"/>
  <c r="BD917" i="199"/>
  <c r="BA917" i="199"/>
  <c r="AZ917" i="199"/>
  <c r="AY917" i="199"/>
  <c r="AX917" i="199"/>
  <c r="AW917" i="199"/>
  <c r="AV917" i="199"/>
  <c r="AU917" i="199"/>
  <c r="BD916" i="199"/>
  <c r="BA916" i="199"/>
  <c r="AZ916" i="199"/>
  <c r="AY916" i="199"/>
  <c r="AX916" i="199"/>
  <c r="AW916" i="199"/>
  <c r="AV916" i="199"/>
  <c r="AU916" i="199"/>
  <c r="BD915" i="199"/>
  <c r="BA915" i="199"/>
  <c r="AZ915" i="199"/>
  <c r="AY915" i="199"/>
  <c r="AX915" i="199"/>
  <c r="AW915" i="199"/>
  <c r="AV915" i="199"/>
  <c r="AU915" i="199"/>
  <c r="BD914" i="199"/>
  <c r="BA914" i="199"/>
  <c r="AZ914" i="199"/>
  <c r="AY914" i="199"/>
  <c r="AX914" i="199"/>
  <c r="AW914" i="199"/>
  <c r="AV914" i="199"/>
  <c r="AU914" i="199"/>
  <c r="BD913" i="199"/>
  <c r="BA913" i="199"/>
  <c r="AZ913" i="199"/>
  <c r="AY913" i="199"/>
  <c r="AX913" i="199"/>
  <c r="AW913" i="199"/>
  <c r="AV913" i="199"/>
  <c r="AU913" i="199"/>
  <c r="BD912" i="199"/>
  <c r="BA912" i="199"/>
  <c r="AZ912" i="199"/>
  <c r="AY912" i="199"/>
  <c r="AX912" i="199"/>
  <c r="AW912" i="199"/>
  <c r="AV912" i="199"/>
  <c r="AU912" i="199"/>
  <c r="BD911" i="199"/>
  <c r="BA911" i="199"/>
  <c r="AZ911" i="199"/>
  <c r="AY911" i="199"/>
  <c r="AX911" i="199"/>
  <c r="AW911" i="199"/>
  <c r="AV911" i="199"/>
  <c r="AU911" i="199"/>
  <c r="BD910" i="199"/>
  <c r="BA910" i="199"/>
  <c r="AZ910" i="199"/>
  <c r="AY910" i="199"/>
  <c r="AX910" i="199"/>
  <c r="AW910" i="199"/>
  <c r="AV910" i="199"/>
  <c r="AU910" i="199"/>
  <c r="BD909" i="199"/>
  <c r="BA909" i="199"/>
  <c r="AZ909" i="199"/>
  <c r="AY909" i="199"/>
  <c r="AX909" i="199"/>
  <c r="AW909" i="199"/>
  <c r="AV909" i="199"/>
  <c r="AU909" i="199"/>
  <c r="BD908" i="199"/>
  <c r="BA908" i="199"/>
  <c r="AZ908" i="199"/>
  <c r="AY908" i="199"/>
  <c r="AX908" i="199"/>
  <c r="AW908" i="199"/>
  <c r="AV908" i="199"/>
  <c r="AU908" i="199"/>
  <c r="BD907" i="199"/>
  <c r="BA907" i="199"/>
  <c r="AZ907" i="199"/>
  <c r="AY907" i="199"/>
  <c r="AX907" i="199"/>
  <c r="AW907" i="199"/>
  <c r="AV907" i="199"/>
  <c r="AU907" i="199"/>
  <c r="BD906" i="199"/>
  <c r="BA906" i="199"/>
  <c r="AZ906" i="199"/>
  <c r="AY906" i="199"/>
  <c r="AX906" i="199"/>
  <c r="AW906" i="199"/>
  <c r="AV906" i="199"/>
  <c r="AU906" i="199"/>
  <c r="BD905" i="199"/>
  <c r="BA905" i="199"/>
  <c r="AZ905" i="199"/>
  <c r="AY905" i="199"/>
  <c r="AX905" i="199"/>
  <c r="AW905" i="199"/>
  <c r="AV905" i="199"/>
  <c r="AU905" i="199"/>
  <c r="BD904" i="199"/>
  <c r="BA904" i="199"/>
  <c r="AZ904" i="199"/>
  <c r="AY904" i="199"/>
  <c r="AX904" i="199"/>
  <c r="AW904" i="199"/>
  <c r="AV904" i="199"/>
  <c r="AU904" i="199"/>
  <c r="BD903" i="199"/>
  <c r="BA903" i="199"/>
  <c r="AZ903" i="199"/>
  <c r="AY903" i="199"/>
  <c r="AX903" i="199"/>
  <c r="AW903" i="199"/>
  <c r="AV903" i="199"/>
  <c r="AU903" i="199"/>
  <c r="BD902" i="199"/>
  <c r="BA902" i="199"/>
  <c r="AZ902" i="199"/>
  <c r="AY902" i="199"/>
  <c r="AX902" i="199"/>
  <c r="AW902" i="199"/>
  <c r="AV902" i="199"/>
  <c r="AU902" i="199"/>
  <c r="BD901" i="199"/>
  <c r="BA901" i="199"/>
  <c r="AZ901" i="199"/>
  <c r="AY901" i="199"/>
  <c r="AX901" i="199"/>
  <c r="AW901" i="199"/>
  <c r="AV901" i="199"/>
  <c r="AU901" i="199"/>
  <c r="BD900" i="199"/>
  <c r="BA900" i="199"/>
  <c r="AZ900" i="199"/>
  <c r="AY900" i="199"/>
  <c r="AX900" i="199"/>
  <c r="AW900" i="199"/>
  <c r="AV900" i="199"/>
  <c r="AU900" i="199"/>
  <c r="BD899" i="199"/>
  <c r="BA899" i="199"/>
  <c r="AZ899" i="199"/>
  <c r="AY899" i="199"/>
  <c r="AX899" i="199"/>
  <c r="AW899" i="199"/>
  <c r="AV899" i="199"/>
  <c r="AU899" i="199"/>
  <c r="BD898" i="199"/>
  <c r="BA898" i="199"/>
  <c r="AZ898" i="199"/>
  <c r="AY898" i="199"/>
  <c r="AX898" i="199"/>
  <c r="AW898" i="199"/>
  <c r="AV898" i="199"/>
  <c r="AU898" i="199"/>
  <c r="BD897" i="199"/>
  <c r="BA897" i="199"/>
  <c r="AZ897" i="199"/>
  <c r="AY897" i="199"/>
  <c r="AX897" i="199"/>
  <c r="AW897" i="199"/>
  <c r="AV897" i="199"/>
  <c r="AU897" i="199"/>
  <c r="BD896" i="199"/>
  <c r="BA896" i="199"/>
  <c r="AZ896" i="199"/>
  <c r="AY896" i="199"/>
  <c r="AX896" i="199"/>
  <c r="AW896" i="199"/>
  <c r="AV896" i="199"/>
  <c r="AU896" i="199"/>
  <c r="BD895" i="199"/>
  <c r="BA895" i="199"/>
  <c r="AZ895" i="199"/>
  <c r="AY895" i="199"/>
  <c r="AX895" i="199"/>
  <c r="AW895" i="199"/>
  <c r="AV895" i="199"/>
  <c r="AU895" i="199"/>
  <c r="BD894" i="199"/>
  <c r="BA894" i="199"/>
  <c r="AZ894" i="199"/>
  <c r="AY894" i="199"/>
  <c r="AX894" i="199"/>
  <c r="AW894" i="199"/>
  <c r="AV894" i="199"/>
  <c r="AU894" i="199"/>
  <c r="BD893" i="199"/>
  <c r="BA893" i="199"/>
  <c r="AZ893" i="199"/>
  <c r="AY893" i="199"/>
  <c r="AX893" i="199"/>
  <c r="AW893" i="199"/>
  <c r="AV893" i="199"/>
  <c r="AU893" i="199"/>
  <c r="BD892" i="199"/>
  <c r="BA892" i="199"/>
  <c r="AZ892" i="199"/>
  <c r="AY892" i="199"/>
  <c r="AX892" i="199"/>
  <c r="AW892" i="199"/>
  <c r="AV892" i="199"/>
  <c r="AU892" i="199"/>
  <c r="BD891" i="199"/>
  <c r="BA891" i="199"/>
  <c r="AZ891" i="199"/>
  <c r="AY891" i="199"/>
  <c r="AX891" i="199"/>
  <c r="AW891" i="199"/>
  <c r="AV891" i="199"/>
  <c r="AU891" i="199"/>
  <c r="BD890" i="199"/>
  <c r="BA890" i="199"/>
  <c r="AZ890" i="199"/>
  <c r="AY890" i="199"/>
  <c r="AX890" i="199"/>
  <c r="AW890" i="199"/>
  <c r="AV890" i="199"/>
  <c r="AU890" i="199"/>
  <c r="BD889" i="199"/>
  <c r="BA889" i="199"/>
  <c r="AZ889" i="199"/>
  <c r="AY889" i="199"/>
  <c r="AX889" i="199"/>
  <c r="AW889" i="199"/>
  <c r="AV889" i="199"/>
  <c r="AU889" i="199"/>
  <c r="BD888" i="199"/>
  <c r="BA888" i="199"/>
  <c r="AZ888" i="199"/>
  <c r="AY888" i="199"/>
  <c r="AX888" i="199"/>
  <c r="AW888" i="199"/>
  <c r="AV888" i="199"/>
  <c r="AU888" i="199"/>
  <c r="BD887" i="199"/>
  <c r="BA887" i="199"/>
  <c r="AZ887" i="199"/>
  <c r="AY887" i="199"/>
  <c r="AX887" i="199"/>
  <c r="AW887" i="199"/>
  <c r="AV887" i="199"/>
  <c r="AU887" i="199"/>
  <c r="BD886" i="199"/>
  <c r="BA886" i="199"/>
  <c r="AZ886" i="199"/>
  <c r="AY886" i="199"/>
  <c r="AX886" i="199"/>
  <c r="AW886" i="199"/>
  <c r="AV886" i="199"/>
  <c r="AU886" i="199"/>
  <c r="BD885" i="199"/>
  <c r="BA885" i="199"/>
  <c r="AZ885" i="199"/>
  <c r="AY885" i="199"/>
  <c r="AX885" i="199"/>
  <c r="AW885" i="199"/>
  <c r="AV885" i="199"/>
  <c r="AU885" i="199"/>
  <c r="BD884" i="199"/>
  <c r="BA884" i="199"/>
  <c r="AZ884" i="199"/>
  <c r="AY884" i="199"/>
  <c r="AX884" i="199"/>
  <c r="AW884" i="199"/>
  <c r="AV884" i="199"/>
  <c r="AU884" i="199"/>
  <c r="BD883" i="199"/>
  <c r="BA883" i="199"/>
  <c r="AZ883" i="199"/>
  <c r="AY883" i="199"/>
  <c r="AX883" i="199"/>
  <c r="AW883" i="199"/>
  <c r="AV883" i="199"/>
  <c r="AU883" i="199"/>
  <c r="BD882" i="199"/>
  <c r="BA882" i="199"/>
  <c r="AZ882" i="199"/>
  <c r="AY882" i="199"/>
  <c r="AX882" i="199"/>
  <c r="AW882" i="199"/>
  <c r="AV882" i="199"/>
  <c r="AU882" i="199"/>
  <c r="BD881" i="199"/>
  <c r="BA881" i="199"/>
  <c r="AZ881" i="199"/>
  <c r="AY881" i="199"/>
  <c r="AX881" i="199"/>
  <c r="AW881" i="199"/>
  <c r="AV881" i="199"/>
  <c r="AU881" i="199"/>
  <c r="BD880" i="199"/>
  <c r="BA880" i="199"/>
  <c r="AZ880" i="199"/>
  <c r="AY880" i="199"/>
  <c r="AX880" i="199"/>
  <c r="AW880" i="199"/>
  <c r="AV880" i="199"/>
  <c r="AU880" i="199"/>
  <c r="BD879" i="199"/>
  <c r="BA879" i="199"/>
  <c r="AZ879" i="199"/>
  <c r="AY879" i="199"/>
  <c r="AX879" i="199"/>
  <c r="AW879" i="199"/>
  <c r="AV879" i="199"/>
  <c r="AU879" i="199"/>
  <c r="BD878" i="199"/>
  <c r="BA878" i="199"/>
  <c r="AZ878" i="199"/>
  <c r="AY878" i="199"/>
  <c r="AX878" i="199"/>
  <c r="AW878" i="199"/>
  <c r="AV878" i="199"/>
  <c r="AU878" i="199"/>
  <c r="BD877" i="199"/>
  <c r="BA877" i="199"/>
  <c r="AZ877" i="199"/>
  <c r="AY877" i="199"/>
  <c r="AX877" i="199"/>
  <c r="AW877" i="199"/>
  <c r="AV877" i="199"/>
  <c r="AU877" i="199"/>
  <c r="BD876" i="199"/>
  <c r="BA876" i="199"/>
  <c r="AZ876" i="199"/>
  <c r="AY876" i="199"/>
  <c r="AX876" i="199"/>
  <c r="AW876" i="199"/>
  <c r="AV876" i="199"/>
  <c r="AU876" i="199"/>
  <c r="BD875" i="199"/>
  <c r="BA875" i="199"/>
  <c r="AZ875" i="199"/>
  <c r="AY875" i="199"/>
  <c r="AX875" i="199"/>
  <c r="AW875" i="199"/>
  <c r="AV875" i="199"/>
  <c r="AU875" i="199"/>
  <c r="BD874" i="199"/>
  <c r="BA874" i="199"/>
  <c r="AZ874" i="199"/>
  <c r="AY874" i="199"/>
  <c r="AX874" i="199"/>
  <c r="AW874" i="199"/>
  <c r="AV874" i="199"/>
  <c r="AU874" i="199"/>
  <c r="BD873" i="199"/>
  <c r="BA873" i="199"/>
  <c r="AZ873" i="199"/>
  <c r="AY873" i="199"/>
  <c r="AX873" i="199"/>
  <c r="AW873" i="199"/>
  <c r="AV873" i="199"/>
  <c r="AU873" i="199"/>
  <c r="BD872" i="199"/>
  <c r="BA872" i="199"/>
  <c r="AZ872" i="199"/>
  <c r="AY872" i="199"/>
  <c r="AX872" i="199"/>
  <c r="AW872" i="199"/>
  <c r="AV872" i="199"/>
  <c r="AU872" i="199"/>
  <c r="BD871" i="199"/>
  <c r="BA871" i="199"/>
  <c r="AZ871" i="199"/>
  <c r="AY871" i="199"/>
  <c r="AX871" i="199"/>
  <c r="AW871" i="199"/>
  <c r="AV871" i="199"/>
  <c r="AU871" i="199"/>
  <c r="BD870" i="199"/>
  <c r="BA870" i="199"/>
  <c r="AZ870" i="199"/>
  <c r="AY870" i="199"/>
  <c r="AX870" i="199"/>
  <c r="AW870" i="199"/>
  <c r="AV870" i="199"/>
  <c r="AU870" i="199"/>
  <c r="BD869" i="199"/>
  <c r="BA869" i="199"/>
  <c r="AZ869" i="199"/>
  <c r="AY869" i="199"/>
  <c r="AX869" i="199"/>
  <c r="AW869" i="199"/>
  <c r="AV869" i="199"/>
  <c r="AU869" i="199"/>
  <c r="BD868" i="199"/>
  <c r="BA868" i="199"/>
  <c r="AZ868" i="199"/>
  <c r="AY868" i="199"/>
  <c r="AX868" i="199"/>
  <c r="AW868" i="199"/>
  <c r="AV868" i="199"/>
  <c r="AU868" i="199"/>
  <c r="BD867" i="199"/>
  <c r="BA867" i="199"/>
  <c r="AZ867" i="199"/>
  <c r="AY867" i="199"/>
  <c r="AX867" i="199"/>
  <c r="AW867" i="199"/>
  <c r="AV867" i="199"/>
  <c r="AU867" i="199"/>
  <c r="BD866" i="199"/>
  <c r="BA866" i="199"/>
  <c r="AZ866" i="199"/>
  <c r="AY866" i="199"/>
  <c r="AX866" i="199"/>
  <c r="AW866" i="199"/>
  <c r="AV866" i="199"/>
  <c r="AU866" i="199"/>
  <c r="BD865" i="199"/>
  <c r="BA865" i="199"/>
  <c r="AZ865" i="199"/>
  <c r="AY865" i="199"/>
  <c r="AX865" i="199"/>
  <c r="AW865" i="199"/>
  <c r="AV865" i="199"/>
  <c r="AU865" i="199"/>
  <c r="BD864" i="199"/>
  <c r="BA864" i="199"/>
  <c r="AZ864" i="199"/>
  <c r="AY864" i="199"/>
  <c r="AX864" i="199"/>
  <c r="AW864" i="199"/>
  <c r="AV864" i="199"/>
  <c r="AU864" i="199"/>
  <c r="BD863" i="199"/>
  <c r="BA863" i="199"/>
  <c r="AZ863" i="199"/>
  <c r="AY863" i="199"/>
  <c r="AX863" i="199"/>
  <c r="AW863" i="199"/>
  <c r="AV863" i="199"/>
  <c r="AU863" i="199"/>
  <c r="BD862" i="199"/>
  <c r="BA862" i="199"/>
  <c r="AZ862" i="199"/>
  <c r="AY862" i="199"/>
  <c r="AX862" i="199"/>
  <c r="AW862" i="199"/>
  <c r="AV862" i="199"/>
  <c r="AU862" i="199"/>
  <c r="BD861" i="199"/>
  <c r="BA861" i="199"/>
  <c r="AZ861" i="199"/>
  <c r="AY861" i="199"/>
  <c r="AX861" i="199"/>
  <c r="AW861" i="199"/>
  <c r="AV861" i="199"/>
  <c r="AU861" i="199"/>
  <c r="BD860" i="199"/>
  <c r="BA860" i="199"/>
  <c r="AZ860" i="199"/>
  <c r="AY860" i="199"/>
  <c r="AX860" i="199"/>
  <c r="AW860" i="199"/>
  <c r="AV860" i="199"/>
  <c r="AU860" i="199"/>
  <c r="BD859" i="199"/>
  <c r="BA859" i="199"/>
  <c r="AZ859" i="199"/>
  <c r="AY859" i="199"/>
  <c r="AX859" i="199"/>
  <c r="AW859" i="199"/>
  <c r="AV859" i="199"/>
  <c r="AU859" i="199"/>
  <c r="BD858" i="199"/>
  <c r="BA858" i="199"/>
  <c r="AZ858" i="199"/>
  <c r="AY858" i="199"/>
  <c r="AX858" i="199"/>
  <c r="AW858" i="199"/>
  <c r="AV858" i="199"/>
  <c r="AU858" i="199"/>
  <c r="BD857" i="199"/>
  <c r="BA857" i="199"/>
  <c r="AZ857" i="199"/>
  <c r="AY857" i="199"/>
  <c r="AX857" i="199"/>
  <c r="AW857" i="199"/>
  <c r="AV857" i="199"/>
  <c r="AU857" i="199"/>
  <c r="BD856" i="199"/>
  <c r="BA856" i="199"/>
  <c r="AZ856" i="199"/>
  <c r="AY856" i="199"/>
  <c r="AX856" i="199"/>
  <c r="AW856" i="199"/>
  <c r="AV856" i="199"/>
  <c r="AU856" i="199"/>
  <c r="BD855" i="199"/>
  <c r="BA855" i="199"/>
  <c r="AZ855" i="199"/>
  <c r="AY855" i="199"/>
  <c r="AX855" i="199"/>
  <c r="AW855" i="199"/>
  <c r="AV855" i="199"/>
  <c r="AU855" i="199"/>
  <c r="BD854" i="199"/>
  <c r="BA854" i="199"/>
  <c r="AZ854" i="199"/>
  <c r="AY854" i="199"/>
  <c r="AX854" i="199"/>
  <c r="AW854" i="199"/>
  <c r="AV854" i="199"/>
  <c r="AU854" i="199"/>
  <c r="BD853" i="199"/>
  <c r="BA853" i="199"/>
  <c r="AZ853" i="199"/>
  <c r="AY853" i="199"/>
  <c r="AX853" i="199"/>
  <c r="AW853" i="199"/>
  <c r="AV853" i="199"/>
  <c r="AU853" i="199"/>
  <c r="BD852" i="199"/>
  <c r="BA852" i="199"/>
  <c r="AZ852" i="199"/>
  <c r="AY852" i="199"/>
  <c r="AX852" i="199"/>
  <c r="AW852" i="199"/>
  <c r="AV852" i="199"/>
  <c r="AU852" i="199"/>
  <c r="BD851" i="199"/>
  <c r="BA851" i="199"/>
  <c r="AZ851" i="199"/>
  <c r="AY851" i="199"/>
  <c r="AX851" i="199"/>
  <c r="AW851" i="199"/>
  <c r="AV851" i="199"/>
  <c r="AU851" i="199"/>
  <c r="BD850" i="199"/>
  <c r="BA850" i="199"/>
  <c r="AZ850" i="199"/>
  <c r="AY850" i="199"/>
  <c r="AX850" i="199"/>
  <c r="AW850" i="199"/>
  <c r="AV850" i="199"/>
  <c r="AU850" i="199"/>
  <c r="BD849" i="199"/>
  <c r="BA849" i="199"/>
  <c r="AZ849" i="199"/>
  <c r="AY849" i="199"/>
  <c r="AX849" i="199"/>
  <c r="AW849" i="199"/>
  <c r="AV849" i="199"/>
  <c r="AU849" i="199"/>
  <c r="BD848" i="199"/>
  <c r="BA848" i="199"/>
  <c r="AZ848" i="199"/>
  <c r="AY848" i="199"/>
  <c r="AX848" i="199"/>
  <c r="AW848" i="199"/>
  <c r="AV848" i="199"/>
  <c r="AU848" i="199"/>
  <c r="BD847" i="199"/>
  <c r="BA847" i="199"/>
  <c r="AZ847" i="199"/>
  <c r="AY847" i="199"/>
  <c r="AX847" i="199"/>
  <c r="AW847" i="199"/>
  <c r="AV847" i="199"/>
  <c r="AU847" i="199"/>
  <c r="BD846" i="199"/>
  <c r="BA846" i="199"/>
  <c r="AZ846" i="199"/>
  <c r="AY846" i="199"/>
  <c r="AX846" i="199"/>
  <c r="AW846" i="199"/>
  <c r="AV846" i="199"/>
  <c r="AU846" i="199"/>
  <c r="BD845" i="199"/>
  <c r="BA845" i="199"/>
  <c r="AZ845" i="199"/>
  <c r="AY845" i="199"/>
  <c r="AX845" i="199"/>
  <c r="AW845" i="199"/>
  <c r="AV845" i="199"/>
  <c r="AU845" i="199"/>
  <c r="BD844" i="199"/>
  <c r="BA844" i="199"/>
  <c r="AZ844" i="199"/>
  <c r="AY844" i="199"/>
  <c r="AX844" i="199"/>
  <c r="AW844" i="199"/>
  <c r="AV844" i="199"/>
  <c r="AU844" i="199"/>
  <c r="BD843" i="199"/>
  <c r="BA843" i="199"/>
  <c r="AZ843" i="199"/>
  <c r="AY843" i="199"/>
  <c r="AX843" i="199"/>
  <c r="AW843" i="199"/>
  <c r="AV843" i="199"/>
  <c r="AU843" i="199"/>
  <c r="BD842" i="199"/>
  <c r="BA842" i="199"/>
  <c r="AZ842" i="199"/>
  <c r="AY842" i="199"/>
  <c r="AX842" i="199"/>
  <c r="AW842" i="199"/>
  <c r="AV842" i="199"/>
  <c r="AU842" i="199"/>
  <c r="BD841" i="199"/>
  <c r="BA841" i="199"/>
  <c r="AZ841" i="199"/>
  <c r="AY841" i="199"/>
  <c r="AX841" i="199"/>
  <c r="AW841" i="199"/>
  <c r="AV841" i="199"/>
  <c r="AU841" i="199"/>
  <c r="BD840" i="199"/>
  <c r="BA840" i="199"/>
  <c r="AZ840" i="199"/>
  <c r="AY840" i="199"/>
  <c r="AX840" i="199"/>
  <c r="AW840" i="199"/>
  <c r="AV840" i="199"/>
  <c r="AU840" i="199"/>
  <c r="BD839" i="199"/>
  <c r="BA839" i="199"/>
  <c r="AZ839" i="199"/>
  <c r="AY839" i="199"/>
  <c r="AX839" i="199"/>
  <c r="AW839" i="199"/>
  <c r="AV839" i="199"/>
  <c r="AU839" i="199"/>
  <c r="BD838" i="199"/>
  <c r="BA838" i="199"/>
  <c r="AZ838" i="199"/>
  <c r="AY838" i="199"/>
  <c r="AX838" i="199"/>
  <c r="AW838" i="199"/>
  <c r="AV838" i="199"/>
  <c r="AU838" i="199"/>
  <c r="BD837" i="199"/>
  <c r="BA837" i="199"/>
  <c r="AZ837" i="199"/>
  <c r="AY837" i="199"/>
  <c r="AX837" i="199"/>
  <c r="AW837" i="199"/>
  <c r="AV837" i="199"/>
  <c r="AU837" i="199"/>
  <c r="BD836" i="199"/>
  <c r="BA836" i="199"/>
  <c r="AZ836" i="199"/>
  <c r="AY836" i="199"/>
  <c r="AX836" i="199"/>
  <c r="AW836" i="199"/>
  <c r="AV836" i="199"/>
  <c r="AU836" i="199"/>
  <c r="BD835" i="199"/>
  <c r="BA835" i="199"/>
  <c r="AZ835" i="199"/>
  <c r="AY835" i="199"/>
  <c r="AX835" i="199"/>
  <c r="AW835" i="199"/>
  <c r="AV835" i="199"/>
  <c r="AU835" i="199"/>
  <c r="BD834" i="199"/>
  <c r="BA834" i="199"/>
  <c r="AZ834" i="199"/>
  <c r="AY834" i="199"/>
  <c r="AX834" i="199"/>
  <c r="AW834" i="199"/>
  <c r="AV834" i="199"/>
  <c r="AU834" i="199"/>
  <c r="BD833" i="199"/>
  <c r="BA833" i="199"/>
  <c r="AZ833" i="199"/>
  <c r="AY833" i="199"/>
  <c r="AX833" i="199"/>
  <c r="AW833" i="199"/>
  <c r="AV833" i="199"/>
  <c r="AU833" i="199"/>
  <c r="BD832" i="199"/>
  <c r="BA832" i="199"/>
  <c r="AZ832" i="199"/>
  <c r="AY832" i="199"/>
  <c r="AX832" i="199"/>
  <c r="AW832" i="199"/>
  <c r="AV832" i="199"/>
  <c r="AU832" i="199"/>
  <c r="BD831" i="199"/>
  <c r="BA831" i="199"/>
  <c r="AZ831" i="199"/>
  <c r="AY831" i="199"/>
  <c r="AX831" i="199"/>
  <c r="AW831" i="199"/>
  <c r="AV831" i="199"/>
  <c r="AU831" i="199"/>
  <c r="BD830" i="199"/>
  <c r="BA830" i="199"/>
  <c r="AZ830" i="199"/>
  <c r="AY830" i="199"/>
  <c r="AX830" i="199"/>
  <c r="AW830" i="199"/>
  <c r="AV830" i="199"/>
  <c r="AU830" i="199"/>
  <c r="BD829" i="199"/>
  <c r="BA829" i="199"/>
  <c r="AZ829" i="199"/>
  <c r="AY829" i="199"/>
  <c r="AX829" i="199"/>
  <c r="AW829" i="199"/>
  <c r="AV829" i="199"/>
  <c r="AU829" i="199"/>
  <c r="BD828" i="199"/>
  <c r="BA828" i="199"/>
  <c r="AZ828" i="199"/>
  <c r="AY828" i="199"/>
  <c r="AX828" i="199"/>
  <c r="AW828" i="199"/>
  <c r="AV828" i="199"/>
  <c r="AU828" i="199"/>
  <c r="BD827" i="199"/>
  <c r="BA827" i="199"/>
  <c r="AZ827" i="199"/>
  <c r="AY827" i="199"/>
  <c r="AX827" i="199"/>
  <c r="AW827" i="199"/>
  <c r="AV827" i="199"/>
  <c r="AU827" i="199"/>
  <c r="BD826" i="199"/>
  <c r="BA826" i="199"/>
  <c r="AZ826" i="199"/>
  <c r="AY826" i="199"/>
  <c r="AX826" i="199"/>
  <c r="AW826" i="199"/>
  <c r="AV826" i="199"/>
  <c r="AU826" i="199"/>
  <c r="BD825" i="199"/>
  <c r="BA825" i="199"/>
  <c r="AZ825" i="199"/>
  <c r="AY825" i="199"/>
  <c r="AX825" i="199"/>
  <c r="AW825" i="199"/>
  <c r="AV825" i="199"/>
  <c r="AU825" i="199"/>
  <c r="BD824" i="199"/>
  <c r="BA824" i="199"/>
  <c r="AZ824" i="199"/>
  <c r="AY824" i="199"/>
  <c r="AX824" i="199"/>
  <c r="AW824" i="199"/>
  <c r="AV824" i="199"/>
  <c r="AU824" i="199"/>
  <c r="BD823" i="199"/>
  <c r="BA823" i="199"/>
  <c r="AZ823" i="199"/>
  <c r="AY823" i="199"/>
  <c r="AX823" i="199"/>
  <c r="AW823" i="199"/>
  <c r="AV823" i="199"/>
  <c r="AU823" i="199"/>
  <c r="BD822" i="199"/>
  <c r="BA822" i="199"/>
  <c r="AZ822" i="199"/>
  <c r="AY822" i="199"/>
  <c r="AX822" i="199"/>
  <c r="AW822" i="199"/>
  <c r="AV822" i="199"/>
  <c r="AU822" i="199"/>
  <c r="BD821" i="199"/>
  <c r="BA821" i="199"/>
  <c r="AZ821" i="199"/>
  <c r="AY821" i="199"/>
  <c r="AX821" i="199"/>
  <c r="AW821" i="199"/>
  <c r="AV821" i="199"/>
  <c r="AU821" i="199"/>
  <c r="BD820" i="199"/>
  <c r="BA820" i="199"/>
  <c r="AZ820" i="199"/>
  <c r="AY820" i="199"/>
  <c r="AX820" i="199"/>
  <c r="AW820" i="199"/>
  <c r="AV820" i="199"/>
  <c r="AU820" i="199"/>
  <c r="BD819" i="199"/>
  <c r="BA819" i="199"/>
  <c r="AZ819" i="199"/>
  <c r="AY819" i="199"/>
  <c r="AX819" i="199"/>
  <c r="AW819" i="199"/>
  <c r="AV819" i="199"/>
  <c r="AU819" i="199"/>
  <c r="BD818" i="199"/>
  <c r="BA818" i="199"/>
  <c r="AZ818" i="199"/>
  <c r="AY818" i="199"/>
  <c r="AX818" i="199"/>
  <c r="AW818" i="199"/>
  <c r="AV818" i="199"/>
  <c r="AU818" i="199"/>
  <c r="BD817" i="199"/>
  <c r="BA817" i="199"/>
  <c r="AZ817" i="199"/>
  <c r="AY817" i="199"/>
  <c r="AX817" i="199"/>
  <c r="AW817" i="199"/>
  <c r="AV817" i="199"/>
  <c r="AU817" i="199"/>
  <c r="BD816" i="199"/>
  <c r="BA816" i="199"/>
  <c r="AZ816" i="199"/>
  <c r="AY816" i="199"/>
  <c r="AX816" i="199"/>
  <c r="AW816" i="199"/>
  <c r="AV816" i="199"/>
  <c r="AU816" i="199"/>
  <c r="BD815" i="199"/>
  <c r="BA815" i="199"/>
  <c r="AZ815" i="199"/>
  <c r="AY815" i="199"/>
  <c r="AX815" i="199"/>
  <c r="AW815" i="199"/>
  <c r="AV815" i="199"/>
  <c r="AU815" i="199"/>
  <c r="BD814" i="199"/>
  <c r="BA814" i="199"/>
  <c r="AZ814" i="199"/>
  <c r="AY814" i="199"/>
  <c r="AX814" i="199"/>
  <c r="AW814" i="199"/>
  <c r="AV814" i="199"/>
  <c r="AU814" i="199"/>
  <c r="BD813" i="199"/>
  <c r="BA813" i="199"/>
  <c r="AZ813" i="199"/>
  <c r="AY813" i="199"/>
  <c r="AX813" i="199"/>
  <c r="AW813" i="199"/>
  <c r="AV813" i="199"/>
  <c r="AU813" i="199"/>
  <c r="BD812" i="199"/>
  <c r="BA812" i="199"/>
  <c r="AZ812" i="199"/>
  <c r="AY812" i="199"/>
  <c r="AX812" i="199"/>
  <c r="AW812" i="199"/>
  <c r="AV812" i="199"/>
  <c r="AU812" i="199"/>
  <c r="BD811" i="199"/>
  <c r="BA811" i="199"/>
  <c r="AZ811" i="199"/>
  <c r="AY811" i="199"/>
  <c r="AX811" i="199"/>
  <c r="AW811" i="199"/>
  <c r="AV811" i="199"/>
  <c r="AU811" i="199"/>
  <c r="BD810" i="199"/>
  <c r="BA810" i="199"/>
  <c r="AZ810" i="199"/>
  <c r="AY810" i="199"/>
  <c r="AX810" i="199"/>
  <c r="AW810" i="199"/>
  <c r="AV810" i="199"/>
  <c r="AU810" i="199"/>
  <c r="BD809" i="199"/>
  <c r="BA809" i="199"/>
  <c r="AZ809" i="199"/>
  <c r="AY809" i="199"/>
  <c r="AX809" i="199"/>
  <c r="AW809" i="199"/>
  <c r="AV809" i="199"/>
  <c r="AU809" i="199"/>
  <c r="BD808" i="199"/>
  <c r="BA808" i="199"/>
  <c r="AZ808" i="199"/>
  <c r="AY808" i="199"/>
  <c r="AX808" i="199"/>
  <c r="AW808" i="199"/>
  <c r="AV808" i="199"/>
  <c r="AU808" i="199"/>
  <c r="BD807" i="199"/>
  <c r="BA807" i="199"/>
  <c r="AZ807" i="199"/>
  <c r="AY807" i="199"/>
  <c r="AX807" i="199"/>
  <c r="AW807" i="199"/>
  <c r="AV807" i="199"/>
  <c r="AU807" i="199"/>
  <c r="BD806" i="199"/>
  <c r="BA806" i="199"/>
  <c r="AZ806" i="199"/>
  <c r="AY806" i="199"/>
  <c r="AX806" i="199"/>
  <c r="AW806" i="199"/>
  <c r="AV806" i="199"/>
  <c r="AU806" i="199"/>
  <c r="BD805" i="199"/>
  <c r="BA805" i="199"/>
  <c r="AZ805" i="199"/>
  <c r="AY805" i="199"/>
  <c r="AX805" i="199"/>
  <c r="AW805" i="199"/>
  <c r="AV805" i="199"/>
  <c r="AU805" i="199"/>
  <c r="BD804" i="199"/>
  <c r="BA804" i="199"/>
  <c r="AZ804" i="199"/>
  <c r="AY804" i="199"/>
  <c r="AX804" i="199"/>
  <c r="AW804" i="199"/>
  <c r="AV804" i="199"/>
  <c r="AU804" i="199"/>
  <c r="BD803" i="199"/>
  <c r="BA803" i="199"/>
  <c r="AZ803" i="199"/>
  <c r="AY803" i="199"/>
  <c r="AX803" i="199"/>
  <c r="AW803" i="199"/>
  <c r="AV803" i="199"/>
  <c r="AU803" i="199"/>
  <c r="BD802" i="199"/>
  <c r="BA802" i="199"/>
  <c r="AZ802" i="199"/>
  <c r="AY802" i="199"/>
  <c r="AX802" i="199"/>
  <c r="AW802" i="199"/>
  <c r="AV802" i="199"/>
  <c r="AU802" i="199"/>
  <c r="BD801" i="199"/>
  <c r="BA801" i="199"/>
  <c r="AZ801" i="199"/>
  <c r="AY801" i="199"/>
  <c r="AX801" i="199"/>
  <c r="AW801" i="199"/>
  <c r="AV801" i="199"/>
  <c r="AU801" i="199"/>
  <c r="BD800" i="199"/>
  <c r="BA800" i="199"/>
  <c r="AZ800" i="199"/>
  <c r="AY800" i="199"/>
  <c r="AX800" i="199"/>
  <c r="AW800" i="199"/>
  <c r="AV800" i="199"/>
  <c r="AU800" i="199"/>
  <c r="BD799" i="199"/>
  <c r="BA799" i="199"/>
  <c r="AZ799" i="199"/>
  <c r="AY799" i="199"/>
  <c r="AX799" i="199"/>
  <c r="AW799" i="199"/>
  <c r="AV799" i="199"/>
  <c r="AU799" i="199"/>
  <c r="BD798" i="199"/>
  <c r="BA798" i="199"/>
  <c r="AZ798" i="199"/>
  <c r="AY798" i="199"/>
  <c r="AX798" i="199"/>
  <c r="AW798" i="199"/>
  <c r="AV798" i="199"/>
  <c r="AU798" i="199"/>
  <c r="BD797" i="199"/>
  <c r="BA797" i="199"/>
  <c r="AZ797" i="199"/>
  <c r="AY797" i="199"/>
  <c r="AX797" i="199"/>
  <c r="AW797" i="199"/>
  <c r="AV797" i="199"/>
  <c r="AU797" i="199"/>
  <c r="BD796" i="199"/>
  <c r="BA796" i="199"/>
  <c r="AZ796" i="199"/>
  <c r="AY796" i="199"/>
  <c r="AX796" i="199"/>
  <c r="AW796" i="199"/>
  <c r="AV796" i="199"/>
  <c r="AU796" i="199"/>
  <c r="BD795" i="199"/>
  <c r="BA795" i="199"/>
  <c r="AZ795" i="199"/>
  <c r="AY795" i="199"/>
  <c r="AX795" i="199"/>
  <c r="AW795" i="199"/>
  <c r="AV795" i="199"/>
  <c r="AU795" i="199"/>
  <c r="BD794" i="199"/>
  <c r="BA794" i="199"/>
  <c r="AZ794" i="199"/>
  <c r="AY794" i="199"/>
  <c r="AX794" i="199"/>
  <c r="AW794" i="199"/>
  <c r="AV794" i="199"/>
  <c r="AU794" i="199"/>
  <c r="BD793" i="199"/>
  <c r="BA793" i="199"/>
  <c r="AZ793" i="199"/>
  <c r="AY793" i="199"/>
  <c r="AX793" i="199"/>
  <c r="AW793" i="199"/>
  <c r="AV793" i="199"/>
  <c r="AU793" i="199"/>
  <c r="BD792" i="199"/>
  <c r="BA792" i="199"/>
  <c r="AZ792" i="199"/>
  <c r="AY792" i="199"/>
  <c r="AX792" i="199"/>
  <c r="AW792" i="199"/>
  <c r="AV792" i="199"/>
  <c r="AU792" i="199"/>
  <c r="BD791" i="199"/>
  <c r="BA791" i="199"/>
  <c r="AZ791" i="199"/>
  <c r="AY791" i="199"/>
  <c r="AX791" i="199"/>
  <c r="AW791" i="199"/>
  <c r="AV791" i="199"/>
  <c r="AU791" i="199"/>
  <c r="BD790" i="199"/>
  <c r="BA790" i="199"/>
  <c r="AZ790" i="199"/>
  <c r="AY790" i="199"/>
  <c r="AX790" i="199"/>
  <c r="AW790" i="199"/>
  <c r="AV790" i="199"/>
  <c r="AU790" i="199"/>
  <c r="BD789" i="199"/>
  <c r="BA789" i="199"/>
  <c r="AZ789" i="199"/>
  <c r="AY789" i="199"/>
  <c r="AX789" i="199"/>
  <c r="AW789" i="199"/>
  <c r="AV789" i="199"/>
  <c r="AU789" i="199"/>
  <c r="BD788" i="199"/>
  <c r="BA788" i="199"/>
  <c r="AZ788" i="199"/>
  <c r="AY788" i="199"/>
  <c r="AX788" i="199"/>
  <c r="AW788" i="199"/>
  <c r="AV788" i="199"/>
  <c r="AU788" i="199"/>
  <c r="BD787" i="199"/>
  <c r="BA787" i="199"/>
  <c r="AZ787" i="199"/>
  <c r="AY787" i="199"/>
  <c r="AX787" i="199"/>
  <c r="AW787" i="199"/>
  <c r="AV787" i="199"/>
  <c r="AU787" i="199"/>
  <c r="BD786" i="199"/>
  <c r="BA786" i="199"/>
  <c r="AZ786" i="199"/>
  <c r="AY786" i="199"/>
  <c r="AX786" i="199"/>
  <c r="AW786" i="199"/>
  <c r="AV786" i="199"/>
  <c r="AU786" i="199"/>
  <c r="BD785" i="199"/>
  <c r="BA785" i="199"/>
  <c r="AZ785" i="199"/>
  <c r="AY785" i="199"/>
  <c r="AX785" i="199"/>
  <c r="AW785" i="199"/>
  <c r="AV785" i="199"/>
  <c r="AU785" i="199"/>
  <c r="BD784" i="199"/>
  <c r="BA784" i="199"/>
  <c r="AZ784" i="199"/>
  <c r="AY784" i="199"/>
  <c r="AX784" i="199"/>
  <c r="AW784" i="199"/>
  <c r="AV784" i="199"/>
  <c r="AU784" i="199"/>
  <c r="BD783" i="199"/>
  <c r="BA783" i="199"/>
  <c r="AZ783" i="199"/>
  <c r="AY783" i="199"/>
  <c r="AX783" i="199"/>
  <c r="AW783" i="199"/>
  <c r="AV783" i="199"/>
  <c r="AU783" i="199"/>
  <c r="BD782" i="199"/>
  <c r="BA782" i="199"/>
  <c r="AZ782" i="199"/>
  <c r="AY782" i="199"/>
  <c r="AX782" i="199"/>
  <c r="AW782" i="199"/>
  <c r="AV782" i="199"/>
  <c r="AU782" i="199"/>
  <c r="BD781" i="199"/>
  <c r="BA781" i="199"/>
  <c r="AZ781" i="199"/>
  <c r="AY781" i="199"/>
  <c r="AX781" i="199"/>
  <c r="AW781" i="199"/>
  <c r="AV781" i="199"/>
  <c r="AU781" i="199"/>
  <c r="BD780" i="199"/>
  <c r="BA780" i="199"/>
  <c r="AZ780" i="199"/>
  <c r="AY780" i="199"/>
  <c r="AX780" i="199"/>
  <c r="AW780" i="199"/>
  <c r="AV780" i="199"/>
  <c r="AU780" i="199"/>
  <c r="BD779" i="199"/>
  <c r="BA779" i="199"/>
  <c r="AZ779" i="199"/>
  <c r="AY779" i="199"/>
  <c r="AX779" i="199"/>
  <c r="AW779" i="199"/>
  <c r="AV779" i="199"/>
  <c r="AU779" i="199"/>
  <c r="BD778" i="199"/>
  <c r="BA778" i="199"/>
  <c r="AZ778" i="199"/>
  <c r="AY778" i="199"/>
  <c r="AX778" i="199"/>
  <c r="AW778" i="199"/>
  <c r="AV778" i="199"/>
  <c r="AU778" i="199"/>
  <c r="BD777" i="199"/>
  <c r="BA777" i="199"/>
  <c r="AZ777" i="199"/>
  <c r="AY777" i="199"/>
  <c r="AX777" i="199"/>
  <c r="AW777" i="199"/>
  <c r="AV777" i="199"/>
  <c r="AU777" i="199"/>
  <c r="BD776" i="199"/>
  <c r="BA776" i="199"/>
  <c r="AZ776" i="199"/>
  <c r="AY776" i="199"/>
  <c r="AX776" i="199"/>
  <c r="AW776" i="199"/>
  <c r="AV776" i="199"/>
  <c r="AU776" i="199"/>
  <c r="BD775" i="199"/>
  <c r="BA775" i="199"/>
  <c r="AZ775" i="199"/>
  <c r="AY775" i="199"/>
  <c r="AX775" i="199"/>
  <c r="AW775" i="199"/>
  <c r="AV775" i="199"/>
  <c r="AU775" i="199"/>
  <c r="BD774" i="199"/>
  <c r="BA774" i="199"/>
  <c r="AZ774" i="199"/>
  <c r="AY774" i="199"/>
  <c r="AX774" i="199"/>
  <c r="AW774" i="199"/>
  <c r="AV774" i="199"/>
  <c r="AU774" i="199"/>
  <c r="BD773" i="199"/>
  <c r="BA773" i="199"/>
  <c r="AZ773" i="199"/>
  <c r="AY773" i="199"/>
  <c r="AX773" i="199"/>
  <c r="AW773" i="199"/>
  <c r="AV773" i="199"/>
  <c r="AU773" i="199"/>
  <c r="BD772" i="199"/>
  <c r="BA772" i="199"/>
  <c r="AZ772" i="199"/>
  <c r="AY772" i="199"/>
  <c r="AX772" i="199"/>
  <c r="AW772" i="199"/>
  <c r="AV772" i="199"/>
  <c r="AU772" i="199"/>
  <c r="BD771" i="199"/>
  <c r="BA771" i="199"/>
  <c r="AZ771" i="199"/>
  <c r="AY771" i="199"/>
  <c r="AX771" i="199"/>
  <c r="AW771" i="199"/>
  <c r="AV771" i="199"/>
  <c r="AU771" i="199"/>
  <c r="BD770" i="199"/>
  <c r="BA770" i="199"/>
  <c r="AZ770" i="199"/>
  <c r="AY770" i="199"/>
  <c r="AX770" i="199"/>
  <c r="AW770" i="199"/>
  <c r="AV770" i="199"/>
  <c r="AU770" i="199"/>
  <c r="BD769" i="199"/>
  <c r="BA769" i="199"/>
  <c r="AZ769" i="199"/>
  <c r="AY769" i="199"/>
  <c r="AX769" i="199"/>
  <c r="AW769" i="199"/>
  <c r="AV769" i="199"/>
  <c r="AU769" i="199"/>
  <c r="BD768" i="199"/>
  <c r="BA768" i="199"/>
  <c r="AZ768" i="199"/>
  <c r="AY768" i="199"/>
  <c r="AX768" i="199"/>
  <c r="AW768" i="199"/>
  <c r="AV768" i="199"/>
  <c r="AU768" i="199"/>
  <c r="BD767" i="199"/>
  <c r="BA767" i="199"/>
  <c r="AZ767" i="199"/>
  <c r="AY767" i="199"/>
  <c r="AX767" i="199"/>
  <c r="AW767" i="199"/>
  <c r="AV767" i="199"/>
  <c r="AU767" i="199"/>
  <c r="BD766" i="199"/>
  <c r="BA766" i="199"/>
  <c r="AZ766" i="199"/>
  <c r="AY766" i="199"/>
  <c r="AX766" i="199"/>
  <c r="AW766" i="199"/>
  <c r="AV766" i="199"/>
  <c r="AU766" i="199"/>
  <c r="BD765" i="199"/>
  <c r="BA765" i="199"/>
  <c r="AZ765" i="199"/>
  <c r="AY765" i="199"/>
  <c r="AX765" i="199"/>
  <c r="AW765" i="199"/>
  <c r="AV765" i="199"/>
  <c r="AU765" i="199"/>
  <c r="BD764" i="199"/>
  <c r="BA764" i="199"/>
  <c r="AZ764" i="199"/>
  <c r="AY764" i="199"/>
  <c r="AX764" i="199"/>
  <c r="AW764" i="199"/>
  <c r="AV764" i="199"/>
  <c r="AU764" i="199"/>
  <c r="BD763" i="199"/>
  <c r="BA763" i="199"/>
  <c r="AZ763" i="199"/>
  <c r="AY763" i="199"/>
  <c r="AX763" i="199"/>
  <c r="AW763" i="199"/>
  <c r="AV763" i="199"/>
  <c r="AU763" i="199"/>
  <c r="BD762" i="199"/>
  <c r="BA762" i="199"/>
  <c r="AZ762" i="199"/>
  <c r="AY762" i="199"/>
  <c r="AX762" i="199"/>
  <c r="AW762" i="199"/>
  <c r="AV762" i="199"/>
  <c r="AU762" i="199"/>
  <c r="BD761" i="199"/>
  <c r="BA761" i="199"/>
  <c r="AZ761" i="199"/>
  <c r="AY761" i="199"/>
  <c r="AX761" i="199"/>
  <c r="AW761" i="199"/>
  <c r="AV761" i="199"/>
  <c r="AU761" i="199"/>
  <c r="BD760" i="199"/>
  <c r="BA760" i="199"/>
  <c r="AZ760" i="199"/>
  <c r="AY760" i="199"/>
  <c r="AX760" i="199"/>
  <c r="AW760" i="199"/>
  <c r="AV760" i="199"/>
  <c r="AU760" i="199"/>
  <c r="BD759" i="199"/>
  <c r="BA759" i="199"/>
  <c r="AZ759" i="199"/>
  <c r="AY759" i="199"/>
  <c r="AX759" i="199"/>
  <c r="AW759" i="199"/>
  <c r="AV759" i="199"/>
  <c r="AU759" i="199"/>
  <c r="BD758" i="199"/>
  <c r="BA758" i="199"/>
  <c r="AZ758" i="199"/>
  <c r="AY758" i="199"/>
  <c r="AX758" i="199"/>
  <c r="AW758" i="199"/>
  <c r="AV758" i="199"/>
  <c r="AU758" i="199"/>
  <c r="BD757" i="199"/>
  <c r="BA757" i="199"/>
  <c r="AZ757" i="199"/>
  <c r="AY757" i="199"/>
  <c r="AX757" i="199"/>
  <c r="AW757" i="199"/>
  <c r="AV757" i="199"/>
  <c r="AU757" i="199"/>
  <c r="BD756" i="199"/>
  <c r="BA756" i="199"/>
  <c r="AZ756" i="199"/>
  <c r="AY756" i="199"/>
  <c r="AX756" i="199"/>
  <c r="AW756" i="199"/>
  <c r="AV756" i="199"/>
  <c r="AU756" i="199"/>
  <c r="BD755" i="199"/>
  <c r="BA755" i="199"/>
  <c r="AZ755" i="199"/>
  <c r="AY755" i="199"/>
  <c r="AX755" i="199"/>
  <c r="AW755" i="199"/>
  <c r="AV755" i="199"/>
  <c r="AU755" i="199"/>
  <c r="BD754" i="199"/>
  <c r="BA754" i="199"/>
  <c r="AZ754" i="199"/>
  <c r="AY754" i="199"/>
  <c r="AX754" i="199"/>
  <c r="AW754" i="199"/>
  <c r="AV754" i="199"/>
  <c r="AU754" i="199"/>
  <c r="BD753" i="199"/>
  <c r="BA753" i="199"/>
  <c r="AZ753" i="199"/>
  <c r="AY753" i="199"/>
  <c r="AX753" i="199"/>
  <c r="AW753" i="199"/>
  <c r="AV753" i="199"/>
  <c r="AU753" i="199"/>
  <c r="BD752" i="199"/>
  <c r="BA752" i="199"/>
  <c r="AZ752" i="199"/>
  <c r="AY752" i="199"/>
  <c r="AX752" i="199"/>
  <c r="AW752" i="199"/>
  <c r="AV752" i="199"/>
  <c r="AU752" i="199"/>
  <c r="BD751" i="199"/>
  <c r="BA751" i="199"/>
  <c r="AZ751" i="199"/>
  <c r="AY751" i="199"/>
  <c r="AX751" i="199"/>
  <c r="AW751" i="199"/>
  <c r="AV751" i="199"/>
  <c r="AU751" i="199"/>
  <c r="BD750" i="199"/>
  <c r="BA750" i="199"/>
  <c r="AZ750" i="199"/>
  <c r="AY750" i="199"/>
  <c r="AX750" i="199"/>
  <c r="AW750" i="199"/>
  <c r="AV750" i="199"/>
  <c r="AU750" i="199"/>
  <c r="BD749" i="199"/>
  <c r="BA749" i="199"/>
  <c r="AZ749" i="199"/>
  <c r="AY749" i="199"/>
  <c r="AX749" i="199"/>
  <c r="AW749" i="199"/>
  <c r="AV749" i="199"/>
  <c r="AU749" i="199"/>
  <c r="BD748" i="199"/>
  <c r="BA748" i="199"/>
  <c r="AZ748" i="199"/>
  <c r="AY748" i="199"/>
  <c r="AX748" i="199"/>
  <c r="AW748" i="199"/>
  <c r="AV748" i="199"/>
  <c r="AU748" i="199"/>
  <c r="BD747" i="199"/>
  <c r="BA747" i="199"/>
  <c r="AZ747" i="199"/>
  <c r="AY747" i="199"/>
  <c r="AX747" i="199"/>
  <c r="AW747" i="199"/>
  <c r="AV747" i="199"/>
  <c r="AU747" i="199"/>
  <c r="BD746" i="199"/>
  <c r="BA746" i="199"/>
  <c r="AZ746" i="199"/>
  <c r="AY746" i="199"/>
  <c r="AX746" i="199"/>
  <c r="AW746" i="199"/>
  <c r="AV746" i="199"/>
  <c r="AU746" i="199"/>
  <c r="BD745" i="199"/>
  <c r="BA745" i="199"/>
  <c r="AZ745" i="199"/>
  <c r="AY745" i="199"/>
  <c r="AX745" i="199"/>
  <c r="AW745" i="199"/>
  <c r="AV745" i="199"/>
  <c r="AU745" i="199"/>
  <c r="BD744" i="199"/>
  <c r="BA744" i="199"/>
  <c r="AZ744" i="199"/>
  <c r="AY744" i="199"/>
  <c r="AX744" i="199"/>
  <c r="AW744" i="199"/>
  <c r="AV744" i="199"/>
  <c r="AU744" i="199"/>
  <c r="BD743" i="199"/>
  <c r="BA743" i="199"/>
  <c r="AZ743" i="199"/>
  <c r="AY743" i="199"/>
  <c r="AX743" i="199"/>
  <c r="AW743" i="199"/>
  <c r="AV743" i="199"/>
  <c r="AU743" i="199"/>
  <c r="BD742" i="199"/>
  <c r="BA742" i="199"/>
  <c r="AZ742" i="199"/>
  <c r="AY742" i="199"/>
  <c r="AX742" i="199"/>
  <c r="AW742" i="199"/>
  <c r="AV742" i="199"/>
  <c r="AU742" i="199"/>
  <c r="BD741" i="199"/>
  <c r="BA741" i="199"/>
  <c r="AZ741" i="199"/>
  <c r="AY741" i="199"/>
  <c r="AX741" i="199"/>
  <c r="AW741" i="199"/>
  <c r="AV741" i="199"/>
  <c r="AU741" i="199"/>
  <c r="BD740" i="199"/>
  <c r="BA740" i="199"/>
  <c r="AZ740" i="199"/>
  <c r="AY740" i="199"/>
  <c r="AX740" i="199"/>
  <c r="AW740" i="199"/>
  <c r="AV740" i="199"/>
  <c r="AU740" i="199"/>
  <c r="BD739" i="199"/>
  <c r="BA739" i="199"/>
  <c r="AZ739" i="199"/>
  <c r="AY739" i="199"/>
  <c r="AX739" i="199"/>
  <c r="AW739" i="199"/>
  <c r="AV739" i="199"/>
  <c r="AU739" i="199"/>
  <c r="BD738" i="199"/>
  <c r="BA738" i="199"/>
  <c r="AZ738" i="199"/>
  <c r="AY738" i="199"/>
  <c r="AX738" i="199"/>
  <c r="AW738" i="199"/>
  <c r="AV738" i="199"/>
  <c r="AU738" i="199"/>
  <c r="BD737" i="199"/>
  <c r="BA737" i="199"/>
  <c r="AZ737" i="199"/>
  <c r="AY737" i="199"/>
  <c r="AX737" i="199"/>
  <c r="AW737" i="199"/>
  <c r="AV737" i="199"/>
  <c r="AU737" i="199"/>
  <c r="BD736" i="199"/>
  <c r="BA736" i="199"/>
  <c r="AZ736" i="199"/>
  <c r="AY736" i="199"/>
  <c r="AX736" i="199"/>
  <c r="AW736" i="199"/>
  <c r="AV736" i="199"/>
  <c r="AU736" i="199"/>
  <c r="BD735" i="199"/>
  <c r="BA735" i="199"/>
  <c r="AZ735" i="199"/>
  <c r="AY735" i="199"/>
  <c r="AX735" i="199"/>
  <c r="AW735" i="199"/>
  <c r="AV735" i="199"/>
  <c r="AU735" i="199"/>
  <c r="BD734" i="199"/>
  <c r="BA734" i="199"/>
  <c r="AZ734" i="199"/>
  <c r="AY734" i="199"/>
  <c r="AX734" i="199"/>
  <c r="AW734" i="199"/>
  <c r="AV734" i="199"/>
  <c r="AU734" i="199"/>
  <c r="BD733" i="199"/>
  <c r="BA733" i="199"/>
  <c r="AZ733" i="199"/>
  <c r="AY733" i="199"/>
  <c r="AX733" i="199"/>
  <c r="AW733" i="199"/>
  <c r="AV733" i="199"/>
  <c r="AU733" i="199"/>
  <c r="BD732" i="199"/>
  <c r="BA732" i="199"/>
  <c r="AZ732" i="199"/>
  <c r="AY732" i="199"/>
  <c r="AX732" i="199"/>
  <c r="AW732" i="199"/>
  <c r="AV732" i="199"/>
  <c r="AU732" i="199"/>
  <c r="BD731" i="199"/>
  <c r="BA731" i="199"/>
  <c r="AZ731" i="199"/>
  <c r="AY731" i="199"/>
  <c r="AX731" i="199"/>
  <c r="AW731" i="199"/>
  <c r="AV731" i="199"/>
  <c r="AU731" i="199"/>
  <c r="BD730" i="199"/>
  <c r="BA730" i="199"/>
  <c r="AZ730" i="199"/>
  <c r="AY730" i="199"/>
  <c r="AX730" i="199"/>
  <c r="AW730" i="199"/>
  <c r="AV730" i="199"/>
  <c r="AU730" i="199"/>
  <c r="BD729" i="199"/>
  <c r="BA729" i="199"/>
  <c r="AZ729" i="199"/>
  <c r="AY729" i="199"/>
  <c r="AX729" i="199"/>
  <c r="AW729" i="199"/>
  <c r="AV729" i="199"/>
  <c r="AU729" i="199"/>
  <c r="BD728" i="199"/>
  <c r="BA728" i="199"/>
  <c r="AZ728" i="199"/>
  <c r="AY728" i="199"/>
  <c r="AX728" i="199"/>
  <c r="AW728" i="199"/>
  <c r="AV728" i="199"/>
  <c r="AU728" i="199"/>
  <c r="BD727" i="199"/>
  <c r="BA727" i="199"/>
  <c r="AZ727" i="199"/>
  <c r="AY727" i="199"/>
  <c r="AX727" i="199"/>
  <c r="AW727" i="199"/>
  <c r="AV727" i="199"/>
  <c r="AU727" i="199"/>
  <c r="BD726" i="199"/>
  <c r="BA726" i="199"/>
  <c r="AZ726" i="199"/>
  <c r="AY726" i="199"/>
  <c r="AX726" i="199"/>
  <c r="AW726" i="199"/>
  <c r="AV726" i="199"/>
  <c r="AU726" i="199"/>
  <c r="BD725" i="199"/>
  <c r="BA725" i="199"/>
  <c r="AZ725" i="199"/>
  <c r="AY725" i="199"/>
  <c r="AX725" i="199"/>
  <c r="AW725" i="199"/>
  <c r="AV725" i="199"/>
  <c r="AU725" i="199"/>
  <c r="BD724" i="199"/>
  <c r="BA724" i="199"/>
  <c r="AZ724" i="199"/>
  <c r="AY724" i="199"/>
  <c r="AX724" i="199"/>
  <c r="AW724" i="199"/>
  <c r="AV724" i="199"/>
  <c r="AU724" i="199"/>
  <c r="BD723" i="199"/>
  <c r="BA723" i="199"/>
  <c r="AZ723" i="199"/>
  <c r="AY723" i="199"/>
  <c r="AX723" i="199"/>
  <c r="AW723" i="199"/>
  <c r="AV723" i="199"/>
  <c r="AU723" i="199"/>
  <c r="BD722" i="199"/>
  <c r="BA722" i="199"/>
  <c r="AZ722" i="199"/>
  <c r="AY722" i="199"/>
  <c r="AX722" i="199"/>
  <c r="AW722" i="199"/>
  <c r="AV722" i="199"/>
  <c r="AU722" i="199"/>
  <c r="BD721" i="199"/>
  <c r="BA721" i="199"/>
  <c r="AZ721" i="199"/>
  <c r="AY721" i="199"/>
  <c r="AX721" i="199"/>
  <c r="AW721" i="199"/>
  <c r="AV721" i="199"/>
  <c r="AU721" i="199"/>
  <c r="BD720" i="199"/>
  <c r="BA720" i="199"/>
  <c r="AZ720" i="199"/>
  <c r="AY720" i="199"/>
  <c r="AX720" i="199"/>
  <c r="AW720" i="199"/>
  <c r="AV720" i="199"/>
  <c r="AU720" i="199"/>
  <c r="BD719" i="199"/>
  <c r="BA719" i="199"/>
  <c r="AZ719" i="199"/>
  <c r="AY719" i="199"/>
  <c r="AX719" i="199"/>
  <c r="AW719" i="199"/>
  <c r="AV719" i="199"/>
  <c r="AU719" i="199"/>
  <c r="BD718" i="199"/>
  <c r="BA718" i="199"/>
  <c r="AZ718" i="199"/>
  <c r="AY718" i="199"/>
  <c r="AX718" i="199"/>
  <c r="AW718" i="199"/>
  <c r="AV718" i="199"/>
  <c r="AU718" i="199"/>
  <c r="BD717" i="199"/>
  <c r="BA717" i="199"/>
  <c r="AZ717" i="199"/>
  <c r="AY717" i="199"/>
  <c r="AX717" i="199"/>
  <c r="AW717" i="199"/>
  <c r="AV717" i="199"/>
  <c r="AU717" i="199"/>
  <c r="BD716" i="199"/>
  <c r="BA716" i="199"/>
  <c r="AZ716" i="199"/>
  <c r="AY716" i="199"/>
  <c r="AX716" i="199"/>
  <c r="AW716" i="199"/>
  <c r="AV716" i="199"/>
  <c r="AU716" i="199"/>
  <c r="BD715" i="199"/>
  <c r="BA715" i="199"/>
  <c r="AZ715" i="199"/>
  <c r="AY715" i="199"/>
  <c r="AX715" i="199"/>
  <c r="AW715" i="199"/>
  <c r="AV715" i="199"/>
  <c r="AU715" i="199"/>
  <c r="BD714" i="199"/>
  <c r="BA714" i="199"/>
  <c r="AZ714" i="199"/>
  <c r="AY714" i="199"/>
  <c r="AX714" i="199"/>
  <c r="AW714" i="199"/>
  <c r="AV714" i="199"/>
  <c r="AU714" i="199"/>
  <c r="BD713" i="199"/>
  <c r="BA713" i="199"/>
  <c r="AZ713" i="199"/>
  <c r="AY713" i="199"/>
  <c r="AX713" i="199"/>
  <c r="AW713" i="199"/>
  <c r="AV713" i="199"/>
  <c r="AU713" i="199"/>
  <c r="BD712" i="199"/>
  <c r="BA712" i="199"/>
  <c r="AZ712" i="199"/>
  <c r="AY712" i="199"/>
  <c r="AX712" i="199"/>
  <c r="AW712" i="199"/>
  <c r="AV712" i="199"/>
  <c r="AU712" i="199"/>
  <c r="BD711" i="199"/>
  <c r="BA711" i="199"/>
  <c r="AZ711" i="199"/>
  <c r="AY711" i="199"/>
  <c r="AX711" i="199"/>
  <c r="AW711" i="199"/>
  <c r="AV711" i="199"/>
  <c r="AU711" i="199"/>
  <c r="BD710" i="199"/>
  <c r="BA710" i="199"/>
  <c r="AZ710" i="199"/>
  <c r="AY710" i="199"/>
  <c r="AX710" i="199"/>
  <c r="AW710" i="199"/>
  <c r="AV710" i="199"/>
  <c r="AU710" i="199"/>
  <c r="BD709" i="199"/>
  <c r="BA709" i="199"/>
  <c r="AZ709" i="199"/>
  <c r="AY709" i="199"/>
  <c r="AX709" i="199"/>
  <c r="AW709" i="199"/>
  <c r="AV709" i="199"/>
  <c r="AU709" i="199"/>
  <c r="BD708" i="199"/>
  <c r="BA708" i="199"/>
  <c r="AZ708" i="199"/>
  <c r="AY708" i="199"/>
  <c r="AX708" i="199"/>
  <c r="AW708" i="199"/>
  <c r="AV708" i="199"/>
  <c r="AU708" i="199"/>
  <c r="BD707" i="199"/>
  <c r="BA707" i="199"/>
  <c r="AZ707" i="199"/>
  <c r="AY707" i="199"/>
  <c r="AX707" i="199"/>
  <c r="AW707" i="199"/>
  <c r="AV707" i="199"/>
  <c r="AU707" i="199"/>
  <c r="BD706" i="199"/>
  <c r="BA706" i="199"/>
  <c r="AZ706" i="199"/>
  <c r="AY706" i="199"/>
  <c r="AX706" i="199"/>
  <c r="AW706" i="199"/>
  <c r="AV706" i="199"/>
  <c r="AU706" i="199"/>
  <c r="BD705" i="199"/>
  <c r="BA705" i="199"/>
  <c r="AZ705" i="199"/>
  <c r="AY705" i="199"/>
  <c r="AX705" i="199"/>
  <c r="AW705" i="199"/>
  <c r="AV705" i="199"/>
  <c r="AU705" i="199"/>
  <c r="BD704" i="199"/>
  <c r="BA704" i="199"/>
  <c r="AZ704" i="199"/>
  <c r="AY704" i="199"/>
  <c r="AX704" i="199"/>
  <c r="AW704" i="199"/>
  <c r="AV704" i="199"/>
  <c r="AU704" i="199"/>
  <c r="BD703" i="199"/>
  <c r="BA703" i="199"/>
  <c r="AZ703" i="199"/>
  <c r="AY703" i="199"/>
  <c r="AX703" i="199"/>
  <c r="AW703" i="199"/>
  <c r="AV703" i="199"/>
  <c r="AU703" i="199"/>
  <c r="BD702" i="199"/>
  <c r="BA702" i="199"/>
  <c r="AZ702" i="199"/>
  <c r="AY702" i="199"/>
  <c r="AX702" i="199"/>
  <c r="AW702" i="199"/>
  <c r="AV702" i="199"/>
  <c r="AU702" i="199"/>
  <c r="BD701" i="199"/>
  <c r="BA701" i="199"/>
  <c r="AZ701" i="199"/>
  <c r="AY701" i="199"/>
  <c r="AX701" i="199"/>
  <c r="AW701" i="199"/>
  <c r="AV701" i="199"/>
  <c r="AU701" i="199"/>
  <c r="BD700" i="199"/>
  <c r="BA700" i="199"/>
  <c r="AZ700" i="199"/>
  <c r="AY700" i="199"/>
  <c r="AX700" i="199"/>
  <c r="AW700" i="199"/>
  <c r="AV700" i="199"/>
  <c r="AU700" i="199"/>
  <c r="BD699" i="199"/>
  <c r="BA699" i="199"/>
  <c r="AZ699" i="199"/>
  <c r="AY699" i="199"/>
  <c r="AX699" i="199"/>
  <c r="AW699" i="199"/>
  <c r="AV699" i="199"/>
  <c r="AU699" i="199"/>
  <c r="BD698" i="199"/>
  <c r="BA698" i="199"/>
  <c r="AZ698" i="199"/>
  <c r="AY698" i="199"/>
  <c r="AX698" i="199"/>
  <c r="AW698" i="199"/>
  <c r="AV698" i="199"/>
  <c r="AU698" i="199"/>
  <c r="BD697" i="199"/>
  <c r="BA697" i="199"/>
  <c r="AZ697" i="199"/>
  <c r="AY697" i="199"/>
  <c r="AX697" i="199"/>
  <c r="AW697" i="199"/>
  <c r="AV697" i="199"/>
  <c r="AU697" i="199"/>
  <c r="BD696" i="199"/>
  <c r="BA696" i="199"/>
  <c r="AZ696" i="199"/>
  <c r="AY696" i="199"/>
  <c r="AX696" i="199"/>
  <c r="AW696" i="199"/>
  <c r="AV696" i="199"/>
  <c r="AU696" i="199"/>
  <c r="BD695" i="199"/>
  <c r="BA695" i="199"/>
  <c r="AZ695" i="199"/>
  <c r="AY695" i="199"/>
  <c r="AX695" i="199"/>
  <c r="AW695" i="199"/>
  <c r="AV695" i="199"/>
  <c r="AU695" i="199"/>
  <c r="BD694" i="199"/>
  <c r="BA694" i="199"/>
  <c r="AZ694" i="199"/>
  <c r="AY694" i="199"/>
  <c r="AX694" i="199"/>
  <c r="AW694" i="199"/>
  <c r="AV694" i="199"/>
  <c r="AU694" i="199"/>
  <c r="BD693" i="199"/>
  <c r="BA693" i="199"/>
  <c r="AZ693" i="199"/>
  <c r="AY693" i="199"/>
  <c r="AX693" i="199"/>
  <c r="AW693" i="199"/>
  <c r="AV693" i="199"/>
  <c r="AU693" i="199"/>
  <c r="BD692" i="199"/>
  <c r="BA692" i="199"/>
  <c r="AZ692" i="199"/>
  <c r="AY692" i="199"/>
  <c r="AX692" i="199"/>
  <c r="AW692" i="199"/>
  <c r="AV692" i="199"/>
  <c r="AU692" i="199"/>
  <c r="BD691" i="199"/>
  <c r="BA691" i="199"/>
  <c r="AZ691" i="199"/>
  <c r="AY691" i="199"/>
  <c r="AX691" i="199"/>
  <c r="AW691" i="199"/>
  <c r="AV691" i="199"/>
  <c r="AU691" i="199"/>
  <c r="BD690" i="199"/>
  <c r="BA690" i="199"/>
  <c r="AZ690" i="199"/>
  <c r="AY690" i="199"/>
  <c r="AX690" i="199"/>
  <c r="AW690" i="199"/>
  <c r="AV690" i="199"/>
  <c r="AU690" i="199"/>
  <c r="BD689" i="199"/>
  <c r="BA689" i="199"/>
  <c r="AZ689" i="199"/>
  <c r="AY689" i="199"/>
  <c r="AX689" i="199"/>
  <c r="AW689" i="199"/>
  <c r="AV689" i="199"/>
  <c r="AU689" i="199"/>
  <c r="BD688" i="199"/>
  <c r="BA688" i="199"/>
  <c r="AZ688" i="199"/>
  <c r="AY688" i="199"/>
  <c r="AX688" i="199"/>
  <c r="AW688" i="199"/>
  <c r="AV688" i="199"/>
  <c r="AU688" i="199"/>
  <c r="BD687" i="199"/>
  <c r="BA687" i="199"/>
  <c r="AZ687" i="199"/>
  <c r="AY687" i="199"/>
  <c r="AX687" i="199"/>
  <c r="AW687" i="199"/>
  <c r="AV687" i="199"/>
  <c r="AU687" i="199"/>
  <c r="BD686" i="199"/>
  <c r="BA686" i="199"/>
  <c r="AZ686" i="199"/>
  <c r="AY686" i="199"/>
  <c r="AX686" i="199"/>
  <c r="AW686" i="199"/>
  <c r="AV686" i="199"/>
  <c r="AU686" i="199"/>
  <c r="BD685" i="199"/>
  <c r="BA685" i="199"/>
  <c r="AZ685" i="199"/>
  <c r="AY685" i="199"/>
  <c r="AX685" i="199"/>
  <c r="AW685" i="199"/>
  <c r="AV685" i="199"/>
  <c r="AU685" i="199"/>
  <c r="BD684" i="199"/>
  <c r="BA684" i="199"/>
  <c r="AZ684" i="199"/>
  <c r="AY684" i="199"/>
  <c r="AX684" i="199"/>
  <c r="AW684" i="199"/>
  <c r="AV684" i="199"/>
  <c r="AU684" i="199"/>
  <c r="BD683" i="199"/>
  <c r="BA683" i="199"/>
  <c r="AZ683" i="199"/>
  <c r="AY683" i="199"/>
  <c r="AX683" i="199"/>
  <c r="AW683" i="199"/>
  <c r="AV683" i="199"/>
  <c r="AU683" i="199"/>
  <c r="BD682" i="199"/>
  <c r="BA682" i="199"/>
  <c r="AZ682" i="199"/>
  <c r="AY682" i="199"/>
  <c r="AX682" i="199"/>
  <c r="AW682" i="199"/>
  <c r="AV682" i="199"/>
  <c r="AU682" i="199"/>
  <c r="BD681" i="199"/>
  <c r="BA681" i="199"/>
  <c r="AZ681" i="199"/>
  <c r="AY681" i="199"/>
  <c r="AX681" i="199"/>
  <c r="AW681" i="199"/>
  <c r="AV681" i="199"/>
  <c r="AU681" i="199"/>
  <c r="BD680" i="199"/>
  <c r="BA680" i="199"/>
  <c r="AZ680" i="199"/>
  <c r="AY680" i="199"/>
  <c r="AX680" i="199"/>
  <c r="AW680" i="199"/>
  <c r="AV680" i="199"/>
  <c r="AU680" i="199"/>
  <c r="BD679" i="199"/>
  <c r="BA679" i="199"/>
  <c r="AZ679" i="199"/>
  <c r="AY679" i="199"/>
  <c r="AX679" i="199"/>
  <c r="AW679" i="199"/>
  <c r="AV679" i="199"/>
  <c r="AU679" i="199"/>
  <c r="BD678" i="199"/>
  <c r="BA678" i="199"/>
  <c r="AZ678" i="199"/>
  <c r="AY678" i="199"/>
  <c r="AX678" i="199"/>
  <c r="AW678" i="199"/>
  <c r="AV678" i="199"/>
  <c r="AU678" i="199"/>
  <c r="BD677" i="199"/>
  <c r="BA677" i="199"/>
  <c r="AZ677" i="199"/>
  <c r="AY677" i="199"/>
  <c r="AX677" i="199"/>
  <c r="AW677" i="199"/>
  <c r="AV677" i="199"/>
  <c r="AU677" i="199"/>
  <c r="BD676" i="199"/>
  <c r="BA676" i="199"/>
  <c r="AZ676" i="199"/>
  <c r="AY676" i="199"/>
  <c r="AX676" i="199"/>
  <c r="AW676" i="199"/>
  <c r="AV676" i="199"/>
  <c r="AU676" i="199"/>
  <c r="BD675" i="199"/>
  <c r="BA675" i="199"/>
  <c r="AZ675" i="199"/>
  <c r="AY675" i="199"/>
  <c r="AX675" i="199"/>
  <c r="AW675" i="199"/>
  <c r="AV675" i="199"/>
  <c r="AU675" i="199"/>
  <c r="BD674" i="199"/>
  <c r="BA674" i="199"/>
  <c r="AZ674" i="199"/>
  <c r="AY674" i="199"/>
  <c r="AX674" i="199"/>
  <c r="AW674" i="199"/>
  <c r="AV674" i="199"/>
  <c r="AU674" i="199"/>
  <c r="BD673" i="199"/>
  <c r="BA673" i="199"/>
  <c r="AZ673" i="199"/>
  <c r="AY673" i="199"/>
  <c r="AX673" i="199"/>
  <c r="AW673" i="199"/>
  <c r="AV673" i="199"/>
  <c r="AU673" i="199"/>
  <c r="BD672" i="199"/>
  <c r="BA672" i="199"/>
  <c r="AZ672" i="199"/>
  <c r="AY672" i="199"/>
  <c r="AX672" i="199"/>
  <c r="AW672" i="199"/>
  <c r="AV672" i="199"/>
  <c r="AU672" i="199"/>
  <c r="BD671" i="199"/>
  <c r="BA671" i="199"/>
  <c r="AZ671" i="199"/>
  <c r="AY671" i="199"/>
  <c r="AX671" i="199"/>
  <c r="AW671" i="199"/>
  <c r="AV671" i="199"/>
  <c r="AU671" i="199"/>
  <c r="BD670" i="199"/>
  <c r="BA670" i="199"/>
  <c r="AZ670" i="199"/>
  <c r="AY670" i="199"/>
  <c r="AX670" i="199"/>
  <c r="AW670" i="199"/>
  <c r="AV670" i="199"/>
  <c r="AU670" i="199"/>
  <c r="BD669" i="199"/>
  <c r="BA669" i="199"/>
  <c r="AZ669" i="199"/>
  <c r="AY669" i="199"/>
  <c r="AX669" i="199"/>
  <c r="AW669" i="199"/>
  <c r="AV669" i="199"/>
  <c r="AU669" i="199"/>
  <c r="BD668" i="199"/>
  <c r="BA668" i="199"/>
  <c r="AZ668" i="199"/>
  <c r="AY668" i="199"/>
  <c r="AX668" i="199"/>
  <c r="AW668" i="199"/>
  <c r="AV668" i="199"/>
  <c r="AU668" i="199"/>
  <c r="BD667" i="199"/>
  <c r="BA667" i="199"/>
  <c r="AZ667" i="199"/>
  <c r="AY667" i="199"/>
  <c r="AX667" i="199"/>
  <c r="AW667" i="199"/>
  <c r="AV667" i="199"/>
  <c r="AU667" i="199"/>
  <c r="BD666" i="199"/>
  <c r="BA666" i="199"/>
  <c r="AZ666" i="199"/>
  <c r="AY666" i="199"/>
  <c r="AX666" i="199"/>
  <c r="AW666" i="199"/>
  <c r="AV666" i="199"/>
  <c r="AU666" i="199"/>
  <c r="BD665" i="199"/>
  <c r="BA665" i="199"/>
  <c r="AZ665" i="199"/>
  <c r="AY665" i="199"/>
  <c r="AX665" i="199"/>
  <c r="AW665" i="199"/>
  <c r="AV665" i="199"/>
  <c r="AU665" i="199"/>
  <c r="BD664" i="199"/>
  <c r="BA664" i="199"/>
  <c r="AZ664" i="199"/>
  <c r="AY664" i="199"/>
  <c r="AX664" i="199"/>
  <c r="AW664" i="199"/>
  <c r="AV664" i="199"/>
  <c r="AU664" i="199"/>
  <c r="BD663" i="199"/>
  <c r="BA663" i="199"/>
  <c r="AZ663" i="199"/>
  <c r="AY663" i="199"/>
  <c r="AX663" i="199"/>
  <c r="AW663" i="199"/>
  <c r="AV663" i="199"/>
  <c r="AU663" i="199"/>
  <c r="BD662" i="199"/>
  <c r="BA662" i="199"/>
  <c r="AZ662" i="199"/>
  <c r="AY662" i="199"/>
  <c r="AX662" i="199"/>
  <c r="AW662" i="199"/>
  <c r="AV662" i="199"/>
  <c r="AU662" i="199"/>
  <c r="BD661" i="199"/>
  <c r="BA661" i="199"/>
  <c r="AZ661" i="199"/>
  <c r="AY661" i="199"/>
  <c r="AX661" i="199"/>
  <c r="AW661" i="199"/>
  <c r="AV661" i="199"/>
  <c r="AU661" i="199"/>
  <c r="BD660" i="199"/>
  <c r="BA660" i="199"/>
  <c r="AZ660" i="199"/>
  <c r="AY660" i="199"/>
  <c r="AX660" i="199"/>
  <c r="AW660" i="199"/>
  <c r="AV660" i="199"/>
  <c r="AU660" i="199"/>
  <c r="BD659" i="199"/>
  <c r="BA659" i="199"/>
  <c r="AZ659" i="199"/>
  <c r="AY659" i="199"/>
  <c r="AX659" i="199"/>
  <c r="AW659" i="199"/>
  <c r="AV659" i="199"/>
  <c r="AU659" i="199"/>
  <c r="BD658" i="199"/>
  <c r="BA658" i="199"/>
  <c r="AZ658" i="199"/>
  <c r="AY658" i="199"/>
  <c r="AX658" i="199"/>
  <c r="AW658" i="199"/>
  <c r="AV658" i="199"/>
  <c r="AU658" i="199"/>
  <c r="BD657" i="199"/>
  <c r="BA657" i="199"/>
  <c r="AZ657" i="199"/>
  <c r="AY657" i="199"/>
  <c r="AX657" i="199"/>
  <c r="AW657" i="199"/>
  <c r="AV657" i="199"/>
  <c r="AU657" i="199"/>
  <c r="BD656" i="199"/>
  <c r="BA656" i="199"/>
  <c r="AZ656" i="199"/>
  <c r="AY656" i="199"/>
  <c r="AX656" i="199"/>
  <c r="AW656" i="199"/>
  <c r="AV656" i="199"/>
  <c r="AU656" i="199"/>
  <c r="BD655" i="199"/>
  <c r="BA655" i="199"/>
  <c r="AZ655" i="199"/>
  <c r="AY655" i="199"/>
  <c r="AX655" i="199"/>
  <c r="AW655" i="199"/>
  <c r="AV655" i="199"/>
  <c r="AU655" i="199"/>
  <c r="BD654" i="199"/>
  <c r="BA654" i="199"/>
  <c r="AZ654" i="199"/>
  <c r="AY654" i="199"/>
  <c r="AX654" i="199"/>
  <c r="AW654" i="199"/>
  <c r="AV654" i="199"/>
  <c r="AU654" i="199"/>
  <c r="BD653" i="199"/>
  <c r="BA653" i="199"/>
  <c r="AZ653" i="199"/>
  <c r="AY653" i="199"/>
  <c r="AX653" i="199"/>
  <c r="AW653" i="199"/>
  <c r="AV653" i="199"/>
  <c r="AU653" i="199"/>
  <c r="BD652" i="199"/>
  <c r="BA652" i="199"/>
  <c r="AZ652" i="199"/>
  <c r="AY652" i="199"/>
  <c r="AX652" i="199"/>
  <c r="AW652" i="199"/>
  <c r="AV652" i="199"/>
  <c r="AU652" i="199"/>
  <c r="BD651" i="199"/>
  <c r="BA651" i="199"/>
  <c r="AZ651" i="199"/>
  <c r="AY651" i="199"/>
  <c r="AX651" i="199"/>
  <c r="AW651" i="199"/>
  <c r="AV651" i="199"/>
  <c r="AU651" i="199"/>
  <c r="BD650" i="199"/>
  <c r="BA650" i="199"/>
  <c r="AZ650" i="199"/>
  <c r="AY650" i="199"/>
  <c r="AX650" i="199"/>
  <c r="AW650" i="199"/>
  <c r="AV650" i="199"/>
  <c r="AU650" i="199"/>
  <c r="BD649" i="199"/>
  <c r="BA649" i="199"/>
  <c r="AZ649" i="199"/>
  <c r="AY649" i="199"/>
  <c r="AX649" i="199"/>
  <c r="AW649" i="199"/>
  <c r="AV649" i="199"/>
  <c r="AU649" i="199"/>
  <c r="BD648" i="199"/>
  <c r="BA648" i="199"/>
  <c r="AZ648" i="199"/>
  <c r="AY648" i="199"/>
  <c r="AX648" i="199"/>
  <c r="AW648" i="199"/>
  <c r="AV648" i="199"/>
  <c r="AU648" i="199"/>
  <c r="BD647" i="199"/>
  <c r="BA647" i="199"/>
  <c r="AZ647" i="199"/>
  <c r="AY647" i="199"/>
  <c r="AX647" i="199"/>
  <c r="AW647" i="199"/>
  <c r="AV647" i="199"/>
  <c r="AU647" i="199"/>
  <c r="BD646" i="199"/>
  <c r="BA646" i="199"/>
  <c r="AZ646" i="199"/>
  <c r="AY646" i="199"/>
  <c r="AX646" i="199"/>
  <c r="AW646" i="199"/>
  <c r="AV646" i="199"/>
  <c r="AU646" i="199"/>
  <c r="BD645" i="199"/>
  <c r="BA645" i="199"/>
  <c r="AZ645" i="199"/>
  <c r="AY645" i="199"/>
  <c r="AX645" i="199"/>
  <c r="AW645" i="199"/>
  <c r="AV645" i="199"/>
  <c r="AU645" i="199"/>
  <c r="BD644" i="199"/>
  <c r="BA644" i="199"/>
  <c r="AZ644" i="199"/>
  <c r="AY644" i="199"/>
  <c r="AX644" i="199"/>
  <c r="AW644" i="199"/>
  <c r="AV644" i="199"/>
  <c r="AU644" i="199"/>
  <c r="BD643" i="199"/>
  <c r="BA643" i="199"/>
  <c r="AZ643" i="199"/>
  <c r="AY643" i="199"/>
  <c r="AX643" i="199"/>
  <c r="AW643" i="199"/>
  <c r="AV643" i="199"/>
  <c r="AU643" i="199"/>
  <c r="BD642" i="199"/>
  <c r="BA642" i="199"/>
  <c r="AZ642" i="199"/>
  <c r="AY642" i="199"/>
  <c r="AX642" i="199"/>
  <c r="AW642" i="199"/>
  <c r="AV642" i="199"/>
  <c r="AU642" i="199"/>
  <c r="BD641" i="199"/>
  <c r="BA641" i="199"/>
  <c r="AZ641" i="199"/>
  <c r="AY641" i="199"/>
  <c r="AX641" i="199"/>
  <c r="AW641" i="199"/>
  <c r="AV641" i="199"/>
  <c r="AU641" i="199"/>
  <c r="BD640" i="199"/>
  <c r="BA640" i="199"/>
  <c r="AZ640" i="199"/>
  <c r="AY640" i="199"/>
  <c r="AX640" i="199"/>
  <c r="AW640" i="199"/>
  <c r="AV640" i="199"/>
  <c r="AU640" i="199"/>
  <c r="BD639" i="199"/>
  <c r="BA639" i="199"/>
  <c r="AZ639" i="199"/>
  <c r="AY639" i="199"/>
  <c r="AX639" i="199"/>
  <c r="AW639" i="199"/>
  <c r="AV639" i="199"/>
  <c r="AU639" i="199"/>
  <c r="BD638" i="199"/>
  <c r="BA638" i="199"/>
  <c r="AZ638" i="199"/>
  <c r="AY638" i="199"/>
  <c r="AX638" i="199"/>
  <c r="AW638" i="199"/>
  <c r="AV638" i="199"/>
  <c r="AU638" i="199"/>
  <c r="BD637" i="199"/>
  <c r="BA637" i="199"/>
  <c r="AZ637" i="199"/>
  <c r="AY637" i="199"/>
  <c r="AX637" i="199"/>
  <c r="AW637" i="199"/>
  <c r="AV637" i="199"/>
  <c r="AU637" i="199"/>
  <c r="BD636" i="199"/>
  <c r="BA636" i="199"/>
  <c r="AZ636" i="199"/>
  <c r="AY636" i="199"/>
  <c r="AX636" i="199"/>
  <c r="AW636" i="199"/>
  <c r="AV636" i="199"/>
  <c r="AU636" i="199"/>
  <c r="BD635" i="199"/>
  <c r="BA635" i="199"/>
  <c r="AZ635" i="199"/>
  <c r="AY635" i="199"/>
  <c r="AX635" i="199"/>
  <c r="AW635" i="199"/>
  <c r="AV635" i="199"/>
  <c r="AU635" i="199"/>
  <c r="BD634" i="199"/>
  <c r="BA634" i="199"/>
  <c r="AZ634" i="199"/>
  <c r="AY634" i="199"/>
  <c r="AX634" i="199"/>
  <c r="AW634" i="199"/>
  <c r="AV634" i="199"/>
  <c r="AU634" i="199"/>
  <c r="BD633" i="199"/>
  <c r="BA633" i="199"/>
  <c r="AZ633" i="199"/>
  <c r="AY633" i="199"/>
  <c r="AX633" i="199"/>
  <c r="AW633" i="199"/>
  <c r="AV633" i="199"/>
  <c r="AU633" i="199"/>
  <c r="BD632" i="199"/>
  <c r="BA632" i="199"/>
  <c r="AZ632" i="199"/>
  <c r="AY632" i="199"/>
  <c r="AX632" i="199"/>
  <c r="AW632" i="199"/>
  <c r="AV632" i="199"/>
  <c r="AU632" i="199"/>
  <c r="BD631" i="199"/>
  <c r="BA631" i="199"/>
  <c r="AZ631" i="199"/>
  <c r="AY631" i="199"/>
  <c r="AX631" i="199"/>
  <c r="AW631" i="199"/>
  <c r="AV631" i="199"/>
  <c r="AU631" i="199"/>
  <c r="BD630" i="199"/>
  <c r="BA630" i="199"/>
  <c r="AZ630" i="199"/>
  <c r="AY630" i="199"/>
  <c r="AX630" i="199"/>
  <c r="AW630" i="199"/>
  <c r="AV630" i="199"/>
  <c r="AU630" i="199"/>
  <c r="BD629" i="199"/>
  <c r="BA629" i="199"/>
  <c r="AZ629" i="199"/>
  <c r="AY629" i="199"/>
  <c r="AX629" i="199"/>
  <c r="AW629" i="199"/>
  <c r="AV629" i="199"/>
  <c r="AU629" i="199"/>
  <c r="BD628" i="199"/>
  <c r="BA628" i="199"/>
  <c r="AZ628" i="199"/>
  <c r="AY628" i="199"/>
  <c r="AX628" i="199"/>
  <c r="AW628" i="199"/>
  <c r="AV628" i="199"/>
  <c r="AU628" i="199"/>
  <c r="BD627" i="199"/>
  <c r="BA627" i="199"/>
  <c r="AZ627" i="199"/>
  <c r="AY627" i="199"/>
  <c r="AX627" i="199"/>
  <c r="AW627" i="199"/>
  <c r="AV627" i="199"/>
  <c r="AU627" i="199"/>
  <c r="BD626" i="199"/>
  <c r="BA626" i="199"/>
  <c r="AZ626" i="199"/>
  <c r="AY626" i="199"/>
  <c r="AX626" i="199"/>
  <c r="AW626" i="199"/>
  <c r="AV626" i="199"/>
  <c r="AU626" i="199"/>
  <c r="BD625" i="199"/>
  <c r="BA625" i="199"/>
  <c r="AZ625" i="199"/>
  <c r="AY625" i="199"/>
  <c r="AX625" i="199"/>
  <c r="AW625" i="199"/>
  <c r="AV625" i="199"/>
  <c r="AU625" i="199"/>
  <c r="BD624" i="199"/>
  <c r="BA624" i="199"/>
  <c r="AZ624" i="199"/>
  <c r="AY624" i="199"/>
  <c r="AX624" i="199"/>
  <c r="AW624" i="199"/>
  <c r="AV624" i="199"/>
  <c r="AU624" i="199"/>
  <c r="BD623" i="199"/>
  <c r="BA623" i="199"/>
  <c r="AZ623" i="199"/>
  <c r="AY623" i="199"/>
  <c r="AX623" i="199"/>
  <c r="AW623" i="199"/>
  <c r="AV623" i="199"/>
  <c r="AU623" i="199"/>
  <c r="BD622" i="199"/>
  <c r="BA622" i="199"/>
  <c r="AZ622" i="199"/>
  <c r="AY622" i="199"/>
  <c r="AX622" i="199"/>
  <c r="AW622" i="199"/>
  <c r="AV622" i="199"/>
  <c r="AU622" i="199"/>
  <c r="BD621" i="199"/>
  <c r="BA621" i="199"/>
  <c r="AZ621" i="199"/>
  <c r="AY621" i="199"/>
  <c r="AX621" i="199"/>
  <c r="AW621" i="199"/>
  <c r="AV621" i="199"/>
  <c r="AU621" i="199"/>
  <c r="BD620" i="199"/>
  <c r="BA620" i="199"/>
  <c r="AZ620" i="199"/>
  <c r="AY620" i="199"/>
  <c r="AX620" i="199"/>
  <c r="AW620" i="199"/>
  <c r="AV620" i="199"/>
  <c r="AU620" i="199"/>
  <c r="BD619" i="199"/>
  <c r="BA619" i="199"/>
  <c r="AZ619" i="199"/>
  <c r="AY619" i="199"/>
  <c r="AX619" i="199"/>
  <c r="AW619" i="199"/>
  <c r="AV619" i="199"/>
  <c r="AU619" i="199"/>
  <c r="BD618" i="199"/>
  <c r="BA618" i="199"/>
  <c r="AZ618" i="199"/>
  <c r="AY618" i="199"/>
  <c r="AX618" i="199"/>
  <c r="AW618" i="199"/>
  <c r="AV618" i="199"/>
  <c r="AU618" i="199"/>
  <c r="BD617" i="199"/>
  <c r="BA617" i="199"/>
  <c r="AZ617" i="199"/>
  <c r="AY617" i="199"/>
  <c r="AX617" i="199"/>
  <c r="AW617" i="199"/>
  <c r="AV617" i="199"/>
  <c r="AU617" i="199"/>
  <c r="BD616" i="199"/>
  <c r="BA616" i="199"/>
  <c r="AZ616" i="199"/>
  <c r="AY616" i="199"/>
  <c r="AX616" i="199"/>
  <c r="AW616" i="199"/>
  <c r="AV616" i="199"/>
  <c r="AU616" i="199"/>
  <c r="BD615" i="199"/>
  <c r="BA615" i="199"/>
  <c r="AZ615" i="199"/>
  <c r="AY615" i="199"/>
  <c r="AX615" i="199"/>
  <c r="AW615" i="199"/>
  <c r="AV615" i="199"/>
  <c r="AU615" i="199"/>
  <c r="BD614" i="199"/>
  <c r="BA614" i="199"/>
  <c r="AZ614" i="199"/>
  <c r="AY614" i="199"/>
  <c r="AX614" i="199"/>
  <c r="AW614" i="199"/>
  <c r="AV614" i="199"/>
  <c r="AU614" i="199"/>
  <c r="BD613" i="199"/>
  <c r="BA613" i="199"/>
  <c r="AZ613" i="199"/>
  <c r="AY613" i="199"/>
  <c r="AX613" i="199"/>
  <c r="AW613" i="199"/>
  <c r="AV613" i="199"/>
  <c r="AU613" i="199"/>
  <c r="BD612" i="199"/>
  <c r="BA612" i="199"/>
  <c r="AZ612" i="199"/>
  <c r="AY612" i="199"/>
  <c r="AX612" i="199"/>
  <c r="AW612" i="199"/>
  <c r="AV612" i="199"/>
  <c r="AU612" i="199"/>
  <c r="BD611" i="199"/>
  <c r="BA611" i="199"/>
  <c r="AZ611" i="199"/>
  <c r="AY611" i="199"/>
  <c r="AX611" i="199"/>
  <c r="AW611" i="199"/>
  <c r="AV611" i="199"/>
  <c r="AU611" i="199"/>
  <c r="BD610" i="199"/>
  <c r="BA610" i="199"/>
  <c r="AZ610" i="199"/>
  <c r="AY610" i="199"/>
  <c r="AX610" i="199"/>
  <c r="AW610" i="199"/>
  <c r="AV610" i="199"/>
  <c r="AU610" i="199"/>
  <c r="BD609" i="199"/>
  <c r="BA609" i="199"/>
  <c r="AZ609" i="199"/>
  <c r="AY609" i="199"/>
  <c r="AX609" i="199"/>
  <c r="AW609" i="199"/>
  <c r="AV609" i="199"/>
  <c r="AU609" i="199"/>
  <c r="BD608" i="199"/>
  <c r="BA608" i="199"/>
  <c r="AZ608" i="199"/>
  <c r="AY608" i="199"/>
  <c r="AX608" i="199"/>
  <c r="AW608" i="199"/>
  <c r="AV608" i="199"/>
  <c r="AU608" i="199"/>
  <c r="BD607" i="199"/>
  <c r="BA607" i="199"/>
  <c r="AZ607" i="199"/>
  <c r="AY607" i="199"/>
  <c r="AX607" i="199"/>
  <c r="AW607" i="199"/>
  <c r="AV607" i="199"/>
  <c r="AU607" i="199"/>
  <c r="BD606" i="199"/>
  <c r="BA606" i="199"/>
  <c r="AZ606" i="199"/>
  <c r="AY606" i="199"/>
  <c r="AX606" i="199"/>
  <c r="AW606" i="199"/>
  <c r="AV606" i="199"/>
  <c r="AU606" i="199"/>
  <c r="BD605" i="199"/>
  <c r="BA605" i="199"/>
  <c r="AZ605" i="199"/>
  <c r="AY605" i="199"/>
  <c r="AX605" i="199"/>
  <c r="AW605" i="199"/>
  <c r="AV605" i="199"/>
  <c r="AU605" i="199"/>
  <c r="BD604" i="199"/>
  <c r="BA604" i="199"/>
  <c r="AZ604" i="199"/>
  <c r="AY604" i="199"/>
  <c r="AX604" i="199"/>
  <c r="AW604" i="199"/>
  <c r="AV604" i="199"/>
  <c r="AU604" i="199"/>
  <c r="BD603" i="199"/>
  <c r="BA603" i="199"/>
  <c r="AZ603" i="199"/>
  <c r="AY603" i="199"/>
  <c r="AX603" i="199"/>
  <c r="AW603" i="199"/>
  <c r="AV603" i="199"/>
  <c r="AU603" i="199"/>
  <c r="BD602" i="199"/>
  <c r="BA602" i="199"/>
  <c r="AZ602" i="199"/>
  <c r="AY602" i="199"/>
  <c r="AX602" i="199"/>
  <c r="AW602" i="199"/>
  <c r="AV602" i="199"/>
  <c r="AU602" i="199"/>
  <c r="BD601" i="199"/>
  <c r="BA601" i="199"/>
  <c r="AZ601" i="199"/>
  <c r="AY601" i="199"/>
  <c r="AX601" i="199"/>
  <c r="AW601" i="199"/>
  <c r="AV601" i="199"/>
  <c r="AU601" i="199"/>
  <c r="BD600" i="199"/>
  <c r="BA600" i="199"/>
  <c r="AZ600" i="199"/>
  <c r="AY600" i="199"/>
  <c r="AX600" i="199"/>
  <c r="AW600" i="199"/>
  <c r="AV600" i="199"/>
  <c r="AU600" i="199"/>
  <c r="BD599" i="199"/>
  <c r="BA599" i="199"/>
  <c r="AZ599" i="199"/>
  <c r="AY599" i="199"/>
  <c r="AX599" i="199"/>
  <c r="AW599" i="199"/>
  <c r="AV599" i="199"/>
  <c r="AU599" i="199"/>
  <c r="BD598" i="199"/>
  <c r="BA598" i="199"/>
  <c r="AZ598" i="199"/>
  <c r="AY598" i="199"/>
  <c r="AX598" i="199"/>
  <c r="AW598" i="199"/>
  <c r="AV598" i="199"/>
  <c r="AU598" i="199"/>
  <c r="BD597" i="199"/>
  <c r="BA597" i="199"/>
  <c r="AZ597" i="199"/>
  <c r="AY597" i="199"/>
  <c r="AX597" i="199"/>
  <c r="AW597" i="199"/>
  <c r="AV597" i="199"/>
  <c r="AU597" i="199"/>
  <c r="BD596" i="199"/>
  <c r="BA596" i="199"/>
  <c r="AZ596" i="199"/>
  <c r="AY596" i="199"/>
  <c r="AX596" i="199"/>
  <c r="AW596" i="199"/>
  <c r="AV596" i="199"/>
  <c r="AU596" i="199"/>
  <c r="BD595" i="199"/>
  <c r="BA595" i="199"/>
  <c r="AZ595" i="199"/>
  <c r="AY595" i="199"/>
  <c r="AX595" i="199"/>
  <c r="AW595" i="199"/>
  <c r="AV595" i="199"/>
  <c r="AU595" i="199"/>
  <c r="BD594" i="199"/>
  <c r="BA594" i="199"/>
  <c r="AZ594" i="199"/>
  <c r="AY594" i="199"/>
  <c r="AX594" i="199"/>
  <c r="AW594" i="199"/>
  <c r="AV594" i="199"/>
  <c r="AU594" i="199"/>
  <c r="BD593" i="199"/>
  <c r="BA593" i="199"/>
  <c r="AZ593" i="199"/>
  <c r="AY593" i="199"/>
  <c r="AX593" i="199"/>
  <c r="AW593" i="199"/>
  <c r="AV593" i="199"/>
  <c r="AU593" i="199"/>
  <c r="BD592" i="199"/>
  <c r="BA592" i="199"/>
  <c r="AZ592" i="199"/>
  <c r="AY592" i="199"/>
  <c r="AX592" i="199"/>
  <c r="AW592" i="199"/>
  <c r="AV592" i="199"/>
  <c r="AU592" i="199"/>
  <c r="BD591" i="199"/>
  <c r="BA591" i="199"/>
  <c r="AZ591" i="199"/>
  <c r="AY591" i="199"/>
  <c r="AX591" i="199"/>
  <c r="AW591" i="199"/>
  <c r="AV591" i="199"/>
  <c r="AU591" i="199"/>
  <c r="BD590" i="199"/>
  <c r="BA590" i="199"/>
  <c r="AZ590" i="199"/>
  <c r="AY590" i="199"/>
  <c r="AX590" i="199"/>
  <c r="AW590" i="199"/>
  <c r="AV590" i="199"/>
  <c r="AU590" i="199"/>
  <c r="BD589" i="199"/>
  <c r="BA589" i="199"/>
  <c r="AZ589" i="199"/>
  <c r="AY589" i="199"/>
  <c r="AX589" i="199"/>
  <c r="AW589" i="199"/>
  <c r="AV589" i="199"/>
  <c r="AU589" i="199"/>
  <c r="BD588" i="199"/>
  <c r="BA588" i="199"/>
  <c r="AZ588" i="199"/>
  <c r="AY588" i="199"/>
  <c r="AX588" i="199"/>
  <c r="AW588" i="199"/>
  <c r="AV588" i="199"/>
  <c r="AU588" i="199"/>
  <c r="BD587" i="199"/>
  <c r="BA587" i="199"/>
  <c r="AZ587" i="199"/>
  <c r="AY587" i="199"/>
  <c r="AX587" i="199"/>
  <c r="AW587" i="199"/>
  <c r="AV587" i="199"/>
  <c r="AU587" i="199"/>
  <c r="BD586" i="199"/>
  <c r="BA586" i="199"/>
  <c r="AZ586" i="199"/>
  <c r="AY586" i="199"/>
  <c r="AX586" i="199"/>
  <c r="AW586" i="199"/>
  <c r="AV586" i="199"/>
  <c r="AU586" i="199"/>
  <c r="BD585" i="199"/>
  <c r="BA585" i="199"/>
  <c r="AZ585" i="199"/>
  <c r="AY585" i="199"/>
  <c r="AX585" i="199"/>
  <c r="AW585" i="199"/>
  <c r="AV585" i="199"/>
  <c r="AU585" i="199"/>
  <c r="BD584" i="199"/>
  <c r="BA584" i="199"/>
  <c r="AZ584" i="199"/>
  <c r="AY584" i="199"/>
  <c r="AX584" i="199"/>
  <c r="AW584" i="199"/>
  <c r="AV584" i="199"/>
  <c r="AU584" i="199"/>
  <c r="BD583" i="199"/>
  <c r="BA583" i="199"/>
  <c r="AZ583" i="199"/>
  <c r="AY583" i="199"/>
  <c r="AX583" i="199"/>
  <c r="AW583" i="199"/>
  <c r="AV583" i="199"/>
  <c r="AU583" i="199"/>
  <c r="BD582" i="199"/>
  <c r="BA582" i="199"/>
  <c r="AZ582" i="199"/>
  <c r="AY582" i="199"/>
  <c r="AX582" i="199"/>
  <c r="AW582" i="199"/>
  <c r="AV582" i="199"/>
  <c r="AU582" i="199"/>
  <c r="BD581" i="199"/>
  <c r="BA581" i="199"/>
  <c r="AZ581" i="199"/>
  <c r="AY581" i="199"/>
  <c r="AX581" i="199"/>
  <c r="AW581" i="199"/>
  <c r="AV581" i="199"/>
  <c r="AU581" i="199"/>
  <c r="BD580" i="199"/>
  <c r="BA580" i="199"/>
  <c r="AZ580" i="199"/>
  <c r="AY580" i="199"/>
  <c r="AX580" i="199"/>
  <c r="AW580" i="199"/>
  <c r="AV580" i="199"/>
  <c r="AU580" i="199"/>
  <c r="BD579" i="199"/>
  <c r="BA579" i="199"/>
  <c r="AZ579" i="199"/>
  <c r="AY579" i="199"/>
  <c r="AX579" i="199"/>
  <c r="AW579" i="199"/>
  <c r="AV579" i="199"/>
  <c r="AU579" i="199"/>
  <c r="BD578" i="199"/>
  <c r="BA578" i="199"/>
  <c r="AZ578" i="199"/>
  <c r="AY578" i="199"/>
  <c r="AX578" i="199"/>
  <c r="AW578" i="199"/>
  <c r="AV578" i="199"/>
  <c r="AU578" i="199"/>
  <c r="BD577" i="199"/>
  <c r="BA577" i="199"/>
  <c r="AZ577" i="199"/>
  <c r="AY577" i="199"/>
  <c r="AX577" i="199"/>
  <c r="AW577" i="199"/>
  <c r="AV577" i="199"/>
  <c r="AU577" i="199"/>
  <c r="BD576" i="199"/>
  <c r="BA576" i="199"/>
  <c r="AZ576" i="199"/>
  <c r="AY576" i="199"/>
  <c r="AX576" i="199"/>
  <c r="AW576" i="199"/>
  <c r="AV576" i="199"/>
  <c r="AU576" i="199"/>
  <c r="BD575" i="199"/>
  <c r="BA575" i="199"/>
  <c r="AZ575" i="199"/>
  <c r="AY575" i="199"/>
  <c r="AX575" i="199"/>
  <c r="AW575" i="199"/>
  <c r="AV575" i="199"/>
  <c r="AU575" i="199"/>
  <c r="BD574" i="199"/>
  <c r="BA574" i="199"/>
  <c r="AZ574" i="199"/>
  <c r="AY574" i="199"/>
  <c r="AX574" i="199"/>
  <c r="AW574" i="199"/>
  <c r="AV574" i="199"/>
  <c r="AU574" i="199"/>
  <c r="BD573" i="199"/>
  <c r="BA573" i="199"/>
  <c r="AZ573" i="199"/>
  <c r="AY573" i="199"/>
  <c r="AX573" i="199"/>
  <c r="AW573" i="199"/>
  <c r="AV573" i="199"/>
  <c r="AU573" i="199"/>
  <c r="BD572" i="199"/>
  <c r="BA572" i="199"/>
  <c r="AZ572" i="199"/>
  <c r="AY572" i="199"/>
  <c r="AX572" i="199"/>
  <c r="AW572" i="199"/>
  <c r="AV572" i="199"/>
  <c r="AU572" i="199"/>
  <c r="BD571" i="199"/>
  <c r="BA571" i="199"/>
  <c r="AZ571" i="199"/>
  <c r="AY571" i="199"/>
  <c r="AX571" i="199"/>
  <c r="AW571" i="199"/>
  <c r="AV571" i="199"/>
  <c r="AU571" i="199"/>
  <c r="BD570" i="199"/>
  <c r="BA570" i="199"/>
  <c r="AZ570" i="199"/>
  <c r="AY570" i="199"/>
  <c r="AX570" i="199"/>
  <c r="AW570" i="199"/>
  <c r="AV570" i="199"/>
  <c r="AU570" i="199"/>
  <c r="BD569" i="199"/>
  <c r="BA569" i="199"/>
  <c r="AZ569" i="199"/>
  <c r="AY569" i="199"/>
  <c r="AX569" i="199"/>
  <c r="AW569" i="199"/>
  <c r="AV569" i="199"/>
  <c r="AU569" i="199"/>
  <c r="BD568" i="199"/>
  <c r="BA568" i="199"/>
  <c r="AZ568" i="199"/>
  <c r="AY568" i="199"/>
  <c r="AX568" i="199"/>
  <c r="AW568" i="199"/>
  <c r="AV568" i="199"/>
  <c r="AU568" i="199"/>
  <c r="BD567" i="199"/>
  <c r="BA567" i="199"/>
  <c r="AZ567" i="199"/>
  <c r="AY567" i="199"/>
  <c r="AX567" i="199"/>
  <c r="AW567" i="199"/>
  <c r="AV567" i="199"/>
  <c r="AU567" i="199"/>
  <c r="BD566" i="199"/>
  <c r="BA566" i="199"/>
  <c r="AZ566" i="199"/>
  <c r="AY566" i="199"/>
  <c r="AX566" i="199"/>
  <c r="AW566" i="199"/>
  <c r="AV566" i="199"/>
  <c r="AU566" i="199"/>
  <c r="BD565" i="199"/>
  <c r="BA565" i="199"/>
  <c r="AZ565" i="199"/>
  <c r="AY565" i="199"/>
  <c r="AX565" i="199"/>
  <c r="AW565" i="199"/>
  <c r="AV565" i="199"/>
  <c r="AU565" i="199"/>
  <c r="BD564" i="199"/>
  <c r="BA564" i="199"/>
  <c r="AZ564" i="199"/>
  <c r="AY564" i="199"/>
  <c r="AX564" i="199"/>
  <c r="AW564" i="199"/>
  <c r="AV564" i="199"/>
  <c r="AU564" i="199"/>
  <c r="BD563" i="199"/>
  <c r="BA563" i="199"/>
  <c r="AZ563" i="199"/>
  <c r="AY563" i="199"/>
  <c r="AX563" i="199"/>
  <c r="AW563" i="199"/>
  <c r="AV563" i="199"/>
  <c r="AU563" i="199"/>
  <c r="BD562" i="199"/>
  <c r="BA562" i="199"/>
  <c r="AZ562" i="199"/>
  <c r="AY562" i="199"/>
  <c r="AX562" i="199"/>
  <c r="AW562" i="199"/>
  <c r="AV562" i="199"/>
  <c r="AU562" i="199"/>
  <c r="BD561" i="199"/>
  <c r="BA561" i="199"/>
  <c r="AZ561" i="199"/>
  <c r="AY561" i="199"/>
  <c r="AX561" i="199"/>
  <c r="AW561" i="199"/>
  <c r="AV561" i="199"/>
  <c r="AU561" i="199"/>
  <c r="BD560" i="199"/>
  <c r="BA560" i="199"/>
  <c r="AZ560" i="199"/>
  <c r="AY560" i="199"/>
  <c r="AX560" i="199"/>
  <c r="AW560" i="199"/>
  <c r="AV560" i="199"/>
  <c r="AU560" i="199"/>
  <c r="BD559" i="199"/>
  <c r="BA559" i="199"/>
  <c r="AZ559" i="199"/>
  <c r="AY559" i="199"/>
  <c r="AX559" i="199"/>
  <c r="AW559" i="199"/>
  <c r="AV559" i="199"/>
  <c r="AU559" i="199"/>
  <c r="BD558" i="199"/>
  <c r="BA558" i="199"/>
  <c r="AZ558" i="199"/>
  <c r="AY558" i="199"/>
  <c r="AX558" i="199"/>
  <c r="AW558" i="199"/>
  <c r="AV558" i="199"/>
  <c r="AU558" i="199"/>
  <c r="BD557" i="199"/>
  <c r="BA557" i="199"/>
  <c r="AZ557" i="199"/>
  <c r="AY557" i="199"/>
  <c r="AX557" i="199"/>
  <c r="AW557" i="199"/>
  <c r="AV557" i="199"/>
  <c r="AU557" i="199"/>
  <c r="BD556" i="199"/>
  <c r="BA556" i="199"/>
  <c r="AZ556" i="199"/>
  <c r="AY556" i="199"/>
  <c r="AX556" i="199"/>
  <c r="AW556" i="199"/>
  <c r="AV556" i="199"/>
  <c r="AU556" i="199"/>
  <c r="BD555" i="199"/>
  <c r="BA555" i="199"/>
  <c r="AZ555" i="199"/>
  <c r="AY555" i="199"/>
  <c r="AX555" i="199"/>
  <c r="AW555" i="199"/>
  <c r="AV555" i="199"/>
  <c r="AU555" i="199"/>
  <c r="BD554" i="199"/>
  <c r="BA554" i="199"/>
  <c r="AZ554" i="199"/>
  <c r="AY554" i="199"/>
  <c r="AX554" i="199"/>
  <c r="AW554" i="199"/>
  <c r="AV554" i="199"/>
  <c r="AU554" i="199"/>
  <c r="BD553" i="199"/>
  <c r="BA553" i="199"/>
  <c r="AZ553" i="199"/>
  <c r="AY553" i="199"/>
  <c r="AX553" i="199"/>
  <c r="AW553" i="199"/>
  <c r="AV553" i="199"/>
  <c r="AU553" i="199"/>
  <c r="BD552" i="199"/>
  <c r="BA552" i="199"/>
  <c r="AZ552" i="199"/>
  <c r="AY552" i="199"/>
  <c r="AX552" i="199"/>
  <c r="AW552" i="199"/>
  <c r="AV552" i="199"/>
  <c r="AU552" i="199"/>
  <c r="BD551" i="199"/>
  <c r="BA551" i="199"/>
  <c r="AZ551" i="199"/>
  <c r="AY551" i="199"/>
  <c r="AX551" i="199"/>
  <c r="AW551" i="199"/>
  <c r="AV551" i="199"/>
  <c r="AU551" i="199"/>
  <c r="BD550" i="199"/>
  <c r="BA550" i="199"/>
  <c r="AZ550" i="199"/>
  <c r="AY550" i="199"/>
  <c r="AX550" i="199"/>
  <c r="AW550" i="199"/>
  <c r="AV550" i="199"/>
  <c r="AU550" i="199"/>
  <c r="BD549" i="199"/>
  <c r="BA549" i="199"/>
  <c r="AZ549" i="199"/>
  <c r="AY549" i="199"/>
  <c r="AX549" i="199"/>
  <c r="AW549" i="199"/>
  <c r="AV549" i="199"/>
  <c r="AU549" i="199"/>
  <c r="BD548" i="199"/>
  <c r="BA548" i="199"/>
  <c r="AZ548" i="199"/>
  <c r="AY548" i="199"/>
  <c r="AX548" i="199"/>
  <c r="AW548" i="199"/>
  <c r="AV548" i="199"/>
  <c r="AU548" i="199"/>
  <c r="BD547" i="199"/>
  <c r="BA547" i="199"/>
  <c r="AZ547" i="199"/>
  <c r="AY547" i="199"/>
  <c r="AX547" i="199"/>
  <c r="AW547" i="199"/>
  <c r="AV547" i="199"/>
  <c r="AU547" i="199"/>
  <c r="BD546" i="199"/>
  <c r="BA546" i="199"/>
  <c r="AZ546" i="199"/>
  <c r="AY546" i="199"/>
  <c r="AX546" i="199"/>
  <c r="AW546" i="199"/>
  <c r="AV546" i="199"/>
  <c r="AU546" i="199"/>
  <c r="BD545" i="199"/>
  <c r="BA545" i="199"/>
  <c r="AZ545" i="199"/>
  <c r="AY545" i="199"/>
  <c r="AX545" i="199"/>
  <c r="AW545" i="199"/>
  <c r="AV545" i="199"/>
  <c r="AU545" i="199"/>
  <c r="BD544" i="199"/>
  <c r="BA544" i="199"/>
  <c r="AZ544" i="199"/>
  <c r="AY544" i="199"/>
  <c r="AX544" i="199"/>
  <c r="AW544" i="199"/>
  <c r="AV544" i="199"/>
  <c r="AU544" i="199"/>
  <c r="BD543" i="199"/>
  <c r="BA543" i="199"/>
  <c r="AZ543" i="199"/>
  <c r="AY543" i="199"/>
  <c r="AX543" i="199"/>
  <c r="AW543" i="199"/>
  <c r="AV543" i="199"/>
  <c r="AU543" i="199"/>
  <c r="BD542" i="199"/>
  <c r="BA542" i="199"/>
  <c r="AZ542" i="199"/>
  <c r="AY542" i="199"/>
  <c r="AX542" i="199"/>
  <c r="AW542" i="199"/>
  <c r="AV542" i="199"/>
  <c r="AU542" i="199"/>
  <c r="BD541" i="199"/>
  <c r="BA541" i="199"/>
  <c r="AZ541" i="199"/>
  <c r="AY541" i="199"/>
  <c r="AX541" i="199"/>
  <c r="AW541" i="199"/>
  <c r="AV541" i="199"/>
  <c r="AU541" i="199"/>
  <c r="BD540" i="199"/>
  <c r="BA540" i="199"/>
  <c r="AZ540" i="199"/>
  <c r="AY540" i="199"/>
  <c r="AX540" i="199"/>
  <c r="AW540" i="199"/>
  <c r="AV540" i="199"/>
  <c r="AU540" i="199"/>
  <c r="BD539" i="199"/>
  <c r="BA539" i="199"/>
  <c r="AZ539" i="199"/>
  <c r="AY539" i="199"/>
  <c r="AX539" i="199"/>
  <c r="AW539" i="199"/>
  <c r="AV539" i="199"/>
  <c r="AU539" i="199"/>
  <c r="BD538" i="199"/>
  <c r="BA538" i="199"/>
  <c r="AZ538" i="199"/>
  <c r="AY538" i="199"/>
  <c r="AX538" i="199"/>
  <c r="AW538" i="199"/>
  <c r="AV538" i="199"/>
  <c r="AU538" i="199"/>
  <c r="BD537" i="199"/>
  <c r="BA537" i="199"/>
  <c r="AZ537" i="199"/>
  <c r="AY537" i="199"/>
  <c r="AX537" i="199"/>
  <c r="AW537" i="199"/>
  <c r="AV537" i="199"/>
  <c r="AU537" i="199"/>
  <c r="BD536" i="199"/>
  <c r="BA536" i="199"/>
  <c r="AZ536" i="199"/>
  <c r="AY536" i="199"/>
  <c r="AX536" i="199"/>
  <c r="AW536" i="199"/>
  <c r="AV536" i="199"/>
  <c r="AU536" i="199"/>
  <c r="BD535" i="199"/>
  <c r="BA535" i="199"/>
  <c r="AZ535" i="199"/>
  <c r="AY535" i="199"/>
  <c r="AX535" i="199"/>
  <c r="AW535" i="199"/>
  <c r="AV535" i="199"/>
  <c r="AU535" i="199"/>
  <c r="BD534" i="199"/>
  <c r="BA534" i="199"/>
  <c r="AZ534" i="199"/>
  <c r="AY534" i="199"/>
  <c r="AX534" i="199"/>
  <c r="AW534" i="199"/>
  <c r="AV534" i="199"/>
  <c r="AU534" i="199"/>
  <c r="BD533" i="199"/>
  <c r="BA533" i="199"/>
  <c r="AZ533" i="199"/>
  <c r="AY533" i="199"/>
  <c r="AX533" i="199"/>
  <c r="AW533" i="199"/>
  <c r="AV533" i="199"/>
  <c r="AU533" i="199"/>
  <c r="BD532" i="199"/>
  <c r="BA532" i="199"/>
  <c r="AZ532" i="199"/>
  <c r="AY532" i="199"/>
  <c r="AX532" i="199"/>
  <c r="AW532" i="199"/>
  <c r="AV532" i="199"/>
  <c r="AU532" i="199"/>
  <c r="BD531" i="199"/>
  <c r="BA531" i="199"/>
  <c r="AZ531" i="199"/>
  <c r="AY531" i="199"/>
  <c r="AX531" i="199"/>
  <c r="AW531" i="199"/>
  <c r="AV531" i="199"/>
  <c r="AU531" i="199"/>
  <c r="BD530" i="199"/>
  <c r="BA530" i="199"/>
  <c r="AZ530" i="199"/>
  <c r="AY530" i="199"/>
  <c r="AX530" i="199"/>
  <c r="AW530" i="199"/>
  <c r="AV530" i="199"/>
  <c r="AU530" i="199"/>
  <c r="BD529" i="199"/>
  <c r="BA529" i="199"/>
  <c r="AZ529" i="199"/>
  <c r="AY529" i="199"/>
  <c r="AX529" i="199"/>
  <c r="AW529" i="199"/>
  <c r="AV529" i="199"/>
  <c r="AU529" i="199"/>
  <c r="BD528" i="199"/>
  <c r="BA528" i="199"/>
  <c r="AZ528" i="199"/>
  <c r="AY528" i="199"/>
  <c r="AX528" i="199"/>
  <c r="AW528" i="199"/>
  <c r="AV528" i="199"/>
  <c r="AU528" i="199"/>
  <c r="BD527" i="199"/>
  <c r="BA527" i="199"/>
  <c r="AZ527" i="199"/>
  <c r="AY527" i="199"/>
  <c r="AX527" i="199"/>
  <c r="AW527" i="199"/>
  <c r="AV527" i="199"/>
  <c r="AU527" i="199"/>
  <c r="BD526" i="199"/>
  <c r="BA526" i="199"/>
  <c r="AZ526" i="199"/>
  <c r="AY526" i="199"/>
  <c r="AX526" i="199"/>
  <c r="AW526" i="199"/>
  <c r="AV526" i="199"/>
  <c r="AU526" i="199"/>
  <c r="BD525" i="199"/>
  <c r="BA525" i="199"/>
  <c r="AZ525" i="199"/>
  <c r="AY525" i="199"/>
  <c r="AX525" i="199"/>
  <c r="AW525" i="199"/>
  <c r="AV525" i="199"/>
  <c r="AU525" i="199"/>
  <c r="BD524" i="199"/>
  <c r="BA524" i="199"/>
  <c r="AZ524" i="199"/>
  <c r="AY524" i="199"/>
  <c r="AX524" i="199"/>
  <c r="AW524" i="199"/>
  <c r="AV524" i="199"/>
  <c r="AU524" i="199"/>
  <c r="BD523" i="199"/>
  <c r="BA523" i="199"/>
  <c r="AZ523" i="199"/>
  <c r="AY523" i="199"/>
  <c r="AX523" i="199"/>
  <c r="AW523" i="199"/>
  <c r="AV523" i="199"/>
  <c r="AU523" i="199"/>
  <c r="BD522" i="199"/>
  <c r="BA522" i="199"/>
  <c r="AZ522" i="199"/>
  <c r="AY522" i="199"/>
  <c r="AX522" i="199"/>
  <c r="AW522" i="199"/>
  <c r="AV522" i="199"/>
  <c r="AU522" i="199"/>
  <c r="BD521" i="199"/>
  <c r="BA521" i="199"/>
  <c r="AZ521" i="199"/>
  <c r="AY521" i="199"/>
  <c r="AX521" i="199"/>
  <c r="AW521" i="199"/>
  <c r="AV521" i="199"/>
  <c r="AU521" i="199"/>
  <c r="BD520" i="199"/>
  <c r="BA520" i="199"/>
  <c r="AZ520" i="199"/>
  <c r="AY520" i="199"/>
  <c r="AX520" i="199"/>
  <c r="AW520" i="199"/>
  <c r="AV520" i="199"/>
  <c r="AU520" i="199"/>
  <c r="BD519" i="199"/>
  <c r="BA519" i="199"/>
  <c r="AZ519" i="199"/>
  <c r="AY519" i="199"/>
  <c r="AX519" i="199"/>
  <c r="AW519" i="199"/>
  <c r="AV519" i="199"/>
  <c r="AU519" i="199"/>
  <c r="BD518" i="199"/>
  <c r="BA518" i="199"/>
  <c r="AZ518" i="199"/>
  <c r="AY518" i="199"/>
  <c r="AX518" i="199"/>
  <c r="AW518" i="199"/>
  <c r="AV518" i="199"/>
  <c r="AU518" i="199"/>
  <c r="BD517" i="199"/>
  <c r="BA517" i="199"/>
  <c r="AZ517" i="199"/>
  <c r="AY517" i="199"/>
  <c r="AX517" i="199"/>
  <c r="AW517" i="199"/>
  <c r="AV517" i="199"/>
  <c r="AU517" i="199"/>
  <c r="BD516" i="199"/>
  <c r="BA516" i="199"/>
  <c r="AZ516" i="199"/>
  <c r="AY516" i="199"/>
  <c r="AX516" i="199"/>
  <c r="AW516" i="199"/>
  <c r="AV516" i="199"/>
  <c r="AU516" i="199"/>
  <c r="BD515" i="199"/>
  <c r="BA515" i="199"/>
  <c r="AZ515" i="199"/>
  <c r="AY515" i="199"/>
  <c r="AX515" i="199"/>
  <c r="AW515" i="199"/>
  <c r="AV515" i="199"/>
  <c r="AU515" i="199"/>
  <c r="BD514" i="199"/>
  <c r="BA514" i="199"/>
  <c r="AZ514" i="199"/>
  <c r="AY514" i="199"/>
  <c r="AX514" i="199"/>
  <c r="AW514" i="199"/>
  <c r="AV514" i="199"/>
  <c r="AU514" i="199"/>
  <c r="BD513" i="199"/>
  <c r="BA513" i="199"/>
  <c r="AZ513" i="199"/>
  <c r="AY513" i="199"/>
  <c r="AX513" i="199"/>
  <c r="AW513" i="199"/>
  <c r="AV513" i="199"/>
  <c r="AU513" i="199"/>
  <c r="BD512" i="199"/>
  <c r="BA512" i="199"/>
  <c r="AZ512" i="199"/>
  <c r="AY512" i="199"/>
  <c r="AX512" i="199"/>
  <c r="AW512" i="199"/>
  <c r="AV512" i="199"/>
  <c r="AU512" i="199"/>
  <c r="BD511" i="199"/>
  <c r="BA511" i="199"/>
  <c r="AZ511" i="199"/>
  <c r="AY511" i="199"/>
  <c r="AX511" i="199"/>
  <c r="AW511" i="199"/>
  <c r="AV511" i="199"/>
  <c r="AU511" i="199"/>
  <c r="BD510" i="199"/>
  <c r="BA510" i="199"/>
  <c r="AZ510" i="199"/>
  <c r="AY510" i="199"/>
  <c r="AX510" i="199"/>
  <c r="AW510" i="199"/>
  <c r="AV510" i="199"/>
  <c r="AU510" i="199"/>
  <c r="BD509" i="199"/>
  <c r="BA509" i="199"/>
  <c r="AZ509" i="199"/>
  <c r="AY509" i="199"/>
  <c r="AX509" i="199"/>
  <c r="AW509" i="199"/>
  <c r="AV509" i="199"/>
  <c r="AU509" i="199"/>
  <c r="BD508" i="199"/>
  <c r="BA508" i="199"/>
  <c r="AZ508" i="199"/>
  <c r="AY508" i="199"/>
  <c r="AX508" i="199"/>
  <c r="AW508" i="199"/>
  <c r="AV508" i="199"/>
  <c r="AU508" i="199"/>
  <c r="BD507" i="199"/>
  <c r="BA507" i="199"/>
  <c r="AZ507" i="199"/>
  <c r="AY507" i="199"/>
  <c r="AX507" i="199"/>
  <c r="AW507" i="199"/>
  <c r="AV507" i="199"/>
  <c r="AU507" i="199"/>
  <c r="BD506" i="199"/>
  <c r="BA506" i="199"/>
  <c r="AZ506" i="199"/>
  <c r="AY506" i="199"/>
  <c r="AX506" i="199"/>
  <c r="AW506" i="199"/>
  <c r="AV506" i="199"/>
  <c r="AU506" i="199"/>
  <c r="BD505" i="199"/>
  <c r="BA505" i="199"/>
  <c r="AZ505" i="199"/>
  <c r="AY505" i="199"/>
  <c r="AX505" i="199"/>
  <c r="AW505" i="199"/>
  <c r="AV505" i="199"/>
  <c r="AU505" i="199"/>
  <c r="BD504" i="199"/>
  <c r="BA504" i="199"/>
  <c r="AZ504" i="199"/>
  <c r="AY504" i="199"/>
  <c r="AX504" i="199"/>
  <c r="AW504" i="199"/>
  <c r="AV504" i="199"/>
  <c r="AU504" i="199"/>
  <c r="BD503" i="199"/>
  <c r="BA503" i="199"/>
  <c r="AZ503" i="199"/>
  <c r="AY503" i="199"/>
  <c r="AX503" i="199"/>
  <c r="AW503" i="199"/>
  <c r="AV503" i="199"/>
  <c r="AU503" i="199"/>
  <c r="BD502" i="199"/>
  <c r="BA502" i="199"/>
  <c r="AZ502" i="199"/>
  <c r="AY502" i="199"/>
  <c r="AX502" i="199"/>
  <c r="AW502" i="199"/>
  <c r="AV502" i="199"/>
  <c r="AU502" i="199"/>
  <c r="BD501" i="199"/>
  <c r="BA501" i="199"/>
  <c r="AZ501" i="199"/>
  <c r="AY501" i="199"/>
  <c r="AX501" i="199"/>
  <c r="AW501" i="199"/>
  <c r="AV501" i="199"/>
  <c r="AU501" i="199"/>
  <c r="BD500" i="199"/>
  <c r="BA500" i="199"/>
  <c r="AZ500" i="199"/>
  <c r="AY500" i="199"/>
  <c r="AX500" i="199"/>
  <c r="AW500" i="199"/>
  <c r="AV500" i="199"/>
  <c r="AU500" i="199"/>
  <c r="BD499" i="199"/>
  <c r="BA499" i="199"/>
  <c r="AZ499" i="199"/>
  <c r="AY499" i="199"/>
  <c r="AX499" i="199"/>
  <c r="AW499" i="199"/>
  <c r="AV499" i="199"/>
  <c r="AU499" i="199"/>
  <c r="BD498" i="199"/>
  <c r="BA498" i="199"/>
  <c r="AZ498" i="199"/>
  <c r="AY498" i="199"/>
  <c r="AX498" i="199"/>
  <c r="AW498" i="199"/>
  <c r="AV498" i="199"/>
  <c r="AU498" i="199"/>
  <c r="BD497" i="199"/>
  <c r="BA497" i="199"/>
  <c r="AZ497" i="199"/>
  <c r="AY497" i="199"/>
  <c r="AX497" i="199"/>
  <c r="AW497" i="199"/>
  <c r="AV497" i="199"/>
  <c r="AU497" i="199"/>
  <c r="BD496" i="199"/>
  <c r="BA496" i="199"/>
  <c r="AZ496" i="199"/>
  <c r="AY496" i="199"/>
  <c r="AX496" i="199"/>
  <c r="AW496" i="199"/>
  <c r="AV496" i="199"/>
  <c r="AU496" i="199"/>
  <c r="BD495" i="199"/>
  <c r="BA495" i="199"/>
  <c r="AZ495" i="199"/>
  <c r="AY495" i="199"/>
  <c r="AX495" i="199"/>
  <c r="AW495" i="199"/>
  <c r="AV495" i="199"/>
  <c r="AU495" i="199"/>
  <c r="BD494" i="199"/>
  <c r="BA494" i="199"/>
  <c r="AZ494" i="199"/>
  <c r="AY494" i="199"/>
  <c r="AX494" i="199"/>
  <c r="AW494" i="199"/>
  <c r="AV494" i="199"/>
  <c r="AU494" i="199"/>
  <c r="BD493" i="199"/>
  <c r="BA493" i="199"/>
  <c r="AZ493" i="199"/>
  <c r="AY493" i="199"/>
  <c r="AX493" i="199"/>
  <c r="AW493" i="199"/>
  <c r="AV493" i="199"/>
  <c r="AU493" i="199"/>
  <c r="BD492" i="199"/>
  <c r="BA492" i="199"/>
  <c r="AZ492" i="199"/>
  <c r="AY492" i="199"/>
  <c r="AX492" i="199"/>
  <c r="AW492" i="199"/>
  <c r="AV492" i="199"/>
  <c r="AU492" i="199"/>
  <c r="BD491" i="199"/>
  <c r="BA491" i="199"/>
  <c r="AZ491" i="199"/>
  <c r="AY491" i="199"/>
  <c r="AX491" i="199"/>
  <c r="AW491" i="199"/>
  <c r="AV491" i="199"/>
  <c r="AU491" i="199"/>
  <c r="BD490" i="199"/>
  <c r="BA490" i="199"/>
  <c r="AZ490" i="199"/>
  <c r="AY490" i="199"/>
  <c r="AX490" i="199"/>
  <c r="AW490" i="199"/>
  <c r="AV490" i="199"/>
  <c r="AU490" i="199"/>
  <c r="BD489" i="199"/>
  <c r="BA489" i="199"/>
  <c r="AZ489" i="199"/>
  <c r="AY489" i="199"/>
  <c r="AX489" i="199"/>
  <c r="AW489" i="199"/>
  <c r="AV489" i="199"/>
  <c r="AU489" i="199"/>
  <c r="BD488" i="199"/>
  <c r="BA488" i="199"/>
  <c r="AZ488" i="199"/>
  <c r="AY488" i="199"/>
  <c r="AX488" i="199"/>
  <c r="AW488" i="199"/>
  <c r="AV488" i="199"/>
  <c r="AU488" i="199"/>
  <c r="BD487" i="199"/>
  <c r="BA487" i="199"/>
  <c r="AZ487" i="199"/>
  <c r="AY487" i="199"/>
  <c r="AX487" i="199"/>
  <c r="AW487" i="199"/>
  <c r="AV487" i="199"/>
  <c r="AU487" i="199"/>
  <c r="BD486" i="199"/>
  <c r="BA486" i="199"/>
  <c r="AZ486" i="199"/>
  <c r="AY486" i="199"/>
  <c r="AX486" i="199"/>
  <c r="AW486" i="199"/>
  <c r="AV486" i="199"/>
  <c r="AU486" i="199"/>
  <c r="BD485" i="199"/>
  <c r="BA485" i="199"/>
  <c r="AZ485" i="199"/>
  <c r="AY485" i="199"/>
  <c r="AX485" i="199"/>
  <c r="AW485" i="199"/>
  <c r="AV485" i="199"/>
  <c r="AU485" i="199"/>
  <c r="BD484" i="199"/>
  <c r="BA484" i="199"/>
  <c r="AZ484" i="199"/>
  <c r="AY484" i="199"/>
  <c r="AX484" i="199"/>
  <c r="AW484" i="199"/>
  <c r="AV484" i="199"/>
  <c r="AU484" i="199"/>
  <c r="BD483" i="199"/>
  <c r="BA483" i="199"/>
  <c r="AZ483" i="199"/>
  <c r="AY483" i="199"/>
  <c r="AX483" i="199"/>
  <c r="AW483" i="199"/>
  <c r="AV483" i="199"/>
  <c r="AU483" i="199"/>
  <c r="BD482" i="199"/>
  <c r="BA482" i="199"/>
  <c r="AZ482" i="199"/>
  <c r="AY482" i="199"/>
  <c r="AX482" i="199"/>
  <c r="AW482" i="199"/>
  <c r="AV482" i="199"/>
  <c r="AU482" i="199"/>
  <c r="BD481" i="199"/>
  <c r="BA481" i="199"/>
  <c r="AZ481" i="199"/>
  <c r="AY481" i="199"/>
  <c r="AX481" i="199"/>
  <c r="AW481" i="199"/>
  <c r="AV481" i="199"/>
  <c r="AU481" i="199"/>
  <c r="BD480" i="199"/>
  <c r="BA480" i="199"/>
  <c r="AZ480" i="199"/>
  <c r="AY480" i="199"/>
  <c r="AX480" i="199"/>
  <c r="AW480" i="199"/>
  <c r="AV480" i="199"/>
  <c r="AU480" i="199"/>
  <c r="BD479" i="199"/>
  <c r="BA479" i="199"/>
  <c r="AZ479" i="199"/>
  <c r="AY479" i="199"/>
  <c r="AX479" i="199"/>
  <c r="AW479" i="199"/>
  <c r="AV479" i="199"/>
  <c r="AU479" i="199"/>
  <c r="BD478" i="199"/>
  <c r="BA478" i="199"/>
  <c r="AZ478" i="199"/>
  <c r="AY478" i="199"/>
  <c r="AX478" i="199"/>
  <c r="AW478" i="199"/>
  <c r="AV478" i="199"/>
  <c r="AU478" i="199"/>
  <c r="BD477" i="199"/>
  <c r="BA477" i="199"/>
  <c r="AZ477" i="199"/>
  <c r="AY477" i="199"/>
  <c r="AX477" i="199"/>
  <c r="AW477" i="199"/>
  <c r="AV477" i="199"/>
  <c r="AU477" i="199"/>
  <c r="BD476" i="199"/>
  <c r="BA476" i="199"/>
  <c r="AZ476" i="199"/>
  <c r="AY476" i="199"/>
  <c r="AX476" i="199"/>
  <c r="AW476" i="199"/>
  <c r="AV476" i="199"/>
  <c r="AU476" i="199"/>
  <c r="BD475" i="199"/>
  <c r="BA475" i="199"/>
  <c r="AZ475" i="199"/>
  <c r="AY475" i="199"/>
  <c r="AX475" i="199"/>
  <c r="AW475" i="199"/>
  <c r="AV475" i="199"/>
  <c r="AU475" i="199"/>
  <c r="BD474" i="199"/>
  <c r="BA474" i="199"/>
  <c r="AZ474" i="199"/>
  <c r="AY474" i="199"/>
  <c r="AX474" i="199"/>
  <c r="AW474" i="199"/>
  <c r="AV474" i="199"/>
  <c r="AU474" i="199"/>
  <c r="BD473" i="199"/>
  <c r="BA473" i="199"/>
  <c r="AZ473" i="199"/>
  <c r="AY473" i="199"/>
  <c r="AX473" i="199"/>
  <c r="AW473" i="199"/>
  <c r="AV473" i="199"/>
  <c r="AU473" i="199"/>
  <c r="BD472" i="199"/>
  <c r="BA472" i="199"/>
  <c r="AZ472" i="199"/>
  <c r="AY472" i="199"/>
  <c r="AX472" i="199"/>
  <c r="AW472" i="199"/>
  <c r="AV472" i="199"/>
  <c r="AU472" i="199"/>
  <c r="BD471" i="199"/>
  <c r="BA471" i="199"/>
  <c r="AZ471" i="199"/>
  <c r="AY471" i="199"/>
  <c r="AX471" i="199"/>
  <c r="AW471" i="199"/>
  <c r="AV471" i="199"/>
  <c r="AU471" i="199"/>
  <c r="BD470" i="199"/>
  <c r="BA470" i="199"/>
  <c r="AZ470" i="199"/>
  <c r="AY470" i="199"/>
  <c r="AX470" i="199"/>
  <c r="AW470" i="199"/>
  <c r="AV470" i="199"/>
  <c r="AU470" i="199"/>
  <c r="BD469" i="199"/>
  <c r="BA469" i="199"/>
  <c r="AZ469" i="199"/>
  <c r="AY469" i="199"/>
  <c r="AX469" i="199"/>
  <c r="AW469" i="199"/>
  <c r="AV469" i="199"/>
  <c r="AU469" i="199"/>
  <c r="BD468" i="199"/>
  <c r="BA468" i="199"/>
  <c r="AZ468" i="199"/>
  <c r="AY468" i="199"/>
  <c r="AX468" i="199"/>
  <c r="AW468" i="199"/>
  <c r="AV468" i="199"/>
  <c r="AU468" i="199"/>
  <c r="BD467" i="199"/>
  <c r="BA467" i="199"/>
  <c r="AZ467" i="199"/>
  <c r="AY467" i="199"/>
  <c r="AX467" i="199"/>
  <c r="AW467" i="199"/>
  <c r="AV467" i="199"/>
  <c r="AU467" i="199"/>
  <c r="BD466" i="199"/>
  <c r="BA466" i="199"/>
  <c r="AZ466" i="199"/>
  <c r="AY466" i="199"/>
  <c r="AX466" i="199"/>
  <c r="AW466" i="199"/>
  <c r="AV466" i="199"/>
  <c r="AU466" i="199"/>
  <c r="BD465" i="199"/>
  <c r="BA465" i="199"/>
  <c r="AZ465" i="199"/>
  <c r="AY465" i="199"/>
  <c r="AX465" i="199"/>
  <c r="AW465" i="199"/>
  <c r="AV465" i="199"/>
  <c r="AU465" i="199"/>
  <c r="BD464" i="199"/>
  <c r="BA464" i="199"/>
  <c r="AZ464" i="199"/>
  <c r="AY464" i="199"/>
  <c r="AX464" i="199"/>
  <c r="AW464" i="199"/>
  <c r="AV464" i="199"/>
  <c r="AU464" i="199"/>
  <c r="BD463" i="199"/>
  <c r="BA463" i="199"/>
  <c r="AZ463" i="199"/>
  <c r="AY463" i="199"/>
  <c r="AX463" i="199"/>
  <c r="AW463" i="199"/>
  <c r="AV463" i="199"/>
  <c r="AU463" i="199"/>
  <c r="BD462" i="199"/>
  <c r="BA462" i="199"/>
  <c r="AZ462" i="199"/>
  <c r="AY462" i="199"/>
  <c r="AX462" i="199"/>
  <c r="AW462" i="199"/>
  <c r="AV462" i="199"/>
  <c r="AU462" i="199"/>
  <c r="BD461" i="199"/>
  <c r="BA461" i="199"/>
  <c r="AZ461" i="199"/>
  <c r="AY461" i="199"/>
  <c r="AX461" i="199"/>
  <c r="AW461" i="199"/>
  <c r="AV461" i="199"/>
  <c r="AU461" i="199"/>
  <c r="BD460" i="199"/>
  <c r="BA460" i="199"/>
  <c r="AZ460" i="199"/>
  <c r="AY460" i="199"/>
  <c r="AX460" i="199"/>
  <c r="AW460" i="199"/>
  <c r="AV460" i="199"/>
  <c r="AU460" i="199"/>
  <c r="BD459" i="199"/>
  <c r="BA459" i="199"/>
  <c r="AZ459" i="199"/>
  <c r="AY459" i="199"/>
  <c r="AX459" i="199"/>
  <c r="AW459" i="199"/>
  <c r="AV459" i="199"/>
  <c r="AU459" i="199"/>
  <c r="BD458" i="199"/>
  <c r="BA458" i="199"/>
  <c r="AZ458" i="199"/>
  <c r="AY458" i="199"/>
  <c r="AX458" i="199"/>
  <c r="AW458" i="199"/>
  <c r="AV458" i="199"/>
  <c r="AU458" i="199"/>
  <c r="BD457" i="199"/>
  <c r="BA457" i="199"/>
  <c r="AZ457" i="199"/>
  <c r="AY457" i="199"/>
  <c r="AX457" i="199"/>
  <c r="AW457" i="199"/>
  <c r="AV457" i="199"/>
  <c r="AU457" i="199"/>
  <c r="BD456" i="199"/>
  <c r="BA456" i="199"/>
  <c r="AZ456" i="199"/>
  <c r="AY456" i="199"/>
  <c r="AX456" i="199"/>
  <c r="AW456" i="199"/>
  <c r="AV456" i="199"/>
  <c r="AU456" i="199"/>
  <c r="BD455" i="199"/>
  <c r="BA455" i="199"/>
  <c r="AZ455" i="199"/>
  <c r="AY455" i="199"/>
  <c r="AX455" i="199"/>
  <c r="AW455" i="199"/>
  <c r="AV455" i="199"/>
  <c r="AU455" i="199"/>
  <c r="BD454" i="199"/>
  <c r="BA454" i="199"/>
  <c r="AZ454" i="199"/>
  <c r="AY454" i="199"/>
  <c r="AX454" i="199"/>
  <c r="AW454" i="199"/>
  <c r="AV454" i="199"/>
  <c r="AU454" i="199"/>
  <c r="BD453" i="199"/>
  <c r="BA453" i="199"/>
  <c r="AZ453" i="199"/>
  <c r="AY453" i="199"/>
  <c r="AX453" i="199"/>
  <c r="AW453" i="199"/>
  <c r="AV453" i="199"/>
  <c r="AU453" i="199"/>
  <c r="BD452" i="199"/>
  <c r="BA452" i="199"/>
  <c r="AZ452" i="199"/>
  <c r="AY452" i="199"/>
  <c r="AX452" i="199"/>
  <c r="AW452" i="199"/>
  <c r="AV452" i="199"/>
  <c r="AU452" i="199"/>
  <c r="BD451" i="199"/>
  <c r="BA451" i="199"/>
  <c r="AZ451" i="199"/>
  <c r="AY451" i="199"/>
  <c r="AX451" i="199"/>
  <c r="AW451" i="199"/>
  <c r="AV451" i="199"/>
  <c r="AU451" i="199"/>
  <c r="BD450" i="199"/>
  <c r="BA450" i="199"/>
  <c r="AZ450" i="199"/>
  <c r="AY450" i="199"/>
  <c r="AX450" i="199"/>
  <c r="AW450" i="199"/>
  <c r="AV450" i="199"/>
  <c r="AU450" i="199"/>
  <c r="BD449" i="199"/>
  <c r="BA449" i="199"/>
  <c r="AZ449" i="199"/>
  <c r="AY449" i="199"/>
  <c r="AX449" i="199"/>
  <c r="AW449" i="199"/>
  <c r="AV449" i="199"/>
  <c r="AU449" i="199"/>
  <c r="BD448" i="199"/>
  <c r="BA448" i="199"/>
  <c r="AZ448" i="199"/>
  <c r="AY448" i="199"/>
  <c r="AX448" i="199"/>
  <c r="AW448" i="199"/>
  <c r="AV448" i="199"/>
  <c r="AU448" i="199"/>
  <c r="BD447" i="199"/>
  <c r="BA447" i="199"/>
  <c r="AZ447" i="199"/>
  <c r="AY447" i="199"/>
  <c r="AX447" i="199"/>
  <c r="AW447" i="199"/>
  <c r="AV447" i="199"/>
  <c r="AU447" i="199"/>
  <c r="BD446" i="199"/>
  <c r="BA446" i="199"/>
  <c r="AZ446" i="199"/>
  <c r="AY446" i="199"/>
  <c r="AX446" i="199"/>
  <c r="AW446" i="199"/>
  <c r="AV446" i="199"/>
  <c r="AU446" i="199"/>
  <c r="BD445" i="199"/>
  <c r="BA445" i="199"/>
  <c r="AZ445" i="199"/>
  <c r="AY445" i="199"/>
  <c r="AX445" i="199"/>
  <c r="AW445" i="199"/>
  <c r="AV445" i="199"/>
  <c r="AU445" i="199"/>
  <c r="BD444" i="199"/>
  <c r="BA444" i="199"/>
  <c r="AZ444" i="199"/>
  <c r="AY444" i="199"/>
  <c r="AX444" i="199"/>
  <c r="AW444" i="199"/>
  <c r="AV444" i="199"/>
  <c r="AU444" i="199"/>
  <c r="BD443" i="199"/>
  <c r="BA443" i="199"/>
  <c r="AZ443" i="199"/>
  <c r="AY443" i="199"/>
  <c r="AX443" i="199"/>
  <c r="AW443" i="199"/>
  <c r="AV443" i="199"/>
  <c r="AU443" i="199"/>
  <c r="BD442" i="199"/>
  <c r="BA442" i="199"/>
  <c r="AZ442" i="199"/>
  <c r="AY442" i="199"/>
  <c r="AX442" i="199"/>
  <c r="AW442" i="199"/>
  <c r="AV442" i="199"/>
  <c r="AU442" i="199"/>
  <c r="BD441" i="199"/>
  <c r="BA441" i="199"/>
  <c r="AZ441" i="199"/>
  <c r="AY441" i="199"/>
  <c r="AX441" i="199"/>
  <c r="AW441" i="199"/>
  <c r="AV441" i="199"/>
  <c r="AU441" i="199"/>
  <c r="BD440" i="199"/>
  <c r="BA440" i="199"/>
  <c r="AZ440" i="199"/>
  <c r="AY440" i="199"/>
  <c r="AX440" i="199"/>
  <c r="AW440" i="199"/>
  <c r="AV440" i="199"/>
  <c r="AU440" i="199"/>
  <c r="BD439" i="199"/>
  <c r="BA439" i="199"/>
  <c r="AZ439" i="199"/>
  <c r="AY439" i="199"/>
  <c r="AX439" i="199"/>
  <c r="AW439" i="199"/>
  <c r="AV439" i="199"/>
  <c r="AU439" i="199"/>
  <c r="BD438" i="199"/>
  <c r="BA438" i="199"/>
  <c r="AZ438" i="199"/>
  <c r="AY438" i="199"/>
  <c r="AX438" i="199"/>
  <c r="AW438" i="199"/>
  <c r="AV438" i="199"/>
  <c r="AU438" i="199"/>
  <c r="BD437" i="199"/>
  <c r="BA437" i="199"/>
  <c r="AZ437" i="199"/>
  <c r="AY437" i="199"/>
  <c r="AX437" i="199"/>
  <c r="AW437" i="199"/>
  <c r="AV437" i="199"/>
  <c r="AU437" i="199"/>
  <c r="BD436" i="199"/>
  <c r="BA436" i="199"/>
  <c r="AZ436" i="199"/>
  <c r="AY436" i="199"/>
  <c r="AX436" i="199"/>
  <c r="AW436" i="199"/>
  <c r="AV436" i="199"/>
  <c r="AU436" i="199"/>
  <c r="BD435" i="199"/>
  <c r="BA435" i="199"/>
  <c r="AZ435" i="199"/>
  <c r="AY435" i="199"/>
  <c r="AX435" i="199"/>
  <c r="AW435" i="199"/>
  <c r="AV435" i="199"/>
  <c r="AU435" i="199"/>
  <c r="BD434" i="199"/>
  <c r="BA434" i="199"/>
  <c r="AZ434" i="199"/>
  <c r="AY434" i="199"/>
  <c r="AX434" i="199"/>
  <c r="AW434" i="199"/>
  <c r="AV434" i="199"/>
  <c r="AU434" i="199"/>
  <c r="BD433" i="199"/>
  <c r="BA433" i="199"/>
  <c r="AZ433" i="199"/>
  <c r="AY433" i="199"/>
  <c r="AX433" i="199"/>
  <c r="AW433" i="199"/>
  <c r="AV433" i="199"/>
  <c r="AU433" i="199"/>
  <c r="BD432" i="199"/>
  <c r="BA432" i="199"/>
  <c r="AZ432" i="199"/>
  <c r="AY432" i="199"/>
  <c r="AX432" i="199"/>
  <c r="AW432" i="199"/>
  <c r="AV432" i="199"/>
  <c r="AU432" i="199"/>
  <c r="BD431" i="199"/>
  <c r="BA431" i="199"/>
  <c r="AZ431" i="199"/>
  <c r="AY431" i="199"/>
  <c r="AX431" i="199"/>
  <c r="AW431" i="199"/>
  <c r="AV431" i="199"/>
  <c r="AU431" i="199"/>
  <c r="BD430" i="199"/>
  <c r="BA430" i="199"/>
  <c r="AZ430" i="199"/>
  <c r="AY430" i="199"/>
  <c r="AX430" i="199"/>
  <c r="AW430" i="199"/>
  <c r="AV430" i="199"/>
  <c r="AU430" i="199"/>
  <c r="BD429" i="199"/>
  <c r="BA429" i="199"/>
  <c r="AZ429" i="199"/>
  <c r="AY429" i="199"/>
  <c r="AX429" i="199"/>
  <c r="AW429" i="199"/>
  <c r="AV429" i="199"/>
  <c r="AU429" i="199"/>
  <c r="BD428" i="199"/>
  <c r="BA428" i="199"/>
  <c r="AZ428" i="199"/>
  <c r="AY428" i="199"/>
  <c r="AX428" i="199"/>
  <c r="AW428" i="199"/>
  <c r="AV428" i="199"/>
  <c r="AU428" i="199"/>
  <c r="BD427" i="199"/>
  <c r="BA427" i="199"/>
  <c r="AZ427" i="199"/>
  <c r="AY427" i="199"/>
  <c r="AX427" i="199"/>
  <c r="AW427" i="199"/>
  <c r="AV427" i="199"/>
  <c r="AU427" i="199"/>
  <c r="BD426" i="199"/>
  <c r="BA426" i="199"/>
  <c r="AZ426" i="199"/>
  <c r="AY426" i="199"/>
  <c r="AX426" i="199"/>
  <c r="AW426" i="199"/>
  <c r="AV426" i="199"/>
  <c r="AU426" i="199"/>
  <c r="BD425" i="199"/>
  <c r="BA425" i="199"/>
  <c r="AZ425" i="199"/>
  <c r="AY425" i="199"/>
  <c r="AX425" i="199"/>
  <c r="AW425" i="199"/>
  <c r="AV425" i="199"/>
  <c r="AU425" i="199"/>
  <c r="BD424" i="199"/>
  <c r="BA424" i="199"/>
  <c r="AZ424" i="199"/>
  <c r="AY424" i="199"/>
  <c r="AX424" i="199"/>
  <c r="AW424" i="199"/>
  <c r="AV424" i="199"/>
  <c r="AU424" i="199"/>
  <c r="BD423" i="199"/>
  <c r="BA423" i="199"/>
  <c r="AZ423" i="199"/>
  <c r="AY423" i="199"/>
  <c r="AX423" i="199"/>
  <c r="AW423" i="199"/>
  <c r="AV423" i="199"/>
  <c r="AU423" i="199"/>
  <c r="BD422" i="199"/>
  <c r="BA422" i="199"/>
  <c r="AZ422" i="199"/>
  <c r="AY422" i="199"/>
  <c r="AX422" i="199"/>
  <c r="AW422" i="199"/>
  <c r="AV422" i="199"/>
  <c r="AU422" i="199"/>
  <c r="BD421" i="199"/>
  <c r="BA421" i="199"/>
  <c r="AZ421" i="199"/>
  <c r="AY421" i="199"/>
  <c r="AX421" i="199"/>
  <c r="AW421" i="199"/>
  <c r="AV421" i="199"/>
  <c r="AU421" i="199"/>
  <c r="BD420" i="199"/>
  <c r="BA420" i="199"/>
  <c r="AZ420" i="199"/>
  <c r="AY420" i="199"/>
  <c r="AX420" i="199"/>
  <c r="AW420" i="199"/>
  <c r="AV420" i="199"/>
  <c r="AU420" i="199"/>
  <c r="BD419" i="199"/>
  <c r="BA419" i="199"/>
  <c r="AZ419" i="199"/>
  <c r="AY419" i="199"/>
  <c r="AX419" i="199"/>
  <c r="AW419" i="199"/>
  <c r="AV419" i="199"/>
  <c r="AU419" i="199"/>
  <c r="BD418" i="199"/>
  <c r="BA418" i="199"/>
  <c r="AZ418" i="199"/>
  <c r="AY418" i="199"/>
  <c r="AX418" i="199"/>
  <c r="AW418" i="199"/>
  <c r="AV418" i="199"/>
  <c r="AU418" i="199"/>
  <c r="BD417" i="199"/>
  <c r="BA417" i="199"/>
  <c r="AZ417" i="199"/>
  <c r="AY417" i="199"/>
  <c r="AX417" i="199"/>
  <c r="AW417" i="199"/>
  <c r="AV417" i="199"/>
  <c r="AU417" i="199"/>
  <c r="BD416" i="199"/>
  <c r="BA416" i="199"/>
  <c r="AZ416" i="199"/>
  <c r="AY416" i="199"/>
  <c r="AX416" i="199"/>
  <c r="AW416" i="199"/>
  <c r="AV416" i="199"/>
  <c r="AU416" i="199"/>
  <c r="BD415" i="199"/>
  <c r="BA415" i="199"/>
  <c r="AZ415" i="199"/>
  <c r="AY415" i="199"/>
  <c r="AX415" i="199"/>
  <c r="AW415" i="199"/>
  <c r="AV415" i="199"/>
  <c r="AU415" i="199"/>
  <c r="BD414" i="199"/>
  <c r="BA414" i="199"/>
  <c r="AZ414" i="199"/>
  <c r="AY414" i="199"/>
  <c r="AX414" i="199"/>
  <c r="AW414" i="199"/>
  <c r="AV414" i="199"/>
  <c r="AU414" i="199"/>
  <c r="BD413" i="199"/>
  <c r="BA413" i="199"/>
  <c r="AZ413" i="199"/>
  <c r="AY413" i="199"/>
  <c r="AX413" i="199"/>
  <c r="AW413" i="199"/>
  <c r="AV413" i="199"/>
  <c r="AU413" i="199"/>
  <c r="BD412" i="199"/>
  <c r="BA412" i="199"/>
  <c r="AZ412" i="199"/>
  <c r="AY412" i="199"/>
  <c r="AX412" i="199"/>
  <c r="AW412" i="199"/>
  <c r="AV412" i="199"/>
  <c r="AU412" i="199"/>
  <c r="BD411" i="199"/>
  <c r="BA411" i="199"/>
  <c r="AZ411" i="199"/>
  <c r="AY411" i="199"/>
  <c r="AX411" i="199"/>
  <c r="AW411" i="199"/>
  <c r="AV411" i="199"/>
  <c r="AU411" i="199"/>
  <c r="BD410" i="199"/>
  <c r="BA410" i="199"/>
  <c r="AZ410" i="199"/>
  <c r="AY410" i="199"/>
  <c r="AX410" i="199"/>
  <c r="AW410" i="199"/>
  <c r="AV410" i="199"/>
  <c r="AU410" i="199"/>
  <c r="BD409" i="199"/>
  <c r="BA409" i="199"/>
  <c r="AZ409" i="199"/>
  <c r="AY409" i="199"/>
  <c r="AX409" i="199"/>
  <c r="AW409" i="199"/>
  <c r="AV409" i="199"/>
  <c r="AU409" i="199"/>
  <c r="BD408" i="199"/>
  <c r="BA408" i="199"/>
  <c r="AZ408" i="199"/>
  <c r="AY408" i="199"/>
  <c r="AX408" i="199"/>
  <c r="AW408" i="199"/>
  <c r="AV408" i="199"/>
  <c r="AU408" i="199"/>
  <c r="BD407" i="199"/>
  <c r="BA407" i="199"/>
  <c r="AZ407" i="199"/>
  <c r="AY407" i="199"/>
  <c r="AX407" i="199"/>
  <c r="AW407" i="199"/>
  <c r="AV407" i="199"/>
  <c r="AU407" i="199"/>
  <c r="BD406" i="199"/>
  <c r="BA406" i="199"/>
  <c r="AZ406" i="199"/>
  <c r="AY406" i="199"/>
  <c r="AX406" i="199"/>
  <c r="AW406" i="199"/>
  <c r="AV406" i="199"/>
  <c r="AU406" i="199"/>
  <c r="BD405" i="199"/>
  <c r="BA405" i="199"/>
  <c r="AZ405" i="199"/>
  <c r="AY405" i="199"/>
  <c r="AX405" i="199"/>
  <c r="AW405" i="199"/>
  <c r="AV405" i="199"/>
  <c r="AU405" i="199"/>
  <c r="BD404" i="199"/>
  <c r="BA404" i="199"/>
  <c r="AZ404" i="199"/>
  <c r="AY404" i="199"/>
  <c r="AX404" i="199"/>
  <c r="AW404" i="199"/>
  <c r="AV404" i="199"/>
  <c r="AU404" i="199"/>
  <c r="BD403" i="199"/>
  <c r="BA403" i="199"/>
  <c r="AZ403" i="199"/>
  <c r="AY403" i="199"/>
  <c r="AX403" i="199"/>
  <c r="AW403" i="199"/>
  <c r="AV403" i="199"/>
  <c r="AU403" i="199"/>
  <c r="BD402" i="199"/>
  <c r="BA402" i="199"/>
  <c r="AZ402" i="199"/>
  <c r="AY402" i="199"/>
  <c r="AX402" i="199"/>
  <c r="AW402" i="199"/>
  <c r="AV402" i="199"/>
  <c r="AU402" i="199"/>
  <c r="BD401" i="199"/>
  <c r="BA401" i="199"/>
  <c r="AZ401" i="199"/>
  <c r="AY401" i="199"/>
  <c r="AX401" i="199"/>
  <c r="AW401" i="199"/>
  <c r="AV401" i="199"/>
  <c r="AU401" i="199"/>
  <c r="BD400" i="199"/>
  <c r="BA400" i="199"/>
  <c r="AZ400" i="199"/>
  <c r="AY400" i="199"/>
  <c r="AX400" i="199"/>
  <c r="AW400" i="199"/>
  <c r="AV400" i="199"/>
  <c r="AU400" i="199"/>
  <c r="BD399" i="199"/>
  <c r="BA399" i="199"/>
  <c r="AZ399" i="199"/>
  <c r="AY399" i="199"/>
  <c r="AX399" i="199"/>
  <c r="AW399" i="199"/>
  <c r="AV399" i="199"/>
  <c r="AU399" i="199"/>
  <c r="BD398" i="199"/>
  <c r="BA398" i="199"/>
  <c r="AZ398" i="199"/>
  <c r="AY398" i="199"/>
  <c r="AX398" i="199"/>
  <c r="AW398" i="199"/>
  <c r="AV398" i="199"/>
  <c r="AU398" i="199"/>
  <c r="BD397" i="199"/>
  <c r="BA397" i="199"/>
  <c r="AZ397" i="199"/>
  <c r="AY397" i="199"/>
  <c r="AX397" i="199"/>
  <c r="AW397" i="199"/>
  <c r="AV397" i="199"/>
  <c r="AU397" i="199"/>
  <c r="BD396" i="199"/>
  <c r="BA396" i="199"/>
  <c r="AZ396" i="199"/>
  <c r="AY396" i="199"/>
  <c r="AX396" i="199"/>
  <c r="AW396" i="199"/>
  <c r="AV396" i="199"/>
  <c r="AU396" i="199"/>
  <c r="BD395" i="199"/>
  <c r="BA395" i="199"/>
  <c r="AZ395" i="199"/>
  <c r="AY395" i="199"/>
  <c r="AX395" i="199"/>
  <c r="AW395" i="199"/>
  <c r="AV395" i="199"/>
  <c r="AU395" i="199"/>
  <c r="BD394" i="199"/>
  <c r="BA394" i="199"/>
  <c r="AZ394" i="199"/>
  <c r="AY394" i="199"/>
  <c r="AX394" i="199"/>
  <c r="AW394" i="199"/>
  <c r="AV394" i="199"/>
  <c r="AU394" i="199"/>
  <c r="BD393" i="199"/>
  <c r="BA393" i="199"/>
  <c r="AZ393" i="199"/>
  <c r="AY393" i="199"/>
  <c r="AX393" i="199"/>
  <c r="AW393" i="199"/>
  <c r="AV393" i="199"/>
  <c r="AU393" i="199"/>
  <c r="BD392" i="199"/>
  <c r="BA392" i="199"/>
  <c r="AZ392" i="199"/>
  <c r="AY392" i="199"/>
  <c r="AX392" i="199"/>
  <c r="AW392" i="199"/>
  <c r="AV392" i="199"/>
  <c r="AU392" i="199"/>
  <c r="BD391" i="199"/>
  <c r="BA391" i="199"/>
  <c r="AZ391" i="199"/>
  <c r="AY391" i="199"/>
  <c r="AX391" i="199"/>
  <c r="AW391" i="199"/>
  <c r="AV391" i="199"/>
  <c r="AU391" i="199"/>
  <c r="BD390" i="199"/>
  <c r="BA390" i="199"/>
  <c r="AZ390" i="199"/>
  <c r="AY390" i="199"/>
  <c r="AX390" i="199"/>
  <c r="AW390" i="199"/>
  <c r="AV390" i="199"/>
  <c r="AU390" i="199"/>
  <c r="BD389" i="199"/>
  <c r="BA389" i="199"/>
  <c r="AZ389" i="199"/>
  <c r="AY389" i="199"/>
  <c r="AX389" i="199"/>
  <c r="AW389" i="199"/>
  <c r="AV389" i="199"/>
  <c r="AU389" i="199"/>
  <c r="BD388" i="199"/>
  <c r="BA388" i="199"/>
  <c r="AZ388" i="199"/>
  <c r="AY388" i="199"/>
  <c r="AX388" i="199"/>
  <c r="AW388" i="199"/>
  <c r="AV388" i="199"/>
  <c r="AU388" i="199"/>
  <c r="BD387" i="199"/>
  <c r="BA387" i="199"/>
  <c r="AZ387" i="199"/>
  <c r="AY387" i="199"/>
  <c r="AX387" i="199"/>
  <c r="AW387" i="199"/>
  <c r="AV387" i="199"/>
  <c r="AU387" i="199"/>
  <c r="BD386" i="199"/>
  <c r="BA386" i="199"/>
  <c r="AZ386" i="199"/>
  <c r="AY386" i="199"/>
  <c r="AX386" i="199"/>
  <c r="AW386" i="199"/>
  <c r="AV386" i="199"/>
  <c r="AU386" i="199"/>
  <c r="BD385" i="199"/>
  <c r="BA385" i="199"/>
  <c r="AZ385" i="199"/>
  <c r="AY385" i="199"/>
  <c r="AX385" i="199"/>
  <c r="AW385" i="199"/>
  <c r="AV385" i="199"/>
  <c r="AU385" i="199"/>
  <c r="BD384" i="199"/>
  <c r="BA384" i="199"/>
  <c r="AZ384" i="199"/>
  <c r="AY384" i="199"/>
  <c r="AX384" i="199"/>
  <c r="AW384" i="199"/>
  <c r="AV384" i="199"/>
  <c r="AU384" i="199"/>
  <c r="BD383" i="199"/>
  <c r="BA383" i="199"/>
  <c r="AZ383" i="199"/>
  <c r="AY383" i="199"/>
  <c r="AX383" i="199"/>
  <c r="AW383" i="199"/>
  <c r="AV383" i="199"/>
  <c r="AU383" i="199"/>
  <c r="BD382" i="199"/>
  <c r="BA382" i="199"/>
  <c r="AZ382" i="199"/>
  <c r="AY382" i="199"/>
  <c r="AX382" i="199"/>
  <c r="AW382" i="199"/>
  <c r="AV382" i="199"/>
  <c r="AU382" i="199"/>
  <c r="BD381" i="199"/>
  <c r="BA381" i="199"/>
  <c r="AZ381" i="199"/>
  <c r="AY381" i="199"/>
  <c r="AX381" i="199"/>
  <c r="AW381" i="199"/>
  <c r="AV381" i="199"/>
  <c r="AU381" i="199"/>
  <c r="BD380" i="199"/>
  <c r="BA380" i="199"/>
  <c r="AZ380" i="199"/>
  <c r="AY380" i="199"/>
  <c r="AX380" i="199"/>
  <c r="AW380" i="199"/>
  <c r="AV380" i="199"/>
  <c r="AU380" i="199"/>
  <c r="BD379" i="199"/>
  <c r="BA379" i="199"/>
  <c r="AZ379" i="199"/>
  <c r="AY379" i="199"/>
  <c r="AX379" i="199"/>
  <c r="AW379" i="199"/>
  <c r="AV379" i="199"/>
  <c r="AU379" i="199"/>
  <c r="BD378" i="199"/>
  <c r="BA378" i="199"/>
  <c r="AZ378" i="199"/>
  <c r="AY378" i="199"/>
  <c r="AX378" i="199"/>
  <c r="AW378" i="199"/>
  <c r="AV378" i="199"/>
  <c r="AU378" i="199"/>
  <c r="BD377" i="199"/>
  <c r="BA377" i="199"/>
  <c r="AZ377" i="199"/>
  <c r="AY377" i="199"/>
  <c r="AX377" i="199"/>
  <c r="AW377" i="199"/>
  <c r="AV377" i="199"/>
  <c r="AU377" i="199"/>
  <c r="BD376" i="199"/>
  <c r="BA376" i="199"/>
  <c r="AZ376" i="199"/>
  <c r="AY376" i="199"/>
  <c r="AX376" i="199"/>
  <c r="AW376" i="199"/>
  <c r="AV376" i="199"/>
  <c r="AU376" i="199"/>
  <c r="BD375" i="199"/>
  <c r="BA375" i="199"/>
  <c r="AZ375" i="199"/>
  <c r="AY375" i="199"/>
  <c r="AX375" i="199"/>
  <c r="AW375" i="199"/>
  <c r="AV375" i="199"/>
  <c r="AU375" i="199"/>
  <c r="BD374" i="199"/>
  <c r="BA374" i="199"/>
  <c r="AZ374" i="199"/>
  <c r="AY374" i="199"/>
  <c r="AX374" i="199"/>
  <c r="AW374" i="199"/>
  <c r="AV374" i="199"/>
  <c r="AU374" i="199"/>
  <c r="BD373" i="199"/>
  <c r="BA373" i="199"/>
  <c r="AZ373" i="199"/>
  <c r="AY373" i="199"/>
  <c r="AX373" i="199"/>
  <c r="AW373" i="199"/>
  <c r="AV373" i="199"/>
  <c r="AU373" i="199"/>
  <c r="BD372" i="199"/>
  <c r="BA372" i="199"/>
  <c r="AZ372" i="199"/>
  <c r="AY372" i="199"/>
  <c r="AX372" i="199"/>
  <c r="AW372" i="199"/>
  <c r="AV372" i="199"/>
  <c r="AU372" i="199"/>
  <c r="BD371" i="199"/>
  <c r="BA371" i="199"/>
  <c r="AZ371" i="199"/>
  <c r="AY371" i="199"/>
  <c r="AX371" i="199"/>
  <c r="AW371" i="199"/>
  <c r="AV371" i="199"/>
  <c r="AU371" i="199"/>
  <c r="BD370" i="199"/>
  <c r="BA370" i="199"/>
  <c r="AZ370" i="199"/>
  <c r="AY370" i="199"/>
  <c r="AX370" i="199"/>
  <c r="AW370" i="199"/>
  <c r="AV370" i="199"/>
  <c r="AU370" i="199"/>
  <c r="BD369" i="199"/>
  <c r="BA369" i="199"/>
  <c r="AZ369" i="199"/>
  <c r="AY369" i="199"/>
  <c r="AX369" i="199"/>
  <c r="AW369" i="199"/>
  <c r="AV369" i="199"/>
  <c r="AU369" i="199"/>
  <c r="BD368" i="199"/>
  <c r="BA368" i="199"/>
  <c r="AZ368" i="199"/>
  <c r="AY368" i="199"/>
  <c r="AX368" i="199"/>
  <c r="AW368" i="199"/>
  <c r="AV368" i="199"/>
  <c r="AU368" i="199"/>
  <c r="BD367" i="199"/>
  <c r="BA367" i="199"/>
  <c r="AZ367" i="199"/>
  <c r="AY367" i="199"/>
  <c r="AX367" i="199"/>
  <c r="AW367" i="199"/>
  <c r="AV367" i="199"/>
  <c r="AU367" i="199"/>
  <c r="BD366" i="199"/>
  <c r="BA366" i="199"/>
  <c r="AZ366" i="199"/>
  <c r="AY366" i="199"/>
  <c r="AX366" i="199"/>
  <c r="AW366" i="199"/>
  <c r="AV366" i="199"/>
  <c r="AU366" i="199"/>
  <c r="BD365" i="199"/>
  <c r="BA365" i="199"/>
  <c r="AZ365" i="199"/>
  <c r="AY365" i="199"/>
  <c r="AX365" i="199"/>
  <c r="AW365" i="199"/>
  <c r="AV365" i="199"/>
  <c r="AU365" i="199"/>
  <c r="BD364" i="199"/>
  <c r="BA364" i="199"/>
  <c r="AZ364" i="199"/>
  <c r="AY364" i="199"/>
  <c r="AX364" i="199"/>
  <c r="AW364" i="199"/>
  <c r="AV364" i="199"/>
  <c r="AU364" i="199"/>
  <c r="BD363" i="199"/>
  <c r="BA363" i="199"/>
  <c r="AZ363" i="199"/>
  <c r="AY363" i="199"/>
  <c r="AX363" i="199"/>
  <c r="AW363" i="199"/>
  <c r="AV363" i="199"/>
  <c r="AU363" i="199"/>
  <c r="BD362" i="199"/>
  <c r="BA362" i="199"/>
  <c r="AZ362" i="199"/>
  <c r="AY362" i="199"/>
  <c r="AX362" i="199"/>
  <c r="AW362" i="199"/>
  <c r="AV362" i="199"/>
  <c r="AU362" i="199"/>
  <c r="BD361" i="199"/>
  <c r="BA361" i="199"/>
  <c r="AZ361" i="199"/>
  <c r="AY361" i="199"/>
  <c r="AX361" i="199"/>
  <c r="AW361" i="199"/>
  <c r="AV361" i="199"/>
  <c r="AU361" i="199"/>
  <c r="BD360" i="199"/>
  <c r="BA360" i="199"/>
  <c r="AZ360" i="199"/>
  <c r="AY360" i="199"/>
  <c r="AX360" i="199"/>
  <c r="AW360" i="199"/>
  <c r="AV360" i="199"/>
  <c r="AU360" i="199"/>
  <c r="BD359" i="199"/>
  <c r="BA359" i="199"/>
  <c r="AZ359" i="199"/>
  <c r="AY359" i="199"/>
  <c r="AX359" i="199"/>
  <c r="AW359" i="199"/>
  <c r="AV359" i="199"/>
  <c r="AU359" i="199"/>
  <c r="BD358" i="199"/>
  <c r="BA358" i="199"/>
  <c r="AZ358" i="199"/>
  <c r="AY358" i="199"/>
  <c r="AX358" i="199"/>
  <c r="AW358" i="199"/>
  <c r="AV358" i="199"/>
  <c r="AU358" i="199"/>
  <c r="BD357" i="199"/>
  <c r="BA357" i="199"/>
  <c r="AZ357" i="199"/>
  <c r="AY357" i="199"/>
  <c r="AX357" i="199"/>
  <c r="AW357" i="199"/>
  <c r="AV357" i="199"/>
  <c r="AU357" i="199"/>
  <c r="BD356" i="199"/>
  <c r="BA356" i="199"/>
  <c r="AZ356" i="199"/>
  <c r="AY356" i="199"/>
  <c r="AX356" i="199"/>
  <c r="AW356" i="199"/>
  <c r="AV356" i="199"/>
  <c r="AU356" i="199"/>
  <c r="BD355" i="199"/>
  <c r="BA355" i="199"/>
  <c r="AZ355" i="199"/>
  <c r="AY355" i="199"/>
  <c r="AX355" i="199"/>
  <c r="AW355" i="199"/>
  <c r="AV355" i="199"/>
  <c r="AU355" i="199"/>
  <c r="BD354" i="199"/>
  <c r="BA354" i="199"/>
  <c r="AZ354" i="199"/>
  <c r="AY354" i="199"/>
  <c r="AX354" i="199"/>
  <c r="AW354" i="199"/>
  <c r="AV354" i="199"/>
  <c r="AU354" i="199"/>
  <c r="BD353" i="199"/>
  <c r="BA353" i="199"/>
  <c r="AZ353" i="199"/>
  <c r="AY353" i="199"/>
  <c r="AX353" i="199"/>
  <c r="AW353" i="199"/>
  <c r="AV353" i="199"/>
  <c r="AU353" i="199"/>
  <c r="BD352" i="199"/>
  <c r="BA352" i="199"/>
  <c r="AZ352" i="199"/>
  <c r="AY352" i="199"/>
  <c r="AX352" i="199"/>
  <c r="AW352" i="199"/>
  <c r="AV352" i="199"/>
  <c r="AU352" i="199"/>
  <c r="BD351" i="199"/>
  <c r="BA351" i="199"/>
  <c r="AZ351" i="199"/>
  <c r="AY351" i="199"/>
  <c r="AX351" i="199"/>
  <c r="AW351" i="199"/>
  <c r="AV351" i="199"/>
  <c r="AU351" i="199"/>
  <c r="BD350" i="199"/>
  <c r="BA350" i="199"/>
  <c r="AZ350" i="199"/>
  <c r="AY350" i="199"/>
  <c r="AX350" i="199"/>
  <c r="AW350" i="199"/>
  <c r="AV350" i="199"/>
  <c r="AU350" i="199"/>
  <c r="BD349" i="199"/>
  <c r="BA349" i="199"/>
  <c r="AZ349" i="199"/>
  <c r="AY349" i="199"/>
  <c r="AX349" i="199"/>
  <c r="AW349" i="199"/>
  <c r="AV349" i="199"/>
  <c r="AU349" i="199"/>
  <c r="BD348" i="199"/>
  <c r="BA348" i="199"/>
  <c r="AZ348" i="199"/>
  <c r="AY348" i="199"/>
  <c r="AX348" i="199"/>
  <c r="AW348" i="199"/>
  <c r="AV348" i="199"/>
  <c r="AU348" i="199"/>
  <c r="BD347" i="199"/>
  <c r="BA347" i="199"/>
  <c r="AZ347" i="199"/>
  <c r="AY347" i="199"/>
  <c r="AX347" i="199"/>
  <c r="AW347" i="199"/>
  <c r="AV347" i="199"/>
  <c r="AU347" i="199"/>
  <c r="BD346" i="199"/>
  <c r="BA346" i="199"/>
  <c r="AZ346" i="199"/>
  <c r="AY346" i="199"/>
  <c r="AX346" i="199"/>
  <c r="AW346" i="199"/>
  <c r="AV346" i="199"/>
  <c r="AU346" i="199"/>
  <c r="BD345" i="199"/>
  <c r="BA345" i="199"/>
  <c r="AZ345" i="199"/>
  <c r="AY345" i="199"/>
  <c r="AX345" i="199"/>
  <c r="AW345" i="199"/>
  <c r="AV345" i="199"/>
  <c r="AU345" i="199"/>
  <c r="BD344" i="199"/>
  <c r="BA344" i="199"/>
  <c r="AZ344" i="199"/>
  <c r="AY344" i="199"/>
  <c r="AX344" i="199"/>
  <c r="AW344" i="199"/>
  <c r="AV344" i="199"/>
  <c r="AU344" i="199"/>
  <c r="BD343" i="199"/>
  <c r="BA343" i="199"/>
  <c r="AZ343" i="199"/>
  <c r="AY343" i="199"/>
  <c r="AX343" i="199"/>
  <c r="AW343" i="199"/>
  <c r="AV343" i="199"/>
  <c r="AU343" i="199"/>
  <c r="BD342" i="199"/>
  <c r="BA342" i="199"/>
  <c r="AZ342" i="199"/>
  <c r="AY342" i="199"/>
  <c r="AX342" i="199"/>
  <c r="AW342" i="199"/>
  <c r="AV342" i="199"/>
  <c r="AU342" i="199"/>
  <c r="BD341" i="199"/>
  <c r="BA341" i="199"/>
  <c r="AZ341" i="199"/>
  <c r="AY341" i="199"/>
  <c r="AX341" i="199"/>
  <c r="AW341" i="199"/>
  <c r="AV341" i="199"/>
  <c r="AU341" i="199"/>
  <c r="BD340" i="199"/>
  <c r="BA340" i="199"/>
  <c r="AZ340" i="199"/>
  <c r="AY340" i="199"/>
  <c r="AX340" i="199"/>
  <c r="AW340" i="199"/>
  <c r="AV340" i="199"/>
  <c r="AU340" i="199"/>
  <c r="BD339" i="199"/>
  <c r="BA339" i="199"/>
  <c r="AZ339" i="199"/>
  <c r="AY339" i="199"/>
  <c r="AX339" i="199"/>
  <c r="AW339" i="199"/>
  <c r="AV339" i="199"/>
  <c r="AU339" i="199"/>
  <c r="BD338" i="199"/>
  <c r="BA338" i="199"/>
  <c r="AZ338" i="199"/>
  <c r="AY338" i="199"/>
  <c r="AX338" i="199"/>
  <c r="AW338" i="199"/>
  <c r="AV338" i="199"/>
  <c r="AU338" i="199"/>
  <c r="BD337" i="199"/>
  <c r="BA337" i="199"/>
  <c r="AZ337" i="199"/>
  <c r="AY337" i="199"/>
  <c r="AX337" i="199"/>
  <c r="AW337" i="199"/>
  <c r="AV337" i="199"/>
  <c r="AU337" i="199"/>
  <c r="BD336" i="199"/>
  <c r="BA336" i="199"/>
  <c r="AZ336" i="199"/>
  <c r="AY336" i="199"/>
  <c r="AX336" i="199"/>
  <c r="AW336" i="199"/>
  <c r="AV336" i="199"/>
  <c r="AU336" i="199"/>
  <c r="BD335" i="199"/>
  <c r="BA335" i="199"/>
  <c r="AZ335" i="199"/>
  <c r="AY335" i="199"/>
  <c r="AX335" i="199"/>
  <c r="AW335" i="199"/>
  <c r="AV335" i="199"/>
  <c r="AU335" i="199"/>
  <c r="BD334" i="199"/>
  <c r="BA334" i="199"/>
  <c r="AZ334" i="199"/>
  <c r="AY334" i="199"/>
  <c r="AX334" i="199"/>
  <c r="AW334" i="199"/>
  <c r="AV334" i="199"/>
  <c r="AU334" i="199"/>
  <c r="BD333" i="199"/>
  <c r="BA333" i="199"/>
  <c r="AZ333" i="199"/>
  <c r="AY333" i="199"/>
  <c r="AX333" i="199"/>
  <c r="AW333" i="199"/>
  <c r="AV333" i="199"/>
  <c r="AU333" i="199"/>
  <c r="BD332" i="199"/>
  <c r="BA332" i="199"/>
  <c r="AZ332" i="199"/>
  <c r="AY332" i="199"/>
  <c r="AX332" i="199"/>
  <c r="AW332" i="199"/>
  <c r="AV332" i="199"/>
  <c r="AU332" i="199"/>
  <c r="BD331" i="199"/>
  <c r="BA331" i="199"/>
  <c r="AZ331" i="199"/>
  <c r="AY331" i="199"/>
  <c r="AX331" i="199"/>
  <c r="AW331" i="199"/>
  <c r="AV331" i="199"/>
  <c r="AU331" i="199"/>
  <c r="BD330" i="199"/>
  <c r="BA330" i="199"/>
  <c r="AZ330" i="199"/>
  <c r="AY330" i="199"/>
  <c r="AX330" i="199"/>
  <c r="AW330" i="199"/>
  <c r="AV330" i="199"/>
  <c r="AU330" i="199"/>
  <c r="BD329" i="199"/>
  <c r="BA329" i="199"/>
  <c r="AZ329" i="199"/>
  <c r="AY329" i="199"/>
  <c r="AX329" i="199"/>
  <c r="AW329" i="199"/>
  <c r="AV329" i="199"/>
  <c r="AU329" i="199"/>
  <c r="BD328" i="199"/>
  <c r="BA328" i="199"/>
  <c r="AZ328" i="199"/>
  <c r="AY328" i="199"/>
  <c r="AX328" i="199"/>
  <c r="AW328" i="199"/>
  <c r="AV328" i="199"/>
  <c r="AU328" i="199"/>
  <c r="BD327" i="199"/>
  <c r="BA327" i="199"/>
  <c r="AZ327" i="199"/>
  <c r="AY327" i="199"/>
  <c r="AX327" i="199"/>
  <c r="AW327" i="199"/>
  <c r="AV327" i="199"/>
  <c r="AU327" i="199"/>
  <c r="BD326" i="199"/>
  <c r="BA326" i="199"/>
  <c r="AZ326" i="199"/>
  <c r="AY326" i="199"/>
  <c r="AX326" i="199"/>
  <c r="AW326" i="199"/>
  <c r="AV326" i="199"/>
  <c r="AU326" i="199"/>
  <c r="BD325" i="199"/>
  <c r="BA325" i="199"/>
  <c r="AZ325" i="199"/>
  <c r="AY325" i="199"/>
  <c r="AX325" i="199"/>
  <c r="AW325" i="199"/>
  <c r="AV325" i="199"/>
  <c r="AU325" i="199"/>
  <c r="BD324" i="199"/>
  <c r="BA324" i="199"/>
  <c r="AZ324" i="199"/>
  <c r="AY324" i="199"/>
  <c r="AX324" i="199"/>
  <c r="AW324" i="199"/>
  <c r="AV324" i="199"/>
  <c r="AU324" i="199"/>
  <c r="BD323" i="199"/>
  <c r="BA323" i="199"/>
  <c r="AZ323" i="199"/>
  <c r="AY323" i="199"/>
  <c r="AX323" i="199"/>
  <c r="AW323" i="199"/>
  <c r="AV323" i="199"/>
  <c r="AU323" i="199"/>
  <c r="BD322" i="199"/>
  <c r="BA322" i="199"/>
  <c r="AZ322" i="199"/>
  <c r="AY322" i="199"/>
  <c r="AX322" i="199"/>
  <c r="AW322" i="199"/>
  <c r="AV322" i="199"/>
  <c r="AU322" i="199"/>
  <c r="BD321" i="199"/>
  <c r="BA321" i="199"/>
  <c r="AZ321" i="199"/>
  <c r="AY321" i="199"/>
  <c r="AX321" i="199"/>
  <c r="AW321" i="199"/>
  <c r="AV321" i="199"/>
  <c r="AU321" i="199"/>
  <c r="BD320" i="199"/>
  <c r="BA320" i="199"/>
  <c r="AZ320" i="199"/>
  <c r="AY320" i="199"/>
  <c r="AX320" i="199"/>
  <c r="AW320" i="199"/>
  <c r="AV320" i="199"/>
  <c r="AU320" i="199"/>
  <c r="BD319" i="199"/>
  <c r="BA319" i="199"/>
  <c r="AZ319" i="199"/>
  <c r="AY319" i="199"/>
  <c r="AX319" i="199"/>
  <c r="AW319" i="199"/>
  <c r="AV319" i="199"/>
  <c r="AU319" i="199"/>
  <c r="BD318" i="199"/>
  <c r="BA318" i="199"/>
  <c r="AZ318" i="199"/>
  <c r="AY318" i="199"/>
  <c r="AX318" i="199"/>
  <c r="AW318" i="199"/>
  <c r="AV318" i="199"/>
  <c r="AU318" i="199"/>
  <c r="BD317" i="199"/>
  <c r="BA317" i="199"/>
  <c r="AZ317" i="199"/>
  <c r="AY317" i="199"/>
  <c r="AX317" i="199"/>
  <c r="AW317" i="199"/>
  <c r="AV317" i="199"/>
  <c r="AU317" i="199"/>
  <c r="BD316" i="199"/>
  <c r="BA316" i="199"/>
  <c r="AZ316" i="199"/>
  <c r="AY316" i="199"/>
  <c r="AX316" i="199"/>
  <c r="AW316" i="199"/>
  <c r="AV316" i="199"/>
  <c r="AU316" i="199"/>
  <c r="BD315" i="199"/>
  <c r="BA315" i="199"/>
  <c r="AZ315" i="199"/>
  <c r="AY315" i="199"/>
  <c r="AX315" i="199"/>
  <c r="AW315" i="199"/>
  <c r="AV315" i="199"/>
  <c r="AU315" i="199"/>
  <c r="BD314" i="199"/>
  <c r="BA314" i="199"/>
  <c r="AZ314" i="199"/>
  <c r="AY314" i="199"/>
  <c r="AX314" i="199"/>
  <c r="AW314" i="199"/>
  <c r="AV314" i="199"/>
  <c r="AU314" i="199"/>
  <c r="BD313" i="199"/>
  <c r="BA313" i="199"/>
  <c r="AZ313" i="199"/>
  <c r="AY313" i="199"/>
  <c r="AX313" i="199"/>
  <c r="AW313" i="199"/>
  <c r="AV313" i="199"/>
  <c r="AU313" i="199"/>
  <c r="BD312" i="199"/>
  <c r="BA312" i="199"/>
  <c r="AZ312" i="199"/>
  <c r="AY312" i="199"/>
  <c r="AX312" i="199"/>
  <c r="AW312" i="199"/>
  <c r="AV312" i="199"/>
  <c r="AU312" i="199"/>
  <c r="BD311" i="199"/>
  <c r="BA311" i="199"/>
  <c r="AZ311" i="199"/>
  <c r="AY311" i="199"/>
  <c r="AX311" i="199"/>
  <c r="AW311" i="199"/>
  <c r="AV311" i="199"/>
  <c r="AU311" i="199"/>
  <c r="BD310" i="199"/>
  <c r="BA310" i="199"/>
  <c r="AZ310" i="199"/>
  <c r="AY310" i="199"/>
  <c r="AX310" i="199"/>
  <c r="AW310" i="199"/>
  <c r="AV310" i="199"/>
  <c r="AU310" i="199"/>
  <c r="BD309" i="199"/>
  <c r="BA309" i="199"/>
  <c r="AZ309" i="199"/>
  <c r="AY309" i="199"/>
  <c r="AX309" i="199"/>
  <c r="AW309" i="199"/>
  <c r="AV309" i="199"/>
  <c r="AU309" i="199"/>
  <c r="BD308" i="199"/>
  <c r="BA308" i="199"/>
  <c r="AZ308" i="199"/>
  <c r="AY308" i="199"/>
  <c r="AX308" i="199"/>
  <c r="AW308" i="199"/>
  <c r="AV308" i="199"/>
  <c r="AU308" i="199"/>
  <c r="BD307" i="199"/>
  <c r="BA307" i="199"/>
  <c r="AZ307" i="199"/>
  <c r="AY307" i="199"/>
  <c r="AX307" i="199"/>
  <c r="AW307" i="199"/>
  <c r="AV307" i="199"/>
  <c r="AU307" i="199"/>
  <c r="BD306" i="199"/>
  <c r="BA306" i="199"/>
  <c r="AZ306" i="199"/>
  <c r="AY306" i="199"/>
  <c r="AX306" i="199"/>
  <c r="AW306" i="199"/>
  <c r="AV306" i="199"/>
  <c r="AU306" i="199"/>
  <c r="BD305" i="199"/>
  <c r="BA305" i="199"/>
  <c r="AZ305" i="199"/>
  <c r="AY305" i="199"/>
  <c r="AX305" i="199"/>
  <c r="AW305" i="199"/>
  <c r="AV305" i="199"/>
  <c r="AU305" i="199"/>
  <c r="BD304" i="199"/>
  <c r="BA304" i="199"/>
  <c r="AZ304" i="199"/>
  <c r="AY304" i="199"/>
  <c r="AX304" i="199"/>
  <c r="AW304" i="199"/>
  <c r="AV304" i="199"/>
  <c r="AU304" i="199"/>
  <c r="BD303" i="199"/>
  <c r="BA303" i="199"/>
  <c r="AZ303" i="199"/>
  <c r="AY303" i="199"/>
  <c r="AX303" i="199"/>
  <c r="AW303" i="199"/>
  <c r="AV303" i="199"/>
  <c r="AU303" i="199"/>
  <c r="BD302" i="199"/>
  <c r="BA302" i="199"/>
  <c r="AZ302" i="199"/>
  <c r="AY302" i="199"/>
  <c r="AX302" i="199"/>
  <c r="AW302" i="199"/>
  <c r="AV302" i="199"/>
  <c r="AU302" i="199"/>
  <c r="BD301" i="199"/>
  <c r="BA301" i="199"/>
  <c r="AZ301" i="199"/>
  <c r="AY301" i="199"/>
  <c r="AX301" i="199"/>
  <c r="AW301" i="199"/>
  <c r="AV301" i="199"/>
  <c r="AU301" i="199"/>
  <c r="BD300" i="199"/>
  <c r="BA300" i="199"/>
  <c r="AZ300" i="199"/>
  <c r="AY300" i="199"/>
  <c r="AX300" i="199"/>
  <c r="AW300" i="199"/>
  <c r="AV300" i="199"/>
  <c r="AU300" i="199"/>
  <c r="BD299" i="199"/>
  <c r="BA299" i="199"/>
  <c r="AZ299" i="199"/>
  <c r="AY299" i="199"/>
  <c r="AX299" i="199"/>
  <c r="AW299" i="199"/>
  <c r="AV299" i="199"/>
  <c r="AU299" i="199"/>
  <c r="BD298" i="199"/>
  <c r="BA298" i="199"/>
  <c r="AZ298" i="199"/>
  <c r="AY298" i="199"/>
  <c r="AX298" i="199"/>
  <c r="AW298" i="199"/>
  <c r="AV298" i="199"/>
  <c r="AU298" i="199"/>
  <c r="BD297" i="199"/>
  <c r="BA297" i="199"/>
  <c r="AZ297" i="199"/>
  <c r="AY297" i="199"/>
  <c r="AX297" i="199"/>
  <c r="AW297" i="199"/>
  <c r="AV297" i="199"/>
  <c r="AU297" i="199"/>
  <c r="BD296" i="199"/>
  <c r="BA296" i="199"/>
  <c r="AZ296" i="199"/>
  <c r="AY296" i="199"/>
  <c r="AX296" i="199"/>
  <c r="AW296" i="199"/>
  <c r="AV296" i="199"/>
  <c r="AU296" i="199"/>
  <c r="BD295" i="199"/>
  <c r="BA295" i="199"/>
  <c r="AZ295" i="199"/>
  <c r="AY295" i="199"/>
  <c r="AX295" i="199"/>
  <c r="AW295" i="199"/>
  <c r="AV295" i="199"/>
  <c r="AU295" i="199"/>
  <c r="BD294" i="199"/>
  <c r="BA294" i="199"/>
  <c r="AZ294" i="199"/>
  <c r="AY294" i="199"/>
  <c r="AX294" i="199"/>
  <c r="AW294" i="199"/>
  <c r="AV294" i="199"/>
  <c r="AU294" i="199"/>
  <c r="BD293" i="199"/>
  <c r="BA293" i="199"/>
  <c r="AZ293" i="199"/>
  <c r="AY293" i="199"/>
  <c r="AX293" i="199"/>
  <c r="AW293" i="199"/>
  <c r="AV293" i="199"/>
  <c r="AU293" i="199"/>
  <c r="BD292" i="199"/>
  <c r="BA292" i="199"/>
  <c r="AZ292" i="199"/>
  <c r="AY292" i="199"/>
  <c r="AX292" i="199"/>
  <c r="AW292" i="199"/>
  <c r="AV292" i="199"/>
  <c r="AU292" i="199"/>
  <c r="BD291" i="199"/>
  <c r="BA291" i="199"/>
  <c r="AZ291" i="199"/>
  <c r="AY291" i="199"/>
  <c r="AX291" i="199"/>
  <c r="AW291" i="199"/>
  <c r="AV291" i="199"/>
  <c r="AU291" i="199"/>
  <c r="BD290" i="199"/>
  <c r="BA290" i="199"/>
  <c r="AZ290" i="199"/>
  <c r="AY290" i="199"/>
  <c r="AX290" i="199"/>
  <c r="AW290" i="199"/>
  <c r="AV290" i="199"/>
  <c r="AU290" i="199"/>
  <c r="BD289" i="199"/>
  <c r="BA289" i="199"/>
  <c r="AZ289" i="199"/>
  <c r="AY289" i="199"/>
  <c r="AX289" i="199"/>
  <c r="AW289" i="199"/>
  <c r="AV289" i="199"/>
  <c r="AU289" i="199"/>
  <c r="BD288" i="199"/>
  <c r="BA288" i="199"/>
  <c r="AZ288" i="199"/>
  <c r="AY288" i="199"/>
  <c r="AX288" i="199"/>
  <c r="AW288" i="199"/>
  <c r="AV288" i="199"/>
  <c r="AU288" i="199"/>
  <c r="BD287" i="199"/>
  <c r="BA287" i="199"/>
  <c r="AZ287" i="199"/>
  <c r="AY287" i="199"/>
  <c r="AX287" i="199"/>
  <c r="AW287" i="199"/>
  <c r="AV287" i="199"/>
  <c r="AU287" i="199"/>
  <c r="BD286" i="199"/>
  <c r="BA286" i="199"/>
  <c r="AZ286" i="199"/>
  <c r="AY286" i="199"/>
  <c r="AX286" i="199"/>
  <c r="AW286" i="199"/>
  <c r="AV286" i="199"/>
  <c r="AU286" i="199"/>
  <c r="BD285" i="199"/>
  <c r="BA285" i="199"/>
  <c r="AZ285" i="199"/>
  <c r="AY285" i="199"/>
  <c r="AX285" i="199"/>
  <c r="AW285" i="199"/>
  <c r="AV285" i="199"/>
  <c r="AU285" i="199"/>
  <c r="BD284" i="199"/>
  <c r="BA284" i="199"/>
  <c r="AZ284" i="199"/>
  <c r="AY284" i="199"/>
  <c r="AX284" i="199"/>
  <c r="AW284" i="199"/>
  <c r="AV284" i="199"/>
  <c r="AU284" i="199"/>
  <c r="BD283" i="199"/>
  <c r="BA283" i="199"/>
  <c r="AZ283" i="199"/>
  <c r="AY283" i="199"/>
  <c r="AX283" i="199"/>
  <c r="AW283" i="199"/>
  <c r="AV283" i="199"/>
  <c r="AU283" i="199"/>
  <c r="BD282" i="199"/>
  <c r="BA282" i="199"/>
  <c r="AZ282" i="199"/>
  <c r="AY282" i="199"/>
  <c r="AX282" i="199"/>
  <c r="AW282" i="199"/>
  <c r="AV282" i="199"/>
  <c r="AU282" i="199"/>
  <c r="BD281" i="199"/>
  <c r="BA281" i="199"/>
  <c r="AZ281" i="199"/>
  <c r="AY281" i="199"/>
  <c r="AX281" i="199"/>
  <c r="AW281" i="199"/>
  <c r="AV281" i="199"/>
  <c r="AU281" i="199"/>
  <c r="BD280" i="199"/>
  <c r="BA280" i="199"/>
  <c r="AZ280" i="199"/>
  <c r="AY280" i="199"/>
  <c r="AX280" i="199"/>
  <c r="AW280" i="199"/>
  <c r="AV280" i="199"/>
  <c r="AU280" i="199"/>
  <c r="BD279" i="199"/>
  <c r="BA279" i="199"/>
  <c r="AZ279" i="199"/>
  <c r="AY279" i="199"/>
  <c r="AX279" i="199"/>
  <c r="AW279" i="199"/>
  <c r="AV279" i="199"/>
  <c r="AU279" i="199"/>
  <c r="BD278" i="199"/>
  <c r="BA278" i="199"/>
  <c r="AZ278" i="199"/>
  <c r="AY278" i="199"/>
  <c r="AX278" i="199"/>
  <c r="AW278" i="199"/>
  <c r="AV278" i="199"/>
  <c r="AU278" i="199"/>
  <c r="BD277" i="199"/>
  <c r="BA277" i="199"/>
  <c r="AZ277" i="199"/>
  <c r="AY277" i="199"/>
  <c r="AX277" i="199"/>
  <c r="AW277" i="199"/>
  <c r="AV277" i="199"/>
  <c r="AU277" i="199"/>
  <c r="BD276" i="199"/>
  <c r="BA276" i="199"/>
  <c r="AZ276" i="199"/>
  <c r="AY276" i="199"/>
  <c r="AX276" i="199"/>
  <c r="AW276" i="199"/>
  <c r="AV276" i="199"/>
  <c r="AU276" i="199"/>
  <c r="BD275" i="199"/>
  <c r="BA275" i="199"/>
  <c r="AZ275" i="199"/>
  <c r="AY275" i="199"/>
  <c r="AX275" i="199"/>
  <c r="AW275" i="199"/>
  <c r="AV275" i="199"/>
  <c r="AU275" i="199"/>
  <c r="BD274" i="199"/>
  <c r="BA274" i="199"/>
  <c r="AZ274" i="199"/>
  <c r="AY274" i="199"/>
  <c r="AX274" i="199"/>
  <c r="AW274" i="199"/>
  <c r="AV274" i="199"/>
  <c r="AU274" i="199"/>
  <c r="BD273" i="199"/>
  <c r="BA273" i="199"/>
  <c r="AZ273" i="199"/>
  <c r="AY273" i="199"/>
  <c r="AX273" i="199"/>
  <c r="AW273" i="199"/>
  <c r="AV273" i="199"/>
  <c r="AU273" i="199"/>
  <c r="BD272" i="199"/>
  <c r="BA272" i="199"/>
  <c r="AZ272" i="199"/>
  <c r="AY272" i="199"/>
  <c r="AX272" i="199"/>
  <c r="AW272" i="199"/>
  <c r="AV272" i="199"/>
  <c r="AU272" i="199"/>
  <c r="BD271" i="199"/>
  <c r="BA271" i="199"/>
  <c r="AZ271" i="199"/>
  <c r="AY271" i="199"/>
  <c r="AX271" i="199"/>
  <c r="AW271" i="199"/>
  <c r="AV271" i="199"/>
  <c r="AU271" i="199"/>
  <c r="BD270" i="199"/>
  <c r="BA270" i="199"/>
  <c r="AZ270" i="199"/>
  <c r="AY270" i="199"/>
  <c r="AX270" i="199"/>
  <c r="AW270" i="199"/>
  <c r="AV270" i="199"/>
  <c r="AU270" i="199"/>
  <c r="BD269" i="199"/>
  <c r="BA269" i="199"/>
  <c r="AZ269" i="199"/>
  <c r="AY269" i="199"/>
  <c r="AX269" i="199"/>
  <c r="AW269" i="199"/>
  <c r="AV269" i="199"/>
  <c r="AU269" i="199"/>
  <c r="BD268" i="199"/>
  <c r="BA268" i="199"/>
  <c r="AZ268" i="199"/>
  <c r="AY268" i="199"/>
  <c r="AX268" i="199"/>
  <c r="AW268" i="199"/>
  <c r="AV268" i="199"/>
  <c r="AU268" i="199"/>
  <c r="BD267" i="199"/>
  <c r="BA267" i="199"/>
  <c r="AZ267" i="199"/>
  <c r="AY267" i="199"/>
  <c r="AX267" i="199"/>
  <c r="AW267" i="199"/>
  <c r="AV267" i="199"/>
  <c r="AU267" i="199"/>
  <c r="BD266" i="199"/>
  <c r="BA266" i="199"/>
  <c r="AZ266" i="199"/>
  <c r="AY266" i="199"/>
  <c r="AX266" i="199"/>
  <c r="AW266" i="199"/>
  <c r="AV266" i="199"/>
  <c r="AU266" i="199"/>
  <c r="BD265" i="199"/>
  <c r="BA265" i="199"/>
  <c r="AZ265" i="199"/>
  <c r="AY265" i="199"/>
  <c r="AX265" i="199"/>
  <c r="AW265" i="199"/>
  <c r="AV265" i="199"/>
  <c r="AU265" i="199"/>
  <c r="BD264" i="199"/>
  <c r="BA264" i="199"/>
  <c r="AZ264" i="199"/>
  <c r="AY264" i="199"/>
  <c r="AX264" i="199"/>
  <c r="AW264" i="199"/>
  <c r="AV264" i="199"/>
  <c r="AU264" i="199"/>
  <c r="BD263" i="199"/>
  <c r="BA263" i="199"/>
  <c r="AZ263" i="199"/>
  <c r="AY263" i="199"/>
  <c r="AX263" i="199"/>
  <c r="AW263" i="199"/>
  <c r="AV263" i="199"/>
  <c r="AU263" i="199"/>
  <c r="BD262" i="199"/>
  <c r="BA262" i="199"/>
  <c r="AZ262" i="199"/>
  <c r="AY262" i="199"/>
  <c r="AX262" i="199"/>
  <c r="AW262" i="199"/>
  <c r="AV262" i="199"/>
  <c r="AU262" i="199"/>
  <c r="BD261" i="199"/>
  <c r="BA261" i="199"/>
  <c r="AZ261" i="199"/>
  <c r="AY261" i="199"/>
  <c r="AX261" i="199"/>
  <c r="AW261" i="199"/>
  <c r="AV261" i="199"/>
  <c r="AU261" i="199"/>
  <c r="BD260" i="199"/>
  <c r="BA260" i="199"/>
  <c r="AZ260" i="199"/>
  <c r="AY260" i="199"/>
  <c r="AX260" i="199"/>
  <c r="AW260" i="199"/>
  <c r="AV260" i="199"/>
  <c r="AU260" i="199"/>
  <c r="BD259" i="199"/>
  <c r="BA259" i="199"/>
  <c r="AZ259" i="199"/>
  <c r="AY259" i="199"/>
  <c r="AX259" i="199"/>
  <c r="AW259" i="199"/>
  <c r="AV259" i="199"/>
  <c r="AU259" i="199"/>
  <c r="BD258" i="199"/>
  <c r="BA258" i="199"/>
  <c r="AZ258" i="199"/>
  <c r="AY258" i="199"/>
  <c r="AX258" i="199"/>
  <c r="AW258" i="199"/>
  <c r="AV258" i="199"/>
  <c r="AU258" i="199"/>
  <c r="BD257" i="199"/>
  <c r="BA257" i="199"/>
  <c r="AZ257" i="199"/>
  <c r="AY257" i="199"/>
  <c r="AX257" i="199"/>
  <c r="AW257" i="199"/>
  <c r="AV257" i="199"/>
  <c r="AU257" i="199"/>
  <c r="BD256" i="199"/>
  <c r="BA256" i="199"/>
  <c r="AZ256" i="199"/>
  <c r="AY256" i="199"/>
  <c r="AX256" i="199"/>
  <c r="AW256" i="199"/>
  <c r="AV256" i="199"/>
  <c r="AU256" i="199"/>
  <c r="BD255" i="199"/>
  <c r="BA255" i="199"/>
  <c r="AZ255" i="199"/>
  <c r="AY255" i="199"/>
  <c r="AX255" i="199"/>
  <c r="AW255" i="199"/>
  <c r="AV255" i="199"/>
  <c r="AU255" i="199"/>
  <c r="BD254" i="199"/>
  <c r="BA254" i="199"/>
  <c r="AZ254" i="199"/>
  <c r="AY254" i="199"/>
  <c r="AX254" i="199"/>
  <c r="AW254" i="199"/>
  <c r="AV254" i="199"/>
  <c r="AU254" i="199"/>
  <c r="BD253" i="199"/>
  <c r="BA253" i="199"/>
  <c r="AZ253" i="199"/>
  <c r="AY253" i="199"/>
  <c r="AX253" i="199"/>
  <c r="AW253" i="199"/>
  <c r="AV253" i="199"/>
  <c r="AU253" i="199"/>
  <c r="BD252" i="199"/>
  <c r="BA252" i="199"/>
  <c r="AZ252" i="199"/>
  <c r="AY252" i="199"/>
  <c r="AX252" i="199"/>
  <c r="AW252" i="199"/>
  <c r="AV252" i="199"/>
  <c r="AU252" i="199"/>
  <c r="BD251" i="199"/>
  <c r="BA251" i="199"/>
  <c r="AZ251" i="199"/>
  <c r="AY251" i="199"/>
  <c r="AX251" i="199"/>
  <c r="AW251" i="199"/>
  <c r="AV251" i="199"/>
  <c r="AU251" i="199"/>
  <c r="BD250" i="199"/>
  <c r="BA250" i="199"/>
  <c r="AZ250" i="199"/>
  <c r="AY250" i="199"/>
  <c r="AX250" i="199"/>
  <c r="AW250" i="199"/>
  <c r="AV250" i="199"/>
  <c r="AU250" i="199"/>
  <c r="BD249" i="199"/>
  <c r="BA249" i="199"/>
  <c r="AZ249" i="199"/>
  <c r="AY249" i="199"/>
  <c r="AX249" i="199"/>
  <c r="AW249" i="199"/>
  <c r="AV249" i="199"/>
  <c r="AU249" i="199"/>
  <c r="BD248" i="199"/>
  <c r="BA248" i="199"/>
  <c r="AZ248" i="199"/>
  <c r="AY248" i="199"/>
  <c r="AX248" i="199"/>
  <c r="AW248" i="199"/>
  <c r="AV248" i="199"/>
  <c r="AU248" i="199"/>
  <c r="BD247" i="199"/>
  <c r="BA247" i="199"/>
  <c r="AZ247" i="199"/>
  <c r="AY247" i="199"/>
  <c r="AX247" i="199"/>
  <c r="AW247" i="199"/>
  <c r="AV247" i="199"/>
  <c r="AU247" i="199"/>
  <c r="BD246" i="199"/>
  <c r="BA246" i="199"/>
  <c r="AZ246" i="199"/>
  <c r="AY246" i="199"/>
  <c r="AX246" i="199"/>
  <c r="AW246" i="199"/>
  <c r="AV246" i="199"/>
  <c r="AU246" i="199"/>
  <c r="BD245" i="199"/>
  <c r="BA245" i="199"/>
  <c r="AZ245" i="199"/>
  <c r="AY245" i="199"/>
  <c r="AX245" i="199"/>
  <c r="AW245" i="199"/>
  <c r="AV245" i="199"/>
  <c r="AU245" i="199"/>
  <c r="BD244" i="199"/>
  <c r="BA244" i="199"/>
  <c r="AZ244" i="199"/>
  <c r="AY244" i="199"/>
  <c r="AX244" i="199"/>
  <c r="AW244" i="199"/>
  <c r="AV244" i="199"/>
  <c r="AU244" i="199"/>
  <c r="BD243" i="199"/>
  <c r="BA243" i="199"/>
  <c r="AZ243" i="199"/>
  <c r="AY243" i="199"/>
  <c r="AX243" i="199"/>
  <c r="AW243" i="199"/>
  <c r="AV243" i="199"/>
  <c r="AU243" i="199"/>
  <c r="BD242" i="199"/>
  <c r="BA242" i="199"/>
  <c r="AZ242" i="199"/>
  <c r="AY242" i="199"/>
  <c r="AX242" i="199"/>
  <c r="AW242" i="199"/>
  <c r="AV242" i="199"/>
  <c r="AU242" i="199"/>
  <c r="BD241" i="199"/>
  <c r="BA241" i="199"/>
  <c r="AZ241" i="199"/>
  <c r="AY241" i="199"/>
  <c r="AX241" i="199"/>
  <c r="AW241" i="199"/>
  <c r="AV241" i="199"/>
  <c r="AU241" i="199"/>
  <c r="BD240" i="199"/>
  <c r="BA240" i="199"/>
  <c r="AZ240" i="199"/>
  <c r="AY240" i="199"/>
  <c r="AX240" i="199"/>
  <c r="AW240" i="199"/>
  <c r="AV240" i="199"/>
  <c r="AU240" i="199"/>
  <c r="BD239" i="199"/>
  <c r="BA239" i="199"/>
  <c r="AZ239" i="199"/>
  <c r="AY239" i="199"/>
  <c r="AX239" i="199"/>
  <c r="AW239" i="199"/>
  <c r="AV239" i="199"/>
  <c r="AU239" i="199"/>
  <c r="BD238" i="199"/>
  <c r="BA238" i="199"/>
  <c r="AZ238" i="199"/>
  <c r="AY238" i="199"/>
  <c r="AX238" i="199"/>
  <c r="AW238" i="199"/>
  <c r="AV238" i="199"/>
  <c r="AU238" i="199"/>
  <c r="BD237" i="199"/>
  <c r="BA237" i="199"/>
  <c r="AZ237" i="199"/>
  <c r="AY237" i="199"/>
  <c r="AX237" i="199"/>
  <c r="AW237" i="199"/>
  <c r="AV237" i="199"/>
  <c r="AU237" i="199"/>
  <c r="BD236" i="199"/>
  <c r="BA236" i="199"/>
  <c r="AZ236" i="199"/>
  <c r="AY236" i="199"/>
  <c r="AX236" i="199"/>
  <c r="AW236" i="199"/>
  <c r="AV236" i="199"/>
  <c r="AU236" i="199"/>
  <c r="BD235" i="199"/>
  <c r="BA235" i="199"/>
  <c r="AZ235" i="199"/>
  <c r="AY235" i="199"/>
  <c r="AX235" i="199"/>
  <c r="AW235" i="199"/>
  <c r="AV235" i="199"/>
  <c r="AU235" i="199"/>
  <c r="BD234" i="199"/>
  <c r="BA234" i="199"/>
  <c r="AZ234" i="199"/>
  <c r="AY234" i="199"/>
  <c r="AX234" i="199"/>
  <c r="AW234" i="199"/>
  <c r="AV234" i="199"/>
  <c r="AU234" i="199"/>
  <c r="BD233" i="199"/>
  <c r="BA233" i="199"/>
  <c r="AZ233" i="199"/>
  <c r="AY233" i="199"/>
  <c r="AX233" i="199"/>
  <c r="AW233" i="199"/>
  <c r="AV233" i="199"/>
  <c r="AU233" i="199"/>
  <c r="BD232" i="199"/>
  <c r="BA232" i="199"/>
  <c r="AZ232" i="199"/>
  <c r="AY232" i="199"/>
  <c r="AX232" i="199"/>
  <c r="AW232" i="199"/>
  <c r="AV232" i="199"/>
  <c r="AU232" i="199"/>
  <c r="BD231" i="199"/>
  <c r="BA231" i="199"/>
  <c r="AZ231" i="199"/>
  <c r="AY231" i="199"/>
  <c r="AX231" i="199"/>
  <c r="AW231" i="199"/>
  <c r="AV231" i="199"/>
  <c r="AU231" i="199"/>
  <c r="BD230" i="199"/>
  <c r="BA230" i="199"/>
  <c r="AZ230" i="199"/>
  <c r="AY230" i="199"/>
  <c r="AX230" i="199"/>
  <c r="AW230" i="199"/>
  <c r="AV230" i="199"/>
  <c r="AU230" i="199"/>
  <c r="BD229" i="199"/>
  <c r="BA229" i="199"/>
  <c r="AZ229" i="199"/>
  <c r="AY229" i="199"/>
  <c r="AX229" i="199"/>
  <c r="AW229" i="199"/>
  <c r="AV229" i="199"/>
  <c r="AU229" i="199"/>
  <c r="BD228" i="199"/>
  <c r="BA228" i="199"/>
  <c r="AZ228" i="199"/>
  <c r="AY228" i="199"/>
  <c r="AX228" i="199"/>
  <c r="AW228" i="199"/>
  <c r="AV228" i="199"/>
  <c r="AU228" i="199"/>
  <c r="BD227" i="199"/>
  <c r="BA227" i="199"/>
  <c r="AZ227" i="199"/>
  <c r="AY227" i="199"/>
  <c r="AX227" i="199"/>
  <c r="AW227" i="199"/>
  <c r="AV227" i="199"/>
  <c r="AU227" i="199"/>
  <c r="BD226" i="199"/>
  <c r="BA226" i="199"/>
  <c r="AZ226" i="199"/>
  <c r="AY226" i="199"/>
  <c r="AX226" i="199"/>
  <c r="AW226" i="199"/>
  <c r="AV226" i="199"/>
  <c r="AU226" i="199"/>
  <c r="BD225" i="199"/>
  <c r="BA225" i="199"/>
  <c r="AZ225" i="199"/>
  <c r="AY225" i="199"/>
  <c r="AX225" i="199"/>
  <c r="AW225" i="199"/>
  <c r="AV225" i="199"/>
  <c r="AU225" i="199"/>
  <c r="BD224" i="199"/>
  <c r="BA224" i="199"/>
  <c r="AZ224" i="199"/>
  <c r="AY224" i="199"/>
  <c r="AX224" i="199"/>
  <c r="AW224" i="199"/>
  <c r="AV224" i="199"/>
  <c r="AU224" i="199"/>
  <c r="BD223" i="199"/>
  <c r="BA223" i="199"/>
  <c r="AZ223" i="199"/>
  <c r="AY223" i="199"/>
  <c r="AX223" i="199"/>
  <c r="AW223" i="199"/>
  <c r="AV223" i="199"/>
  <c r="AU223" i="199"/>
  <c r="BD222" i="199"/>
  <c r="BA222" i="199"/>
  <c r="AZ222" i="199"/>
  <c r="AY222" i="199"/>
  <c r="AX222" i="199"/>
  <c r="AW222" i="199"/>
  <c r="AV222" i="199"/>
  <c r="AU222" i="199"/>
  <c r="BD221" i="199"/>
  <c r="BA221" i="199"/>
  <c r="AZ221" i="199"/>
  <c r="AY221" i="199"/>
  <c r="AX221" i="199"/>
  <c r="AW221" i="199"/>
  <c r="AV221" i="199"/>
  <c r="AU221" i="199"/>
  <c r="BD220" i="199"/>
  <c r="BA220" i="199"/>
  <c r="AZ220" i="199"/>
  <c r="AY220" i="199"/>
  <c r="AX220" i="199"/>
  <c r="AW220" i="199"/>
  <c r="AV220" i="199"/>
  <c r="AU220" i="199"/>
  <c r="BD219" i="199"/>
  <c r="BA219" i="199"/>
  <c r="AZ219" i="199"/>
  <c r="AY219" i="199"/>
  <c r="AX219" i="199"/>
  <c r="AW219" i="199"/>
  <c r="AV219" i="199"/>
  <c r="AU219" i="199"/>
  <c r="BD218" i="199"/>
  <c r="BA218" i="199"/>
  <c r="AZ218" i="199"/>
  <c r="AY218" i="199"/>
  <c r="AX218" i="199"/>
  <c r="AW218" i="199"/>
  <c r="AV218" i="199"/>
  <c r="AU218" i="199"/>
  <c r="BD217" i="199"/>
  <c r="BA217" i="199"/>
  <c r="AZ217" i="199"/>
  <c r="AY217" i="199"/>
  <c r="AX217" i="199"/>
  <c r="AW217" i="199"/>
  <c r="AV217" i="199"/>
  <c r="AU217" i="199"/>
  <c r="BD216" i="199"/>
  <c r="BA216" i="199"/>
  <c r="AZ216" i="199"/>
  <c r="AY216" i="199"/>
  <c r="AX216" i="199"/>
  <c r="AW216" i="199"/>
  <c r="AV216" i="199"/>
  <c r="AU216" i="199"/>
  <c r="BD215" i="199"/>
  <c r="BA215" i="199"/>
  <c r="AZ215" i="199"/>
  <c r="AY215" i="199"/>
  <c r="AX215" i="199"/>
  <c r="AW215" i="199"/>
  <c r="AV215" i="199"/>
  <c r="AU215" i="199"/>
  <c r="BD214" i="199"/>
  <c r="BA214" i="199"/>
  <c r="AZ214" i="199"/>
  <c r="AY214" i="199"/>
  <c r="AX214" i="199"/>
  <c r="AW214" i="199"/>
  <c r="AV214" i="199"/>
  <c r="AU214" i="199"/>
  <c r="BD213" i="199"/>
  <c r="BA213" i="199"/>
  <c r="AZ213" i="199"/>
  <c r="AY213" i="199"/>
  <c r="AX213" i="199"/>
  <c r="AW213" i="199"/>
  <c r="AV213" i="199"/>
  <c r="AU213" i="199"/>
  <c r="BD212" i="199"/>
  <c r="BA212" i="199"/>
  <c r="AZ212" i="199"/>
  <c r="AY212" i="199"/>
  <c r="AX212" i="199"/>
  <c r="AW212" i="199"/>
  <c r="AV212" i="199"/>
  <c r="AU212" i="199"/>
  <c r="BD211" i="199"/>
  <c r="BA211" i="199"/>
  <c r="AZ211" i="199"/>
  <c r="AY211" i="199"/>
  <c r="AX211" i="199"/>
  <c r="AW211" i="199"/>
  <c r="AV211" i="199"/>
  <c r="AU211" i="199"/>
  <c r="BD210" i="199"/>
  <c r="BA210" i="199"/>
  <c r="AZ210" i="199"/>
  <c r="AY210" i="199"/>
  <c r="AX210" i="199"/>
  <c r="AW210" i="199"/>
  <c r="AV210" i="199"/>
  <c r="AU210" i="199"/>
  <c r="BD209" i="199"/>
  <c r="BA209" i="199"/>
  <c r="AZ209" i="199"/>
  <c r="AY209" i="199"/>
  <c r="AX209" i="199"/>
  <c r="AW209" i="199"/>
  <c r="AV209" i="199"/>
  <c r="AU209" i="199"/>
  <c r="BD208" i="199"/>
  <c r="BA208" i="199"/>
  <c r="AZ208" i="199"/>
  <c r="AY208" i="199"/>
  <c r="AX208" i="199"/>
  <c r="AW208" i="199"/>
  <c r="AV208" i="199"/>
  <c r="AU208" i="199"/>
  <c r="BD207" i="199"/>
  <c r="BA207" i="199"/>
  <c r="AZ207" i="199"/>
  <c r="AY207" i="199"/>
  <c r="AX207" i="199"/>
  <c r="AW207" i="199"/>
  <c r="AV207" i="199"/>
  <c r="AU207" i="199"/>
  <c r="BD206" i="199"/>
  <c r="BA206" i="199"/>
  <c r="AZ206" i="199"/>
  <c r="AY206" i="199"/>
  <c r="AX206" i="199"/>
  <c r="AW206" i="199"/>
  <c r="AV206" i="199"/>
  <c r="AU206" i="199"/>
  <c r="BD205" i="199"/>
  <c r="BA205" i="199"/>
  <c r="AZ205" i="199"/>
  <c r="AY205" i="199"/>
  <c r="AX205" i="199"/>
  <c r="AW205" i="199"/>
  <c r="AV205" i="199"/>
  <c r="AU205" i="199"/>
  <c r="BD204" i="199"/>
  <c r="BA204" i="199"/>
  <c r="AZ204" i="199"/>
  <c r="AY204" i="199"/>
  <c r="AX204" i="199"/>
  <c r="AW204" i="199"/>
  <c r="AV204" i="199"/>
  <c r="AU204" i="199"/>
  <c r="BD203" i="199"/>
  <c r="BA203" i="199"/>
  <c r="AZ203" i="199"/>
  <c r="AY203" i="199"/>
  <c r="AX203" i="199"/>
  <c r="AW203" i="199"/>
  <c r="AV203" i="199"/>
  <c r="AU203" i="199"/>
  <c r="BD202" i="199"/>
  <c r="BA202" i="199"/>
  <c r="AZ202" i="199"/>
  <c r="AY202" i="199"/>
  <c r="AX202" i="199"/>
  <c r="AW202" i="199"/>
  <c r="AV202" i="199"/>
  <c r="AU202" i="199"/>
  <c r="BD201" i="199"/>
  <c r="BA201" i="199"/>
  <c r="AZ201" i="199"/>
  <c r="AY201" i="199"/>
  <c r="AX201" i="199"/>
  <c r="AW201" i="199"/>
  <c r="AV201" i="199"/>
  <c r="AU201" i="199"/>
  <c r="BD200" i="199"/>
  <c r="BA200" i="199"/>
  <c r="AZ200" i="199"/>
  <c r="AY200" i="199"/>
  <c r="AX200" i="199"/>
  <c r="AW200" i="199"/>
  <c r="AV200" i="199"/>
  <c r="AU200" i="199"/>
  <c r="BD199" i="199"/>
  <c r="BA199" i="199"/>
  <c r="AZ199" i="199"/>
  <c r="AY199" i="199"/>
  <c r="AX199" i="199"/>
  <c r="AW199" i="199"/>
  <c r="AV199" i="199"/>
  <c r="AU199" i="199"/>
  <c r="BD198" i="199"/>
  <c r="BA198" i="199"/>
  <c r="AZ198" i="199"/>
  <c r="AY198" i="199"/>
  <c r="AX198" i="199"/>
  <c r="AW198" i="199"/>
  <c r="AV198" i="199"/>
  <c r="AU198" i="199"/>
  <c r="BD197" i="199"/>
  <c r="BA197" i="199"/>
  <c r="AZ197" i="199"/>
  <c r="AY197" i="199"/>
  <c r="AX197" i="199"/>
  <c r="AW197" i="199"/>
  <c r="AV197" i="199"/>
  <c r="AU197" i="199"/>
  <c r="BD196" i="199"/>
  <c r="BA196" i="199"/>
  <c r="AZ196" i="199"/>
  <c r="AY196" i="199"/>
  <c r="AX196" i="199"/>
  <c r="AW196" i="199"/>
  <c r="AV196" i="199"/>
  <c r="AU196" i="199"/>
  <c r="BD195" i="199"/>
  <c r="BA195" i="199"/>
  <c r="AZ195" i="199"/>
  <c r="AY195" i="199"/>
  <c r="AX195" i="199"/>
  <c r="AW195" i="199"/>
  <c r="AV195" i="199"/>
  <c r="AU195" i="199"/>
  <c r="BD194" i="199"/>
  <c r="BA194" i="199"/>
  <c r="AZ194" i="199"/>
  <c r="AY194" i="199"/>
  <c r="AX194" i="199"/>
  <c r="AW194" i="199"/>
  <c r="AV194" i="199"/>
  <c r="AU194" i="199"/>
  <c r="BD193" i="199"/>
  <c r="BA193" i="199"/>
  <c r="AZ193" i="199"/>
  <c r="AY193" i="199"/>
  <c r="AX193" i="199"/>
  <c r="AW193" i="199"/>
  <c r="AV193" i="199"/>
  <c r="AU193" i="199"/>
  <c r="BD192" i="199"/>
  <c r="BA192" i="199"/>
  <c r="AZ192" i="199"/>
  <c r="AY192" i="199"/>
  <c r="AX192" i="199"/>
  <c r="AW192" i="199"/>
  <c r="AV192" i="199"/>
  <c r="AU192" i="199"/>
  <c r="BD191" i="199"/>
  <c r="BA191" i="199"/>
  <c r="AZ191" i="199"/>
  <c r="AY191" i="199"/>
  <c r="AX191" i="199"/>
  <c r="AW191" i="199"/>
  <c r="AV191" i="199"/>
  <c r="AU191" i="199"/>
  <c r="BD190" i="199"/>
  <c r="BA190" i="199"/>
  <c r="AZ190" i="199"/>
  <c r="AY190" i="199"/>
  <c r="AX190" i="199"/>
  <c r="AW190" i="199"/>
  <c r="AV190" i="199"/>
  <c r="AU190" i="199"/>
  <c r="BD189" i="199"/>
  <c r="BA189" i="199"/>
  <c r="AZ189" i="199"/>
  <c r="AY189" i="199"/>
  <c r="AX189" i="199"/>
  <c r="AW189" i="199"/>
  <c r="AV189" i="199"/>
  <c r="AU189" i="199"/>
  <c r="BD188" i="199"/>
  <c r="BA188" i="199"/>
  <c r="AZ188" i="199"/>
  <c r="AY188" i="199"/>
  <c r="AX188" i="199"/>
  <c r="AW188" i="199"/>
  <c r="AV188" i="199"/>
  <c r="AU188" i="199"/>
  <c r="BD187" i="199"/>
  <c r="BA187" i="199"/>
  <c r="AZ187" i="199"/>
  <c r="AY187" i="199"/>
  <c r="AX187" i="199"/>
  <c r="AW187" i="199"/>
  <c r="AV187" i="199"/>
  <c r="AU187" i="199"/>
  <c r="BD186" i="199"/>
  <c r="BA186" i="199"/>
  <c r="AZ186" i="199"/>
  <c r="AY186" i="199"/>
  <c r="AX186" i="199"/>
  <c r="AW186" i="199"/>
  <c r="AV186" i="199"/>
  <c r="AU186" i="199"/>
  <c r="BD185" i="199"/>
  <c r="BA185" i="199"/>
  <c r="AZ185" i="199"/>
  <c r="AY185" i="199"/>
  <c r="AX185" i="199"/>
  <c r="AW185" i="199"/>
  <c r="AV185" i="199"/>
  <c r="AU185" i="199"/>
  <c r="BD184" i="199"/>
  <c r="BA184" i="199"/>
  <c r="AZ184" i="199"/>
  <c r="AY184" i="199"/>
  <c r="AX184" i="199"/>
  <c r="AW184" i="199"/>
  <c r="AV184" i="199"/>
  <c r="AU184" i="199"/>
  <c r="BD183" i="199"/>
  <c r="BA183" i="199"/>
  <c r="AZ183" i="199"/>
  <c r="AY183" i="199"/>
  <c r="AX183" i="199"/>
  <c r="AW183" i="199"/>
  <c r="AV183" i="199"/>
  <c r="AU183" i="199"/>
  <c r="BD182" i="199"/>
  <c r="BA182" i="199"/>
  <c r="AZ182" i="199"/>
  <c r="AY182" i="199"/>
  <c r="AX182" i="199"/>
  <c r="AW182" i="199"/>
  <c r="AV182" i="199"/>
  <c r="AU182" i="199"/>
  <c r="BD181" i="199"/>
  <c r="BA181" i="199"/>
  <c r="AZ181" i="199"/>
  <c r="AY181" i="199"/>
  <c r="AX181" i="199"/>
  <c r="AW181" i="199"/>
  <c r="AV181" i="199"/>
  <c r="AU181" i="199"/>
  <c r="BD180" i="199"/>
  <c r="BA180" i="199"/>
  <c r="AZ180" i="199"/>
  <c r="AY180" i="199"/>
  <c r="AX180" i="199"/>
  <c r="AW180" i="199"/>
  <c r="AV180" i="199"/>
  <c r="AU180" i="199"/>
  <c r="BD179" i="199"/>
  <c r="BA179" i="199"/>
  <c r="AZ179" i="199"/>
  <c r="AY179" i="199"/>
  <c r="AX179" i="199"/>
  <c r="AW179" i="199"/>
  <c r="AV179" i="199"/>
  <c r="AU179" i="199"/>
  <c r="BD178" i="199"/>
  <c r="BA178" i="199"/>
  <c r="AZ178" i="199"/>
  <c r="AY178" i="199"/>
  <c r="AX178" i="199"/>
  <c r="AW178" i="199"/>
  <c r="AV178" i="199"/>
  <c r="AU178" i="199"/>
  <c r="BD177" i="199"/>
  <c r="BA177" i="199"/>
  <c r="AZ177" i="199"/>
  <c r="AY177" i="199"/>
  <c r="AX177" i="199"/>
  <c r="AW177" i="199"/>
  <c r="AV177" i="199"/>
  <c r="AU177" i="199"/>
  <c r="BD176" i="199"/>
  <c r="BA176" i="199"/>
  <c r="AZ176" i="199"/>
  <c r="AY176" i="199"/>
  <c r="AX176" i="199"/>
  <c r="AW176" i="199"/>
  <c r="AV176" i="199"/>
  <c r="AU176" i="199"/>
  <c r="BD175" i="199"/>
  <c r="BA175" i="199"/>
  <c r="AZ175" i="199"/>
  <c r="AY175" i="199"/>
  <c r="AX175" i="199"/>
  <c r="AW175" i="199"/>
  <c r="AV175" i="199"/>
  <c r="AU175" i="199"/>
  <c r="BD174" i="199"/>
  <c r="BA174" i="199"/>
  <c r="AZ174" i="199"/>
  <c r="AY174" i="199"/>
  <c r="AX174" i="199"/>
  <c r="AW174" i="199"/>
  <c r="AV174" i="199"/>
  <c r="AU174" i="199"/>
  <c r="BD173" i="199"/>
  <c r="BA173" i="199"/>
  <c r="AZ173" i="199"/>
  <c r="AY173" i="199"/>
  <c r="AX173" i="199"/>
  <c r="AW173" i="199"/>
  <c r="AV173" i="199"/>
  <c r="AU173" i="199"/>
  <c r="BD172" i="199"/>
  <c r="BA172" i="199"/>
  <c r="AZ172" i="199"/>
  <c r="AY172" i="199"/>
  <c r="AX172" i="199"/>
  <c r="AW172" i="199"/>
  <c r="AV172" i="199"/>
  <c r="AU172" i="199"/>
  <c r="BD171" i="199"/>
  <c r="BA171" i="199"/>
  <c r="AZ171" i="199"/>
  <c r="AY171" i="199"/>
  <c r="AX171" i="199"/>
  <c r="AW171" i="199"/>
  <c r="AV171" i="199"/>
  <c r="AU171" i="199"/>
  <c r="BD170" i="199"/>
  <c r="BA170" i="199"/>
  <c r="AZ170" i="199"/>
  <c r="AY170" i="199"/>
  <c r="AX170" i="199"/>
  <c r="AW170" i="199"/>
  <c r="AV170" i="199"/>
  <c r="AU170" i="199"/>
  <c r="BD169" i="199"/>
  <c r="BA169" i="199"/>
  <c r="AZ169" i="199"/>
  <c r="AY169" i="199"/>
  <c r="AX169" i="199"/>
  <c r="AW169" i="199"/>
  <c r="AV169" i="199"/>
  <c r="AU169" i="199"/>
  <c r="BD168" i="199"/>
  <c r="BA168" i="199"/>
  <c r="AZ168" i="199"/>
  <c r="AY168" i="199"/>
  <c r="AX168" i="199"/>
  <c r="AW168" i="199"/>
  <c r="AV168" i="199"/>
  <c r="AU168" i="199"/>
  <c r="BD167" i="199"/>
  <c r="BA167" i="199"/>
  <c r="AZ167" i="199"/>
  <c r="AY167" i="199"/>
  <c r="AX167" i="199"/>
  <c r="AW167" i="199"/>
  <c r="AV167" i="199"/>
  <c r="AU167" i="199"/>
  <c r="BD166" i="199"/>
  <c r="BA166" i="199"/>
  <c r="AZ166" i="199"/>
  <c r="AY166" i="199"/>
  <c r="AX166" i="199"/>
  <c r="AW166" i="199"/>
  <c r="AV166" i="199"/>
  <c r="AU166" i="199"/>
  <c r="BD165" i="199"/>
  <c r="BA165" i="199"/>
  <c r="AZ165" i="199"/>
  <c r="AY165" i="199"/>
  <c r="AX165" i="199"/>
  <c r="AW165" i="199"/>
  <c r="AV165" i="199"/>
  <c r="AU165" i="199"/>
  <c r="BD164" i="199"/>
  <c r="BA164" i="199"/>
  <c r="AZ164" i="199"/>
  <c r="AY164" i="199"/>
  <c r="AX164" i="199"/>
  <c r="AW164" i="199"/>
  <c r="AV164" i="199"/>
  <c r="AU164" i="199"/>
  <c r="BD163" i="199"/>
  <c r="BA163" i="199"/>
  <c r="AZ163" i="199"/>
  <c r="AY163" i="199"/>
  <c r="AX163" i="199"/>
  <c r="AW163" i="199"/>
  <c r="AV163" i="199"/>
  <c r="AU163" i="199"/>
  <c r="BD162" i="199"/>
  <c r="BA162" i="199"/>
  <c r="AZ162" i="199"/>
  <c r="AY162" i="199"/>
  <c r="AX162" i="199"/>
  <c r="AW162" i="199"/>
  <c r="AV162" i="199"/>
  <c r="AU162" i="199"/>
  <c r="BD161" i="199"/>
  <c r="BA161" i="199"/>
  <c r="AZ161" i="199"/>
  <c r="AY161" i="199"/>
  <c r="AX161" i="199"/>
  <c r="AW161" i="199"/>
  <c r="AV161" i="199"/>
  <c r="AU161" i="199"/>
  <c r="BD160" i="199"/>
  <c r="BA160" i="199"/>
  <c r="AZ160" i="199"/>
  <c r="AY160" i="199"/>
  <c r="AX160" i="199"/>
  <c r="AW160" i="199"/>
  <c r="AV160" i="199"/>
  <c r="AU160" i="199"/>
  <c r="BD159" i="199"/>
  <c r="BA159" i="199"/>
  <c r="AZ159" i="199"/>
  <c r="AY159" i="199"/>
  <c r="AX159" i="199"/>
  <c r="AW159" i="199"/>
  <c r="AV159" i="199"/>
  <c r="AU159" i="199"/>
  <c r="BD158" i="199"/>
  <c r="BA158" i="199"/>
  <c r="AZ158" i="199"/>
  <c r="AY158" i="199"/>
  <c r="AX158" i="199"/>
  <c r="AW158" i="199"/>
  <c r="AV158" i="199"/>
  <c r="AU158" i="199"/>
  <c r="BD157" i="199"/>
  <c r="BA157" i="199"/>
  <c r="AZ157" i="199"/>
  <c r="AY157" i="199"/>
  <c r="AX157" i="199"/>
  <c r="AW157" i="199"/>
  <c r="AV157" i="199"/>
  <c r="AU157" i="199"/>
  <c r="BD156" i="199"/>
  <c r="BA156" i="199"/>
  <c r="AZ156" i="199"/>
  <c r="AY156" i="199"/>
  <c r="AX156" i="199"/>
  <c r="AW156" i="199"/>
  <c r="AV156" i="199"/>
  <c r="AU156" i="199"/>
  <c r="BD155" i="199"/>
  <c r="BA155" i="199"/>
  <c r="AZ155" i="199"/>
  <c r="AY155" i="199"/>
  <c r="AX155" i="199"/>
  <c r="AW155" i="199"/>
  <c r="AV155" i="199"/>
  <c r="AU155" i="199"/>
  <c r="BD154" i="199"/>
  <c r="BA154" i="199"/>
  <c r="AZ154" i="199"/>
  <c r="AY154" i="199"/>
  <c r="AX154" i="199"/>
  <c r="AW154" i="199"/>
  <c r="AV154" i="199"/>
  <c r="AU154" i="199"/>
  <c r="BD153" i="199"/>
  <c r="BA153" i="199"/>
  <c r="AZ153" i="199"/>
  <c r="AY153" i="199"/>
  <c r="AX153" i="199"/>
  <c r="AW153" i="199"/>
  <c r="AV153" i="199"/>
  <c r="AU153" i="199"/>
  <c r="BD152" i="199"/>
  <c r="BA152" i="199"/>
  <c r="AZ152" i="199"/>
  <c r="AY152" i="199"/>
  <c r="AX152" i="199"/>
  <c r="AW152" i="199"/>
  <c r="AV152" i="199"/>
  <c r="AU152" i="199"/>
  <c r="BD151" i="199"/>
  <c r="BA151" i="199"/>
  <c r="AZ151" i="199"/>
  <c r="AY151" i="199"/>
  <c r="AX151" i="199"/>
  <c r="AW151" i="199"/>
  <c r="AV151" i="199"/>
  <c r="AU151" i="199"/>
  <c r="BD150" i="199"/>
  <c r="BA150" i="199"/>
  <c r="AZ150" i="199"/>
  <c r="AY150" i="199"/>
  <c r="AX150" i="199"/>
  <c r="AW150" i="199"/>
  <c r="AV150" i="199"/>
  <c r="AU150" i="199"/>
  <c r="BD149" i="199"/>
  <c r="BA149" i="199"/>
  <c r="AZ149" i="199"/>
  <c r="AY149" i="199"/>
  <c r="AX149" i="199"/>
  <c r="AW149" i="199"/>
  <c r="AV149" i="199"/>
  <c r="AU149" i="199"/>
  <c r="BD148" i="199"/>
  <c r="BA148" i="199"/>
  <c r="AZ148" i="199"/>
  <c r="AY148" i="199"/>
  <c r="AX148" i="199"/>
  <c r="AW148" i="199"/>
  <c r="AV148" i="199"/>
  <c r="AU148" i="199"/>
  <c r="BD147" i="199"/>
  <c r="BA147" i="199"/>
  <c r="AZ147" i="199"/>
  <c r="AY147" i="199"/>
  <c r="AX147" i="199"/>
  <c r="AW147" i="199"/>
  <c r="AV147" i="199"/>
  <c r="AU147" i="199"/>
  <c r="BD146" i="199"/>
  <c r="BA146" i="199"/>
  <c r="AZ146" i="199"/>
  <c r="AY146" i="199"/>
  <c r="AX146" i="199"/>
  <c r="AW146" i="199"/>
  <c r="AV146" i="199"/>
  <c r="AU146" i="199"/>
  <c r="BD145" i="199"/>
  <c r="BA145" i="199"/>
  <c r="AZ145" i="199"/>
  <c r="AY145" i="199"/>
  <c r="AX145" i="199"/>
  <c r="AW145" i="199"/>
  <c r="AV145" i="199"/>
  <c r="AU145" i="199"/>
  <c r="BD144" i="199"/>
  <c r="BA144" i="199"/>
  <c r="AZ144" i="199"/>
  <c r="AY144" i="199"/>
  <c r="AX144" i="199"/>
  <c r="AW144" i="199"/>
  <c r="AV144" i="199"/>
  <c r="AU144" i="199"/>
  <c r="BD143" i="199"/>
  <c r="BA143" i="199"/>
  <c r="AZ143" i="199"/>
  <c r="AY143" i="199"/>
  <c r="AX143" i="199"/>
  <c r="AW143" i="199"/>
  <c r="AV143" i="199"/>
  <c r="AU143" i="199"/>
  <c r="BD142" i="199"/>
  <c r="BA142" i="199"/>
  <c r="AZ142" i="199"/>
  <c r="AY142" i="199"/>
  <c r="AX142" i="199"/>
  <c r="AW142" i="199"/>
  <c r="AV142" i="199"/>
  <c r="AU142" i="199"/>
  <c r="BD141" i="199"/>
  <c r="BA141" i="199"/>
  <c r="AZ141" i="199"/>
  <c r="AY141" i="199"/>
  <c r="AX141" i="199"/>
  <c r="AW141" i="199"/>
  <c r="AV141" i="199"/>
  <c r="AU141" i="199"/>
  <c r="BD140" i="199"/>
  <c r="BA140" i="199"/>
  <c r="AZ140" i="199"/>
  <c r="AY140" i="199"/>
  <c r="AX140" i="199"/>
  <c r="AW140" i="199"/>
  <c r="AV140" i="199"/>
  <c r="AU140" i="199"/>
  <c r="BD139" i="199"/>
  <c r="BA139" i="199"/>
  <c r="AZ139" i="199"/>
  <c r="AY139" i="199"/>
  <c r="AX139" i="199"/>
  <c r="AW139" i="199"/>
  <c r="AV139" i="199"/>
  <c r="AU139" i="199"/>
  <c r="BD138" i="199"/>
  <c r="BA138" i="199"/>
  <c r="AZ138" i="199"/>
  <c r="AY138" i="199"/>
  <c r="AX138" i="199"/>
  <c r="AW138" i="199"/>
  <c r="AV138" i="199"/>
  <c r="AU138" i="199"/>
  <c r="BD137" i="199"/>
  <c r="BA137" i="199"/>
  <c r="AZ137" i="199"/>
  <c r="AY137" i="199"/>
  <c r="AX137" i="199"/>
  <c r="AW137" i="199"/>
  <c r="AV137" i="199"/>
  <c r="AU137" i="199"/>
  <c r="BD136" i="199"/>
  <c r="BA136" i="199"/>
  <c r="AZ136" i="199"/>
  <c r="AY136" i="199"/>
  <c r="AX136" i="199"/>
  <c r="AW136" i="199"/>
  <c r="AV136" i="199"/>
  <c r="AU136" i="199"/>
  <c r="BD135" i="199"/>
  <c r="BA135" i="199"/>
  <c r="AZ135" i="199"/>
  <c r="AY135" i="199"/>
  <c r="AX135" i="199"/>
  <c r="AW135" i="199"/>
  <c r="AV135" i="199"/>
  <c r="AU135" i="199"/>
  <c r="BD134" i="199"/>
  <c r="BA134" i="199"/>
  <c r="AZ134" i="199"/>
  <c r="AY134" i="199"/>
  <c r="AX134" i="199"/>
  <c r="AW134" i="199"/>
  <c r="AV134" i="199"/>
  <c r="AU134" i="199"/>
  <c r="BD133" i="199"/>
  <c r="BA133" i="199"/>
  <c r="AZ133" i="199"/>
  <c r="AY133" i="199"/>
  <c r="AX133" i="199"/>
  <c r="AW133" i="199"/>
  <c r="AV133" i="199"/>
  <c r="AU133" i="199"/>
  <c r="BD132" i="199"/>
  <c r="BA132" i="199"/>
  <c r="AZ132" i="199"/>
  <c r="AY132" i="199"/>
  <c r="AX132" i="199"/>
  <c r="AW132" i="199"/>
  <c r="AV132" i="199"/>
  <c r="AU132" i="199"/>
  <c r="BD131" i="199"/>
  <c r="BA131" i="199"/>
  <c r="AZ131" i="199"/>
  <c r="AY131" i="199"/>
  <c r="AX131" i="199"/>
  <c r="AW131" i="199"/>
  <c r="AV131" i="199"/>
  <c r="AU131" i="199"/>
  <c r="BD130" i="199"/>
  <c r="BA130" i="199"/>
  <c r="AZ130" i="199"/>
  <c r="AY130" i="199"/>
  <c r="AX130" i="199"/>
  <c r="AW130" i="199"/>
  <c r="AV130" i="199"/>
  <c r="AU130" i="199"/>
  <c r="BD129" i="199"/>
  <c r="BA129" i="199"/>
  <c r="AZ129" i="199"/>
  <c r="AY129" i="199"/>
  <c r="AX129" i="199"/>
  <c r="AW129" i="199"/>
  <c r="AV129" i="199"/>
  <c r="AU129" i="199"/>
  <c r="BD128" i="199"/>
  <c r="BA128" i="199"/>
  <c r="AZ128" i="199"/>
  <c r="AY128" i="199"/>
  <c r="AX128" i="199"/>
  <c r="AW128" i="199"/>
  <c r="AV128" i="199"/>
  <c r="AU128" i="199"/>
  <c r="BD127" i="199"/>
  <c r="BA127" i="199"/>
  <c r="AZ127" i="199"/>
  <c r="AY127" i="199"/>
  <c r="AX127" i="199"/>
  <c r="AW127" i="199"/>
  <c r="AV127" i="199"/>
  <c r="AU127" i="199"/>
  <c r="BD126" i="199"/>
  <c r="BA126" i="199"/>
  <c r="AZ126" i="199"/>
  <c r="AY126" i="199"/>
  <c r="AX126" i="199"/>
  <c r="AW126" i="199"/>
  <c r="AV126" i="199"/>
  <c r="AU126" i="199"/>
  <c r="BD125" i="199"/>
  <c r="BA125" i="199"/>
  <c r="AZ125" i="199"/>
  <c r="AY125" i="199"/>
  <c r="AX125" i="199"/>
  <c r="AW125" i="199"/>
  <c r="AV125" i="199"/>
  <c r="AU125" i="199"/>
  <c r="BD124" i="199"/>
  <c r="BA124" i="199"/>
  <c r="AZ124" i="199"/>
  <c r="AY124" i="199"/>
  <c r="AX124" i="199"/>
  <c r="AW124" i="199"/>
  <c r="AV124" i="199"/>
  <c r="AU124" i="199"/>
  <c r="BD123" i="199"/>
  <c r="BA123" i="199"/>
  <c r="AZ123" i="199"/>
  <c r="AY123" i="199"/>
  <c r="AX123" i="199"/>
  <c r="AW123" i="199"/>
  <c r="AV123" i="199"/>
  <c r="AU123" i="199"/>
  <c r="BD122" i="199"/>
  <c r="BA122" i="199"/>
  <c r="AZ122" i="199"/>
  <c r="AY122" i="199"/>
  <c r="AX122" i="199"/>
  <c r="AW122" i="199"/>
  <c r="AV122" i="199"/>
  <c r="AU122" i="199"/>
  <c r="BD121" i="199"/>
  <c r="BA121" i="199"/>
  <c r="AZ121" i="199"/>
  <c r="AY121" i="199"/>
  <c r="AX121" i="199"/>
  <c r="AW121" i="199"/>
  <c r="AV121" i="199"/>
  <c r="AU121" i="199"/>
  <c r="BD120" i="199"/>
  <c r="BA120" i="199"/>
  <c r="AZ120" i="199"/>
  <c r="AY120" i="199"/>
  <c r="AX120" i="199"/>
  <c r="AW120" i="199"/>
  <c r="AV120" i="199"/>
  <c r="AU120" i="199"/>
  <c r="BD119" i="199"/>
  <c r="BA119" i="199"/>
  <c r="AZ119" i="199"/>
  <c r="AY119" i="199"/>
  <c r="AX119" i="199"/>
  <c r="AW119" i="199"/>
  <c r="AV119" i="199"/>
  <c r="AU119" i="199"/>
  <c r="BD118" i="199"/>
  <c r="BA118" i="199"/>
  <c r="AZ118" i="199"/>
  <c r="AY118" i="199"/>
  <c r="AX118" i="199"/>
  <c r="AW118" i="199"/>
  <c r="AV118" i="199"/>
  <c r="AU118" i="199"/>
  <c r="BD117" i="199"/>
  <c r="BA117" i="199"/>
  <c r="AZ117" i="199"/>
  <c r="AY117" i="199"/>
  <c r="AX117" i="199"/>
  <c r="AW117" i="199"/>
  <c r="AV117" i="199"/>
  <c r="AU117" i="199"/>
  <c r="BD116" i="199"/>
  <c r="BA116" i="199"/>
  <c r="AZ116" i="199"/>
  <c r="AY116" i="199"/>
  <c r="AX116" i="199"/>
  <c r="AW116" i="199"/>
  <c r="AV116" i="199"/>
  <c r="AU116" i="199"/>
  <c r="BD115" i="199"/>
  <c r="BA115" i="199"/>
  <c r="AZ115" i="199"/>
  <c r="AY115" i="199"/>
  <c r="AX115" i="199"/>
  <c r="AW115" i="199"/>
  <c r="AV115" i="199"/>
  <c r="AU115" i="199"/>
  <c r="BD114" i="199"/>
  <c r="BA114" i="199"/>
  <c r="AZ114" i="199"/>
  <c r="AY114" i="199"/>
  <c r="AX114" i="199"/>
  <c r="AW114" i="199"/>
  <c r="AV114" i="199"/>
  <c r="AU114" i="199"/>
  <c r="BD113" i="199"/>
  <c r="BA113" i="199"/>
  <c r="AZ113" i="199"/>
  <c r="AY113" i="199"/>
  <c r="AX113" i="199"/>
  <c r="AW113" i="199"/>
  <c r="AV113" i="199"/>
  <c r="AU113" i="199"/>
  <c r="BD112" i="199"/>
  <c r="BA112" i="199"/>
  <c r="AZ112" i="199"/>
  <c r="AY112" i="199"/>
  <c r="AX112" i="199"/>
  <c r="AW112" i="199"/>
  <c r="AV112" i="199"/>
  <c r="AU112" i="199"/>
  <c r="BD111" i="199"/>
  <c r="BA111" i="199"/>
  <c r="AZ111" i="199"/>
  <c r="AY111" i="199"/>
  <c r="AX111" i="199"/>
  <c r="AW111" i="199"/>
  <c r="AV111" i="199"/>
  <c r="AU111" i="199"/>
  <c r="BD110" i="199"/>
  <c r="BA110" i="199"/>
  <c r="AZ110" i="199"/>
  <c r="AY110" i="199"/>
  <c r="AX110" i="199"/>
  <c r="AW110" i="199"/>
  <c r="AV110" i="199"/>
  <c r="AU110" i="199"/>
  <c r="BD109" i="199"/>
  <c r="BA109" i="199"/>
  <c r="AZ109" i="199"/>
  <c r="AY109" i="199"/>
  <c r="AX109" i="199"/>
  <c r="AW109" i="199"/>
  <c r="AV109" i="199"/>
  <c r="AU109" i="199"/>
  <c r="BD108" i="199"/>
  <c r="BA108" i="199"/>
  <c r="AZ108" i="199"/>
  <c r="AY108" i="199"/>
  <c r="AX108" i="199"/>
  <c r="AW108" i="199"/>
  <c r="AV108" i="199"/>
  <c r="AU108" i="199"/>
  <c r="BD107" i="199"/>
  <c r="BA107" i="199"/>
  <c r="AZ107" i="199"/>
  <c r="AY107" i="199"/>
  <c r="AX107" i="199"/>
  <c r="AW107" i="199"/>
  <c r="AV107" i="199"/>
  <c r="AU107" i="199"/>
  <c r="BD106" i="199"/>
  <c r="BA106" i="199"/>
  <c r="AZ106" i="199"/>
  <c r="AY106" i="199"/>
  <c r="AX106" i="199"/>
  <c r="AW106" i="199"/>
  <c r="AV106" i="199"/>
  <c r="AU106" i="199"/>
  <c r="BD105" i="199"/>
  <c r="BA105" i="199"/>
  <c r="AZ105" i="199"/>
  <c r="AY105" i="199"/>
  <c r="AX105" i="199"/>
  <c r="AW105" i="199"/>
  <c r="AV105" i="199"/>
  <c r="AU105" i="199"/>
  <c r="BD104" i="199"/>
  <c r="BA104" i="199"/>
  <c r="AZ104" i="199"/>
  <c r="AY104" i="199"/>
  <c r="AX104" i="199"/>
  <c r="AW104" i="199"/>
  <c r="AV104" i="199"/>
  <c r="AU104" i="199"/>
  <c r="BD103" i="199"/>
  <c r="BA103" i="199"/>
  <c r="AZ103" i="199"/>
  <c r="AY103" i="199"/>
  <c r="AX103" i="199"/>
  <c r="AW103" i="199"/>
  <c r="AV103" i="199"/>
  <c r="AU103" i="199"/>
  <c r="BD102" i="199"/>
  <c r="BA102" i="199"/>
  <c r="AZ102" i="199"/>
  <c r="AY102" i="199"/>
  <c r="AX102" i="199"/>
  <c r="AW102" i="199"/>
  <c r="AV102" i="199"/>
  <c r="AU102" i="199"/>
  <c r="BD101" i="199"/>
  <c r="BA101" i="199"/>
  <c r="AZ101" i="199"/>
  <c r="AY101" i="199"/>
  <c r="AX101" i="199"/>
  <c r="AW101" i="199"/>
  <c r="AV101" i="199"/>
  <c r="AU101" i="199"/>
  <c r="BD100" i="199"/>
  <c r="BA100" i="199"/>
  <c r="AZ100" i="199"/>
  <c r="AY100" i="199"/>
  <c r="AX100" i="199"/>
  <c r="AW100" i="199"/>
  <c r="AV100" i="199"/>
  <c r="AU100" i="199"/>
  <c r="BD99" i="199"/>
  <c r="BA99" i="199"/>
  <c r="AZ99" i="199"/>
  <c r="AY99" i="199"/>
  <c r="AX99" i="199"/>
  <c r="AW99" i="199"/>
  <c r="AV99" i="199"/>
  <c r="AU99" i="199"/>
  <c r="BD98" i="199"/>
  <c r="BA98" i="199"/>
  <c r="AZ98" i="199"/>
  <c r="AY98" i="199"/>
  <c r="AX98" i="199"/>
  <c r="AW98" i="199"/>
  <c r="AV98" i="199"/>
  <c r="AU98" i="199"/>
  <c r="BD97" i="199"/>
  <c r="BA97" i="199"/>
  <c r="AZ97" i="199"/>
  <c r="AY97" i="199"/>
  <c r="AX97" i="199"/>
  <c r="AW97" i="199"/>
  <c r="AV97" i="199"/>
  <c r="AU97" i="199"/>
  <c r="BD96" i="199"/>
  <c r="BA96" i="199"/>
  <c r="AZ96" i="199"/>
  <c r="AY96" i="199"/>
  <c r="AX96" i="199"/>
  <c r="AW96" i="199"/>
  <c r="AV96" i="199"/>
  <c r="AU96" i="199"/>
  <c r="BD95" i="199"/>
  <c r="BA95" i="199"/>
  <c r="AZ95" i="199"/>
  <c r="AY95" i="199"/>
  <c r="AX95" i="199"/>
  <c r="AW95" i="199"/>
  <c r="AV95" i="199"/>
  <c r="AU95" i="199"/>
  <c r="BD94" i="199"/>
  <c r="BA94" i="199"/>
  <c r="AZ94" i="199"/>
  <c r="AY94" i="199"/>
  <c r="AX94" i="199"/>
  <c r="AW94" i="199"/>
  <c r="AV94" i="199"/>
  <c r="AU94" i="199"/>
  <c r="BD93" i="199"/>
  <c r="BA93" i="199"/>
  <c r="AZ93" i="199"/>
  <c r="AY93" i="199"/>
  <c r="AX93" i="199"/>
  <c r="AW93" i="199"/>
  <c r="AV93" i="199"/>
  <c r="AU93" i="199"/>
  <c r="BD92" i="199"/>
  <c r="BA92" i="199"/>
  <c r="AZ92" i="199"/>
  <c r="AY92" i="199"/>
  <c r="AX92" i="199"/>
  <c r="AW92" i="199"/>
  <c r="AV92" i="199"/>
  <c r="AU92" i="199"/>
  <c r="BD91" i="199"/>
  <c r="BA91" i="199"/>
  <c r="AZ91" i="199"/>
  <c r="AY91" i="199"/>
  <c r="AX91" i="199"/>
  <c r="AW91" i="199"/>
  <c r="AV91" i="199"/>
  <c r="AU91" i="199"/>
  <c r="BD90" i="199"/>
  <c r="BA90" i="199"/>
  <c r="AZ90" i="199"/>
  <c r="AY90" i="199"/>
  <c r="AX90" i="199"/>
  <c r="AW90" i="199"/>
  <c r="AV90" i="199"/>
  <c r="AU90" i="199"/>
  <c r="BD89" i="199"/>
  <c r="BA89" i="199"/>
  <c r="AZ89" i="199"/>
  <c r="AY89" i="199"/>
  <c r="AX89" i="199"/>
  <c r="AW89" i="199"/>
  <c r="AV89" i="199"/>
  <c r="AU89" i="199"/>
  <c r="BD88" i="199"/>
  <c r="BA88" i="199"/>
  <c r="AZ88" i="199"/>
  <c r="AY88" i="199"/>
  <c r="AX88" i="199"/>
  <c r="AW88" i="199"/>
  <c r="AV88" i="199"/>
  <c r="AU88" i="199"/>
  <c r="BD87" i="199"/>
  <c r="BA87" i="199"/>
  <c r="AZ87" i="199"/>
  <c r="AY87" i="199"/>
  <c r="AX87" i="199"/>
  <c r="AW87" i="199"/>
  <c r="AV87" i="199"/>
  <c r="AU87" i="199"/>
  <c r="BD86" i="199"/>
  <c r="BA86" i="199"/>
  <c r="AZ86" i="199"/>
  <c r="AY86" i="199"/>
  <c r="AX86" i="199"/>
  <c r="AW86" i="199"/>
  <c r="AV86" i="199"/>
  <c r="AU86" i="199"/>
  <c r="BD85" i="199"/>
  <c r="BA85" i="199"/>
  <c r="AZ85" i="199"/>
  <c r="AY85" i="199"/>
  <c r="AX85" i="199"/>
  <c r="AW85" i="199"/>
  <c r="AV85" i="199"/>
  <c r="AU85" i="199"/>
  <c r="BD84" i="199"/>
  <c r="BA84" i="199"/>
  <c r="AZ84" i="199"/>
  <c r="AY84" i="199"/>
  <c r="AX84" i="199"/>
  <c r="AW84" i="199"/>
  <c r="AV84" i="199"/>
  <c r="AU84" i="199"/>
  <c r="BD83" i="199"/>
  <c r="BA83" i="199"/>
  <c r="AZ83" i="199"/>
  <c r="AY83" i="199"/>
  <c r="AX83" i="199"/>
  <c r="AW83" i="199"/>
  <c r="AV83" i="199"/>
  <c r="AU83" i="199"/>
  <c r="BD82" i="199"/>
  <c r="BA82" i="199"/>
  <c r="AZ82" i="199"/>
  <c r="AY82" i="199"/>
  <c r="AX82" i="199"/>
  <c r="AW82" i="199"/>
  <c r="AV82" i="199"/>
  <c r="AU82" i="199"/>
  <c r="BD81" i="199"/>
  <c r="BA81" i="199"/>
  <c r="AZ81" i="199"/>
  <c r="AY81" i="199"/>
  <c r="AX81" i="199"/>
  <c r="AW81" i="199"/>
  <c r="AV81" i="199"/>
  <c r="AU81" i="199"/>
  <c r="BD80" i="199"/>
  <c r="BA80" i="199"/>
  <c r="AZ80" i="199"/>
  <c r="AY80" i="199"/>
  <c r="AX80" i="199"/>
  <c r="AW80" i="199"/>
  <c r="AV80" i="199"/>
  <c r="AU80" i="199"/>
  <c r="BD79" i="199"/>
  <c r="BA79" i="199"/>
  <c r="AZ79" i="199"/>
  <c r="AY79" i="199"/>
  <c r="AX79" i="199"/>
  <c r="AW79" i="199"/>
  <c r="AV79" i="199"/>
  <c r="AU79" i="199"/>
  <c r="BD78" i="199"/>
  <c r="BA78" i="199"/>
  <c r="AZ78" i="199"/>
  <c r="AY78" i="199"/>
  <c r="AX78" i="199"/>
  <c r="AW78" i="199"/>
  <c r="AV78" i="199"/>
  <c r="AU78" i="199"/>
  <c r="BD77" i="199"/>
  <c r="BA77" i="199"/>
  <c r="AZ77" i="199"/>
  <c r="AY77" i="199"/>
  <c r="AX77" i="199"/>
  <c r="AW77" i="199"/>
  <c r="AV77" i="199"/>
  <c r="AU77" i="199"/>
  <c r="BD76" i="199"/>
  <c r="BA76" i="199"/>
  <c r="AZ76" i="199"/>
  <c r="AY76" i="199"/>
  <c r="AX76" i="199"/>
  <c r="AW76" i="199"/>
  <c r="AV76" i="199"/>
  <c r="AU76" i="199"/>
  <c r="BD75" i="199"/>
  <c r="BA75" i="199"/>
  <c r="AZ75" i="199"/>
  <c r="AY75" i="199"/>
  <c r="AX75" i="199"/>
  <c r="AW75" i="199"/>
  <c r="AV75" i="199"/>
  <c r="AU75" i="199"/>
  <c r="BD74" i="199"/>
  <c r="BA74" i="199"/>
  <c r="AZ74" i="199"/>
  <c r="AY74" i="199"/>
  <c r="AX74" i="199"/>
  <c r="AW74" i="199"/>
  <c r="AV74" i="199"/>
  <c r="AU74" i="199"/>
  <c r="BD73" i="199"/>
  <c r="BA73" i="199"/>
  <c r="AZ73" i="199"/>
  <c r="AY73" i="199"/>
  <c r="AX73" i="199"/>
  <c r="AW73" i="199"/>
  <c r="AV73" i="199"/>
  <c r="AU73" i="199"/>
  <c r="BD72" i="199"/>
  <c r="BA72" i="199"/>
  <c r="AZ72" i="199"/>
  <c r="AY72" i="199"/>
  <c r="AX72" i="199"/>
  <c r="AW72" i="199"/>
  <c r="AV72" i="199"/>
  <c r="AU72" i="199"/>
  <c r="BD71" i="199"/>
  <c r="BA71" i="199"/>
  <c r="AZ71" i="199"/>
  <c r="AY71" i="199"/>
  <c r="AX71" i="199"/>
  <c r="AW71" i="199"/>
  <c r="AV71" i="199"/>
  <c r="AU71" i="199"/>
  <c r="BD70" i="199"/>
  <c r="BA70" i="199"/>
  <c r="AZ70" i="199"/>
  <c r="AY70" i="199"/>
  <c r="AX70" i="199"/>
  <c r="AW70" i="199"/>
  <c r="AV70" i="199"/>
  <c r="AU70" i="199"/>
  <c r="BD69" i="199"/>
  <c r="BA69" i="199"/>
  <c r="AZ69" i="199"/>
  <c r="AY69" i="199"/>
  <c r="AX69" i="199"/>
  <c r="AW69" i="199"/>
  <c r="AV69" i="199"/>
  <c r="AU69" i="199"/>
  <c r="BD68" i="199"/>
  <c r="BA68" i="199"/>
  <c r="AZ68" i="199"/>
  <c r="AY68" i="199"/>
  <c r="AX68" i="199"/>
  <c r="AW68" i="199"/>
  <c r="AV68" i="199"/>
  <c r="AU68" i="199"/>
  <c r="BD67" i="199"/>
  <c r="BA67" i="199"/>
  <c r="AZ67" i="199"/>
  <c r="AY67" i="199"/>
  <c r="AX67" i="199"/>
  <c r="AW67" i="199"/>
  <c r="AV67" i="199"/>
  <c r="AU67" i="199"/>
  <c r="BD66" i="199"/>
  <c r="BA66" i="199"/>
  <c r="AZ66" i="199"/>
  <c r="AY66" i="199"/>
  <c r="AX66" i="199"/>
  <c r="AW66" i="199"/>
  <c r="AV66" i="199"/>
  <c r="AU66" i="199"/>
  <c r="BD65" i="199"/>
  <c r="BA65" i="199"/>
  <c r="AZ65" i="199"/>
  <c r="AY65" i="199"/>
  <c r="AX65" i="199"/>
  <c r="AW65" i="199"/>
  <c r="AV65" i="199"/>
  <c r="AU65" i="199"/>
  <c r="BD64" i="199"/>
  <c r="BA64" i="199"/>
  <c r="AZ64" i="199"/>
  <c r="AY64" i="199"/>
  <c r="AX64" i="199"/>
  <c r="AW64" i="199"/>
  <c r="AV64" i="199"/>
  <c r="AU64" i="199"/>
  <c r="BD63" i="199"/>
  <c r="BA63" i="199"/>
  <c r="AZ63" i="199"/>
  <c r="AY63" i="199"/>
  <c r="AX63" i="199"/>
  <c r="AW63" i="199"/>
  <c r="AV63" i="199"/>
  <c r="AU63" i="199"/>
  <c r="BD62" i="199"/>
  <c r="BA62" i="199"/>
  <c r="AZ62" i="199"/>
  <c r="AY62" i="199"/>
  <c r="AX62" i="199"/>
  <c r="AW62" i="199"/>
  <c r="AV62" i="199"/>
  <c r="AU62" i="199"/>
  <c r="BD61" i="199"/>
  <c r="BA61" i="199"/>
  <c r="AZ61" i="199"/>
  <c r="AY61" i="199"/>
  <c r="AX61" i="199"/>
  <c r="AW61" i="199"/>
  <c r="AV61" i="199"/>
  <c r="AU61" i="199"/>
  <c r="BD60" i="199"/>
  <c r="BA60" i="199"/>
  <c r="AZ60" i="199"/>
  <c r="AY60" i="199"/>
  <c r="AX60" i="199"/>
  <c r="AW60" i="199"/>
  <c r="AV60" i="199"/>
  <c r="AU60" i="199"/>
  <c r="BD59" i="199"/>
  <c r="BA59" i="199"/>
  <c r="AZ59" i="199"/>
  <c r="AY59" i="199"/>
  <c r="AX59" i="199"/>
  <c r="AW59" i="199"/>
  <c r="AV59" i="199"/>
  <c r="AU59" i="199"/>
  <c r="BD58" i="199"/>
  <c r="BA58" i="199"/>
  <c r="AZ58" i="199"/>
  <c r="AY58" i="199"/>
  <c r="AX58" i="199"/>
  <c r="AW58" i="199"/>
  <c r="AV58" i="199"/>
  <c r="AU58" i="199"/>
  <c r="BD57" i="199"/>
  <c r="BA57" i="199"/>
  <c r="AZ57" i="199"/>
  <c r="AY57" i="199"/>
  <c r="AX57" i="199"/>
  <c r="AW57" i="199"/>
  <c r="AV57" i="199"/>
  <c r="AU57" i="199"/>
  <c r="BD56" i="199"/>
  <c r="BA56" i="199"/>
  <c r="AZ56" i="199"/>
  <c r="AY56" i="199"/>
  <c r="AX56" i="199"/>
  <c r="AW56" i="199"/>
  <c r="AV56" i="199"/>
  <c r="AU56" i="199"/>
  <c r="BD55" i="199"/>
  <c r="BA55" i="199"/>
  <c r="AZ55" i="199"/>
  <c r="AY55" i="199"/>
  <c r="AX55" i="199"/>
  <c r="AW55" i="199"/>
  <c r="AV55" i="199"/>
  <c r="AU55" i="199"/>
  <c r="BD54" i="199"/>
  <c r="BA54" i="199"/>
  <c r="AZ54" i="199"/>
  <c r="AY54" i="199"/>
  <c r="AX54" i="199"/>
  <c r="AW54" i="199"/>
  <c r="AV54" i="199"/>
  <c r="AU54" i="199"/>
  <c r="BD53" i="199"/>
  <c r="BA53" i="199"/>
  <c r="AZ53" i="199"/>
  <c r="AY53" i="199"/>
  <c r="AX53" i="199"/>
  <c r="AW53" i="199"/>
  <c r="AV53" i="199"/>
  <c r="AU53" i="199"/>
  <c r="BD52" i="199"/>
  <c r="BA52" i="199"/>
  <c r="AZ52" i="199"/>
  <c r="AY52" i="199"/>
  <c r="AX52" i="199"/>
  <c r="AW52" i="199"/>
  <c r="AV52" i="199"/>
  <c r="AU52" i="199"/>
  <c r="BD51" i="199"/>
  <c r="BA51" i="199"/>
  <c r="AZ51" i="199"/>
  <c r="AY51" i="199"/>
  <c r="AX51" i="199"/>
  <c r="AW51" i="199"/>
  <c r="AV51" i="199"/>
  <c r="AU51" i="199"/>
  <c r="BD50" i="199"/>
  <c r="BA50" i="199"/>
  <c r="AZ50" i="199"/>
  <c r="AY50" i="199"/>
  <c r="AX50" i="199"/>
  <c r="AW50" i="199"/>
  <c r="AV50" i="199"/>
  <c r="AU50" i="199"/>
  <c r="BD49" i="199"/>
  <c r="BA49" i="199"/>
  <c r="AZ49" i="199"/>
  <c r="AY49" i="199"/>
  <c r="AX49" i="199"/>
  <c r="AW49" i="199"/>
  <c r="AV49" i="199"/>
  <c r="AU49" i="199"/>
  <c r="BD48" i="199"/>
  <c r="BA48" i="199"/>
  <c r="AZ48" i="199"/>
  <c r="AY48" i="199"/>
  <c r="AX48" i="199"/>
  <c r="AW48" i="199"/>
  <c r="AV48" i="199"/>
  <c r="AU48" i="199"/>
  <c r="BD47" i="199"/>
  <c r="BA47" i="199"/>
  <c r="AZ47" i="199"/>
  <c r="AY47" i="199"/>
  <c r="AX47" i="199"/>
  <c r="AW47" i="199"/>
  <c r="AV47" i="199"/>
  <c r="AU47" i="199"/>
  <c r="BD46" i="199"/>
  <c r="BA46" i="199"/>
  <c r="AZ46" i="199"/>
  <c r="AY46" i="199"/>
  <c r="AX46" i="199"/>
  <c r="AW46" i="199"/>
  <c r="AV46" i="199"/>
  <c r="AU46" i="199"/>
  <c r="BD45" i="199"/>
  <c r="BA45" i="199"/>
  <c r="AZ45" i="199"/>
  <c r="AY45" i="199"/>
  <c r="AX45" i="199"/>
  <c r="AW45" i="199"/>
  <c r="AV45" i="199"/>
  <c r="AU45" i="199"/>
  <c r="BD44" i="199"/>
  <c r="BA44" i="199"/>
  <c r="AZ44" i="199"/>
  <c r="AY44" i="199"/>
  <c r="AX44" i="199"/>
  <c r="AW44" i="199"/>
  <c r="AV44" i="199"/>
  <c r="AU44" i="199"/>
  <c r="BD43" i="199"/>
  <c r="BA43" i="199"/>
  <c r="AZ43" i="199"/>
  <c r="AY43" i="199"/>
  <c r="AX43" i="199"/>
  <c r="AW43" i="199"/>
  <c r="AV43" i="199"/>
  <c r="AU43" i="199"/>
  <c r="BD42" i="199"/>
  <c r="BA42" i="199"/>
  <c r="AZ42" i="199"/>
  <c r="AY42" i="199"/>
  <c r="AX42" i="199"/>
  <c r="AW42" i="199"/>
  <c r="AV42" i="199"/>
  <c r="AU42" i="199"/>
  <c r="BD41" i="199"/>
  <c r="BA41" i="199"/>
  <c r="AZ41" i="199"/>
  <c r="AY41" i="199"/>
  <c r="AX41" i="199"/>
  <c r="AW41" i="199"/>
  <c r="AV41" i="199"/>
  <c r="AU41" i="199"/>
  <c r="BD40" i="199"/>
  <c r="BA40" i="199"/>
  <c r="AZ40" i="199"/>
  <c r="AY40" i="199"/>
  <c r="AX40" i="199"/>
  <c r="AW40" i="199"/>
  <c r="AV40" i="199"/>
  <c r="AU40" i="199"/>
  <c r="BD39" i="199"/>
  <c r="BA39" i="199"/>
  <c r="AZ39" i="199"/>
  <c r="AY39" i="199"/>
  <c r="AX39" i="199"/>
  <c r="AW39" i="199"/>
  <c r="AV39" i="199"/>
  <c r="AU39" i="199"/>
  <c r="BD38" i="199"/>
  <c r="BA38" i="199"/>
  <c r="AZ38" i="199"/>
  <c r="AY38" i="199"/>
  <c r="AX38" i="199"/>
  <c r="AW38" i="199"/>
  <c r="AV38" i="199"/>
  <c r="AU38" i="199"/>
  <c r="BD37" i="199"/>
  <c r="BA37" i="199"/>
  <c r="AZ37" i="199"/>
  <c r="AY37" i="199"/>
  <c r="AX37" i="199"/>
  <c r="AW37" i="199"/>
  <c r="AV37" i="199"/>
  <c r="AU37" i="199"/>
  <c r="BD36" i="199"/>
  <c r="BA36" i="199"/>
  <c r="AZ36" i="199"/>
  <c r="AY36" i="199"/>
  <c r="AX36" i="199"/>
  <c r="AW36" i="199"/>
  <c r="AV36" i="199"/>
  <c r="AU36" i="199"/>
  <c r="BD35" i="199"/>
  <c r="BA35" i="199"/>
  <c r="AZ35" i="199"/>
  <c r="AY35" i="199"/>
  <c r="AX35" i="199"/>
  <c r="AW35" i="199"/>
  <c r="AV35" i="199"/>
  <c r="AU35" i="199"/>
  <c r="BD34" i="199"/>
  <c r="BA34" i="199"/>
  <c r="AZ34" i="199"/>
  <c r="AY34" i="199"/>
  <c r="AX34" i="199"/>
  <c r="AW34" i="199"/>
  <c r="AV34" i="199"/>
  <c r="AU34" i="199"/>
  <c r="BD33" i="199"/>
  <c r="BA33" i="199"/>
  <c r="AZ33" i="199"/>
  <c r="AY33" i="199"/>
  <c r="AX33" i="199"/>
  <c r="AW33" i="199"/>
  <c r="AV33" i="199"/>
  <c r="AU33" i="199"/>
  <c r="BD32" i="199"/>
  <c r="BA32" i="199"/>
  <c r="AZ32" i="199"/>
  <c r="AY32" i="199"/>
  <c r="AX32" i="199"/>
  <c r="AW32" i="199"/>
  <c r="AV32" i="199"/>
  <c r="AU32" i="199"/>
  <c r="BD31" i="199"/>
  <c r="BA31" i="199"/>
  <c r="AZ31" i="199"/>
  <c r="AY31" i="199"/>
  <c r="AX31" i="199"/>
  <c r="AW31" i="199"/>
  <c r="AV31" i="199"/>
  <c r="AU31" i="199"/>
  <c r="BD30" i="199"/>
  <c r="BA30" i="199"/>
  <c r="AZ30" i="199"/>
  <c r="AY30" i="199"/>
  <c r="AX30" i="199"/>
  <c r="AW30" i="199"/>
  <c r="AV30" i="199"/>
  <c r="AU30" i="199"/>
  <c r="BD29" i="199"/>
  <c r="BA29" i="199"/>
  <c r="AZ29" i="199"/>
  <c r="AY29" i="199"/>
  <c r="AX29" i="199"/>
  <c r="AW29" i="199"/>
  <c r="AV29" i="199"/>
  <c r="AU29" i="199"/>
  <c r="BD28" i="199"/>
  <c r="BA28" i="199"/>
  <c r="AZ28" i="199"/>
  <c r="AY28" i="199"/>
  <c r="AX28" i="199"/>
  <c r="AW28" i="199"/>
  <c r="AV28" i="199"/>
  <c r="AU28" i="199"/>
  <c r="BD27" i="199"/>
  <c r="BA27" i="199"/>
  <c r="AZ27" i="199"/>
  <c r="AY27" i="199"/>
  <c r="AX27" i="199"/>
  <c r="AW27" i="199"/>
  <c r="AV27" i="199"/>
  <c r="AU27" i="199"/>
  <c r="BD26" i="199"/>
  <c r="BA26" i="199"/>
  <c r="AZ26" i="199"/>
  <c r="AY26" i="199"/>
  <c r="AX26" i="199"/>
  <c r="AW26" i="199"/>
  <c r="AV26" i="199"/>
  <c r="AU26" i="199"/>
  <c r="BD25" i="199"/>
  <c r="BA25" i="199"/>
  <c r="AZ25" i="199"/>
  <c r="AY25" i="199"/>
  <c r="AX25" i="199"/>
  <c r="AW25" i="199"/>
  <c r="AV25" i="199"/>
  <c r="AU25" i="199"/>
  <c r="BD24" i="199"/>
  <c r="BA24" i="199"/>
  <c r="AZ24" i="199"/>
  <c r="AY24" i="199"/>
  <c r="AX24" i="199"/>
  <c r="AW24" i="199"/>
  <c r="AV24" i="199"/>
  <c r="AU24" i="199"/>
  <c r="BD23" i="199"/>
  <c r="BA23" i="199"/>
  <c r="AZ23" i="199"/>
  <c r="AY23" i="199"/>
  <c r="AX23" i="199"/>
  <c r="AW23" i="199"/>
  <c r="AV23" i="199"/>
  <c r="AU23" i="199"/>
  <c r="BD22" i="199"/>
  <c r="BA22" i="199"/>
  <c r="AZ22" i="199"/>
  <c r="AY22" i="199"/>
  <c r="AX22" i="199"/>
  <c r="AW22" i="199"/>
  <c r="AV22" i="199"/>
  <c r="AU22" i="199"/>
  <c r="BD21" i="199"/>
  <c r="BA21" i="199"/>
  <c r="AZ21" i="199"/>
  <c r="AY21" i="199"/>
  <c r="AX21" i="199"/>
  <c r="AW21" i="199"/>
  <c r="AV21" i="199"/>
  <c r="AU21" i="199"/>
  <c r="BD20" i="199"/>
  <c r="BA20" i="199"/>
  <c r="AZ20" i="199"/>
  <c r="AY20" i="199"/>
  <c r="AX20" i="199"/>
  <c r="AW20" i="199"/>
  <c r="AV20" i="199"/>
  <c r="AU20" i="199"/>
  <c r="BD19" i="199"/>
  <c r="BA19" i="199"/>
  <c r="AZ19" i="199"/>
  <c r="AY19" i="199"/>
  <c r="AX19" i="199"/>
  <c r="AW19" i="199"/>
  <c r="AV19" i="199"/>
  <c r="AU19" i="199"/>
  <c r="BD18" i="199"/>
  <c r="BA18" i="199"/>
  <c r="AZ18" i="199"/>
  <c r="AY18" i="199"/>
  <c r="AX18" i="199"/>
  <c r="AW18" i="199"/>
  <c r="AV18" i="199"/>
  <c r="AU18" i="199"/>
  <c r="BD17" i="199"/>
  <c r="BA17" i="199"/>
  <c r="AZ17" i="199"/>
  <c r="AY17" i="199"/>
  <c r="AX17" i="199"/>
  <c r="AW17" i="199"/>
  <c r="AV17" i="199"/>
  <c r="AU17" i="199"/>
  <c r="BD16" i="199"/>
  <c r="BA16" i="199"/>
  <c r="AZ16" i="199"/>
  <c r="AY16" i="199"/>
  <c r="AX16" i="199"/>
  <c r="AW16" i="199"/>
  <c r="AV16" i="199"/>
  <c r="AU16" i="199"/>
  <c r="BD15" i="199"/>
  <c r="BA15" i="199"/>
  <c r="AZ15" i="199"/>
  <c r="AY15" i="199"/>
  <c r="AX15" i="199"/>
  <c r="AW15" i="199"/>
  <c r="AV15" i="199"/>
  <c r="AU15" i="199"/>
  <c r="BD14" i="199"/>
  <c r="BA14" i="199"/>
  <c r="AZ14" i="199"/>
  <c r="AY14" i="199"/>
  <c r="AX14" i="199"/>
  <c r="AW14" i="199"/>
  <c r="AV14" i="199"/>
  <c r="AU14" i="199"/>
  <c r="BD13" i="199"/>
  <c r="BA13" i="199"/>
  <c r="AZ13" i="199"/>
  <c r="AY13" i="199"/>
  <c r="AX13" i="199"/>
  <c r="AW13" i="199"/>
  <c r="AV13" i="199"/>
  <c r="AU13" i="199"/>
  <c r="BD12" i="199"/>
  <c r="BA12" i="199"/>
  <c r="AZ12" i="199"/>
  <c r="AY12" i="199"/>
  <c r="AX12" i="199"/>
  <c r="AW12" i="199"/>
  <c r="AV12" i="199"/>
  <c r="AU12" i="199"/>
  <c r="K15" i="199"/>
  <c r="J15" i="199"/>
  <c r="BD11" i="199"/>
  <c r="BA11" i="199"/>
  <c r="AZ11" i="199"/>
  <c r="AY11" i="199"/>
  <c r="AX11" i="199"/>
  <c r="AW11" i="199"/>
  <c r="AV11" i="199"/>
  <c r="AU11" i="199"/>
  <c r="BD10" i="199"/>
  <c r="BA10" i="199"/>
  <c r="AZ10" i="199"/>
  <c r="AY10" i="199"/>
  <c r="AX10" i="199"/>
  <c r="AW10" i="199"/>
  <c r="AV10" i="199"/>
  <c r="AU10" i="199"/>
  <c r="BD9" i="199"/>
  <c r="BA9" i="199"/>
  <c r="AZ9" i="199"/>
  <c r="AY9" i="199"/>
  <c r="AX9" i="199"/>
  <c r="AW9" i="199"/>
  <c r="AV9" i="199"/>
  <c r="AU9" i="199"/>
  <c r="BD8" i="199"/>
  <c r="BA8" i="199"/>
  <c r="AZ8" i="199"/>
  <c r="AY8" i="199"/>
  <c r="AX8" i="199"/>
  <c r="AW8" i="199"/>
  <c r="AV8" i="199"/>
  <c r="AU8" i="199"/>
  <c r="BD7" i="199"/>
  <c r="BA7" i="199"/>
  <c r="AZ7" i="199"/>
  <c r="AY7" i="199"/>
  <c r="AX7" i="199"/>
  <c r="AW7" i="199"/>
  <c r="AV7" i="199"/>
  <c r="AU7" i="199"/>
  <c r="BD6" i="199"/>
  <c r="BA6" i="199"/>
  <c r="AZ6" i="199"/>
  <c r="AY6" i="199"/>
  <c r="AX6" i="199"/>
  <c r="AW6" i="199"/>
  <c r="AV6" i="199"/>
  <c r="AU6" i="199"/>
  <c r="BD5" i="199"/>
  <c r="BA5" i="199"/>
  <c r="AZ5" i="199"/>
  <c r="AY5" i="199"/>
  <c r="AX5" i="199"/>
  <c r="AW5" i="199"/>
  <c r="AV5" i="199"/>
  <c r="AU5" i="199"/>
  <c r="BD4" i="199"/>
  <c r="S13" i="191"/>
  <c r="AN11" i="191"/>
  <c r="AN10" i="191"/>
  <c r="AN9" i="191"/>
  <c r="AN8" i="191"/>
  <c r="AN7" i="191"/>
  <c r="AO7" i="191"/>
  <c r="AD7" i="191"/>
  <c r="J18" i="191"/>
  <c r="K18" i="191"/>
  <c r="J17" i="191"/>
  <c r="K17" i="191"/>
  <c r="AN32" i="191"/>
  <c r="AO32" i="191"/>
  <c r="AP32" i="191"/>
  <c r="AN33" i="191"/>
  <c r="AO33" i="191"/>
  <c r="AP33" i="191"/>
  <c r="AN34" i="191"/>
  <c r="AO34" i="191"/>
  <c r="AP34" i="191"/>
  <c r="AN35" i="191"/>
  <c r="AO35" i="191"/>
  <c r="AP35" i="191"/>
  <c r="AN36" i="191"/>
  <c r="AO36" i="191"/>
  <c r="AP36" i="191"/>
  <c r="AN18" i="191"/>
  <c r="AO18" i="191"/>
  <c r="AP18" i="191"/>
  <c r="AN19" i="191"/>
  <c r="AO19" i="191"/>
  <c r="AP19" i="191"/>
  <c r="AN20" i="191"/>
  <c r="AO20" i="191"/>
  <c r="AP20" i="191"/>
  <c r="AN21" i="191"/>
  <c r="AO21" i="191"/>
  <c r="AP21" i="191"/>
  <c r="AN22" i="191"/>
  <c r="AO22" i="191"/>
  <c r="AP22" i="191"/>
  <c r="AN23" i="191"/>
  <c r="AO23" i="191"/>
  <c r="AP23" i="191"/>
  <c r="AN24" i="191"/>
  <c r="AO24" i="191"/>
  <c r="AP24" i="191"/>
  <c r="AN25" i="191"/>
  <c r="AO25" i="191"/>
  <c r="AP25" i="191"/>
  <c r="AN26" i="191"/>
  <c r="AO26" i="191"/>
  <c r="AP26" i="191"/>
  <c r="AN27" i="191"/>
  <c r="AO27" i="191"/>
  <c r="AP27" i="191"/>
  <c r="AN28" i="191"/>
  <c r="AO28" i="191"/>
  <c r="AP28" i="191"/>
  <c r="AN29" i="191"/>
  <c r="AO29" i="191"/>
  <c r="AP29" i="191"/>
  <c r="AN30" i="191"/>
  <c r="AO30" i="191"/>
  <c r="AP30" i="191"/>
  <c r="AN31" i="191"/>
  <c r="AO31" i="191"/>
  <c r="AP31" i="191"/>
  <c r="AP17" i="191"/>
  <c r="AO17" i="191"/>
  <c r="AN17" i="191"/>
  <c r="T12" i="191"/>
  <c r="T11" i="191"/>
  <c r="T10" i="191"/>
  <c r="T9" i="191"/>
  <c r="T8" i="191"/>
  <c r="T7" i="191"/>
  <c r="K16" i="191"/>
  <c r="J16" i="191"/>
  <c r="K15" i="191"/>
  <c r="J15" i="191"/>
  <c r="K14" i="191"/>
  <c r="J14" i="191"/>
  <c r="K13" i="191"/>
  <c r="J13" i="191"/>
  <c r="K12" i="191"/>
  <c r="J12" i="191"/>
  <c r="K11" i="191"/>
  <c r="J11" i="191"/>
  <c r="K10" i="191"/>
  <c r="J10" i="191"/>
  <c r="F64" i="198"/>
  <c r="F63" i="198"/>
  <c r="F62" i="198"/>
  <c r="F61" i="198"/>
  <c r="F60" i="198"/>
  <c r="G24" i="191"/>
  <c r="G20" i="191"/>
  <c r="AY140" i="191"/>
  <c r="BD5" i="191"/>
  <c r="BD6" i="191"/>
  <c r="BD7" i="191"/>
  <c r="BD8" i="191"/>
  <c r="BD9" i="191"/>
  <c r="BD10" i="191"/>
  <c r="BD11" i="191"/>
  <c r="BD12" i="191"/>
  <c r="BD13" i="191"/>
  <c r="BD14" i="191"/>
  <c r="BD15" i="191"/>
  <c r="BD16" i="191"/>
  <c r="BD17" i="191"/>
  <c r="BD18" i="191"/>
  <c r="BD19" i="191"/>
  <c r="BD20" i="191"/>
  <c r="BD21" i="191"/>
  <c r="BD22" i="191"/>
  <c r="BD23" i="191"/>
  <c r="BD24" i="191"/>
  <c r="BD25" i="191"/>
  <c r="BD26" i="191"/>
  <c r="BD27" i="191"/>
  <c r="BD28" i="191"/>
  <c r="BD29" i="191"/>
  <c r="BD30" i="191"/>
  <c r="BD31" i="191"/>
  <c r="BD32" i="191"/>
  <c r="BD33" i="191"/>
  <c r="BD34" i="191"/>
  <c r="BD35" i="191"/>
  <c r="BD36" i="191"/>
  <c r="BD37" i="191"/>
  <c r="BD38" i="191"/>
  <c r="BD39" i="191"/>
  <c r="BD40" i="191"/>
  <c r="BD41" i="191"/>
  <c r="BD42" i="191"/>
  <c r="BD43" i="191"/>
  <c r="BD44" i="191"/>
  <c r="BD45" i="191"/>
  <c r="BD46" i="191"/>
  <c r="BD47" i="191"/>
  <c r="BD48" i="191"/>
  <c r="BD49" i="191"/>
  <c r="BD50" i="191"/>
  <c r="BD51" i="191"/>
  <c r="BD52" i="191"/>
  <c r="BD53" i="191"/>
  <c r="BD54" i="191"/>
  <c r="BD55" i="191"/>
  <c r="BD56" i="191"/>
  <c r="BD57" i="191"/>
  <c r="BD58" i="191"/>
  <c r="BD59" i="191"/>
  <c r="BD60" i="191"/>
  <c r="BD61" i="191"/>
  <c r="BD62" i="191"/>
  <c r="BD63" i="191"/>
  <c r="BD64" i="191"/>
  <c r="BD65" i="191"/>
  <c r="BD66" i="191"/>
  <c r="BD67" i="191"/>
  <c r="BD68" i="191"/>
  <c r="BD69" i="191"/>
  <c r="BD70" i="191"/>
  <c r="BD71" i="191"/>
  <c r="BD72" i="191"/>
  <c r="BD73" i="191"/>
  <c r="BD74" i="191"/>
  <c r="BD75" i="191"/>
  <c r="BD76" i="191"/>
  <c r="BD77" i="191"/>
  <c r="BD78" i="191"/>
  <c r="BD79" i="191"/>
  <c r="BD80" i="191"/>
  <c r="BD81" i="191"/>
  <c r="BD82" i="191"/>
  <c r="BD83" i="191"/>
  <c r="BD84" i="191"/>
  <c r="BD85" i="191"/>
  <c r="BD86" i="191"/>
  <c r="BD87" i="191"/>
  <c r="BD88" i="191"/>
  <c r="BD89" i="191"/>
  <c r="BD90" i="191"/>
  <c r="BD91" i="191"/>
  <c r="BD92" i="191"/>
  <c r="BD93" i="191"/>
  <c r="BD94" i="191"/>
  <c r="BD95" i="191"/>
  <c r="BD96" i="191"/>
  <c r="BD97" i="191"/>
  <c r="BD98" i="191"/>
  <c r="BD99" i="191"/>
  <c r="BD100" i="191"/>
  <c r="BD101" i="191"/>
  <c r="BD102" i="191"/>
  <c r="BD103" i="191"/>
  <c r="BD104" i="191"/>
  <c r="BD105" i="191"/>
  <c r="BD106" i="191"/>
  <c r="BD107" i="191"/>
  <c r="BD108" i="191"/>
  <c r="BD109" i="191"/>
  <c r="BD110" i="191"/>
  <c r="BD111" i="191"/>
  <c r="BD112" i="191"/>
  <c r="BD113" i="191"/>
  <c r="BD114" i="191"/>
  <c r="BD115" i="191"/>
  <c r="BD116" i="191"/>
  <c r="BD117" i="191"/>
  <c r="BD118" i="191"/>
  <c r="BD119" i="191"/>
  <c r="BD120" i="191"/>
  <c r="BD121" i="191"/>
  <c r="BD122" i="191"/>
  <c r="BD123" i="191"/>
  <c r="BD124" i="191"/>
  <c r="BD125" i="191"/>
  <c r="BD126" i="191"/>
  <c r="BD127" i="191"/>
  <c r="BD128" i="191"/>
  <c r="BD129" i="191"/>
  <c r="BD130" i="191"/>
  <c r="BD131" i="191"/>
  <c r="BD132" i="191"/>
  <c r="BD133" i="191"/>
  <c r="BD134" i="191"/>
  <c r="BD135" i="191"/>
  <c r="BD136" i="191"/>
  <c r="BD137" i="191"/>
  <c r="BD138" i="191"/>
  <c r="BD139" i="191"/>
  <c r="BD140" i="191"/>
  <c r="BD141" i="191"/>
  <c r="BD142" i="191"/>
  <c r="BD143" i="191"/>
  <c r="BD144" i="191"/>
  <c r="BD145" i="191"/>
  <c r="BD146" i="191"/>
  <c r="BD147" i="191"/>
  <c r="BD148" i="191"/>
  <c r="BD149" i="191"/>
  <c r="BD150" i="191"/>
  <c r="BD151" i="191"/>
  <c r="BD152" i="191"/>
  <c r="BD153" i="191"/>
  <c r="BD154" i="191"/>
  <c r="BD155" i="191"/>
  <c r="BD156" i="191"/>
  <c r="BD157" i="191"/>
  <c r="BD158" i="191"/>
  <c r="BD159" i="191"/>
  <c r="BD160" i="191"/>
  <c r="BD161" i="191"/>
  <c r="BD162" i="191"/>
  <c r="BD163" i="191"/>
  <c r="BD164" i="191"/>
  <c r="BD165" i="191"/>
  <c r="BD166" i="191"/>
  <c r="BD167" i="191"/>
  <c r="BD168" i="191"/>
  <c r="BD169" i="191"/>
  <c r="BD170" i="191"/>
  <c r="BD171" i="191"/>
  <c r="BD172" i="191"/>
  <c r="BD173" i="191"/>
  <c r="BD174" i="191"/>
  <c r="BD175" i="191"/>
  <c r="BD176" i="191"/>
  <c r="BD177" i="191"/>
  <c r="BD178" i="191"/>
  <c r="BD179" i="191"/>
  <c r="BD180" i="191"/>
  <c r="BD181" i="191"/>
  <c r="BD182" i="191"/>
  <c r="BD183" i="191"/>
  <c r="BD184" i="191"/>
  <c r="BD185" i="191"/>
  <c r="BD186" i="191"/>
  <c r="BD187" i="191"/>
  <c r="BD188" i="191"/>
  <c r="BD189" i="191"/>
  <c r="BD190" i="191"/>
  <c r="BD191" i="191"/>
  <c r="BD192" i="191"/>
  <c r="BD193" i="191"/>
  <c r="BD194" i="191"/>
  <c r="BD195" i="191"/>
  <c r="BD196" i="191"/>
  <c r="BD197" i="191"/>
  <c r="BD198" i="191"/>
  <c r="BD199" i="191"/>
  <c r="BD200" i="191"/>
  <c r="BD201" i="191"/>
  <c r="BD202" i="191"/>
  <c r="BD203" i="191"/>
  <c r="BD204" i="191"/>
  <c r="BD205" i="191"/>
  <c r="BD206" i="191"/>
  <c r="BD207" i="191"/>
  <c r="BD208" i="191"/>
  <c r="BD209" i="191"/>
  <c r="BD210" i="191"/>
  <c r="BD211" i="191"/>
  <c r="BD212" i="191"/>
  <c r="BD213" i="191"/>
  <c r="BD214" i="191"/>
  <c r="BD215" i="191"/>
  <c r="BD216" i="191"/>
  <c r="BD217" i="191"/>
  <c r="BD218" i="191"/>
  <c r="BD219" i="191"/>
  <c r="BD220" i="191"/>
  <c r="BD221" i="191"/>
  <c r="BD222" i="191"/>
  <c r="BD223" i="191"/>
  <c r="BD224" i="191"/>
  <c r="BD225" i="191"/>
  <c r="BD226" i="191"/>
  <c r="BD227" i="191"/>
  <c r="BD228" i="191"/>
  <c r="BD229" i="191"/>
  <c r="BD230" i="191"/>
  <c r="BD231" i="191"/>
  <c r="BD232" i="191"/>
  <c r="BD233" i="191"/>
  <c r="BD234" i="191"/>
  <c r="BD235" i="191"/>
  <c r="BD236" i="191"/>
  <c r="BD237" i="191"/>
  <c r="BD238" i="191"/>
  <c r="BD239" i="191"/>
  <c r="BD240" i="191"/>
  <c r="BD241" i="191"/>
  <c r="BD242" i="191"/>
  <c r="BD243" i="191"/>
  <c r="BD244" i="191"/>
  <c r="BD245" i="191"/>
  <c r="BD246" i="191"/>
  <c r="BD247" i="191"/>
  <c r="BD248" i="191"/>
  <c r="BD249" i="191"/>
  <c r="BD250" i="191"/>
  <c r="BD251" i="191"/>
  <c r="BD252" i="191"/>
  <c r="BD253" i="191"/>
  <c r="BD254" i="191"/>
  <c r="BD255" i="191"/>
  <c r="BD256" i="191"/>
  <c r="BD257" i="191"/>
  <c r="BD258" i="191"/>
  <c r="BD259" i="191"/>
  <c r="BD260" i="191"/>
  <c r="BD261" i="191"/>
  <c r="BD262" i="191"/>
  <c r="BD263" i="191"/>
  <c r="BD264" i="191"/>
  <c r="BD265" i="191"/>
  <c r="BD266" i="191"/>
  <c r="BD267" i="191"/>
  <c r="BD268" i="191"/>
  <c r="BD269" i="191"/>
  <c r="BD270" i="191"/>
  <c r="BD271" i="191"/>
  <c r="BD272" i="191"/>
  <c r="BD273" i="191"/>
  <c r="BD274" i="191"/>
  <c r="BD275" i="191"/>
  <c r="BD276" i="191"/>
  <c r="BD277" i="191"/>
  <c r="BD278" i="191"/>
  <c r="BD279" i="191"/>
  <c r="BD280" i="191"/>
  <c r="BD281" i="191"/>
  <c r="BD282" i="191"/>
  <c r="BD283" i="191"/>
  <c r="BD284" i="191"/>
  <c r="BD285" i="191"/>
  <c r="BD286" i="191"/>
  <c r="BD287" i="191"/>
  <c r="BD288" i="191"/>
  <c r="BD289" i="191"/>
  <c r="BD290" i="191"/>
  <c r="BD291" i="191"/>
  <c r="BD292" i="191"/>
  <c r="BD293" i="191"/>
  <c r="BD294" i="191"/>
  <c r="BD295" i="191"/>
  <c r="BD296" i="191"/>
  <c r="BD297" i="191"/>
  <c r="BD298" i="191"/>
  <c r="BD299" i="191"/>
  <c r="BD300" i="191"/>
  <c r="BD301" i="191"/>
  <c r="BD302" i="191"/>
  <c r="BD303" i="191"/>
  <c r="BD304" i="191"/>
  <c r="BD305" i="191"/>
  <c r="BD306" i="191"/>
  <c r="BD307" i="191"/>
  <c r="BD308" i="191"/>
  <c r="BD309" i="191"/>
  <c r="BD310" i="191"/>
  <c r="BD311" i="191"/>
  <c r="BD312" i="191"/>
  <c r="BD313" i="191"/>
  <c r="BD314" i="191"/>
  <c r="BD315" i="191"/>
  <c r="BD316" i="191"/>
  <c r="BD317" i="191"/>
  <c r="BD318" i="191"/>
  <c r="BD319" i="191"/>
  <c r="BD320" i="191"/>
  <c r="BD321" i="191"/>
  <c r="BD322" i="191"/>
  <c r="BD323" i="191"/>
  <c r="BD324" i="191"/>
  <c r="BD325" i="191"/>
  <c r="BD326" i="191"/>
  <c r="BD327" i="191"/>
  <c r="BD328" i="191"/>
  <c r="BD329" i="191"/>
  <c r="BD330" i="191"/>
  <c r="BD331" i="191"/>
  <c r="BD332" i="191"/>
  <c r="BD333" i="191"/>
  <c r="BD334" i="191"/>
  <c r="BD335" i="191"/>
  <c r="BD336" i="191"/>
  <c r="BD337" i="191"/>
  <c r="BD338" i="191"/>
  <c r="BD339" i="191"/>
  <c r="BD340" i="191"/>
  <c r="BD341" i="191"/>
  <c r="BD342" i="191"/>
  <c r="BD343" i="191"/>
  <c r="BD344" i="191"/>
  <c r="BD345" i="191"/>
  <c r="BD346" i="191"/>
  <c r="BD347" i="191"/>
  <c r="BD348" i="191"/>
  <c r="BD349" i="191"/>
  <c r="BD350" i="191"/>
  <c r="BD351" i="191"/>
  <c r="BD352" i="191"/>
  <c r="BD353" i="191"/>
  <c r="BD354" i="191"/>
  <c r="BD355" i="191"/>
  <c r="BD356" i="191"/>
  <c r="BD357" i="191"/>
  <c r="BD358" i="191"/>
  <c r="BD359" i="191"/>
  <c r="BD360" i="191"/>
  <c r="BD361" i="191"/>
  <c r="BD362" i="191"/>
  <c r="BD363" i="191"/>
  <c r="BD364" i="191"/>
  <c r="BD365" i="191"/>
  <c r="BD366" i="191"/>
  <c r="BD367" i="191"/>
  <c r="BD368" i="191"/>
  <c r="BD369" i="191"/>
  <c r="BD370" i="191"/>
  <c r="BD371" i="191"/>
  <c r="BD372" i="191"/>
  <c r="BD373" i="191"/>
  <c r="BD374" i="191"/>
  <c r="BD375" i="191"/>
  <c r="BD376" i="191"/>
  <c r="BD377" i="191"/>
  <c r="BD378" i="191"/>
  <c r="BD379" i="191"/>
  <c r="BD380" i="191"/>
  <c r="BD381" i="191"/>
  <c r="BD382" i="191"/>
  <c r="BD383" i="191"/>
  <c r="BD384" i="191"/>
  <c r="BD385" i="191"/>
  <c r="BD386" i="191"/>
  <c r="BD387" i="191"/>
  <c r="BD388" i="191"/>
  <c r="BD389" i="191"/>
  <c r="BD390" i="191"/>
  <c r="BD391" i="191"/>
  <c r="BD392" i="191"/>
  <c r="BD393" i="191"/>
  <c r="BD394" i="191"/>
  <c r="BD395" i="191"/>
  <c r="BD396" i="191"/>
  <c r="BD397" i="191"/>
  <c r="BD398" i="191"/>
  <c r="BD399" i="191"/>
  <c r="BD400" i="191"/>
  <c r="BD401" i="191"/>
  <c r="BD402" i="191"/>
  <c r="BD403" i="191"/>
  <c r="BD404" i="191"/>
  <c r="BD405" i="191"/>
  <c r="BD406" i="191"/>
  <c r="BD407" i="191"/>
  <c r="BD408" i="191"/>
  <c r="BD409" i="191"/>
  <c r="BD410" i="191"/>
  <c r="BD411" i="191"/>
  <c r="BD412" i="191"/>
  <c r="BD413" i="191"/>
  <c r="BD414" i="191"/>
  <c r="BD415" i="191"/>
  <c r="BD416" i="191"/>
  <c r="BD417" i="191"/>
  <c r="BD418" i="191"/>
  <c r="BD419" i="191"/>
  <c r="BD420" i="191"/>
  <c r="BD421" i="191"/>
  <c r="BD422" i="191"/>
  <c r="BD423" i="191"/>
  <c r="BD424" i="191"/>
  <c r="BD425" i="191"/>
  <c r="BD426" i="191"/>
  <c r="BD427" i="191"/>
  <c r="BD428" i="191"/>
  <c r="BD429" i="191"/>
  <c r="BD430" i="191"/>
  <c r="BD431" i="191"/>
  <c r="BD432" i="191"/>
  <c r="BD433" i="191"/>
  <c r="BD434" i="191"/>
  <c r="BD435" i="191"/>
  <c r="BD436" i="191"/>
  <c r="BD437" i="191"/>
  <c r="BD438" i="191"/>
  <c r="BD439" i="191"/>
  <c r="BD440" i="191"/>
  <c r="BD441" i="191"/>
  <c r="BD442" i="191"/>
  <c r="BD443" i="191"/>
  <c r="BD444" i="191"/>
  <c r="BD445" i="191"/>
  <c r="BD446" i="191"/>
  <c r="BD447" i="191"/>
  <c r="BD448" i="191"/>
  <c r="BD449" i="191"/>
  <c r="BD450" i="191"/>
  <c r="BD451" i="191"/>
  <c r="BD452" i="191"/>
  <c r="BD453" i="191"/>
  <c r="BD454" i="191"/>
  <c r="BD455" i="191"/>
  <c r="BD456" i="191"/>
  <c r="BD457" i="191"/>
  <c r="BD458" i="191"/>
  <c r="BD459" i="191"/>
  <c r="BD460" i="191"/>
  <c r="BD461" i="191"/>
  <c r="BD462" i="191"/>
  <c r="BD463" i="191"/>
  <c r="BD464" i="191"/>
  <c r="BD465" i="191"/>
  <c r="BD466" i="191"/>
  <c r="BD467" i="191"/>
  <c r="BD468" i="191"/>
  <c r="BD469" i="191"/>
  <c r="BD470" i="191"/>
  <c r="BD471" i="191"/>
  <c r="BD472" i="191"/>
  <c r="BD473" i="191"/>
  <c r="BD474" i="191"/>
  <c r="BD475" i="191"/>
  <c r="BD476" i="191"/>
  <c r="BD477" i="191"/>
  <c r="BD478" i="191"/>
  <c r="BD479" i="191"/>
  <c r="BD480" i="191"/>
  <c r="BD481" i="191"/>
  <c r="BD482" i="191"/>
  <c r="BD483" i="191"/>
  <c r="BD484" i="191"/>
  <c r="BD485" i="191"/>
  <c r="BD486" i="191"/>
  <c r="BD487" i="191"/>
  <c r="BD488" i="191"/>
  <c r="BD489" i="191"/>
  <c r="BD490" i="191"/>
  <c r="BD491" i="191"/>
  <c r="BD492" i="191"/>
  <c r="BD493" i="191"/>
  <c r="BD494" i="191"/>
  <c r="BD495" i="191"/>
  <c r="BD496" i="191"/>
  <c r="BD497" i="191"/>
  <c r="BD498" i="191"/>
  <c r="BD499" i="191"/>
  <c r="BD500" i="191"/>
  <c r="BD501" i="191"/>
  <c r="BD502" i="191"/>
  <c r="BD503" i="191"/>
  <c r="BD504" i="191"/>
  <c r="BD505" i="191"/>
  <c r="BD506" i="191"/>
  <c r="BD507" i="191"/>
  <c r="BD508" i="191"/>
  <c r="BD509" i="191"/>
  <c r="BD510" i="191"/>
  <c r="BD511" i="191"/>
  <c r="BD512" i="191"/>
  <c r="BD513" i="191"/>
  <c r="BD514" i="191"/>
  <c r="BD515" i="191"/>
  <c r="BD516" i="191"/>
  <c r="BD517" i="191"/>
  <c r="BD518" i="191"/>
  <c r="BD519" i="191"/>
  <c r="BD520" i="191"/>
  <c r="BD521" i="191"/>
  <c r="BD522" i="191"/>
  <c r="BD523" i="191"/>
  <c r="BD524" i="191"/>
  <c r="BD525" i="191"/>
  <c r="BD526" i="191"/>
  <c r="BD527" i="191"/>
  <c r="BD528" i="191"/>
  <c r="BD529" i="191"/>
  <c r="BD530" i="191"/>
  <c r="BD531" i="191"/>
  <c r="BD532" i="191"/>
  <c r="BD533" i="191"/>
  <c r="BD534" i="191"/>
  <c r="BD535" i="191"/>
  <c r="BD536" i="191"/>
  <c r="BD537" i="191"/>
  <c r="BD538" i="191"/>
  <c r="BD539" i="191"/>
  <c r="BD540" i="191"/>
  <c r="BD541" i="191"/>
  <c r="BD542" i="191"/>
  <c r="BD543" i="191"/>
  <c r="BD544" i="191"/>
  <c r="BD545" i="191"/>
  <c r="BD546" i="191"/>
  <c r="BD547" i="191"/>
  <c r="BD548" i="191"/>
  <c r="BD549" i="191"/>
  <c r="BD550" i="191"/>
  <c r="BD551" i="191"/>
  <c r="BD552" i="191"/>
  <c r="BD553" i="191"/>
  <c r="BD554" i="191"/>
  <c r="BD555" i="191"/>
  <c r="BD556" i="191"/>
  <c r="BD557" i="191"/>
  <c r="BD558" i="191"/>
  <c r="BD559" i="191"/>
  <c r="BD560" i="191"/>
  <c r="BD561" i="191"/>
  <c r="BD562" i="191"/>
  <c r="BD563" i="191"/>
  <c r="BD564" i="191"/>
  <c r="BD565" i="191"/>
  <c r="BD566" i="191"/>
  <c r="BD567" i="191"/>
  <c r="BD568" i="191"/>
  <c r="BD569" i="191"/>
  <c r="BD570" i="191"/>
  <c r="BD571" i="191"/>
  <c r="BD572" i="191"/>
  <c r="BD573" i="191"/>
  <c r="BD574" i="191"/>
  <c r="BD575" i="191"/>
  <c r="BD576" i="191"/>
  <c r="BD577" i="191"/>
  <c r="BD578" i="191"/>
  <c r="BD579" i="191"/>
  <c r="BD580" i="191"/>
  <c r="BD581" i="191"/>
  <c r="BD582" i="191"/>
  <c r="BD583" i="191"/>
  <c r="BD584" i="191"/>
  <c r="BD585" i="191"/>
  <c r="BD586" i="191"/>
  <c r="BD587" i="191"/>
  <c r="BD588" i="191"/>
  <c r="BD589" i="191"/>
  <c r="BD590" i="191"/>
  <c r="BD591" i="191"/>
  <c r="BD592" i="191"/>
  <c r="BD593" i="191"/>
  <c r="BD594" i="191"/>
  <c r="BD595" i="191"/>
  <c r="BD596" i="191"/>
  <c r="BD597" i="191"/>
  <c r="BD598" i="191"/>
  <c r="BD599" i="191"/>
  <c r="BD600" i="191"/>
  <c r="BD601" i="191"/>
  <c r="BD602" i="191"/>
  <c r="BD603" i="191"/>
  <c r="BD604" i="191"/>
  <c r="BD605" i="191"/>
  <c r="BD606" i="191"/>
  <c r="BD607" i="191"/>
  <c r="BD608" i="191"/>
  <c r="BD609" i="191"/>
  <c r="BD610" i="191"/>
  <c r="BD611" i="191"/>
  <c r="BD612" i="191"/>
  <c r="BD613" i="191"/>
  <c r="BD614" i="191"/>
  <c r="BD615" i="191"/>
  <c r="BD616" i="191"/>
  <c r="BD617" i="191"/>
  <c r="BD618" i="191"/>
  <c r="BD619" i="191"/>
  <c r="BD620" i="191"/>
  <c r="BD621" i="191"/>
  <c r="BD622" i="191"/>
  <c r="BD623" i="191"/>
  <c r="BD624" i="191"/>
  <c r="BD625" i="191"/>
  <c r="BD626" i="191"/>
  <c r="BD627" i="191"/>
  <c r="BD628" i="191"/>
  <c r="BD629" i="191"/>
  <c r="BD630" i="191"/>
  <c r="BD631" i="191"/>
  <c r="BD632" i="191"/>
  <c r="BD633" i="191"/>
  <c r="BD634" i="191"/>
  <c r="BD635" i="191"/>
  <c r="BD636" i="191"/>
  <c r="BD637" i="191"/>
  <c r="BD638" i="191"/>
  <c r="BD639" i="191"/>
  <c r="BD640" i="191"/>
  <c r="BD641" i="191"/>
  <c r="BD642" i="191"/>
  <c r="BD643" i="191"/>
  <c r="BD644" i="191"/>
  <c r="BD645" i="191"/>
  <c r="BD646" i="191"/>
  <c r="BD647" i="191"/>
  <c r="BD648" i="191"/>
  <c r="BD649" i="191"/>
  <c r="BD650" i="191"/>
  <c r="BD651" i="191"/>
  <c r="BD652" i="191"/>
  <c r="BD653" i="191"/>
  <c r="BD654" i="191"/>
  <c r="BD655" i="191"/>
  <c r="BD656" i="191"/>
  <c r="BD657" i="191"/>
  <c r="BD658" i="191"/>
  <c r="BD659" i="191"/>
  <c r="BD660" i="191"/>
  <c r="BD661" i="191"/>
  <c r="BD662" i="191"/>
  <c r="BD663" i="191"/>
  <c r="BD664" i="191"/>
  <c r="BD665" i="191"/>
  <c r="BD666" i="191"/>
  <c r="BD667" i="191"/>
  <c r="BD668" i="191"/>
  <c r="BD669" i="191"/>
  <c r="BD670" i="191"/>
  <c r="BD671" i="191"/>
  <c r="BD672" i="191"/>
  <c r="BD673" i="191"/>
  <c r="BD674" i="191"/>
  <c r="BD675" i="191"/>
  <c r="BD676" i="191"/>
  <c r="BD677" i="191"/>
  <c r="BD678" i="191"/>
  <c r="BD679" i="191"/>
  <c r="BD680" i="191"/>
  <c r="BD681" i="191"/>
  <c r="BD682" i="191"/>
  <c r="BD683" i="191"/>
  <c r="BD684" i="191"/>
  <c r="BD685" i="191"/>
  <c r="BD686" i="191"/>
  <c r="BD687" i="191"/>
  <c r="BD688" i="191"/>
  <c r="BD689" i="191"/>
  <c r="BD690" i="191"/>
  <c r="BD691" i="191"/>
  <c r="BD692" i="191"/>
  <c r="BD693" i="191"/>
  <c r="BD694" i="191"/>
  <c r="BD695" i="191"/>
  <c r="BD696" i="191"/>
  <c r="BD697" i="191"/>
  <c r="BD698" i="191"/>
  <c r="BD699" i="191"/>
  <c r="BD700" i="191"/>
  <c r="BD701" i="191"/>
  <c r="BD702" i="191"/>
  <c r="BD703" i="191"/>
  <c r="BD704" i="191"/>
  <c r="BD705" i="191"/>
  <c r="BD706" i="191"/>
  <c r="BD707" i="191"/>
  <c r="BD708" i="191"/>
  <c r="BD709" i="191"/>
  <c r="BD710" i="191"/>
  <c r="BD711" i="191"/>
  <c r="BD712" i="191"/>
  <c r="BD713" i="191"/>
  <c r="BD714" i="191"/>
  <c r="BD715" i="191"/>
  <c r="BD716" i="191"/>
  <c r="BD717" i="191"/>
  <c r="BD718" i="191"/>
  <c r="BD719" i="191"/>
  <c r="BD720" i="191"/>
  <c r="BD721" i="191"/>
  <c r="BD722" i="191"/>
  <c r="BD723" i="191"/>
  <c r="BD4" i="191"/>
  <c r="BA5" i="191"/>
  <c r="AV1288" i="191"/>
  <c r="AW1288" i="191"/>
  <c r="AX1288" i="191"/>
  <c r="AY1288" i="191"/>
  <c r="AZ1288" i="191"/>
  <c r="BA1288" i="191"/>
  <c r="AV1259" i="191"/>
  <c r="AW1259" i="191"/>
  <c r="AX1259" i="191"/>
  <c r="AY1259" i="191"/>
  <c r="AV1260" i="191"/>
  <c r="AW1260" i="191"/>
  <c r="AX1260" i="191"/>
  <c r="AY1260" i="191"/>
  <c r="AV1261" i="191"/>
  <c r="AW1261" i="191"/>
  <c r="AX1261" i="191"/>
  <c r="AY1261" i="191"/>
  <c r="AV1262" i="191"/>
  <c r="AW1262" i="191"/>
  <c r="AX1262" i="191"/>
  <c r="AY1262" i="191"/>
  <c r="AV1263" i="191"/>
  <c r="AW1263" i="191"/>
  <c r="AX1263" i="191"/>
  <c r="AY1263" i="191"/>
  <c r="AV1264" i="191"/>
  <c r="AW1264" i="191"/>
  <c r="AX1264" i="191"/>
  <c r="AY1264" i="191"/>
  <c r="AV1265" i="191"/>
  <c r="AW1265" i="191"/>
  <c r="AX1265" i="191"/>
  <c r="AY1265" i="191"/>
  <c r="AV1266" i="191"/>
  <c r="AW1266" i="191"/>
  <c r="AX1266" i="191"/>
  <c r="AY1266" i="191"/>
  <c r="AV1267" i="191"/>
  <c r="AW1267" i="191"/>
  <c r="AX1267" i="191"/>
  <c r="AY1267" i="191"/>
  <c r="AV1268" i="191"/>
  <c r="AW1268" i="191"/>
  <c r="AX1268" i="191"/>
  <c r="AY1268" i="191"/>
  <c r="AV1269" i="191"/>
  <c r="AW1269" i="191"/>
  <c r="AX1269" i="191"/>
  <c r="AY1269" i="191"/>
  <c r="AV1270" i="191"/>
  <c r="AW1270" i="191"/>
  <c r="AX1270" i="191"/>
  <c r="AY1270" i="191"/>
  <c r="AV1271" i="191"/>
  <c r="AW1271" i="191"/>
  <c r="AX1271" i="191"/>
  <c r="AY1271" i="191"/>
  <c r="AV1272" i="191"/>
  <c r="AW1272" i="191"/>
  <c r="AX1272" i="191"/>
  <c r="AY1272" i="191"/>
  <c r="AV1273" i="191"/>
  <c r="AW1273" i="191"/>
  <c r="AX1273" i="191"/>
  <c r="AY1273" i="191"/>
  <c r="AV1274" i="191"/>
  <c r="AW1274" i="191"/>
  <c r="AX1274" i="191"/>
  <c r="AY1274" i="191"/>
  <c r="AV1275" i="191"/>
  <c r="AW1275" i="191"/>
  <c r="AX1275" i="191"/>
  <c r="AY1275" i="191"/>
  <c r="AV1276" i="191"/>
  <c r="AW1276" i="191"/>
  <c r="AX1276" i="191"/>
  <c r="AY1276" i="191"/>
  <c r="AV1277" i="191"/>
  <c r="AW1277" i="191"/>
  <c r="AX1277" i="191"/>
  <c r="AY1277" i="191"/>
  <c r="AV1278" i="191"/>
  <c r="AW1278" i="191"/>
  <c r="AX1278" i="191"/>
  <c r="AY1278" i="191"/>
  <c r="AV1279" i="191"/>
  <c r="AW1279" i="191"/>
  <c r="AX1279" i="191"/>
  <c r="AY1279" i="191"/>
  <c r="AV1280" i="191"/>
  <c r="AW1280" i="191"/>
  <c r="AX1280" i="191"/>
  <c r="AY1280" i="191"/>
  <c r="AV1281" i="191"/>
  <c r="AW1281" i="191"/>
  <c r="AX1281" i="191"/>
  <c r="AY1281" i="191"/>
  <c r="AV1282" i="191"/>
  <c r="AW1282" i="191"/>
  <c r="AX1282" i="191"/>
  <c r="AY1282" i="191"/>
  <c r="AV1283" i="191"/>
  <c r="AW1283" i="191"/>
  <c r="AX1283" i="191"/>
  <c r="AY1283" i="191"/>
  <c r="AV1284" i="191"/>
  <c r="AW1284" i="191"/>
  <c r="AX1284" i="191"/>
  <c r="AY1284" i="191"/>
  <c r="AV1285" i="191"/>
  <c r="AW1285" i="191"/>
  <c r="AX1285" i="191"/>
  <c r="AY1285" i="191"/>
  <c r="AV1286" i="191"/>
  <c r="AW1286" i="191"/>
  <c r="AX1286" i="191"/>
  <c r="AY1286" i="191"/>
  <c r="AV1287" i="191"/>
  <c r="AW1287" i="191"/>
  <c r="AX1287" i="191"/>
  <c r="AY1287" i="191"/>
  <c r="AV6" i="191"/>
  <c r="AW6" i="191"/>
  <c r="AX6" i="191"/>
  <c r="AY6" i="191"/>
  <c r="AV7" i="191"/>
  <c r="AW7" i="191"/>
  <c r="AX7" i="191"/>
  <c r="AY7" i="191"/>
  <c r="AV8" i="191"/>
  <c r="AW8" i="191"/>
  <c r="AX8" i="191"/>
  <c r="AY8" i="191"/>
  <c r="AV9" i="191"/>
  <c r="AW9" i="191"/>
  <c r="AX9" i="191"/>
  <c r="AY9" i="191"/>
  <c r="AV10" i="191"/>
  <c r="AW10" i="191"/>
  <c r="AX10" i="191"/>
  <c r="AY10" i="191"/>
  <c r="AV11" i="191"/>
  <c r="AW11" i="191"/>
  <c r="AX11" i="191"/>
  <c r="AY11" i="191"/>
  <c r="AV12" i="191"/>
  <c r="AW12" i="191"/>
  <c r="AX12" i="191"/>
  <c r="AY12" i="191"/>
  <c r="AV13" i="191"/>
  <c r="AW13" i="191"/>
  <c r="AX13" i="191"/>
  <c r="AY13" i="191"/>
  <c r="AV14" i="191"/>
  <c r="AW14" i="191"/>
  <c r="AX14" i="191"/>
  <c r="AY14" i="191"/>
  <c r="AV15" i="191"/>
  <c r="AW15" i="191"/>
  <c r="AX15" i="191"/>
  <c r="AY15" i="191"/>
  <c r="AV16" i="191"/>
  <c r="AW16" i="191"/>
  <c r="AX16" i="191"/>
  <c r="AY16" i="191"/>
  <c r="AV17" i="191"/>
  <c r="AW17" i="191"/>
  <c r="AX17" i="191"/>
  <c r="AY17" i="191"/>
  <c r="AV18" i="191"/>
  <c r="AW18" i="191"/>
  <c r="AX18" i="191"/>
  <c r="AY18" i="191"/>
  <c r="AV19" i="191"/>
  <c r="AW19" i="191"/>
  <c r="AX19" i="191"/>
  <c r="AY19" i="191"/>
  <c r="AV20" i="191"/>
  <c r="AW20" i="191"/>
  <c r="AX20" i="191"/>
  <c r="AY20" i="191"/>
  <c r="AV21" i="191"/>
  <c r="AW21" i="191"/>
  <c r="AX21" i="191"/>
  <c r="AY21" i="191"/>
  <c r="AV22" i="191"/>
  <c r="AW22" i="191"/>
  <c r="AX22" i="191"/>
  <c r="AY22" i="191"/>
  <c r="AV23" i="191"/>
  <c r="AW23" i="191"/>
  <c r="AX23" i="191"/>
  <c r="AY23" i="191"/>
  <c r="AV24" i="191"/>
  <c r="AW24" i="191"/>
  <c r="AX24" i="191"/>
  <c r="AY24" i="191"/>
  <c r="AV25" i="191"/>
  <c r="AW25" i="191"/>
  <c r="AX25" i="191"/>
  <c r="AY25" i="191"/>
  <c r="AV26" i="191"/>
  <c r="AW26" i="191"/>
  <c r="AX26" i="191"/>
  <c r="AY26" i="191"/>
  <c r="AV27" i="191"/>
  <c r="AW27" i="191"/>
  <c r="AX27" i="191"/>
  <c r="AY27" i="191"/>
  <c r="AV28" i="191"/>
  <c r="AW28" i="191"/>
  <c r="AX28" i="191"/>
  <c r="AY28" i="191"/>
  <c r="AV29" i="191"/>
  <c r="AW29" i="191"/>
  <c r="AX29" i="191"/>
  <c r="AY29" i="191"/>
  <c r="AV30" i="191"/>
  <c r="AW30" i="191"/>
  <c r="AX30" i="191"/>
  <c r="AY30" i="191"/>
  <c r="AV31" i="191"/>
  <c r="AW31" i="191"/>
  <c r="AX31" i="191"/>
  <c r="AY31" i="191"/>
  <c r="AV32" i="191"/>
  <c r="AW32" i="191"/>
  <c r="AX32" i="191"/>
  <c r="AY32" i="191"/>
  <c r="AV33" i="191"/>
  <c r="AW33" i="191"/>
  <c r="AX33" i="191"/>
  <c r="AY33" i="191"/>
  <c r="AV34" i="191"/>
  <c r="AW34" i="191"/>
  <c r="AX34" i="191"/>
  <c r="AY34" i="191"/>
  <c r="AV35" i="191"/>
  <c r="AW35" i="191"/>
  <c r="AX35" i="191"/>
  <c r="AY35" i="191"/>
  <c r="AV36" i="191"/>
  <c r="AW36" i="191"/>
  <c r="AX36" i="191"/>
  <c r="AY36" i="191"/>
  <c r="AV37" i="191"/>
  <c r="AW37" i="191"/>
  <c r="AX37" i="191"/>
  <c r="AY37" i="191"/>
  <c r="AV38" i="191"/>
  <c r="AW38" i="191"/>
  <c r="AX38" i="191"/>
  <c r="AY38" i="191"/>
  <c r="AV39" i="191"/>
  <c r="AW39" i="191"/>
  <c r="AX39" i="191"/>
  <c r="AY39" i="191"/>
  <c r="AV40" i="191"/>
  <c r="AW40" i="191"/>
  <c r="AX40" i="191"/>
  <c r="AY40" i="191"/>
  <c r="AV41" i="191"/>
  <c r="AW41" i="191"/>
  <c r="AX41" i="191"/>
  <c r="AY41" i="191"/>
  <c r="AV42" i="191"/>
  <c r="AW42" i="191"/>
  <c r="AX42" i="191"/>
  <c r="AY42" i="191"/>
  <c r="AV43" i="191"/>
  <c r="AW43" i="191"/>
  <c r="AX43" i="191"/>
  <c r="AY43" i="191"/>
  <c r="AV44" i="191"/>
  <c r="AW44" i="191"/>
  <c r="AX44" i="191"/>
  <c r="AY44" i="191"/>
  <c r="AV45" i="191"/>
  <c r="AW45" i="191"/>
  <c r="AX45" i="191"/>
  <c r="AY45" i="191"/>
  <c r="AV46" i="191"/>
  <c r="AW46" i="191"/>
  <c r="AX46" i="191"/>
  <c r="AY46" i="191"/>
  <c r="AV47" i="191"/>
  <c r="AW47" i="191"/>
  <c r="AX47" i="191"/>
  <c r="AY47" i="191"/>
  <c r="AV48" i="191"/>
  <c r="AW48" i="191"/>
  <c r="AX48" i="191"/>
  <c r="AY48" i="191"/>
  <c r="AV49" i="191"/>
  <c r="AW49" i="191"/>
  <c r="AX49" i="191"/>
  <c r="AY49" i="191"/>
  <c r="AV50" i="191"/>
  <c r="AW50" i="191"/>
  <c r="AX50" i="191"/>
  <c r="AY50" i="191"/>
  <c r="AV51" i="191"/>
  <c r="AW51" i="191"/>
  <c r="AX51" i="191"/>
  <c r="AY51" i="191"/>
  <c r="AV52" i="191"/>
  <c r="AW52" i="191"/>
  <c r="AX52" i="191"/>
  <c r="AY52" i="191"/>
  <c r="AV53" i="191"/>
  <c r="AW53" i="191"/>
  <c r="AX53" i="191"/>
  <c r="AY53" i="191"/>
  <c r="AV54" i="191"/>
  <c r="AW54" i="191"/>
  <c r="AX54" i="191"/>
  <c r="AY54" i="191"/>
  <c r="AV55" i="191"/>
  <c r="AW55" i="191"/>
  <c r="AX55" i="191"/>
  <c r="AY55" i="191"/>
  <c r="AV56" i="191"/>
  <c r="AW56" i="191"/>
  <c r="AX56" i="191"/>
  <c r="AY56" i="191"/>
  <c r="AV57" i="191"/>
  <c r="AW57" i="191"/>
  <c r="AX57" i="191"/>
  <c r="AY57" i="191"/>
  <c r="AV58" i="191"/>
  <c r="AW58" i="191"/>
  <c r="AX58" i="191"/>
  <c r="AY58" i="191"/>
  <c r="AV59" i="191"/>
  <c r="AW59" i="191"/>
  <c r="AX59" i="191"/>
  <c r="AY59" i="191"/>
  <c r="AV60" i="191"/>
  <c r="AW60" i="191"/>
  <c r="AX60" i="191"/>
  <c r="AY60" i="191"/>
  <c r="AV61" i="191"/>
  <c r="AW61" i="191"/>
  <c r="AX61" i="191"/>
  <c r="AY61" i="191"/>
  <c r="AV62" i="191"/>
  <c r="AW62" i="191"/>
  <c r="AX62" i="191"/>
  <c r="AY62" i="191"/>
  <c r="AV63" i="191"/>
  <c r="AW63" i="191"/>
  <c r="AX63" i="191"/>
  <c r="AY63" i="191"/>
  <c r="AV64" i="191"/>
  <c r="AW64" i="191"/>
  <c r="AX64" i="191"/>
  <c r="AY64" i="191"/>
  <c r="AV65" i="191"/>
  <c r="AW65" i="191"/>
  <c r="AX65" i="191"/>
  <c r="AY65" i="191"/>
  <c r="AV66" i="191"/>
  <c r="AW66" i="191"/>
  <c r="AX66" i="191"/>
  <c r="AY66" i="191"/>
  <c r="AV67" i="191"/>
  <c r="AW67" i="191"/>
  <c r="AX67" i="191"/>
  <c r="AY67" i="191"/>
  <c r="AV68" i="191"/>
  <c r="AW68" i="191"/>
  <c r="AX68" i="191"/>
  <c r="AY68" i="191"/>
  <c r="AV69" i="191"/>
  <c r="AW69" i="191"/>
  <c r="AX69" i="191"/>
  <c r="AY69" i="191"/>
  <c r="AV70" i="191"/>
  <c r="AW70" i="191"/>
  <c r="AX70" i="191"/>
  <c r="AY70" i="191"/>
  <c r="AV71" i="191"/>
  <c r="AW71" i="191"/>
  <c r="AX71" i="191"/>
  <c r="AY71" i="191"/>
  <c r="AV72" i="191"/>
  <c r="AW72" i="191"/>
  <c r="AX72" i="191"/>
  <c r="AY72" i="191"/>
  <c r="AV73" i="191"/>
  <c r="AW73" i="191"/>
  <c r="AX73" i="191"/>
  <c r="AY73" i="191"/>
  <c r="AV74" i="191"/>
  <c r="AW74" i="191"/>
  <c r="AX74" i="191"/>
  <c r="AY74" i="191"/>
  <c r="AV75" i="191"/>
  <c r="AW75" i="191"/>
  <c r="AX75" i="191"/>
  <c r="AY75" i="191"/>
  <c r="AV76" i="191"/>
  <c r="AW76" i="191"/>
  <c r="AX76" i="191"/>
  <c r="AY76" i="191"/>
  <c r="AV77" i="191"/>
  <c r="AW77" i="191"/>
  <c r="AX77" i="191"/>
  <c r="AY77" i="191"/>
  <c r="AV78" i="191"/>
  <c r="AW78" i="191"/>
  <c r="AX78" i="191"/>
  <c r="AY78" i="191"/>
  <c r="AV79" i="191"/>
  <c r="AW79" i="191"/>
  <c r="AX79" i="191"/>
  <c r="AY79" i="191"/>
  <c r="AV80" i="191"/>
  <c r="AW80" i="191"/>
  <c r="AX80" i="191"/>
  <c r="AY80" i="191"/>
  <c r="AV81" i="191"/>
  <c r="AW81" i="191"/>
  <c r="AX81" i="191"/>
  <c r="AY81" i="191"/>
  <c r="AV82" i="191"/>
  <c r="AW82" i="191"/>
  <c r="AX82" i="191"/>
  <c r="AY82" i="191"/>
  <c r="AV83" i="191"/>
  <c r="AW83" i="191"/>
  <c r="AX83" i="191"/>
  <c r="AY83" i="191"/>
  <c r="AV84" i="191"/>
  <c r="AW84" i="191"/>
  <c r="AX84" i="191"/>
  <c r="AY84" i="191"/>
  <c r="AV85" i="191"/>
  <c r="AW85" i="191"/>
  <c r="AX85" i="191"/>
  <c r="AY85" i="191"/>
  <c r="AV86" i="191"/>
  <c r="AW86" i="191"/>
  <c r="AX86" i="191"/>
  <c r="AY86" i="191"/>
  <c r="AV87" i="191"/>
  <c r="AW87" i="191"/>
  <c r="AX87" i="191"/>
  <c r="AY87" i="191"/>
  <c r="AV88" i="191"/>
  <c r="AW88" i="191"/>
  <c r="AX88" i="191"/>
  <c r="AY88" i="191"/>
  <c r="AV89" i="191"/>
  <c r="AW89" i="191"/>
  <c r="AX89" i="191"/>
  <c r="AY89" i="191"/>
  <c r="AV90" i="191"/>
  <c r="AW90" i="191"/>
  <c r="AX90" i="191"/>
  <c r="AY90" i="191"/>
  <c r="AV91" i="191"/>
  <c r="AW91" i="191"/>
  <c r="AX91" i="191"/>
  <c r="AY91" i="191"/>
  <c r="AV92" i="191"/>
  <c r="AW92" i="191"/>
  <c r="AX92" i="191"/>
  <c r="AY92" i="191"/>
  <c r="AV93" i="191"/>
  <c r="AW93" i="191"/>
  <c r="AX93" i="191"/>
  <c r="AY93" i="191"/>
  <c r="AV94" i="191"/>
  <c r="AW94" i="191"/>
  <c r="AX94" i="191"/>
  <c r="AY94" i="191"/>
  <c r="AV95" i="191"/>
  <c r="AW95" i="191"/>
  <c r="AX95" i="191"/>
  <c r="AY95" i="191"/>
  <c r="AV96" i="191"/>
  <c r="AW96" i="191"/>
  <c r="AX96" i="191"/>
  <c r="AY96" i="191"/>
  <c r="AV97" i="191"/>
  <c r="AW97" i="191"/>
  <c r="AX97" i="191"/>
  <c r="AY97" i="191"/>
  <c r="AV98" i="191"/>
  <c r="AW98" i="191"/>
  <c r="AX98" i="191"/>
  <c r="AY98" i="191"/>
  <c r="AV99" i="191"/>
  <c r="AW99" i="191"/>
  <c r="AX99" i="191"/>
  <c r="AY99" i="191"/>
  <c r="AV100" i="191"/>
  <c r="AW100" i="191"/>
  <c r="AX100" i="191"/>
  <c r="AY100" i="191"/>
  <c r="AV101" i="191"/>
  <c r="AW101" i="191"/>
  <c r="AX101" i="191"/>
  <c r="AY101" i="191"/>
  <c r="AV102" i="191"/>
  <c r="AW102" i="191"/>
  <c r="AX102" i="191"/>
  <c r="AY102" i="191"/>
  <c r="AV103" i="191"/>
  <c r="AW103" i="191"/>
  <c r="AX103" i="191"/>
  <c r="AY103" i="191"/>
  <c r="AV104" i="191"/>
  <c r="AW104" i="191"/>
  <c r="AX104" i="191"/>
  <c r="AY104" i="191"/>
  <c r="AV105" i="191"/>
  <c r="AW105" i="191"/>
  <c r="AX105" i="191"/>
  <c r="AY105" i="191"/>
  <c r="AV106" i="191"/>
  <c r="AW106" i="191"/>
  <c r="AX106" i="191"/>
  <c r="AY106" i="191"/>
  <c r="AV107" i="191"/>
  <c r="AW107" i="191"/>
  <c r="AX107" i="191"/>
  <c r="AY107" i="191"/>
  <c r="AV108" i="191"/>
  <c r="AW108" i="191"/>
  <c r="AX108" i="191"/>
  <c r="AY108" i="191"/>
  <c r="AV109" i="191"/>
  <c r="AW109" i="191"/>
  <c r="AX109" i="191"/>
  <c r="AY109" i="191"/>
  <c r="AV110" i="191"/>
  <c r="AW110" i="191"/>
  <c r="AX110" i="191"/>
  <c r="AY110" i="191"/>
  <c r="AV111" i="191"/>
  <c r="AW111" i="191"/>
  <c r="AX111" i="191"/>
  <c r="AY111" i="191"/>
  <c r="AV112" i="191"/>
  <c r="AW112" i="191"/>
  <c r="AX112" i="191"/>
  <c r="AY112" i="191"/>
  <c r="AV113" i="191"/>
  <c r="AW113" i="191"/>
  <c r="AX113" i="191"/>
  <c r="AY113" i="191"/>
  <c r="AV114" i="191"/>
  <c r="AW114" i="191"/>
  <c r="AX114" i="191"/>
  <c r="AY114" i="191"/>
  <c r="AV115" i="191"/>
  <c r="AW115" i="191"/>
  <c r="AX115" i="191"/>
  <c r="AY115" i="191"/>
  <c r="AV116" i="191"/>
  <c r="AW116" i="191"/>
  <c r="AX116" i="191"/>
  <c r="AY116" i="191"/>
  <c r="AV117" i="191"/>
  <c r="AW117" i="191"/>
  <c r="AX117" i="191"/>
  <c r="AY117" i="191"/>
  <c r="AV118" i="191"/>
  <c r="AW118" i="191"/>
  <c r="AX118" i="191"/>
  <c r="AY118" i="191"/>
  <c r="AV119" i="191"/>
  <c r="AW119" i="191"/>
  <c r="AX119" i="191"/>
  <c r="AY119" i="191"/>
  <c r="AV120" i="191"/>
  <c r="AW120" i="191"/>
  <c r="AX120" i="191"/>
  <c r="AY120" i="191"/>
  <c r="AV121" i="191"/>
  <c r="AW121" i="191"/>
  <c r="AX121" i="191"/>
  <c r="AY121" i="191"/>
  <c r="AV122" i="191"/>
  <c r="AW122" i="191"/>
  <c r="AX122" i="191"/>
  <c r="AY122" i="191"/>
  <c r="AV123" i="191"/>
  <c r="AW123" i="191"/>
  <c r="AX123" i="191"/>
  <c r="AY123" i="191"/>
  <c r="AV124" i="191"/>
  <c r="AW124" i="191"/>
  <c r="AX124" i="191"/>
  <c r="AY124" i="191"/>
  <c r="AV125" i="191"/>
  <c r="AW125" i="191"/>
  <c r="AX125" i="191"/>
  <c r="AY125" i="191"/>
  <c r="AV126" i="191"/>
  <c r="AW126" i="191"/>
  <c r="AX126" i="191"/>
  <c r="AY126" i="191"/>
  <c r="AV127" i="191"/>
  <c r="AW127" i="191"/>
  <c r="AX127" i="191"/>
  <c r="AY127" i="191"/>
  <c r="AV128" i="191"/>
  <c r="AW128" i="191"/>
  <c r="AX128" i="191"/>
  <c r="AY128" i="191"/>
  <c r="AV129" i="191"/>
  <c r="AW129" i="191"/>
  <c r="AX129" i="191"/>
  <c r="AY129" i="191"/>
  <c r="AV130" i="191"/>
  <c r="AW130" i="191"/>
  <c r="AX130" i="191"/>
  <c r="AY130" i="191"/>
  <c r="AV131" i="191"/>
  <c r="AW131" i="191"/>
  <c r="AX131" i="191"/>
  <c r="AY131" i="191"/>
  <c r="AV132" i="191"/>
  <c r="AW132" i="191"/>
  <c r="AX132" i="191"/>
  <c r="AY132" i="191"/>
  <c r="AV133" i="191"/>
  <c r="AW133" i="191"/>
  <c r="AX133" i="191"/>
  <c r="AY133" i="191"/>
  <c r="AV134" i="191"/>
  <c r="AW134" i="191"/>
  <c r="AX134" i="191"/>
  <c r="AY134" i="191"/>
  <c r="AV135" i="191"/>
  <c r="AW135" i="191"/>
  <c r="AX135" i="191"/>
  <c r="AY135" i="191"/>
  <c r="AV136" i="191"/>
  <c r="AW136" i="191"/>
  <c r="AX136" i="191"/>
  <c r="AY136" i="191"/>
  <c r="AV137" i="191"/>
  <c r="AW137" i="191"/>
  <c r="AX137" i="191"/>
  <c r="AY137" i="191"/>
  <c r="AV138" i="191"/>
  <c r="AW138" i="191"/>
  <c r="AX138" i="191"/>
  <c r="AY138" i="191"/>
  <c r="AV139" i="191"/>
  <c r="AW139" i="191"/>
  <c r="AX139" i="191"/>
  <c r="AY139" i="191"/>
  <c r="AV140" i="191"/>
  <c r="AW140" i="191"/>
  <c r="AX140" i="191"/>
  <c r="AV141" i="191"/>
  <c r="AW141" i="191"/>
  <c r="AX141" i="191"/>
  <c r="AY141" i="191"/>
  <c r="AV142" i="191"/>
  <c r="AW142" i="191"/>
  <c r="AX142" i="191"/>
  <c r="AY142" i="191"/>
  <c r="AV143" i="191"/>
  <c r="AW143" i="191"/>
  <c r="AX143" i="191"/>
  <c r="AY143" i="191"/>
  <c r="AV144" i="191"/>
  <c r="AW144" i="191"/>
  <c r="AX144" i="191"/>
  <c r="AY144" i="191"/>
  <c r="AV145" i="191"/>
  <c r="AW145" i="191"/>
  <c r="AX145" i="191"/>
  <c r="AY145" i="191"/>
  <c r="AV146" i="191"/>
  <c r="AW146" i="191"/>
  <c r="AX146" i="191"/>
  <c r="AY146" i="191"/>
  <c r="AV147" i="191"/>
  <c r="AW147" i="191"/>
  <c r="AX147" i="191"/>
  <c r="AY147" i="191"/>
  <c r="AV148" i="191"/>
  <c r="AW148" i="191"/>
  <c r="AX148" i="191"/>
  <c r="AY148" i="191"/>
  <c r="AV149" i="191"/>
  <c r="AW149" i="191"/>
  <c r="AX149" i="191"/>
  <c r="AY149" i="191"/>
  <c r="AV150" i="191"/>
  <c r="AW150" i="191"/>
  <c r="AX150" i="191"/>
  <c r="AY150" i="191"/>
  <c r="AV151" i="191"/>
  <c r="AW151" i="191"/>
  <c r="AX151" i="191"/>
  <c r="AY151" i="191"/>
  <c r="AV152" i="191"/>
  <c r="AW152" i="191"/>
  <c r="AX152" i="191"/>
  <c r="AY152" i="191"/>
  <c r="AV153" i="191"/>
  <c r="AW153" i="191"/>
  <c r="AX153" i="191"/>
  <c r="AY153" i="191"/>
  <c r="AV154" i="191"/>
  <c r="AW154" i="191"/>
  <c r="AX154" i="191"/>
  <c r="AY154" i="191"/>
  <c r="AV155" i="191"/>
  <c r="AW155" i="191"/>
  <c r="AX155" i="191"/>
  <c r="AY155" i="191"/>
  <c r="AV156" i="191"/>
  <c r="AW156" i="191"/>
  <c r="AX156" i="191"/>
  <c r="AY156" i="191"/>
  <c r="AV157" i="191"/>
  <c r="AW157" i="191"/>
  <c r="AX157" i="191"/>
  <c r="AY157" i="191"/>
  <c r="AV158" i="191"/>
  <c r="AW158" i="191"/>
  <c r="AX158" i="191"/>
  <c r="AY158" i="191"/>
  <c r="AV159" i="191"/>
  <c r="AW159" i="191"/>
  <c r="AX159" i="191"/>
  <c r="AY159" i="191"/>
  <c r="AV160" i="191"/>
  <c r="AW160" i="191"/>
  <c r="AX160" i="191"/>
  <c r="AY160" i="191"/>
  <c r="AV161" i="191"/>
  <c r="AW161" i="191"/>
  <c r="AX161" i="191"/>
  <c r="AY161" i="191"/>
  <c r="AV162" i="191"/>
  <c r="AW162" i="191"/>
  <c r="AX162" i="191"/>
  <c r="AY162" i="191"/>
  <c r="AV163" i="191"/>
  <c r="AW163" i="191"/>
  <c r="AX163" i="191"/>
  <c r="AY163" i="191"/>
  <c r="AV164" i="191"/>
  <c r="AW164" i="191"/>
  <c r="AX164" i="191"/>
  <c r="AY164" i="191"/>
  <c r="AV165" i="191"/>
  <c r="AW165" i="191"/>
  <c r="AX165" i="191"/>
  <c r="AY165" i="191"/>
  <c r="AV166" i="191"/>
  <c r="AW166" i="191"/>
  <c r="AX166" i="191"/>
  <c r="AY166" i="191"/>
  <c r="AV167" i="191"/>
  <c r="AW167" i="191"/>
  <c r="AX167" i="191"/>
  <c r="AY167" i="191"/>
  <c r="AV168" i="191"/>
  <c r="AW168" i="191"/>
  <c r="AX168" i="191"/>
  <c r="AY168" i="191"/>
  <c r="AV169" i="191"/>
  <c r="AW169" i="191"/>
  <c r="AX169" i="191"/>
  <c r="AY169" i="191"/>
  <c r="AV170" i="191"/>
  <c r="AW170" i="191"/>
  <c r="AX170" i="191"/>
  <c r="AY170" i="191"/>
  <c r="AV171" i="191"/>
  <c r="AW171" i="191"/>
  <c r="AX171" i="191"/>
  <c r="AY171" i="191"/>
  <c r="AV172" i="191"/>
  <c r="AW172" i="191"/>
  <c r="AX172" i="191"/>
  <c r="AY172" i="191"/>
  <c r="AV173" i="191"/>
  <c r="AW173" i="191"/>
  <c r="AX173" i="191"/>
  <c r="AY173" i="191"/>
  <c r="AV174" i="191"/>
  <c r="AW174" i="191"/>
  <c r="AX174" i="191"/>
  <c r="AY174" i="191"/>
  <c r="AV175" i="191"/>
  <c r="AW175" i="191"/>
  <c r="AX175" i="191"/>
  <c r="AY175" i="191"/>
  <c r="AV176" i="191"/>
  <c r="AW176" i="191"/>
  <c r="AX176" i="191"/>
  <c r="AY176" i="191"/>
  <c r="AV177" i="191"/>
  <c r="AW177" i="191"/>
  <c r="AX177" i="191"/>
  <c r="AY177" i="191"/>
  <c r="AV178" i="191"/>
  <c r="AW178" i="191"/>
  <c r="AX178" i="191"/>
  <c r="AY178" i="191"/>
  <c r="AV179" i="191"/>
  <c r="AW179" i="191"/>
  <c r="AX179" i="191"/>
  <c r="AY179" i="191"/>
  <c r="AV180" i="191"/>
  <c r="AW180" i="191"/>
  <c r="AX180" i="191"/>
  <c r="AY180" i="191"/>
  <c r="AV181" i="191"/>
  <c r="AW181" i="191"/>
  <c r="AX181" i="191"/>
  <c r="AY181" i="191"/>
  <c r="AV182" i="191"/>
  <c r="AW182" i="191"/>
  <c r="AX182" i="191"/>
  <c r="AY182" i="191"/>
  <c r="AV183" i="191"/>
  <c r="AW183" i="191"/>
  <c r="AX183" i="191"/>
  <c r="AY183" i="191"/>
  <c r="AV184" i="191"/>
  <c r="AW184" i="191"/>
  <c r="AX184" i="191"/>
  <c r="AY184" i="191"/>
  <c r="AV185" i="191"/>
  <c r="AW185" i="191"/>
  <c r="AX185" i="191"/>
  <c r="AY185" i="191"/>
  <c r="AV186" i="191"/>
  <c r="AW186" i="191"/>
  <c r="AX186" i="191"/>
  <c r="AY186" i="191"/>
  <c r="AV187" i="191"/>
  <c r="AW187" i="191"/>
  <c r="AX187" i="191"/>
  <c r="AY187" i="191"/>
  <c r="AV188" i="191"/>
  <c r="AW188" i="191"/>
  <c r="AX188" i="191"/>
  <c r="AY188" i="191"/>
  <c r="AV189" i="191"/>
  <c r="AW189" i="191"/>
  <c r="AX189" i="191"/>
  <c r="AY189" i="191"/>
  <c r="AV190" i="191"/>
  <c r="AW190" i="191"/>
  <c r="AX190" i="191"/>
  <c r="AY190" i="191"/>
  <c r="AV191" i="191"/>
  <c r="AW191" i="191"/>
  <c r="AX191" i="191"/>
  <c r="AY191" i="191"/>
  <c r="AV192" i="191"/>
  <c r="AW192" i="191"/>
  <c r="AX192" i="191"/>
  <c r="AY192" i="191"/>
  <c r="AV193" i="191"/>
  <c r="AW193" i="191"/>
  <c r="AX193" i="191"/>
  <c r="AY193" i="191"/>
  <c r="AV194" i="191"/>
  <c r="AW194" i="191"/>
  <c r="AX194" i="191"/>
  <c r="AY194" i="191"/>
  <c r="AV195" i="191"/>
  <c r="AW195" i="191"/>
  <c r="AX195" i="191"/>
  <c r="AY195" i="191"/>
  <c r="AV196" i="191"/>
  <c r="AW196" i="191"/>
  <c r="AX196" i="191"/>
  <c r="AY196" i="191"/>
  <c r="AV197" i="191"/>
  <c r="AW197" i="191"/>
  <c r="AX197" i="191"/>
  <c r="AY197" i="191"/>
  <c r="AV198" i="191"/>
  <c r="AW198" i="191"/>
  <c r="AX198" i="191"/>
  <c r="AY198" i="191"/>
  <c r="AV199" i="191"/>
  <c r="AW199" i="191"/>
  <c r="AX199" i="191"/>
  <c r="AY199" i="191"/>
  <c r="AV200" i="191"/>
  <c r="AW200" i="191"/>
  <c r="AX200" i="191"/>
  <c r="AY200" i="191"/>
  <c r="AV201" i="191"/>
  <c r="AW201" i="191"/>
  <c r="AX201" i="191"/>
  <c r="AY201" i="191"/>
  <c r="AV202" i="191"/>
  <c r="AW202" i="191"/>
  <c r="AX202" i="191"/>
  <c r="AY202" i="191"/>
  <c r="AV203" i="191"/>
  <c r="AW203" i="191"/>
  <c r="AX203" i="191"/>
  <c r="AY203" i="191"/>
  <c r="AV204" i="191"/>
  <c r="AW204" i="191"/>
  <c r="AX204" i="191"/>
  <c r="AY204" i="191"/>
  <c r="AV205" i="191"/>
  <c r="AW205" i="191"/>
  <c r="AX205" i="191"/>
  <c r="AY205" i="191"/>
  <c r="AV206" i="191"/>
  <c r="AW206" i="191"/>
  <c r="AX206" i="191"/>
  <c r="AY206" i="191"/>
  <c r="AV207" i="191"/>
  <c r="AW207" i="191"/>
  <c r="AX207" i="191"/>
  <c r="AY207" i="191"/>
  <c r="AV208" i="191"/>
  <c r="AW208" i="191"/>
  <c r="AX208" i="191"/>
  <c r="AY208" i="191"/>
  <c r="AV209" i="191"/>
  <c r="AW209" i="191"/>
  <c r="AX209" i="191"/>
  <c r="AY209" i="191"/>
  <c r="AV210" i="191"/>
  <c r="AW210" i="191"/>
  <c r="AX210" i="191"/>
  <c r="AY210" i="191"/>
  <c r="AV211" i="191"/>
  <c r="AW211" i="191"/>
  <c r="AX211" i="191"/>
  <c r="AY211" i="191"/>
  <c r="AV212" i="191"/>
  <c r="AW212" i="191"/>
  <c r="AX212" i="191"/>
  <c r="AY212" i="191"/>
  <c r="AV213" i="191"/>
  <c r="AW213" i="191"/>
  <c r="AX213" i="191"/>
  <c r="AY213" i="191"/>
  <c r="AV214" i="191"/>
  <c r="AW214" i="191"/>
  <c r="AX214" i="191"/>
  <c r="AY214" i="191"/>
  <c r="AV215" i="191"/>
  <c r="AW215" i="191"/>
  <c r="AX215" i="191"/>
  <c r="AY215" i="191"/>
  <c r="AV216" i="191"/>
  <c r="AW216" i="191"/>
  <c r="AX216" i="191"/>
  <c r="AY216" i="191"/>
  <c r="AV217" i="191"/>
  <c r="AW217" i="191"/>
  <c r="AX217" i="191"/>
  <c r="AY217" i="191"/>
  <c r="AV218" i="191"/>
  <c r="AW218" i="191"/>
  <c r="AX218" i="191"/>
  <c r="AY218" i="191"/>
  <c r="AV219" i="191"/>
  <c r="AW219" i="191"/>
  <c r="AX219" i="191"/>
  <c r="AY219" i="191"/>
  <c r="AV220" i="191"/>
  <c r="AW220" i="191"/>
  <c r="AX220" i="191"/>
  <c r="AY220" i="191"/>
  <c r="AV221" i="191"/>
  <c r="AW221" i="191"/>
  <c r="AX221" i="191"/>
  <c r="AY221" i="191"/>
  <c r="AV222" i="191"/>
  <c r="AW222" i="191"/>
  <c r="AX222" i="191"/>
  <c r="AY222" i="191"/>
  <c r="AV223" i="191"/>
  <c r="AW223" i="191"/>
  <c r="AX223" i="191"/>
  <c r="AY223" i="191"/>
  <c r="AV224" i="191"/>
  <c r="AW224" i="191"/>
  <c r="AX224" i="191"/>
  <c r="AY224" i="191"/>
  <c r="AV225" i="191"/>
  <c r="AW225" i="191"/>
  <c r="AX225" i="191"/>
  <c r="AY225" i="191"/>
  <c r="AV226" i="191"/>
  <c r="AW226" i="191"/>
  <c r="AX226" i="191"/>
  <c r="AY226" i="191"/>
  <c r="AV227" i="191"/>
  <c r="AW227" i="191"/>
  <c r="AX227" i="191"/>
  <c r="AY227" i="191"/>
  <c r="AV228" i="191"/>
  <c r="AW228" i="191"/>
  <c r="AX228" i="191"/>
  <c r="AY228" i="191"/>
  <c r="AV229" i="191"/>
  <c r="AW229" i="191"/>
  <c r="AX229" i="191"/>
  <c r="AY229" i="191"/>
  <c r="AV230" i="191"/>
  <c r="AW230" i="191"/>
  <c r="AX230" i="191"/>
  <c r="AY230" i="191"/>
  <c r="AV231" i="191"/>
  <c r="AW231" i="191"/>
  <c r="AX231" i="191"/>
  <c r="AY231" i="191"/>
  <c r="AV232" i="191"/>
  <c r="AW232" i="191"/>
  <c r="AX232" i="191"/>
  <c r="AY232" i="191"/>
  <c r="AV233" i="191"/>
  <c r="AW233" i="191"/>
  <c r="AX233" i="191"/>
  <c r="AY233" i="191"/>
  <c r="AV234" i="191"/>
  <c r="AW234" i="191"/>
  <c r="AX234" i="191"/>
  <c r="AY234" i="191"/>
  <c r="AV235" i="191"/>
  <c r="AW235" i="191"/>
  <c r="AX235" i="191"/>
  <c r="AY235" i="191"/>
  <c r="AV236" i="191"/>
  <c r="AW236" i="191"/>
  <c r="AX236" i="191"/>
  <c r="AY236" i="191"/>
  <c r="AV237" i="191"/>
  <c r="AW237" i="191"/>
  <c r="AX237" i="191"/>
  <c r="AY237" i="191"/>
  <c r="AV238" i="191"/>
  <c r="AW238" i="191"/>
  <c r="AX238" i="191"/>
  <c r="AY238" i="191"/>
  <c r="AV239" i="191"/>
  <c r="AW239" i="191"/>
  <c r="AX239" i="191"/>
  <c r="AY239" i="191"/>
  <c r="AV240" i="191"/>
  <c r="AW240" i="191"/>
  <c r="AX240" i="191"/>
  <c r="AY240" i="191"/>
  <c r="AV241" i="191"/>
  <c r="AW241" i="191"/>
  <c r="AX241" i="191"/>
  <c r="AY241" i="191"/>
  <c r="AV242" i="191"/>
  <c r="AW242" i="191"/>
  <c r="AX242" i="191"/>
  <c r="AY242" i="191"/>
  <c r="AV243" i="191"/>
  <c r="AW243" i="191"/>
  <c r="AX243" i="191"/>
  <c r="AY243" i="191"/>
  <c r="AV244" i="191"/>
  <c r="AW244" i="191"/>
  <c r="AX244" i="191"/>
  <c r="AY244" i="191"/>
  <c r="AV245" i="191"/>
  <c r="AW245" i="191"/>
  <c r="AX245" i="191"/>
  <c r="AY245" i="191"/>
  <c r="AV246" i="191"/>
  <c r="AW246" i="191"/>
  <c r="AX246" i="191"/>
  <c r="AY246" i="191"/>
  <c r="AV247" i="191"/>
  <c r="AW247" i="191"/>
  <c r="AX247" i="191"/>
  <c r="AY247" i="191"/>
  <c r="AV248" i="191"/>
  <c r="AW248" i="191"/>
  <c r="AX248" i="191"/>
  <c r="AY248" i="191"/>
  <c r="AV249" i="191"/>
  <c r="AW249" i="191"/>
  <c r="AX249" i="191"/>
  <c r="AY249" i="191"/>
  <c r="AV250" i="191"/>
  <c r="AW250" i="191"/>
  <c r="AX250" i="191"/>
  <c r="AY250" i="191"/>
  <c r="AV251" i="191"/>
  <c r="AW251" i="191"/>
  <c r="AX251" i="191"/>
  <c r="AY251" i="191"/>
  <c r="AV252" i="191"/>
  <c r="AW252" i="191"/>
  <c r="AX252" i="191"/>
  <c r="AY252" i="191"/>
  <c r="AV253" i="191"/>
  <c r="AW253" i="191"/>
  <c r="AX253" i="191"/>
  <c r="AY253" i="191"/>
  <c r="AV254" i="191"/>
  <c r="AW254" i="191"/>
  <c r="AX254" i="191"/>
  <c r="AY254" i="191"/>
  <c r="AV255" i="191"/>
  <c r="AW255" i="191"/>
  <c r="AX255" i="191"/>
  <c r="AY255" i="191"/>
  <c r="AV256" i="191"/>
  <c r="AW256" i="191"/>
  <c r="AX256" i="191"/>
  <c r="AY256" i="191"/>
  <c r="AV257" i="191"/>
  <c r="AW257" i="191"/>
  <c r="AX257" i="191"/>
  <c r="AY257" i="191"/>
  <c r="AV258" i="191"/>
  <c r="AW258" i="191"/>
  <c r="AX258" i="191"/>
  <c r="AY258" i="191"/>
  <c r="AV259" i="191"/>
  <c r="AW259" i="191"/>
  <c r="AX259" i="191"/>
  <c r="AY259" i="191"/>
  <c r="AV260" i="191"/>
  <c r="AW260" i="191"/>
  <c r="AX260" i="191"/>
  <c r="AY260" i="191"/>
  <c r="AV261" i="191"/>
  <c r="AW261" i="191"/>
  <c r="AX261" i="191"/>
  <c r="AY261" i="191"/>
  <c r="AV262" i="191"/>
  <c r="AW262" i="191"/>
  <c r="AX262" i="191"/>
  <c r="AY262" i="191"/>
  <c r="AV263" i="191"/>
  <c r="AW263" i="191"/>
  <c r="AX263" i="191"/>
  <c r="AY263" i="191"/>
  <c r="AV264" i="191"/>
  <c r="AW264" i="191"/>
  <c r="AX264" i="191"/>
  <c r="AY264" i="191"/>
  <c r="AV265" i="191"/>
  <c r="AW265" i="191"/>
  <c r="AX265" i="191"/>
  <c r="AY265" i="191"/>
  <c r="AV266" i="191"/>
  <c r="AW266" i="191"/>
  <c r="AX266" i="191"/>
  <c r="AY266" i="191"/>
  <c r="AV267" i="191"/>
  <c r="AW267" i="191"/>
  <c r="AX267" i="191"/>
  <c r="AY267" i="191"/>
  <c r="AV268" i="191"/>
  <c r="AW268" i="191"/>
  <c r="AX268" i="191"/>
  <c r="AY268" i="191"/>
  <c r="AV269" i="191"/>
  <c r="AW269" i="191"/>
  <c r="AX269" i="191"/>
  <c r="AY269" i="191"/>
  <c r="AV270" i="191"/>
  <c r="AW270" i="191"/>
  <c r="AX270" i="191"/>
  <c r="AY270" i="191"/>
  <c r="AV271" i="191"/>
  <c r="AW271" i="191"/>
  <c r="AX271" i="191"/>
  <c r="AY271" i="191"/>
  <c r="AV272" i="191"/>
  <c r="AW272" i="191"/>
  <c r="AX272" i="191"/>
  <c r="AY272" i="191"/>
  <c r="AV273" i="191"/>
  <c r="AW273" i="191"/>
  <c r="AX273" i="191"/>
  <c r="AY273" i="191"/>
  <c r="AV274" i="191"/>
  <c r="AW274" i="191"/>
  <c r="AX274" i="191"/>
  <c r="AY274" i="191"/>
  <c r="AV275" i="191"/>
  <c r="AW275" i="191"/>
  <c r="AX275" i="191"/>
  <c r="AY275" i="191"/>
  <c r="AV276" i="191"/>
  <c r="AW276" i="191"/>
  <c r="AX276" i="191"/>
  <c r="AY276" i="191"/>
  <c r="AV277" i="191"/>
  <c r="AW277" i="191"/>
  <c r="AX277" i="191"/>
  <c r="AY277" i="191"/>
  <c r="AV278" i="191"/>
  <c r="AW278" i="191"/>
  <c r="AX278" i="191"/>
  <c r="AY278" i="191"/>
  <c r="AV279" i="191"/>
  <c r="AW279" i="191"/>
  <c r="AX279" i="191"/>
  <c r="AY279" i="191"/>
  <c r="AV280" i="191"/>
  <c r="AW280" i="191"/>
  <c r="AX280" i="191"/>
  <c r="AY280" i="191"/>
  <c r="AV281" i="191"/>
  <c r="AW281" i="191"/>
  <c r="AX281" i="191"/>
  <c r="AY281" i="191"/>
  <c r="AV282" i="191"/>
  <c r="AW282" i="191"/>
  <c r="AX282" i="191"/>
  <c r="AY282" i="191"/>
  <c r="AV283" i="191"/>
  <c r="AW283" i="191"/>
  <c r="AX283" i="191"/>
  <c r="AY283" i="191"/>
  <c r="AV284" i="191"/>
  <c r="AW284" i="191"/>
  <c r="AX284" i="191"/>
  <c r="AY284" i="191"/>
  <c r="AV285" i="191"/>
  <c r="AW285" i="191"/>
  <c r="AX285" i="191"/>
  <c r="AY285" i="191"/>
  <c r="AV286" i="191"/>
  <c r="AW286" i="191"/>
  <c r="AX286" i="191"/>
  <c r="AY286" i="191"/>
  <c r="AV287" i="191"/>
  <c r="AW287" i="191"/>
  <c r="AX287" i="191"/>
  <c r="AY287" i="191"/>
  <c r="AV288" i="191"/>
  <c r="AW288" i="191"/>
  <c r="AX288" i="191"/>
  <c r="AY288" i="191"/>
  <c r="AV289" i="191"/>
  <c r="AW289" i="191"/>
  <c r="AX289" i="191"/>
  <c r="AY289" i="191"/>
  <c r="AV290" i="191"/>
  <c r="AW290" i="191"/>
  <c r="AX290" i="191"/>
  <c r="AY290" i="191"/>
  <c r="AV291" i="191"/>
  <c r="AW291" i="191"/>
  <c r="AX291" i="191"/>
  <c r="AY291" i="191"/>
  <c r="AV292" i="191"/>
  <c r="AW292" i="191"/>
  <c r="AX292" i="191"/>
  <c r="AY292" i="191"/>
  <c r="AV293" i="191"/>
  <c r="AW293" i="191"/>
  <c r="AX293" i="191"/>
  <c r="AY293" i="191"/>
  <c r="AV294" i="191"/>
  <c r="AW294" i="191"/>
  <c r="AX294" i="191"/>
  <c r="AY294" i="191"/>
  <c r="AV295" i="191"/>
  <c r="AW295" i="191"/>
  <c r="AX295" i="191"/>
  <c r="AY295" i="191"/>
  <c r="AV296" i="191"/>
  <c r="AW296" i="191"/>
  <c r="AX296" i="191"/>
  <c r="AY296" i="191"/>
  <c r="AV297" i="191"/>
  <c r="AW297" i="191"/>
  <c r="AX297" i="191"/>
  <c r="AY297" i="191"/>
  <c r="AV298" i="191"/>
  <c r="AW298" i="191"/>
  <c r="AX298" i="191"/>
  <c r="AY298" i="191"/>
  <c r="AV299" i="191"/>
  <c r="AW299" i="191"/>
  <c r="AX299" i="191"/>
  <c r="AY299" i="191"/>
  <c r="AV300" i="191"/>
  <c r="AW300" i="191"/>
  <c r="AX300" i="191"/>
  <c r="AY300" i="191"/>
  <c r="AV301" i="191"/>
  <c r="AW301" i="191"/>
  <c r="AX301" i="191"/>
  <c r="AY301" i="191"/>
  <c r="AV302" i="191"/>
  <c r="AW302" i="191"/>
  <c r="AX302" i="191"/>
  <c r="AY302" i="191"/>
  <c r="AV303" i="191"/>
  <c r="AW303" i="191"/>
  <c r="AX303" i="191"/>
  <c r="AY303" i="191"/>
  <c r="AV304" i="191"/>
  <c r="AW304" i="191"/>
  <c r="AX304" i="191"/>
  <c r="AY304" i="191"/>
  <c r="AV305" i="191"/>
  <c r="AW305" i="191"/>
  <c r="AX305" i="191"/>
  <c r="AY305" i="191"/>
  <c r="AV306" i="191"/>
  <c r="AW306" i="191"/>
  <c r="AX306" i="191"/>
  <c r="AY306" i="191"/>
  <c r="AV307" i="191"/>
  <c r="AW307" i="191"/>
  <c r="AX307" i="191"/>
  <c r="AY307" i="191"/>
  <c r="AV308" i="191"/>
  <c r="AW308" i="191"/>
  <c r="AX308" i="191"/>
  <c r="AY308" i="191"/>
  <c r="AV309" i="191"/>
  <c r="AW309" i="191"/>
  <c r="AX309" i="191"/>
  <c r="AY309" i="191"/>
  <c r="AV310" i="191"/>
  <c r="AW310" i="191"/>
  <c r="AX310" i="191"/>
  <c r="AY310" i="191"/>
  <c r="AV311" i="191"/>
  <c r="AW311" i="191"/>
  <c r="AX311" i="191"/>
  <c r="AY311" i="191"/>
  <c r="AV312" i="191"/>
  <c r="AW312" i="191"/>
  <c r="AX312" i="191"/>
  <c r="AY312" i="191"/>
  <c r="AV313" i="191"/>
  <c r="AW313" i="191"/>
  <c r="AX313" i="191"/>
  <c r="AY313" i="191"/>
  <c r="AV314" i="191"/>
  <c r="AW314" i="191"/>
  <c r="AX314" i="191"/>
  <c r="AY314" i="191"/>
  <c r="AV315" i="191"/>
  <c r="AW315" i="191"/>
  <c r="AX315" i="191"/>
  <c r="AY315" i="191"/>
  <c r="AV316" i="191"/>
  <c r="AW316" i="191"/>
  <c r="AX316" i="191"/>
  <c r="AY316" i="191"/>
  <c r="AV317" i="191"/>
  <c r="AW317" i="191"/>
  <c r="AX317" i="191"/>
  <c r="AY317" i="191"/>
  <c r="AV318" i="191"/>
  <c r="AW318" i="191"/>
  <c r="AX318" i="191"/>
  <c r="AY318" i="191"/>
  <c r="AV319" i="191"/>
  <c r="AW319" i="191"/>
  <c r="AX319" i="191"/>
  <c r="AY319" i="191"/>
  <c r="AV320" i="191"/>
  <c r="AW320" i="191"/>
  <c r="AX320" i="191"/>
  <c r="AY320" i="191"/>
  <c r="AV321" i="191"/>
  <c r="AW321" i="191"/>
  <c r="AX321" i="191"/>
  <c r="AY321" i="191"/>
  <c r="AV322" i="191"/>
  <c r="AW322" i="191"/>
  <c r="AX322" i="191"/>
  <c r="AY322" i="191"/>
  <c r="AV323" i="191"/>
  <c r="AW323" i="191"/>
  <c r="AX323" i="191"/>
  <c r="AY323" i="191"/>
  <c r="AV324" i="191"/>
  <c r="AW324" i="191"/>
  <c r="AX324" i="191"/>
  <c r="AY324" i="191"/>
  <c r="AV325" i="191"/>
  <c r="AW325" i="191"/>
  <c r="AX325" i="191"/>
  <c r="AY325" i="191"/>
  <c r="AV326" i="191"/>
  <c r="AW326" i="191"/>
  <c r="AX326" i="191"/>
  <c r="AY326" i="191"/>
  <c r="AV327" i="191"/>
  <c r="AW327" i="191"/>
  <c r="AX327" i="191"/>
  <c r="AY327" i="191"/>
  <c r="AV328" i="191"/>
  <c r="AW328" i="191"/>
  <c r="AX328" i="191"/>
  <c r="AY328" i="191"/>
  <c r="AV329" i="191"/>
  <c r="AW329" i="191"/>
  <c r="AX329" i="191"/>
  <c r="AY329" i="191"/>
  <c r="AV330" i="191"/>
  <c r="AW330" i="191"/>
  <c r="AX330" i="191"/>
  <c r="AY330" i="191"/>
  <c r="AV331" i="191"/>
  <c r="AW331" i="191"/>
  <c r="AX331" i="191"/>
  <c r="AY331" i="191"/>
  <c r="AV332" i="191"/>
  <c r="AW332" i="191"/>
  <c r="AX332" i="191"/>
  <c r="AY332" i="191"/>
  <c r="AV333" i="191"/>
  <c r="AW333" i="191"/>
  <c r="AX333" i="191"/>
  <c r="AY333" i="191"/>
  <c r="AV334" i="191"/>
  <c r="AW334" i="191"/>
  <c r="AX334" i="191"/>
  <c r="AY334" i="191"/>
  <c r="AV335" i="191"/>
  <c r="AW335" i="191"/>
  <c r="AX335" i="191"/>
  <c r="AY335" i="191"/>
  <c r="AV336" i="191"/>
  <c r="AW336" i="191"/>
  <c r="AX336" i="191"/>
  <c r="AY336" i="191"/>
  <c r="AV337" i="191"/>
  <c r="AW337" i="191"/>
  <c r="AX337" i="191"/>
  <c r="AY337" i="191"/>
  <c r="AV338" i="191"/>
  <c r="AW338" i="191"/>
  <c r="AX338" i="191"/>
  <c r="AY338" i="191"/>
  <c r="AV339" i="191"/>
  <c r="AW339" i="191"/>
  <c r="AX339" i="191"/>
  <c r="AY339" i="191"/>
  <c r="AV340" i="191"/>
  <c r="AW340" i="191"/>
  <c r="AX340" i="191"/>
  <c r="AY340" i="191"/>
  <c r="AV341" i="191"/>
  <c r="AW341" i="191"/>
  <c r="AX341" i="191"/>
  <c r="AY341" i="191"/>
  <c r="AV342" i="191"/>
  <c r="AW342" i="191"/>
  <c r="AX342" i="191"/>
  <c r="AY342" i="191"/>
  <c r="AV343" i="191"/>
  <c r="AW343" i="191"/>
  <c r="AX343" i="191"/>
  <c r="AY343" i="191"/>
  <c r="AV344" i="191"/>
  <c r="AW344" i="191"/>
  <c r="AX344" i="191"/>
  <c r="AY344" i="191"/>
  <c r="AV345" i="191"/>
  <c r="AW345" i="191"/>
  <c r="AX345" i="191"/>
  <c r="AY345" i="191"/>
  <c r="AV346" i="191"/>
  <c r="AW346" i="191"/>
  <c r="AX346" i="191"/>
  <c r="AY346" i="191"/>
  <c r="AV347" i="191"/>
  <c r="AW347" i="191"/>
  <c r="AX347" i="191"/>
  <c r="AY347" i="191"/>
  <c r="AV348" i="191"/>
  <c r="AW348" i="191"/>
  <c r="AX348" i="191"/>
  <c r="AY348" i="191"/>
  <c r="AV349" i="191"/>
  <c r="AW349" i="191"/>
  <c r="AX349" i="191"/>
  <c r="AY349" i="191"/>
  <c r="AV350" i="191"/>
  <c r="AW350" i="191"/>
  <c r="AX350" i="191"/>
  <c r="AY350" i="191"/>
  <c r="AV351" i="191"/>
  <c r="AW351" i="191"/>
  <c r="AX351" i="191"/>
  <c r="AY351" i="191"/>
  <c r="AV352" i="191"/>
  <c r="AW352" i="191"/>
  <c r="AX352" i="191"/>
  <c r="AY352" i="191"/>
  <c r="AV353" i="191"/>
  <c r="AW353" i="191"/>
  <c r="AX353" i="191"/>
  <c r="AY353" i="191"/>
  <c r="AV354" i="191"/>
  <c r="AW354" i="191"/>
  <c r="AX354" i="191"/>
  <c r="AY354" i="191"/>
  <c r="AV355" i="191"/>
  <c r="AW355" i="191"/>
  <c r="AX355" i="191"/>
  <c r="AY355" i="191"/>
  <c r="AV356" i="191"/>
  <c r="AW356" i="191"/>
  <c r="AX356" i="191"/>
  <c r="AY356" i="191"/>
  <c r="AV357" i="191"/>
  <c r="AW357" i="191"/>
  <c r="AX357" i="191"/>
  <c r="AY357" i="191"/>
  <c r="AV358" i="191"/>
  <c r="AW358" i="191"/>
  <c r="AX358" i="191"/>
  <c r="AY358" i="191"/>
  <c r="AV359" i="191"/>
  <c r="AW359" i="191"/>
  <c r="AX359" i="191"/>
  <c r="AY359" i="191"/>
  <c r="AV360" i="191"/>
  <c r="AW360" i="191"/>
  <c r="AX360" i="191"/>
  <c r="AY360" i="191"/>
  <c r="AV361" i="191"/>
  <c r="AW361" i="191"/>
  <c r="AX361" i="191"/>
  <c r="AY361" i="191"/>
  <c r="AV362" i="191"/>
  <c r="AW362" i="191"/>
  <c r="AX362" i="191"/>
  <c r="AY362" i="191"/>
  <c r="AV363" i="191"/>
  <c r="AW363" i="191"/>
  <c r="AX363" i="191"/>
  <c r="AY363" i="191"/>
  <c r="AV364" i="191"/>
  <c r="AW364" i="191"/>
  <c r="AX364" i="191"/>
  <c r="AY364" i="191"/>
  <c r="AV365" i="191"/>
  <c r="AW365" i="191"/>
  <c r="AX365" i="191"/>
  <c r="AY365" i="191"/>
  <c r="AV366" i="191"/>
  <c r="AW366" i="191"/>
  <c r="AX366" i="191"/>
  <c r="AY366" i="191"/>
  <c r="AV367" i="191"/>
  <c r="AW367" i="191"/>
  <c r="AX367" i="191"/>
  <c r="AY367" i="191"/>
  <c r="AV368" i="191"/>
  <c r="AW368" i="191"/>
  <c r="AX368" i="191"/>
  <c r="AY368" i="191"/>
  <c r="AV369" i="191"/>
  <c r="AW369" i="191"/>
  <c r="AX369" i="191"/>
  <c r="AY369" i="191"/>
  <c r="AV370" i="191"/>
  <c r="AW370" i="191"/>
  <c r="AX370" i="191"/>
  <c r="AY370" i="191"/>
  <c r="AV371" i="191"/>
  <c r="AW371" i="191"/>
  <c r="AX371" i="191"/>
  <c r="AY371" i="191"/>
  <c r="AV372" i="191"/>
  <c r="AW372" i="191"/>
  <c r="AX372" i="191"/>
  <c r="AY372" i="191"/>
  <c r="AV373" i="191"/>
  <c r="AW373" i="191"/>
  <c r="AX373" i="191"/>
  <c r="AY373" i="191"/>
  <c r="AV374" i="191"/>
  <c r="AW374" i="191"/>
  <c r="AX374" i="191"/>
  <c r="AY374" i="191"/>
  <c r="AV375" i="191"/>
  <c r="AW375" i="191"/>
  <c r="AX375" i="191"/>
  <c r="AY375" i="191"/>
  <c r="AV376" i="191"/>
  <c r="AW376" i="191"/>
  <c r="AX376" i="191"/>
  <c r="AY376" i="191"/>
  <c r="AV377" i="191"/>
  <c r="AW377" i="191"/>
  <c r="AX377" i="191"/>
  <c r="AY377" i="191"/>
  <c r="AV378" i="191"/>
  <c r="AW378" i="191"/>
  <c r="AX378" i="191"/>
  <c r="AY378" i="191"/>
  <c r="AV379" i="191"/>
  <c r="AW379" i="191"/>
  <c r="AX379" i="191"/>
  <c r="AY379" i="191"/>
  <c r="AV380" i="191"/>
  <c r="AW380" i="191"/>
  <c r="AX380" i="191"/>
  <c r="AY380" i="191"/>
  <c r="AV381" i="191"/>
  <c r="AW381" i="191"/>
  <c r="AX381" i="191"/>
  <c r="AY381" i="191"/>
  <c r="AV382" i="191"/>
  <c r="AW382" i="191"/>
  <c r="AX382" i="191"/>
  <c r="AY382" i="191"/>
  <c r="AV383" i="191"/>
  <c r="AW383" i="191"/>
  <c r="AX383" i="191"/>
  <c r="AY383" i="191"/>
  <c r="AV384" i="191"/>
  <c r="AW384" i="191"/>
  <c r="AX384" i="191"/>
  <c r="AY384" i="191"/>
  <c r="AV385" i="191"/>
  <c r="AW385" i="191"/>
  <c r="AX385" i="191"/>
  <c r="AY385" i="191"/>
  <c r="AV386" i="191"/>
  <c r="AW386" i="191"/>
  <c r="AX386" i="191"/>
  <c r="AY386" i="191"/>
  <c r="AV387" i="191"/>
  <c r="AW387" i="191"/>
  <c r="AX387" i="191"/>
  <c r="AY387" i="191"/>
  <c r="AV388" i="191"/>
  <c r="AW388" i="191"/>
  <c r="AX388" i="191"/>
  <c r="AY388" i="191"/>
  <c r="AV389" i="191"/>
  <c r="AW389" i="191"/>
  <c r="AX389" i="191"/>
  <c r="AY389" i="191"/>
  <c r="AV390" i="191"/>
  <c r="AW390" i="191"/>
  <c r="AX390" i="191"/>
  <c r="AY390" i="191"/>
  <c r="AV391" i="191"/>
  <c r="AW391" i="191"/>
  <c r="AX391" i="191"/>
  <c r="AY391" i="191"/>
  <c r="AV392" i="191"/>
  <c r="AW392" i="191"/>
  <c r="AX392" i="191"/>
  <c r="AY392" i="191"/>
  <c r="AV393" i="191"/>
  <c r="AW393" i="191"/>
  <c r="AX393" i="191"/>
  <c r="AY393" i="191"/>
  <c r="AV394" i="191"/>
  <c r="AW394" i="191"/>
  <c r="AX394" i="191"/>
  <c r="AY394" i="191"/>
  <c r="AV395" i="191"/>
  <c r="AW395" i="191"/>
  <c r="AX395" i="191"/>
  <c r="AY395" i="191"/>
  <c r="AV396" i="191"/>
  <c r="AW396" i="191"/>
  <c r="AX396" i="191"/>
  <c r="AY396" i="191"/>
  <c r="AV397" i="191"/>
  <c r="AW397" i="191"/>
  <c r="AX397" i="191"/>
  <c r="AY397" i="191"/>
  <c r="AV398" i="191"/>
  <c r="AW398" i="191"/>
  <c r="AX398" i="191"/>
  <c r="AY398" i="191"/>
  <c r="AV399" i="191"/>
  <c r="AW399" i="191"/>
  <c r="AX399" i="191"/>
  <c r="AY399" i="191"/>
  <c r="AV400" i="191"/>
  <c r="AW400" i="191"/>
  <c r="AX400" i="191"/>
  <c r="AY400" i="191"/>
  <c r="AV401" i="191"/>
  <c r="AW401" i="191"/>
  <c r="AX401" i="191"/>
  <c r="AY401" i="191"/>
  <c r="AV402" i="191"/>
  <c r="AW402" i="191"/>
  <c r="AX402" i="191"/>
  <c r="AY402" i="191"/>
  <c r="AV403" i="191"/>
  <c r="AW403" i="191"/>
  <c r="AX403" i="191"/>
  <c r="AY403" i="191"/>
  <c r="AV404" i="191"/>
  <c r="AW404" i="191"/>
  <c r="AX404" i="191"/>
  <c r="AY404" i="191"/>
  <c r="AV405" i="191"/>
  <c r="AW405" i="191"/>
  <c r="AX405" i="191"/>
  <c r="AY405" i="191"/>
  <c r="AV406" i="191"/>
  <c r="AW406" i="191"/>
  <c r="AX406" i="191"/>
  <c r="AY406" i="191"/>
  <c r="AV407" i="191"/>
  <c r="AW407" i="191"/>
  <c r="AX407" i="191"/>
  <c r="AY407" i="191"/>
  <c r="AV408" i="191"/>
  <c r="AW408" i="191"/>
  <c r="AX408" i="191"/>
  <c r="AY408" i="191"/>
  <c r="AV409" i="191"/>
  <c r="AW409" i="191"/>
  <c r="AX409" i="191"/>
  <c r="AY409" i="191"/>
  <c r="AV410" i="191"/>
  <c r="AW410" i="191"/>
  <c r="AX410" i="191"/>
  <c r="AY410" i="191"/>
  <c r="AV411" i="191"/>
  <c r="AW411" i="191"/>
  <c r="AX411" i="191"/>
  <c r="AY411" i="191"/>
  <c r="AV412" i="191"/>
  <c r="AW412" i="191"/>
  <c r="AX412" i="191"/>
  <c r="AY412" i="191"/>
  <c r="AV413" i="191"/>
  <c r="AW413" i="191"/>
  <c r="AX413" i="191"/>
  <c r="AY413" i="191"/>
  <c r="AV414" i="191"/>
  <c r="AW414" i="191"/>
  <c r="AX414" i="191"/>
  <c r="AY414" i="191"/>
  <c r="AV415" i="191"/>
  <c r="AW415" i="191"/>
  <c r="AX415" i="191"/>
  <c r="AY415" i="191"/>
  <c r="AV416" i="191"/>
  <c r="AW416" i="191"/>
  <c r="AX416" i="191"/>
  <c r="AY416" i="191"/>
  <c r="AV417" i="191"/>
  <c r="AW417" i="191"/>
  <c r="AX417" i="191"/>
  <c r="AY417" i="191"/>
  <c r="AV418" i="191"/>
  <c r="AW418" i="191"/>
  <c r="AX418" i="191"/>
  <c r="AY418" i="191"/>
  <c r="AV419" i="191"/>
  <c r="AW419" i="191"/>
  <c r="AX419" i="191"/>
  <c r="AY419" i="191"/>
  <c r="AV420" i="191"/>
  <c r="AW420" i="191"/>
  <c r="AX420" i="191"/>
  <c r="AY420" i="191"/>
  <c r="AV421" i="191"/>
  <c r="AW421" i="191"/>
  <c r="AX421" i="191"/>
  <c r="AY421" i="191"/>
  <c r="AV422" i="191"/>
  <c r="AW422" i="191"/>
  <c r="AX422" i="191"/>
  <c r="AY422" i="191"/>
  <c r="AV423" i="191"/>
  <c r="AW423" i="191"/>
  <c r="AX423" i="191"/>
  <c r="AY423" i="191"/>
  <c r="AV424" i="191"/>
  <c r="AW424" i="191"/>
  <c r="AX424" i="191"/>
  <c r="AY424" i="191"/>
  <c r="AV425" i="191"/>
  <c r="AW425" i="191"/>
  <c r="AX425" i="191"/>
  <c r="AY425" i="191"/>
  <c r="AV426" i="191"/>
  <c r="AW426" i="191"/>
  <c r="AX426" i="191"/>
  <c r="AY426" i="191"/>
  <c r="AV427" i="191"/>
  <c r="AW427" i="191"/>
  <c r="AX427" i="191"/>
  <c r="AY427" i="191"/>
  <c r="AV428" i="191"/>
  <c r="AW428" i="191"/>
  <c r="AX428" i="191"/>
  <c r="AY428" i="191"/>
  <c r="AV429" i="191"/>
  <c r="AW429" i="191"/>
  <c r="AX429" i="191"/>
  <c r="AY429" i="191"/>
  <c r="AV430" i="191"/>
  <c r="AW430" i="191"/>
  <c r="AX430" i="191"/>
  <c r="AY430" i="191"/>
  <c r="AV431" i="191"/>
  <c r="AW431" i="191"/>
  <c r="AX431" i="191"/>
  <c r="AY431" i="191"/>
  <c r="AV432" i="191"/>
  <c r="AW432" i="191"/>
  <c r="AX432" i="191"/>
  <c r="AY432" i="191"/>
  <c r="AV433" i="191"/>
  <c r="AW433" i="191"/>
  <c r="AX433" i="191"/>
  <c r="AY433" i="191"/>
  <c r="AV434" i="191"/>
  <c r="AW434" i="191"/>
  <c r="AX434" i="191"/>
  <c r="AY434" i="191"/>
  <c r="AV435" i="191"/>
  <c r="AW435" i="191"/>
  <c r="AX435" i="191"/>
  <c r="AY435" i="191"/>
  <c r="AV436" i="191"/>
  <c r="AW436" i="191"/>
  <c r="AX436" i="191"/>
  <c r="AY436" i="191"/>
  <c r="AV437" i="191"/>
  <c r="AW437" i="191"/>
  <c r="AX437" i="191"/>
  <c r="AY437" i="191"/>
  <c r="AV438" i="191"/>
  <c r="AW438" i="191"/>
  <c r="AX438" i="191"/>
  <c r="AY438" i="191"/>
  <c r="AV439" i="191"/>
  <c r="AW439" i="191"/>
  <c r="AX439" i="191"/>
  <c r="AY439" i="191"/>
  <c r="AV440" i="191"/>
  <c r="AW440" i="191"/>
  <c r="AX440" i="191"/>
  <c r="AY440" i="191"/>
  <c r="AV441" i="191"/>
  <c r="AW441" i="191"/>
  <c r="AX441" i="191"/>
  <c r="AY441" i="191"/>
  <c r="AV442" i="191"/>
  <c r="AW442" i="191"/>
  <c r="AX442" i="191"/>
  <c r="AY442" i="191"/>
  <c r="AV443" i="191"/>
  <c r="AW443" i="191"/>
  <c r="AX443" i="191"/>
  <c r="AY443" i="191"/>
  <c r="AV444" i="191"/>
  <c r="AW444" i="191"/>
  <c r="AX444" i="191"/>
  <c r="AY444" i="191"/>
  <c r="AV445" i="191"/>
  <c r="AW445" i="191"/>
  <c r="AX445" i="191"/>
  <c r="AY445" i="191"/>
  <c r="AV446" i="191"/>
  <c r="AW446" i="191"/>
  <c r="AX446" i="191"/>
  <c r="AY446" i="191"/>
  <c r="AV447" i="191"/>
  <c r="AW447" i="191"/>
  <c r="AX447" i="191"/>
  <c r="AY447" i="191"/>
  <c r="AV448" i="191"/>
  <c r="AW448" i="191"/>
  <c r="AX448" i="191"/>
  <c r="AY448" i="191"/>
  <c r="AV449" i="191"/>
  <c r="AW449" i="191"/>
  <c r="AX449" i="191"/>
  <c r="AY449" i="191"/>
  <c r="AV450" i="191"/>
  <c r="AW450" i="191"/>
  <c r="AX450" i="191"/>
  <c r="AY450" i="191"/>
  <c r="AV451" i="191"/>
  <c r="AW451" i="191"/>
  <c r="AX451" i="191"/>
  <c r="AY451" i="191"/>
  <c r="AV452" i="191"/>
  <c r="AW452" i="191"/>
  <c r="AX452" i="191"/>
  <c r="AY452" i="191"/>
  <c r="AV453" i="191"/>
  <c r="AW453" i="191"/>
  <c r="AX453" i="191"/>
  <c r="AY453" i="191"/>
  <c r="AV454" i="191"/>
  <c r="AW454" i="191"/>
  <c r="AX454" i="191"/>
  <c r="AY454" i="191"/>
  <c r="AV455" i="191"/>
  <c r="AW455" i="191"/>
  <c r="AX455" i="191"/>
  <c r="AY455" i="191"/>
  <c r="AV456" i="191"/>
  <c r="AW456" i="191"/>
  <c r="AX456" i="191"/>
  <c r="AY456" i="191"/>
  <c r="AV457" i="191"/>
  <c r="AW457" i="191"/>
  <c r="AX457" i="191"/>
  <c r="AY457" i="191"/>
  <c r="AV458" i="191"/>
  <c r="AW458" i="191"/>
  <c r="AX458" i="191"/>
  <c r="AY458" i="191"/>
  <c r="AV459" i="191"/>
  <c r="AW459" i="191"/>
  <c r="AX459" i="191"/>
  <c r="AY459" i="191"/>
  <c r="AV460" i="191"/>
  <c r="AW460" i="191"/>
  <c r="AX460" i="191"/>
  <c r="AY460" i="191"/>
  <c r="AV461" i="191"/>
  <c r="AW461" i="191"/>
  <c r="AX461" i="191"/>
  <c r="AY461" i="191"/>
  <c r="AV462" i="191"/>
  <c r="AW462" i="191"/>
  <c r="AX462" i="191"/>
  <c r="AY462" i="191"/>
  <c r="AV463" i="191"/>
  <c r="AW463" i="191"/>
  <c r="AX463" i="191"/>
  <c r="AY463" i="191"/>
  <c r="AV464" i="191"/>
  <c r="AW464" i="191"/>
  <c r="AX464" i="191"/>
  <c r="AY464" i="191"/>
  <c r="AV465" i="191"/>
  <c r="AW465" i="191"/>
  <c r="AX465" i="191"/>
  <c r="AY465" i="191"/>
  <c r="AV466" i="191"/>
  <c r="AW466" i="191"/>
  <c r="AX466" i="191"/>
  <c r="AY466" i="191"/>
  <c r="AV467" i="191"/>
  <c r="AW467" i="191"/>
  <c r="AX467" i="191"/>
  <c r="AY467" i="191"/>
  <c r="AV468" i="191"/>
  <c r="AW468" i="191"/>
  <c r="AX468" i="191"/>
  <c r="AY468" i="191"/>
  <c r="AV469" i="191"/>
  <c r="AW469" i="191"/>
  <c r="AX469" i="191"/>
  <c r="AY469" i="191"/>
  <c r="AV470" i="191"/>
  <c r="AW470" i="191"/>
  <c r="AX470" i="191"/>
  <c r="AY470" i="191"/>
  <c r="AV471" i="191"/>
  <c r="AW471" i="191"/>
  <c r="AX471" i="191"/>
  <c r="AY471" i="191"/>
  <c r="AV472" i="191"/>
  <c r="AW472" i="191"/>
  <c r="AX472" i="191"/>
  <c r="AY472" i="191"/>
  <c r="AV473" i="191"/>
  <c r="AW473" i="191"/>
  <c r="AX473" i="191"/>
  <c r="AY473" i="191"/>
  <c r="AV474" i="191"/>
  <c r="AW474" i="191"/>
  <c r="AX474" i="191"/>
  <c r="AY474" i="191"/>
  <c r="AV475" i="191"/>
  <c r="AW475" i="191"/>
  <c r="AX475" i="191"/>
  <c r="AY475" i="191"/>
  <c r="AV476" i="191"/>
  <c r="AW476" i="191"/>
  <c r="AX476" i="191"/>
  <c r="AY476" i="191"/>
  <c r="AV477" i="191"/>
  <c r="AW477" i="191"/>
  <c r="AX477" i="191"/>
  <c r="AY477" i="191"/>
  <c r="AV478" i="191"/>
  <c r="AW478" i="191"/>
  <c r="AX478" i="191"/>
  <c r="AY478" i="191"/>
  <c r="AV479" i="191"/>
  <c r="AW479" i="191"/>
  <c r="AX479" i="191"/>
  <c r="AY479" i="191"/>
  <c r="AV480" i="191"/>
  <c r="AW480" i="191"/>
  <c r="AX480" i="191"/>
  <c r="AY480" i="191"/>
  <c r="AV481" i="191"/>
  <c r="AW481" i="191"/>
  <c r="AX481" i="191"/>
  <c r="AY481" i="191"/>
  <c r="AV482" i="191"/>
  <c r="AW482" i="191"/>
  <c r="AX482" i="191"/>
  <c r="AY482" i="191"/>
  <c r="AV483" i="191"/>
  <c r="AW483" i="191"/>
  <c r="AX483" i="191"/>
  <c r="AY483" i="191"/>
  <c r="AV484" i="191"/>
  <c r="AW484" i="191"/>
  <c r="AX484" i="191"/>
  <c r="AY484" i="191"/>
  <c r="AV485" i="191"/>
  <c r="AW485" i="191"/>
  <c r="AX485" i="191"/>
  <c r="AY485" i="191"/>
  <c r="AV486" i="191"/>
  <c r="AW486" i="191"/>
  <c r="AX486" i="191"/>
  <c r="AY486" i="191"/>
  <c r="AV487" i="191"/>
  <c r="AW487" i="191"/>
  <c r="AX487" i="191"/>
  <c r="AY487" i="191"/>
  <c r="AV488" i="191"/>
  <c r="AW488" i="191"/>
  <c r="AX488" i="191"/>
  <c r="AY488" i="191"/>
  <c r="AV489" i="191"/>
  <c r="AW489" i="191"/>
  <c r="AX489" i="191"/>
  <c r="AY489" i="191"/>
  <c r="AV490" i="191"/>
  <c r="AW490" i="191"/>
  <c r="AX490" i="191"/>
  <c r="AY490" i="191"/>
  <c r="AV491" i="191"/>
  <c r="AW491" i="191"/>
  <c r="AX491" i="191"/>
  <c r="AY491" i="191"/>
  <c r="AV492" i="191"/>
  <c r="AW492" i="191"/>
  <c r="AX492" i="191"/>
  <c r="AY492" i="191"/>
  <c r="AV493" i="191"/>
  <c r="AW493" i="191"/>
  <c r="AX493" i="191"/>
  <c r="AY493" i="191"/>
  <c r="AV494" i="191"/>
  <c r="AW494" i="191"/>
  <c r="AX494" i="191"/>
  <c r="AY494" i="191"/>
  <c r="AV495" i="191"/>
  <c r="AW495" i="191"/>
  <c r="AX495" i="191"/>
  <c r="AY495" i="191"/>
  <c r="AV496" i="191"/>
  <c r="AW496" i="191"/>
  <c r="AX496" i="191"/>
  <c r="AY496" i="191"/>
  <c r="AV497" i="191"/>
  <c r="AW497" i="191"/>
  <c r="AX497" i="191"/>
  <c r="AY497" i="191"/>
  <c r="AV498" i="191"/>
  <c r="AW498" i="191"/>
  <c r="AX498" i="191"/>
  <c r="AY498" i="191"/>
  <c r="AV499" i="191"/>
  <c r="AW499" i="191"/>
  <c r="AX499" i="191"/>
  <c r="AY499" i="191"/>
  <c r="AV500" i="191"/>
  <c r="AW500" i="191"/>
  <c r="AX500" i="191"/>
  <c r="AY500" i="191"/>
  <c r="AV501" i="191"/>
  <c r="AW501" i="191"/>
  <c r="AX501" i="191"/>
  <c r="AY501" i="191"/>
  <c r="AV502" i="191"/>
  <c r="AW502" i="191"/>
  <c r="AX502" i="191"/>
  <c r="AY502" i="191"/>
  <c r="AV503" i="191"/>
  <c r="AW503" i="191"/>
  <c r="AX503" i="191"/>
  <c r="AY503" i="191"/>
  <c r="AV504" i="191"/>
  <c r="AW504" i="191"/>
  <c r="AX504" i="191"/>
  <c r="AY504" i="191"/>
  <c r="AV505" i="191"/>
  <c r="AW505" i="191"/>
  <c r="AX505" i="191"/>
  <c r="AY505" i="191"/>
  <c r="AV506" i="191"/>
  <c r="AW506" i="191"/>
  <c r="AX506" i="191"/>
  <c r="AY506" i="191"/>
  <c r="AV507" i="191"/>
  <c r="AW507" i="191"/>
  <c r="AX507" i="191"/>
  <c r="AY507" i="191"/>
  <c r="AV508" i="191"/>
  <c r="AW508" i="191"/>
  <c r="AX508" i="191"/>
  <c r="AY508" i="191"/>
  <c r="AV509" i="191"/>
  <c r="AW509" i="191"/>
  <c r="AX509" i="191"/>
  <c r="AY509" i="191"/>
  <c r="AV510" i="191"/>
  <c r="AW510" i="191"/>
  <c r="AX510" i="191"/>
  <c r="AY510" i="191"/>
  <c r="AV511" i="191"/>
  <c r="AW511" i="191"/>
  <c r="AX511" i="191"/>
  <c r="AY511" i="191"/>
  <c r="AV512" i="191"/>
  <c r="AW512" i="191"/>
  <c r="AX512" i="191"/>
  <c r="AY512" i="191"/>
  <c r="AV513" i="191"/>
  <c r="AW513" i="191"/>
  <c r="AX513" i="191"/>
  <c r="AY513" i="191"/>
  <c r="AV514" i="191"/>
  <c r="AW514" i="191"/>
  <c r="AX514" i="191"/>
  <c r="AY514" i="191"/>
  <c r="AV515" i="191"/>
  <c r="AW515" i="191"/>
  <c r="AX515" i="191"/>
  <c r="AY515" i="191"/>
  <c r="AV516" i="191"/>
  <c r="AW516" i="191"/>
  <c r="AX516" i="191"/>
  <c r="AY516" i="191"/>
  <c r="AV517" i="191"/>
  <c r="AW517" i="191"/>
  <c r="AX517" i="191"/>
  <c r="AY517" i="191"/>
  <c r="AV518" i="191"/>
  <c r="AW518" i="191"/>
  <c r="AX518" i="191"/>
  <c r="AY518" i="191"/>
  <c r="AV519" i="191"/>
  <c r="AW519" i="191"/>
  <c r="AX519" i="191"/>
  <c r="AY519" i="191"/>
  <c r="AV520" i="191"/>
  <c r="AW520" i="191"/>
  <c r="AX520" i="191"/>
  <c r="AY520" i="191"/>
  <c r="AV521" i="191"/>
  <c r="AW521" i="191"/>
  <c r="AX521" i="191"/>
  <c r="AY521" i="191"/>
  <c r="AV522" i="191"/>
  <c r="AW522" i="191"/>
  <c r="AX522" i="191"/>
  <c r="AY522" i="191"/>
  <c r="AV523" i="191"/>
  <c r="AW523" i="191"/>
  <c r="AX523" i="191"/>
  <c r="AY523" i="191"/>
  <c r="AV524" i="191"/>
  <c r="AW524" i="191"/>
  <c r="AX524" i="191"/>
  <c r="AY524" i="191"/>
  <c r="AV525" i="191"/>
  <c r="AW525" i="191"/>
  <c r="AX525" i="191"/>
  <c r="AY525" i="191"/>
  <c r="AV526" i="191"/>
  <c r="AW526" i="191"/>
  <c r="AX526" i="191"/>
  <c r="AY526" i="191"/>
  <c r="AV527" i="191"/>
  <c r="AW527" i="191"/>
  <c r="AX527" i="191"/>
  <c r="AY527" i="191"/>
  <c r="AV528" i="191"/>
  <c r="AW528" i="191"/>
  <c r="AX528" i="191"/>
  <c r="AY528" i="191"/>
  <c r="AV529" i="191"/>
  <c r="AW529" i="191"/>
  <c r="AX529" i="191"/>
  <c r="AY529" i="191"/>
  <c r="AV530" i="191"/>
  <c r="AW530" i="191"/>
  <c r="AX530" i="191"/>
  <c r="AY530" i="191"/>
  <c r="AV531" i="191"/>
  <c r="AW531" i="191"/>
  <c r="AX531" i="191"/>
  <c r="AY531" i="191"/>
  <c r="AV532" i="191"/>
  <c r="AW532" i="191"/>
  <c r="AX532" i="191"/>
  <c r="AY532" i="191"/>
  <c r="AV533" i="191"/>
  <c r="AW533" i="191"/>
  <c r="AX533" i="191"/>
  <c r="AY533" i="191"/>
  <c r="AV534" i="191"/>
  <c r="AW534" i="191"/>
  <c r="AX534" i="191"/>
  <c r="AY534" i="191"/>
  <c r="AV535" i="191"/>
  <c r="AW535" i="191"/>
  <c r="AX535" i="191"/>
  <c r="AY535" i="191"/>
  <c r="AV536" i="191"/>
  <c r="AW536" i="191"/>
  <c r="AX536" i="191"/>
  <c r="AY536" i="191"/>
  <c r="AV537" i="191"/>
  <c r="AW537" i="191"/>
  <c r="AX537" i="191"/>
  <c r="AY537" i="191"/>
  <c r="AV538" i="191"/>
  <c r="AW538" i="191"/>
  <c r="AX538" i="191"/>
  <c r="AY538" i="191"/>
  <c r="AV539" i="191"/>
  <c r="AW539" i="191"/>
  <c r="AX539" i="191"/>
  <c r="AY539" i="191"/>
  <c r="AV540" i="191"/>
  <c r="AW540" i="191"/>
  <c r="AX540" i="191"/>
  <c r="AY540" i="191"/>
  <c r="AV541" i="191"/>
  <c r="AW541" i="191"/>
  <c r="AX541" i="191"/>
  <c r="AY541" i="191"/>
  <c r="AV542" i="191"/>
  <c r="AW542" i="191"/>
  <c r="AX542" i="191"/>
  <c r="AY542" i="191"/>
  <c r="AV543" i="191"/>
  <c r="AW543" i="191"/>
  <c r="AX543" i="191"/>
  <c r="AY543" i="191"/>
  <c r="AV544" i="191"/>
  <c r="AW544" i="191"/>
  <c r="AX544" i="191"/>
  <c r="AY544" i="191"/>
  <c r="AV545" i="191"/>
  <c r="AW545" i="191"/>
  <c r="AX545" i="191"/>
  <c r="AY545" i="191"/>
  <c r="AV546" i="191"/>
  <c r="AW546" i="191"/>
  <c r="AX546" i="191"/>
  <c r="AY546" i="191"/>
  <c r="AV547" i="191"/>
  <c r="AW547" i="191"/>
  <c r="AX547" i="191"/>
  <c r="AY547" i="191"/>
  <c r="AV548" i="191"/>
  <c r="AW548" i="191"/>
  <c r="AX548" i="191"/>
  <c r="AY548" i="191"/>
  <c r="AV549" i="191"/>
  <c r="AW549" i="191"/>
  <c r="AX549" i="191"/>
  <c r="AY549" i="191"/>
  <c r="AV550" i="191"/>
  <c r="AW550" i="191"/>
  <c r="AX550" i="191"/>
  <c r="AY550" i="191"/>
  <c r="AV551" i="191"/>
  <c r="AW551" i="191"/>
  <c r="AX551" i="191"/>
  <c r="AY551" i="191"/>
  <c r="AV552" i="191"/>
  <c r="AW552" i="191"/>
  <c r="AX552" i="191"/>
  <c r="AY552" i="191"/>
  <c r="AV553" i="191"/>
  <c r="AW553" i="191"/>
  <c r="AX553" i="191"/>
  <c r="AY553" i="191"/>
  <c r="AV554" i="191"/>
  <c r="AW554" i="191"/>
  <c r="AX554" i="191"/>
  <c r="AY554" i="191"/>
  <c r="AV555" i="191"/>
  <c r="AW555" i="191"/>
  <c r="AX555" i="191"/>
  <c r="AY555" i="191"/>
  <c r="AV556" i="191"/>
  <c r="AW556" i="191"/>
  <c r="AX556" i="191"/>
  <c r="AY556" i="191"/>
  <c r="AV557" i="191"/>
  <c r="AW557" i="191"/>
  <c r="AX557" i="191"/>
  <c r="AY557" i="191"/>
  <c r="AV558" i="191"/>
  <c r="AW558" i="191"/>
  <c r="AX558" i="191"/>
  <c r="AY558" i="191"/>
  <c r="AV559" i="191"/>
  <c r="AW559" i="191"/>
  <c r="AX559" i="191"/>
  <c r="AY559" i="191"/>
  <c r="AV560" i="191"/>
  <c r="AW560" i="191"/>
  <c r="AX560" i="191"/>
  <c r="AY560" i="191"/>
  <c r="AV561" i="191"/>
  <c r="AW561" i="191"/>
  <c r="AX561" i="191"/>
  <c r="AY561" i="191"/>
  <c r="AV562" i="191"/>
  <c r="AW562" i="191"/>
  <c r="AX562" i="191"/>
  <c r="AY562" i="191"/>
  <c r="AV563" i="191"/>
  <c r="AW563" i="191"/>
  <c r="AX563" i="191"/>
  <c r="AY563" i="191"/>
  <c r="AV564" i="191"/>
  <c r="AW564" i="191"/>
  <c r="AX564" i="191"/>
  <c r="AY564" i="191"/>
  <c r="AV565" i="191"/>
  <c r="AW565" i="191"/>
  <c r="AX565" i="191"/>
  <c r="AY565" i="191"/>
  <c r="AV566" i="191"/>
  <c r="AW566" i="191"/>
  <c r="AX566" i="191"/>
  <c r="AY566" i="191"/>
  <c r="AV567" i="191"/>
  <c r="AW567" i="191"/>
  <c r="AX567" i="191"/>
  <c r="AY567" i="191"/>
  <c r="AV568" i="191"/>
  <c r="AW568" i="191"/>
  <c r="AX568" i="191"/>
  <c r="AY568" i="191"/>
  <c r="AV569" i="191"/>
  <c r="AW569" i="191"/>
  <c r="AX569" i="191"/>
  <c r="AY569" i="191"/>
  <c r="AV570" i="191"/>
  <c r="AW570" i="191"/>
  <c r="AX570" i="191"/>
  <c r="AY570" i="191"/>
  <c r="AV571" i="191"/>
  <c r="AW571" i="191"/>
  <c r="AX571" i="191"/>
  <c r="AY571" i="191"/>
  <c r="AV572" i="191"/>
  <c r="AW572" i="191"/>
  <c r="AX572" i="191"/>
  <c r="AY572" i="191"/>
  <c r="AV573" i="191"/>
  <c r="AW573" i="191"/>
  <c r="AX573" i="191"/>
  <c r="AY573" i="191"/>
  <c r="AV574" i="191"/>
  <c r="AW574" i="191"/>
  <c r="AX574" i="191"/>
  <c r="AY574" i="191"/>
  <c r="AV575" i="191"/>
  <c r="AW575" i="191"/>
  <c r="AX575" i="191"/>
  <c r="AY575" i="191"/>
  <c r="AV576" i="191"/>
  <c r="AW576" i="191"/>
  <c r="AX576" i="191"/>
  <c r="AY576" i="191"/>
  <c r="AV577" i="191"/>
  <c r="AW577" i="191"/>
  <c r="AX577" i="191"/>
  <c r="AY577" i="191"/>
  <c r="AV578" i="191"/>
  <c r="AW578" i="191"/>
  <c r="AX578" i="191"/>
  <c r="AY578" i="191"/>
  <c r="AV579" i="191"/>
  <c r="AW579" i="191"/>
  <c r="AX579" i="191"/>
  <c r="AY579" i="191"/>
  <c r="AV580" i="191"/>
  <c r="AW580" i="191"/>
  <c r="AX580" i="191"/>
  <c r="AY580" i="191"/>
  <c r="AV581" i="191"/>
  <c r="AW581" i="191"/>
  <c r="AX581" i="191"/>
  <c r="AY581" i="191"/>
  <c r="AV582" i="191"/>
  <c r="AW582" i="191"/>
  <c r="AX582" i="191"/>
  <c r="AY582" i="191"/>
  <c r="AV583" i="191"/>
  <c r="AW583" i="191"/>
  <c r="AX583" i="191"/>
  <c r="AY583" i="191"/>
  <c r="AV584" i="191"/>
  <c r="AW584" i="191"/>
  <c r="AX584" i="191"/>
  <c r="AY584" i="191"/>
  <c r="AV585" i="191"/>
  <c r="AW585" i="191"/>
  <c r="AX585" i="191"/>
  <c r="AY585" i="191"/>
  <c r="AV586" i="191"/>
  <c r="AW586" i="191"/>
  <c r="AX586" i="191"/>
  <c r="AY586" i="191"/>
  <c r="AV587" i="191"/>
  <c r="AW587" i="191"/>
  <c r="AX587" i="191"/>
  <c r="AY587" i="191"/>
  <c r="AV588" i="191"/>
  <c r="AW588" i="191"/>
  <c r="AX588" i="191"/>
  <c r="AY588" i="191"/>
  <c r="AV589" i="191"/>
  <c r="AW589" i="191"/>
  <c r="AX589" i="191"/>
  <c r="AY589" i="191"/>
  <c r="AV590" i="191"/>
  <c r="AW590" i="191"/>
  <c r="AX590" i="191"/>
  <c r="AY590" i="191"/>
  <c r="AV591" i="191"/>
  <c r="AW591" i="191"/>
  <c r="AX591" i="191"/>
  <c r="AY591" i="191"/>
  <c r="AV592" i="191"/>
  <c r="AW592" i="191"/>
  <c r="AX592" i="191"/>
  <c r="AY592" i="191"/>
  <c r="AV593" i="191"/>
  <c r="AW593" i="191"/>
  <c r="AX593" i="191"/>
  <c r="AY593" i="191"/>
  <c r="AV594" i="191"/>
  <c r="AW594" i="191"/>
  <c r="AX594" i="191"/>
  <c r="AY594" i="191"/>
  <c r="AV595" i="191"/>
  <c r="AW595" i="191"/>
  <c r="AX595" i="191"/>
  <c r="AY595" i="191"/>
  <c r="AV596" i="191"/>
  <c r="AW596" i="191"/>
  <c r="AX596" i="191"/>
  <c r="AY596" i="191"/>
  <c r="AV597" i="191"/>
  <c r="AW597" i="191"/>
  <c r="AX597" i="191"/>
  <c r="AY597" i="191"/>
  <c r="AV598" i="191"/>
  <c r="AW598" i="191"/>
  <c r="AX598" i="191"/>
  <c r="AY598" i="191"/>
  <c r="AV599" i="191"/>
  <c r="AW599" i="191"/>
  <c r="AX599" i="191"/>
  <c r="AY599" i="191"/>
  <c r="AV600" i="191"/>
  <c r="AW600" i="191"/>
  <c r="AX600" i="191"/>
  <c r="AY600" i="191"/>
  <c r="AV601" i="191"/>
  <c r="AW601" i="191"/>
  <c r="AX601" i="191"/>
  <c r="AY601" i="191"/>
  <c r="AV602" i="191"/>
  <c r="AW602" i="191"/>
  <c r="AX602" i="191"/>
  <c r="AY602" i="191"/>
  <c r="AV603" i="191"/>
  <c r="AW603" i="191"/>
  <c r="AX603" i="191"/>
  <c r="AY603" i="191"/>
  <c r="AV604" i="191"/>
  <c r="AW604" i="191"/>
  <c r="AX604" i="191"/>
  <c r="AY604" i="191"/>
  <c r="AV605" i="191"/>
  <c r="AW605" i="191"/>
  <c r="AX605" i="191"/>
  <c r="AY605" i="191"/>
  <c r="AV606" i="191"/>
  <c r="AW606" i="191"/>
  <c r="AX606" i="191"/>
  <c r="AY606" i="191"/>
  <c r="AV607" i="191"/>
  <c r="AW607" i="191"/>
  <c r="AX607" i="191"/>
  <c r="AY607" i="191"/>
  <c r="AV608" i="191"/>
  <c r="AW608" i="191"/>
  <c r="AX608" i="191"/>
  <c r="AY608" i="191"/>
  <c r="AV609" i="191"/>
  <c r="AW609" i="191"/>
  <c r="AX609" i="191"/>
  <c r="AY609" i="191"/>
  <c r="AV610" i="191"/>
  <c r="AW610" i="191"/>
  <c r="AX610" i="191"/>
  <c r="AY610" i="191"/>
  <c r="AV611" i="191"/>
  <c r="AW611" i="191"/>
  <c r="AX611" i="191"/>
  <c r="AY611" i="191"/>
  <c r="AV612" i="191"/>
  <c r="AW612" i="191"/>
  <c r="AX612" i="191"/>
  <c r="AY612" i="191"/>
  <c r="AV613" i="191"/>
  <c r="AW613" i="191"/>
  <c r="AX613" i="191"/>
  <c r="AY613" i="191"/>
  <c r="AV614" i="191"/>
  <c r="AW614" i="191"/>
  <c r="AX614" i="191"/>
  <c r="AY614" i="191"/>
  <c r="AV615" i="191"/>
  <c r="AW615" i="191"/>
  <c r="AX615" i="191"/>
  <c r="AY615" i="191"/>
  <c r="AV616" i="191"/>
  <c r="AW616" i="191"/>
  <c r="AX616" i="191"/>
  <c r="AY616" i="191"/>
  <c r="AV617" i="191"/>
  <c r="AW617" i="191"/>
  <c r="AX617" i="191"/>
  <c r="AY617" i="191"/>
  <c r="AV618" i="191"/>
  <c r="AW618" i="191"/>
  <c r="AX618" i="191"/>
  <c r="AY618" i="191"/>
  <c r="AV619" i="191"/>
  <c r="AW619" i="191"/>
  <c r="AX619" i="191"/>
  <c r="AY619" i="191"/>
  <c r="AV620" i="191"/>
  <c r="AW620" i="191"/>
  <c r="AX620" i="191"/>
  <c r="AY620" i="191"/>
  <c r="AV621" i="191"/>
  <c r="AW621" i="191"/>
  <c r="AX621" i="191"/>
  <c r="AY621" i="191"/>
  <c r="AV622" i="191"/>
  <c r="AW622" i="191"/>
  <c r="AX622" i="191"/>
  <c r="AY622" i="191"/>
  <c r="AV623" i="191"/>
  <c r="AW623" i="191"/>
  <c r="AX623" i="191"/>
  <c r="AY623" i="191"/>
  <c r="AV624" i="191"/>
  <c r="AW624" i="191"/>
  <c r="AX624" i="191"/>
  <c r="AY624" i="191"/>
  <c r="AV625" i="191"/>
  <c r="AW625" i="191"/>
  <c r="AX625" i="191"/>
  <c r="AY625" i="191"/>
  <c r="AV626" i="191"/>
  <c r="AW626" i="191"/>
  <c r="AX626" i="191"/>
  <c r="AY626" i="191"/>
  <c r="AV627" i="191"/>
  <c r="AW627" i="191"/>
  <c r="AX627" i="191"/>
  <c r="AY627" i="191"/>
  <c r="AV628" i="191"/>
  <c r="AW628" i="191"/>
  <c r="AX628" i="191"/>
  <c r="AY628" i="191"/>
  <c r="AV629" i="191"/>
  <c r="AW629" i="191"/>
  <c r="AX629" i="191"/>
  <c r="AY629" i="191"/>
  <c r="AV630" i="191"/>
  <c r="AW630" i="191"/>
  <c r="AX630" i="191"/>
  <c r="AY630" i="191"/>
  <c r="AV631" i="191"/>
  <c r="AW631" i="191"/>
  <c r="AX631" i="191"/>
  <c r="AY631" i="191"/>
  <c r="AV632" i="191"/>
  <c r="AW632" i="191"/>
  <c r="AX632" i="191"/>
  <c r="AY632" i="191"/>
  <c r="AV633" i="191"/>
  <c r="AW633" i="191"/>
  <c r="AX633" i="191"/>
  <c r="AY633" i="191"/>
  <c r="AV634" i="191"/>
  <c r="AW634" i="191"/>
  <c r="AX634" i="191"/>
  <c r="AY634" i="191"/>
  <c r="AV635" i="191"/>
  <c r="AW635" i="191"/>
  <c r="AX635" i="191"/>
  <c r="AY635" i="191"/>
  <c r="AV636" i="191"/>
  <c r="AW636" i="191"/>
  <c r="AX636" i="191"/>
  <c r="AY636" i="191"/>
  <c r="AV637" i="191"/>
  <c r="AW637" i="191"/>
  <c r="AX637" i="191"/>
  <c r="AY637" i="191"/>
  <c r="AV638" i="191"/>
  <c r="AW638" i="191"/>
  <c r="AX638" i="191"/>
  <c r="AY638" i="191"/>
  <c r="AV639" i="191"/>
  <c r="AW639" i="191"/>
  <c r="AX639" i="191"/>
  <c r="AY639" i="191"/>
  <c r="AV640" i="191"/>
  <c r="AW640" i="191"/>
  <c r="AX640" i="191"/>
  <c r="AY640" i="191"/>
  <c r="AV641" i="191"/>
  <c r="AW641" i="191"/>
  <c r="AX641" i="191"/>
  <c r="AY641" i="191"/>
  <c r="AV642" i="191"/>
  <c r="AW642" i="191"/>
  <c r="AX642" i="191"/>
  <c r="AY642" i="191"/>
  <c r="AV643" i="191"/>
  <c r="AW643" i="191"/>
  <c r="AX643" i="191"/>
  <c r="AY643" i="191"/>
  <c r="AV644" i="191"/>
  <c r="AW644" i="191"/>
  <c r="AX644" i="191"/>
  <c r="AY644" i="191"/>
  <c r="AV645" i="191"/>
  <c r="AW645" i="191"/>
  <c r="AX645" i="191"/>
  <c r="AY645" i="191"/>
  <c r="AV646" i="191"/>
  <c r="AW646" i="191"/>
  <c r="AX646" i="191"/>
  <c r="AY646" i="191"/>
  <c r="AV647" i="191"/>
  <c r="AW647" i="191"/>
  <c r="AX647" i="191"/>
  <c r="AY647" i="191"/>
  <c r="AV648" i="191"/>
  <c r="AW648" i="191"/>
  <c r="AX648" i="191"/>
  <c r="AY648" i="191"/>
  <c r="AV649" i="191"/>
  <c r="AW649" i="191"/>
  <c r="AX649" i="191"/>
  <c r="AY649" i="191"/>
  <c r="AV650" i="191"/>
  <c r="AW650" i="191"/>
  <c r="AX650" i="191"/>
  <c r="AY650" i="191"/>
  <c r="AV651" i="191"/>
  <c r="AW651" i="191"/>
  <c r="AX651" i="191"/>
  <c r="AY651" i="191"/>
  <c r="AV652" i="191"/>
  <c r="AW652" i="191"/>
  <c r="AX652" i="191"/>
  <c r="AY652" i="191"/>
  <c r="AV653" i="191"/>
  <c r="AW653" i="191"/>
  <c r="AX653" i="191"/>
  <c r="AY653" i="191"/>
  <c r="AV654" i="191"/>
  <c r="AW654" i="191"/>
  <c r="AX654" i="191"/>
  <c r="AY654" i="191"/>
  <c r="AV655" i="191"/>
  <c r="AW655" i="191"/>
  <c r="AX655" i="191"/>
  <c r="AY655" i="191"/>
  <c r="AV656" i="191"/>
  <c r="AW656" i="191"/>
  <c r="AX656" i="191"/>
  <c r="AY656" i="191"/>
  <c r="AV657" i="191"/>
  <c r="AW657" i="191"/>
  <c r="AX657" i="191"/>
  <c r="AY657" i="191"/>
  <c r="AV658" i="191"/>
  <c r="AW658" i="191"/>
  <c r="AX658" i="191"/>
  <c r="AY658" i="191"/>
  <c r="AV659" i="191"/>
  <c r="AW659" i="191"/>
  <c r="AX659" i="191"/>
  <c r="AY659" i="191"/>
  <c r="AV660" i="191"/>
  <c r="AW660" i="191"/>
  <c r="AX660" i="191"/>
  <c r="AY660" i="191"/>
  <c r="AV661" i="191"/>
  <c r="AW661" i="191"/>
  <c r="AX661" i="191"/>
  <c r="AY661" i="191"/>
  <c r="AV662" i="191"/>
  <c r="AW662" i="191"/>
  <c r="AX662" i="191"/>
  <c r="AY662" i="191"/>
  <c r="AV663" i="191"/>
  <c r="AW663" i="191"/>
  <c r="AX663" i="191"/>
  <c r="AY663" i="191"/>
  <c r="AV664" i="191"/>
  <c r="AW664" i="191"/>
  <c r="AX664" i="191"/>
  <c r="AY664" i="191"/>
  <c r="AV665" i="191"/>
  <c r="AW665" i="191"/>
  <c r="AX665" i="191"/>
  <c r="AY665" i="191"/>
  <c r="AV666" i="191"/>
  <c r="AW666" i="191"/>
  <c r="AX666" i="191"/>
  <c r="AY666" i="191"/>
  <c r="AV667" i="191"/>
  <c r="AW667" i="191"/>
  <c r="AX667" i="191"/>
  <c r="AY667" i="191"/>
  <c r="AV668" i="191"/>
  <c r="AW668" i="191"/>
  <c r="AX668" i="191"/>
  <c r="AY668" i="191"/>
  <c r="AV669" i="191"/>
  <c r="AW669" i="191"/>
  <c r="AX669" i="191"/>
  <c r="AY669" i="191"/>
  <c r="AV670" i="191"/>
  <c r="AW670" i="191"/>
  <c r="AX670" i="191"/>
  <c r="AY670" i="191"/>
  <c r="AV671" i="191"/>
  <c r="AW671" i="191"/>
  <c r="AX671" i="191"/>
  <c r="AY671" i="191"/>
  <c r="AV672" i="191"/>
  <c r="AW672" i="191"/>
  <c r="AX672" i="191"/>
  <c r="AY672" i="191"/>
  <c r="AV673" i="191"/>
  <c r="AW673" i="191"/>
  <c r="AX673" i="191"/>
  <c r="AY673" i="191"/>
  <c r="AV674" i="191"/>
  <c r="AW674" i="191"/>
  <c r="AX674" i="191"/>
  <c r="AY674" i="191"/>
  <c r="AV675" i="191"/>
  <c r="AW675" i="191"/>
  <c r="AX675" i="191"/>
  <c r="AY675" i="191"/>
  <c r="AV676" i="191"/>
  <c r="AW676" i="191"/>
  <c r="AX676" i="191"/>
  <c r="AY676" i="191"/>
  <c r="AV677" i="191"/>
  <c r="AW677" i="191"/>
  <c r="AX677" i="191"/>
  <c r="AY677" i="191"/>
  <c r="AV678" i="191"/>
  <c r="AW678" i="191"/>
  <c r="AX678" i="191"/>
  <c r="AY678" i="191"/>
  <c r="AV679" i="191"/>
  <c r="AW679" i="191"/>
  <c r="AX679" i="191"/>
  <c r="AY679" i="191"/>
  <c r="AV680" i="191"/>
  <c r="AW680" i="191"/>
  <c r="AX680" i="191"/>
  <c r="AY680" i="191"/>
  <c r="AV681" i="191"/>
  <c r="AW681" i="191"/>
  <c r="AX681" i="191"/>
  <c r="AY681" i="191"/>
  <c r="AV682" i="191"/>
  <c r="AW682" i="191"/>
  <c r="AX682" i="191"/>
  <c r="AY682" i="191"/>
  <c r="AV683" i="191"/>
  <c r="AW683" i="191"/>
  <c r="AX683" i="191"/>
  <c r="AY683" i="191"/>
  <c r="AV684" i="191"/>
  <c r="AW684" i="191"/>
  <c r="AX684" i="191"/>
  <c r="AY684" i="191"/>
  <c r="AV685" i="191"/>
  <c r="AW685" i="191"/>
  <c r="AX685" i="191"/>
  <c r="AY685" i="191"/>
  <c r="AV686" i="191"/>
  <c r="AW686" i="191"/>
  <c r="AX686" i="191"/>
  <c r="AY686" i="191"/>
  <c r="AV687" i="191"/>
  <c r="AW687" i="191"/>
  <c r="AX687" i="191"/>
  <c r="AY687" i="191"/>
  <c r="AV688" i="191"/>
  <c r="AW688" i="191"/>
  <c r="AX688" i="191"/>
  <c r="AY688" i="191"/>
  <c r="AV689" i="191"/>
  <c r="AW689" i="191"/>
  <c r="AX689" i="191"/>
  <c r="AY689" i="191"/>
  <c r="AV690" i="191"/>
  <c r="AW690" i="191"/>
  <c r="AX690" i="191"/>
  <c r="AY690" i="191"/>
  <c r="AV691" i="191"/>
  <c r="AW691" i="191"/>
  <c r="AX691" i="191"/>
  <c r="AY691" i="191"/>
  <c r="AV692" i="191"/>
  <c r="AW692" i="191"/>
  <c r="AX692" i="191"/>
  <c r="AY692" i="191"/>
  <c r="AV693" i="191"/>
  <c r="AW693" i="191"/>
  <c r="AX693" i="191"/>
  <c r="AY693" i="191"/>
  <c r="AV694" i="191"/>
  <c r="AW694" i="191"/>
  <c r="AX694" i="191"/>
  <c r="AY694" i="191"/>
  <c r="AV695" i="191"/>
  <c r="AW695" i="191"/>
  <c r="AX695" i="191"/>
  <c r="AY695" i="191"/>
  <c r="AV696" i="191"/>
  <c r="AW696" i="191"/>
  <c r="AX696" i="191"/>
  <c r="AY696" i="191"/>
  <c r="AV697" i="191"/>
  <c r="AW697" i="191"/>
  <c r="AX697" i="191"/>
  <c r="AY697" i="191"/>
  <c r="AV698" i="191"/>
  <c r="AW698" i="191"/>
  <c r="AX698" i="191"/>
  <c r="AY698" i="191"/>
  <c r="AV699" i="191"/>
  <c r="AW699" i="191"/>
  <c r="AX699" i="191"/>
  <c r="AY699" i="191"/>
  <c r="AV700" i="191"/>
  <c r="AW700" i="191"/>
  <c r="AX700" i="191"/>
  <c r="AY700" i="191"/>
  <c r="AV701" i="191"/>
  <c r="AW701" i="191"/>
  <c r="AX701" i="191"/>
  <c r="AY701" i="191"/>
  <c r="AV702" i="191"/>
  <c r="AW702" i="191"/>
  <c r="AX702" i="191"/>
  <c r="AY702" i="191"/>
  <c r="AV703" i="191"/>
  <c r="AW703" i="191"/>
  <c r="AX703" i="191"/>
  <c r="AY703" i="191"/>
  <c r="AV704" i="191"/>
  <c r="AW704" i="191"/>
  <c r="AX704" i="191"/>
  <c r="AY704" i="191"/>
  <c r="AV705" i="191"/>
  <c r="AW705" i="191"/>
  <c r="AX705" i="191"/>
  <c r="AY705" i="191"/>
  <c r="AV706" i="191"/>
  <c r="AW706" i="191"/>
  <c r="AX706" i="191"/>
  <c r="AY706" i="191"/>
  <c r="AV707" i="191"/>
  <c r="AW707" i="191"/>
  <c r="AX707" i="191"/>
  <c r="AY707" i="191"/>
  <c r="AV708" i="191"/>
  <c r="AW708" i="191"/>
  <c r="AX708" i="191"/>
  <c r="AY708" i="191"/>
  <c r="AV709" i="191"/>
  <c r="AW709" i="191"/>
  <c r="AX709" i="191"/>
  <c r="AY709" i="191"/>
  <c r="AV710" i="191"/>
  <c r="AW710" i="191"/>
  <c r="AX710" i="191"/>
  <c r="AY710" i="191"/>
  <c r="AV711" i="191"/>
  <c r="AW711" i="191"/>
  <c r="AX711" i="191"/>
  <c r="AY711" i="191"/>
  <c r="AV712" i="191"/>
  <c r="AW712" i="191"/>
  <c r="AX712" i="191"/>
  <c r="AY712" i="191"/>
  <c r="AV713" i="191"/>
  <c r="AW713" i="191"/>
  <c r="AX713" i="191"/>
  <c r="AY713" i="191"/>
  <c r="AV714" i="191"/>
  <c r="AW714" i="191"/>
  <c r="AX714" i="191"/>
  <c r="AY714" i="191"/>
  <c r="AV715" i="191"/>
  <c r="AW715" i="191"/>
  <c r="AX715" i="191"/>
  <c r="AY715" i="191"/>
  <c r="AV716" i="191"/>
  <c r="AW716" i="191"/>
  <c r="AX716" i="191"/>
  <c r="AY716" i="191"/>
  <c r="AV717" i="191"/>
  <c r="AW717" i="191"/>
  <c r="AX717" i="191"/>
  <c r="AY717" i="191"/>
  <c r="AV718" i="191"/>
  <c r="AW718" i="191"/>
  <c r="AX718" i="191"/>
  <c r="AY718" i="191"/>
  <c r="AV719" i="191"/>
  <c r="AW719" i="191"/>
  <c r="AX719" i="191"/>
  <c r="AY719" i="191"/>
  <c r="AV720" i="191"/>
  <c r="AW720" i="191"/>
  <c r="AX720" i="191"/>
  <c r="AY720" i="191"/>
  <c r="AV721" i="191"/>
  <c r="AW721" i="191"/>
  <c r="AX721" i="191"/>
  <c r="AY721" i="191"/>
  <c r="AV722" i="191"/>
  <c r="AW722" i="191"/>
  <c r="AX722" i="191"/>
  <c r="AY722" i="191"/>
  <c r="AV723" i="191"/>
  <c r="AW723" i="191"/>
  <c r="AX723" i="191"/>
  <c r="AY723" i="191"/>
  <c r="AV724" i="191"/>
  <c r="AW724" i="191"/>
  <c r="AX724" i="191"/>
  <c r="AY724" i="191"/>
  <c r="AV725" i="191"/>
  <c r="AW725" i="191"/>
  <c r="AX725" i="191"/>
  <c r="AY725" i="191"/>
  <c r="AV726" i="191"/>
  <c r="AW726" i="191"/>
  <c r="AX726" i="191"/>
  <c r="AY726" i="191"/>
  <c r="AV727" i="191"/>
  <c r="AW727" i="191"/>
  <c r="AX727" i="191"/>
  <c r="AY727" i="191"/>
  <c r="AV728" i="191"/>
  <c r="AW728" i="191"/>
  <c r="AX728" i="191"/>
  <c r="AY728" i="191"/>
  <c r="AV729" i="191"/>
  <c r="AW729" i="191"/>
  <c r="AX729" i="191"/>
  <c r="AY729" i="191"/>
  <c r="AV730" i="191"/>
  <c r="AW730" i="191"/>
  <c r="AX730" i="191"/>
  <c r="AY730" i="191"/>
  <c r="AV731" i="191"/>
  <c r="AW731" i="191"/>
  <c r="AX731" i="191"/>
  <c r="AY731" i="191"/>
  <c r="AV732" i="191"/>
  <c r="AW732" i="191"/>
  <c r="AX732" i="191"/>
  <c r="AY732" i="191"/>
  <c r="AV733" i="191"/>
  <c r="AW733" i="191"/>
  <c r="AX733" i="191"/>
  <c r="AY733" i="191"/>
  <c r="AV734" i="191"/>
  <c r="AW734" i="191"/>
  <c r="AX734" i="191"/>
  <c r="AY734" i="191"/>
  <c r="AV735" i="191"/>
  <c r="AW735" i="191"/>
  <c r="AX735" i="191"/>
  <c r="AY735" i="191"/>
  <c r="AV736" i="191"/>
  <c r="AW736" i="191"/>
  <c r="AX736" i="191"/>
  <c r="AY736" i="191"/>
  <c r="AV737" i="191"/>
  <c r="AW737" i="191"/>
  <c r="AX737" i="191"/>
  <c r="AY737" i="191"/>
  <c r="AV738" i="191"/>
  <c r="AW738" i="191"/>
  <c r="AX738" i="191"/>
  <c r="AY738" i="191"/>
  <c r="AV739" i="191"/>
  <c r="AW739" i="191"/>
  <c r="AX739" i="191"/>
  <c r="AY739" i="191"/>
  <c r="AV740" i="191"/>
  <c r="AW740" i="191"/>
  <c r="AX740" i="191"/>
  <c r="AY740" i="191"/>
  <c r="AV741" i="191"/>
  <c r="AW741" i="191"/>
  <c r="AX741" i="191"/>
  <c r="AY741" i="191"/>
  <c r="AV742" i="191"/>
  <c r="AW742" i="191"/>
  <c r="AX742" i="191"/>
  <c r="AY742" i="191"/>
  <c r="AV743" i="191"/>
  <c r="AW743" i="191"/>
  <c r="AX743" i="191"/>
  <c r="AY743" i="191"/>
  <c r="AV744" i="191"/>
  <c r="AW744" i="191"/>
  <c r="AX744" i="191"/>
  <c r="AY744" i="191"/>
  <c r="AV745" i="191"/>
  <c r="AW745" i="191"/>
  <c r="AX745" i="191"/>
  <c r="AY745" i="191"/>
  <c r="AV746" i="191"/>
  <c r="AW746" i="191"/>
  <c r="AX746" i="191"/>
  <c r="AY746" i="191"/>
  <c r="AV747" i="191"/>
  <c r="AW747" i="191"/>
  <c r="AX747" i="191"/>
  <c r="AY747" i="191"/>
  <c r="AV748" i="191"/>
  <c r="AW748" i="191"/>
  <c r="AX748" i="191"/>
  <c r="AY748" i="191"/>
  <c r="AV749" i="191"/>
  <c r="AW749" i="191"/>
  <c r="AX749" i="191"/>
  <c r="AY749" i="191"/>
  <c r="AV750" i="191"/>
  <c r="AW750" i="191"/>
  <c r="AX750" i="191"/>
  <c r="AY750" i="191"/>
  <c r="AV751" i="191"/>
  <c r="AW751" i="191"/>
  <c r="AX751" i="191"/>
  <c r="AY751" i="191"/>
  <c r="AV752" i="191"/>
  <c r="AW752" i="191"/>
  <c r="AX752" i="191"/>
  <c r="AY752" i="191"/>
  <c r="AV753" i="191"/>
  <c r="AW753" i="191"/>
  <c r="AX753" i="191"/>
  <c r="AY753" i="191"/>
  <c r="AV754" i="191"/>
  <c r="AW754" i="191"/>
  <c r="AX754" i="191"/>
  <c r="AY754" i="191"/>
  <c r="AV755" i="191"/>
  <c r="AW755" i="191"/>
  <c r="AX755" i="191"/>
  <c r="AY755" i="191"/>
  <c r="AV756" i="191"/>
  <c r="AW756" i="191"/>
  <c r="AX756" i="191"/>
  <c r="AY756" i="191"/>
  <c r="AV757" i="191"/>
  <c r="AW757" i="191"/>
  <c r="AX757" i="191"/>
  <c r="AY757" i="191"/>
  <c r="AV758" i="191"/>
  <c r="AW758" i="191"/>
  <c r="AX758" i="191"/>
  <c r="AY758" i="191"/>
  <c r="AV759" i="191"/>
  <c r="AW759" i="191"/>
  <c r="AX759" i="191"/>
  <c r="AY759" i="191"/>
  <c r="AV760" i="191"/>
  <c r="AW760" i="191"/>
  <c r="AX760" i="191"/>
  <c r="AY760" i="191"/>
  <c r="AV761" i="191"/>
  <c r="AW761" i="191"/>
  <c r="AX761" i="191"/>
  <c r="AY761" i="191"/>
  <c r="AV762" i="191"/>
  <c r="AW762" i="191"/>
  <c r="AX762" i="191"/>
  <c r="AY762" i="191"/>
  <c r="AV763" i="191"/>
  <c r="AW763" i="191"/>
  <c r="AX763" i="191"/>
  <c r="AY763" i="191"/>
  <c r="AV764" i="191"/>
  <c r="AW764" i="191"/>
  <c r="AX764" i="191"/>
  <c r="AY764" i="191"/>
  <c r="AV765" i="191"/>
  <c r="AW765" i="191"/>
  <c r="AX765" i="191"/>
  <c r="AY765" i="191"/>
  <c r="AV766" i="191"/>
  <c r="AW766" i="191"/>
  <c r="AX766" i="191"/>
  <c r="AY766" i="191"/>
  <c r="AV767" i="191"/>
  <c r="AW767" i="191"/>
  <c r="AX767" i="191"/>
  <c r="AY767" i="191"/>
  <c r="AV768" i="191"/>
  <c r="AW768" i="191"/>
  <c r="AX768" i="191"/>
  <c r="AY768" i="191"/>
  <c r="AV769" i="191"/>
  <c r="AW769" i="191"/>
  <c r="AX769" i="191"/>
  <c r="AY769" i="191"/>
  <c r="AV770" i="191"/>
  <c r="AW770" i="191"/>
  <c r="AX770" i="191"/>
  <c r="AY770" i="191"/>
  <c r="AV771" i="191"/>
  <c r="AW771" i="191"/>
  <c r="AX771" i="191"/>
  <c r="AY771" i="191"/>
  <c r="AV772" i="191"/>
  <c r="AW772" i="191"/>
  <c r="AX772" i="191"/>
  <c r="AY772" i="191"/>
  <c r="AV773" i="191"/>
  <c r="AW773" i="191"/>
  <c r="AX773" i="191"/>
  <c r="AY773" i="191"/>
  <c r="AV774" i="191"/>
  <c r="AW774" i="191"/>
  <c r="AX774" i="191"/>
  <c r="AY774" i="191"/>
  <c r="AV775" i="191"/>
  <c r="AW775" i="191"/>
  <c r="AX775" i="191"/>
  <c r="AY775" i="191"/>
  <c r="AV776" i="191"/>
  <c r="AW776" i="191"/>
  <c r="AX776" i="191"/>
  <c r="AY776" i="191"/>
  <c r="AV777" i="191"/>
  <c r="AW777" i="191"/>
  <c r="AX777" i="191"/>
  <c r="AY777" i="191"/>
  <c r="AV778" i="191"/>
  <c r="AW778" i="191"/>
  <c r="AX778" i="191"/>
  <c r="AY778" i="191"/>
  <c r="AV779" i="191"/>
  <c r="AW779" i="191"/>
  <c r="AX779" i="191"/>
  <c r="AY779" i="191"/>
  <c r="AV780" i="191"/>
  <c r="AW780" i="191"/>
  <c r="AX780" i="191"/>
  <c r="AY780" i="191"/>
  <c r="AV781" i="191"/>
  <c r="AW781" i="191"/>
  <c r="AX781" i="191"/>
  <c r="AY781" i="191"/>
  <c r="AV782" i="191"/>
  <c r="AW782" i="191"/>
  <c r="AX782" i="191"/>
  <c r="AY782" i="191"/>
  <c r="AV783" i="191"/>
  <c r="AW783" i="191"/>
  <c r="AX783" i="191"/>
  <c r="AY783" i="191"/>
  <c r="AV784" i="191"/>
  <c r="AW784" i="191"/>
  <c r="AX784" i="191"/>
  <c r="AY784" i="191"/>
  <c r="AV785" i="191"/>
  <c r="AW785" i="191"/>
  <c r="AX785" i="191"/>
  <c r="AY785" i="191"/>
  <c r="AV786" i="191"/>
  <c r="AW786" i="191"/>
  <c r="AX786" i="191"/>
  <c r="AY786" i="191"/>
  <c r="AV787" i="191"/>
  <c r="AW787" i="191"/>
  <c r="AX787" i="191"/>
  <c r="AY787" i="191"/>
  <c r="AV788" i="191"/>
  <c r="AW788" i="191"/>
  <c r="AX788" i="191"/>
  <c r="AY788" i="191"/>
  <c r="AV789" i="191"/>
  <c r="AW789" i="191"/>
  <c r="AX789" i="191"/>
  <c r="AY789" i="191"/>
  <c r="AV790" i="191"/>
  <c r="AW790" i="191"/>
  <c r="AX790" i="191"/>
  <c r="AY790" i="191"/>
  <c r="AV791" i="191"/>
  <c r="AW791" i="191"/>
  <c r="AX791" i="191"/>
  <c r="AY791" i="191"/>
  <c r="AV792" i="191"/>
  <c r="AW792" i="191"/>
  <c r="AX792" i="191"/>
  <c r="AY792" i="191"/>
  <c r="AV793" i="191"/>
  <c r="AW793" i="191"/>
  <c r="AX793" i="191"/>
  <c r="AY793" i="191"/>
  <c r="AV794" i="191"/>
  <c r="AW794" i="191"/>
  <c r="AX794" i="191"/>
  <c r="AY794" i="191"/>
  <c r="AV795" i="191"/>
  <c r="AW795" i="191"/>
  <c r="AX795" i="191"/>
  <c r="AY795" i="191"/>
  <c r="AV796" i="191"/>
  <c r="AW796" i="191"/>
  <c r="AX796" i="191"/>
  <c r="AY796" i="191"/>
  <c r="AV797" i="191"/>
  <c r="AW797" i="191"/>
  <c r="AX797" i="191"/>
  <c r="AY797" i="191"/>
  <c r="AV798" i="191"/>
  <c r="AW798" i="191"/>
  <c r="AX798" i="191"/>
  <c r="AY798" i="191"/>
  <c r="AV799" i="191"/>
  <c r="AW799" i="191"/>
  <c r="AX799" i="191"/>
  <c r="AY799" i="191"/>
  <c r="AV800" i="191"/>
  <c r="AW800" i="191"/>
  <c r="AX800" i="191"/>
  <c r="AY800" i="191"/>
  <c r="AV801" i="191"/>
  <c r="AW801" i="191"/>
  <c r="AX801" i="191"/>
  <c r="AY801" i="191"/>
  <c r="AV802" i="191"/>
  <c r="AW802" i="191"/>
  <c r="AX802" i="191"/>
  <c r="AY802" i="191"/>
  <c r="AV803" i="191"/>
  <c r="AW803" i="191"/>
  <c r="AX803" i="191"/>
  <c r="AY803" i="191"/>
  <c r="AV804" i="191"/>
  <c r="AW804" i="191"/>
  <c r="AX804" i="191"/>
  <c r="AY804" i="191"/>
  <c r="AV805" i="191"/>
  <c r="AW805" i="191"/>
  <c r="AX805" i="191"/>
  <c r="AY805" i="191"/>
  <c r="AV806" i="191"/>
  <c r="AW806" i="191"/>
  <c r="AX806" i="191"/>
  <c r="AY806" i="191"/>
  <c r="AV807" i="191"/>
  <c r="AW807" i="191"/>
  <c r="AX807" i="191"/>
  <c r="AY807" i="191"/>
  <c r="AV808" i="191"/>
  <c r="AW808" i="191"/>
  <c r="AX808" i="191"/>
  <c r="AY808" i="191"/>
  <c r="AV809" i="191"/>
  <c r="AW809" i="191"/>
  <c r="AX809" i="191"/>
  <c r="AY809" i="191"/>
  <c r="AV810" i="191"/>
  <c r="AW810" i="191"/>
  <c r="AX810" i="191"/>
  <c r="AY810" i="191"/>
  <c r="AV811" i="191"/>
  <c r="AW811" i="191"/>
  <c r="AX811" i="191"/>
  <c r="AY811" i="191"/>
  <c r="AV812" i="191"/>
  <c r="AW812" i="191"/>
  <c r="AX812" i="191"/>
  <c r="AY812" i="191"/>
  <c r="AV813" i="191"/>
  <c r="AW813" i="191"/>
  <c r="AX813" i="191"/>
  <c r="AY813" i="191"/>
  <c r="AV814" i="191"/>
  <c r="AW814" i="191"/>
  <c r="AX814" i="191"/>
  <c r="AY814" i="191"/>
  <c r="AV815" i="191"/>
  <c r="AW815" i="191"/>
  <c r="AX815" i="191"/>
  <c r="AY815" i="191"/>
  <c r="AV816" i="191"/>
  <c r="AW816" i="191"/>
  <c r="AX816" i="191"/>
  <c r="AY816" i="191"/>
  <c r="AV817" i="191"/>
  <c r="AW817" i="191"/>
  <c r="AX817" i="191"/>
  <c r="AY817" i="191"/>
  <c r="AV818" i="191"/>
  <c r="AW818" i="191"/>
  <c r="AX818" i="191"/>
  <c r="AY818" i="191"/>
  <c r="AV819" i="191"/>
  <c r="AW819" i="191"/>
  <c r="AX819" i="191"/>
  <c r="AY819" i="191"/>
  <c r="AV820" i="191"/>
  <c r="AW820" i="191"/>
  <c r="AX820" i="191"/>
  <c r="AY820" i="191"/>
  <c r="AV821" i="191"/>
  <c r="AW821" i="191"/>
  <c r="AX821" i="191"/>
  <c r="AY821" i="191"/>
  <c r="AV822" i="191"/>
  <c r="AW822" i="191"/>
  <c r="AX822" i="191"/>
  <c r="AY822" i="191"/>
  <c r="AV823" i="191"/>
  <c r="AW823" i="191"/>
  <c r="AX823" i="191"/>
  <c r="AY823" i="191"/>
  <c r="AV824" i="191"/>
  <c r="AW824" i="191"/>
  <c r="AX824" i="191"/>
  <c r="AY824" i="191"/>
  <c r="AV825" i="191"/>
  <c r="AW825" i="191"/>
  <c r="AX825" i="191"/>
  <c r="AY825" i="191"/>
  <c r="AV826" i="191"/>
  <c r="AW826" i="191"/>
  <c r="AX826" i="191"/>
  <c r="AY826" i="191"/>
  <c r="AV827" i="191"/>
  <c r="AW827" i="191"/>
  <c r="AX827" i="191"/>
  <c r="AY827" i="191"/>
  <c r="AV828" i="191"/>
  <c r="AW828" i="191"/>
  <c r="AX828" i="191"/>
  <c r="AY828" i="191"/>
  <c r="AV829" i="191"/>
  <c r="AW829" i="191"/>
  <c r="AX829" i="191"/>
  <c r="AY829" i="191"/>
  <c r="AV830" i="191"/>
  <c r="AW830" i="191"/>
  <c r="AX830" i="191"/>
  <c r="AY830" i="191"/>
  <c r="AV831" i="191"/>
  <c r="AW831" i="191"/>
  <c r="AX831" i="191"/>
  <c r="AY831" i="191"/>
  <c r="AV832" i="191"/>
  <c r="AW832" i="191"/>
  <c r="AX832" i="191"/>
  <c r="AY832" i="191"/>
  <c r="AV833" i="191"/>
  <c r="AW833" i="191"/>
  <c r="AX833" i="191"/>
  <c r="AY833" i="191"/>
  <c r="AV834" i="191"/>
  <c r="AW834" i="191"/>
  <c r="AX834" i="191"/>
  <c r="AY834" i="191"/>
  <c r="AV835" i="191"/>
  <c r="AW835" i="191"/>
  <c r="AX835" i="191"/>
  <c r="AY835" i="191"/>
  <c r="AV836" i="191"/>
  <c r="AW836" i="191"/>
  <c r="AX836" i="191"/>
  <c r="AY836" i="191"/>
  <c r="AV837" i="191"/>
  <c r="AW837" i="191"/>
  <c r="AX837" i="191"/>
  <c r="AY837" i="191"/>
  <c r="AV838" i="191"/>
  <c r="AW838" i="191"/>
  <c r="AX838" i="191"/>
  <c r="AY838" i="191"/>
  <c r="AV839" i="191"/>
  <c r="AW839" i="191"/>
  <c r="AX839" i="191"/>
  <c r="AY839" i="191"/>
  <c r="AV840" i="191"/>
  <c r="AW840" i="191"/>
  <c r="AX840" i="191"/>
  <c r="AY840" i="191"/>
  <c r="AV841" i="191"/>
  <c r="AW841" i="191"/>
  <c r="AX841" i="191"/>
  <c r="AY841" i="191"/>
  <c r="AV842" i="191"/>
  <c r="AW842" i="191"/>
  <c r="AX842" i="191"/>
  <c r="AY842" i="191"/>
  <c r="AV843" i="191"/>
  <c r="AW843" i="191"/>
  <c r="AX843" i="191"/>
  <c r="AY843" i="191"/>
  <c r="AV844" i="191"/>
  <c r="AW844" i="191"/>
  <c r="AX844" i="191"/>
  <c r="AY844" i="191"/>
  <c r="AV845" i="191"/>
  <c r="AW845" i="191"/>
  <c r="AX845" i="191"/>
  <c r="AY845" i="191"/>
  <c r="AV846" i="191"/>
  <c r="AW846" i="191"/>
  <c r="AX846" i="191"/>
  <c r="AY846" i="191"/>
  <c r="AV847" i="191"/>
  <c r="AW847" i="191"/>
  <c r="AX847" i="191"/>
  <c r="AY847" i="191"/>
  <c r="AV848" i="191"/>
  <c r="AW848" i="191"/>
  <c r="AX848" i="191"/>
  <c r="AY848" i="191"/>
  <c r="AV849" i="191"/>
  <c r="AW849" i="191"/>
  <c r="AX849" i="191"/>
  <c r="AY849" i="191"/>
  <c r="AV850" i="191"/>
  <c r="AW850" i="191"/>
  <c r="AX850" i="191"/>
  <c r="AY850" i="191"/>
  <c r="AV851" i="191"/>
  <c r="AW851" i="191"/>
  <c r="AX851" i="191"/>
  <c r="AY851" i="191"/>
  <c r="AV852" i="191"/>
  <c r="AW852" i="191"/>
  <c r="AX852" i="191"/>
  <c r="AY852" i="191"/>
  <c r="AV853" i="191"/>
  <c r="AW853" i="191"/>
  <c r="AX853" i="191"/>
  <c r="AY853" i="191"/>
  <c r="AV854" i="191"/>
  <c r="AW854" i="191"/>
  <c r="AX854" i="191"/>
  <c r="AY854" i="191"/>
  <c r="AV855" i="191"/>
  <c r="AW855" i="191"/>
  <c r="AX855" i="191"/>
  <c r="AY855" i="191"/>
  <c r="AV856" i="191"/>
  <c r="AW856" i="191"/>
  <c r="AX856" i="191"/>
  <c r="AY856" i="191"/>
  <c r="AV857" i="191"/>
  <c r="AW857" i="191"/>
  <c r="AX857" i="191"/>
  <c r="AY857" i="191"/>
  <c r="AV858" i="191"/>
  <c r="AW858" i="191"/>
  <c r="AX858" i="191"/>
  <c r="AY858" i="191"/>
  <c r="AV859" i="191"/>
  <c r="AW859" i="191"/>
  <c r="AX859" i="191"/>
  <c r="AY859" i="191"/>
  <c r="AV860" i="191"/>
  <c r="AW860" i="191"/>
  <c r="AX860" i="191"/>
  <c r="AY860" i="191"/>
  <c r="AV861" i="191"/>
  <c r="AW861" i="191"/>
  <c r="AX861" i="191"/>
  <c r="AY861" i="191"/>
  <c r="AV862" i="191"/>
  <c r="AW862" i="191"/>
  <c r="AX862" i="191"/>
  <c r="AY862" i="191"/>
  <c r="AV863" i="191"/>
  <c r="AW863" i="191"/>
  <c r="AX863" i="191"/>
  <c r="AY863" i="191"/>
  <c r="AV864" i="191"/>
  <c r="AW864" i="191"/>
  <c r="AX864" i="191"/>
  <c r="AY864" i="191"/>
  <c r="AV865" i="191"/>
  <c r="AW865" i="191"/>
  <c r="AX865" i="191"/>
  <c r="AY865" i="191"/>
  <c r="AV866" i="191"/>
  <c r="AW866" i="191"/>
  <c r="AX866" i="191"/>
  <c r="AY866" i="191"/>
  <c r="AV867" i="191"/>
  <c r="AW867" i="191"/>
  <c r="AX867" i="191"/>
  <c r="AY867" i="191"/>
  <c r="AV868" i="191"/>
  <c r="AW868" i="191"/>
  <c r="AX868" i="191"/>
  <c r="AY868" i="191"/>
  <c r="AV869" i="191"/>
  <c r="AW869" i="191"/>
  <c r="AX869" i="191"/>
  <c r="AY869" i="191"/>
  <c r="AV870" i="191"/>
  <c r="AW870" i="191"/>
  <c r="AX870" i="191"/>
  <c r="AY870" i="191"/>
  <c r="AV871" i="191"/>
  <c r="AW871" i="191"/>
  <c r="AX871" i="191"/>
  <c r="AY871" i="191"/>
  <c r="AV872" i="191"/>
  <c r="AW872" i="191"/>
  <c r="AX872" i="191"/>
  <c r="AY872" i="191"/>
  <c r="AV873" i="191"/>
  <c r="AW873" i="191"/>
  <c r="AX873" i="191"/>
  <c r="AY873" i="191"/>
  <c r="AV874" i="191"/>
  <c r="AW874" i="191"/>
  <c r="AX874" i="191"/>
  <c r="AY874" i="191"/>
  <c r="AV875" i="191"/>
  <c r="AW875" i="191"/>
  <c r="AX875" i="191"/>
  <c r="AY875" i="191"/>
  <c r="AV876" i="191"/>
  <c r="AW876" i="191"/>
  <c r="AX876" i="191"/>
  <c r="AY876" i="191"/>
  <c r="AV877" i="191"/>
  <c r="AW877" i="191"/>
  <c r="AX877" i="191"/>
  <c r="AY877" i="191"/>
  <c r="AV878" i="191"/>
  <c r="AW878" i="191"/>
  <c r="AX878" i="191"/>
  <c r="AY878" i="191"/>
  <c r="AV879" i="191"/>
  <c r="AW879" i="191"/>
  <c r="AX879" i="191"/>
  <c r="AY879" i="191"/>
  <c r="AV880" i="191"/>
  <c r="AW880" i="191"/>
  <c r="AX880" i="191"/>
  <c r="AY880" i="191"/>
  <c r="AV881" i="191"/>
  <c r="AW881" i="191"/>
  <c r="AX881" i="191"/>
  <c r="AY881" i="191"/>
  <c r="AV882" i="191"/>
  <c r="AW882" i="191"/>
  <c r="AX882" i="191"/>
  <c r="AY882" i="191"/>
  <c r="AV883" i="191"/>
  <c r="AW883" i="191"/>
  <c r="AX883" i="191"/>
  <c r="AY883" i="191"/>
  <c r="AV884" i="191"/>
  <c r="AW884" i="191"/>
  <c r="AX884" i="191"/>
  <c r="AY884" i="191"/>
  <c r="AV885" i="191"/>
  <c r="AW885" i="191"/>
  <c r="AX885" i="191"/>
  <c r="AY885" i="191"/>
  <c r="AV886" i="191"/>
  <c r="AW886" i="191"/>
  <c r="AX886" i="191"/>
  <c r="AY886" i="191"/>
  <c r="AV887" i="191"/>
  <c r="AW887" i="191"/>
  <c r="AX887" i="191"/>
  <c r="AY887" i="191"/>
  <c r="AV888" i="191"/>
  <c r="AW888" i="191"/>
  <c r="AX888" i="191"/>
  <c r="AY888" i="191"/>
  <c r="AV889" i="191"/>
  <c r="AW889" i="191"/>
  <c r="AX889" i="191"/>
  <c r="AY889" i="191"/>
  <c r="AV890" i="191"/>
  <c r="AW890" i="191"/>
  <c r="AX890" i="191"/>
  <c r="AY890" i="191"/>
  <c r="AV891" i="191"/>
  <c r="AW891" i="191"/>
  <c r="AX891" i="191"/>
  <c r="AY891" i="191"/>
  <c r="AV892" i="191"/>
  <c r="AW892" i="191"/>
  <c r="AX892" i="191"/>
  <c r="AY892" i="191"/>
  <c r="AV893" i="191"/>
  <c r="AW893" i="191"/>
  <c r="AX893" i="191"/>
  <c r="AY893" i="191"/>
  <c r="AV894" i="191"/>
  <c r="AW894" i="191"/>
  <c r="AX894" i="191"/>
  <c r="AY894" i="191"/>
  <c r="AV895" i="191"/>
  <c r="AW895" i="191"/>
  <c r="AX895" i="191"/>
  <c r="AY895" i="191"/>
  <c r="AV896" i="191"/>
  <c r="AW896" i="191"/>
  <c r="AX896" i="191"/>
  <c r="AY896" i="191"/>
  <c r="AV897" i="191"/>
  <c r="AW897" i="191"/>
  <c r="AX897" i="191"/>
  <c r="AY897" i="191"/>
  <c r="AV898" i="191"/>
  <c r="AW898" i="191"/>
  <c r="AX898" i="191"/>
  <c r="AY898" i="191"/>
  <c r="AV899" i="191"/>
  <c r="AW899" i="191"/>
  <c r="AX899" i="191"/>
  <c r="AY899" i="191"/>
  <c r="AV900" i="191"/>
  <c r="AW900" i="191"/>
  <c r="AX900" i="191"/>
  <c r="AY900" i="191"/>
  <c r="AV901" i="191"/>
  <c r="AW901" i="191"/>
  <c r="AX901" i="191"/>
  <c r="AY901" i="191"/>
  <c r="AV902" i="191"/>
  <c r="AW902" i="191"/>
  <c r="AX902" i="191"/>
  <c r="AY902" i="191"/>
  <c r="AV903" i="191"/>
  <c r="AW903" i="191"/>
  <c r="AX903" i="191"/>
  <c r="AY903" i="191"/>
  <c r="AV904" i="191"/>
  <c r="AW904" i="191"/>
  <c r="AX904" i="191"/>
  <c r="AY904" i="191"/>
  <c r="AV905" i="191"/>
  <c r="AW905" i="191"/>
  <c r="AX905" i="191"/>
  <c r="AY905" i="191"/>
  <c r="AV906" i="191"/>
  <c r="AW906" i="191"/>
  <c r="AX906" i="191"/>
  <c r="AY906" i="191"/>
  <c r="AV907" i="191"/>
  <c r="AW907" i="191"/>
  <c r="AX907" i="191"/>
  <c r="AY907" i="191"/>
  <c r="AV908" i="191"/>
  <c r="AW908" i="191"/>
  <c r="AX908" i="191"/>
  <c r="AY908" i="191"/>
  <c r="AV909" i="191"/>
  <c r="AW909" i="191"/>
  <c r="AX909" i="191"/>
  <c r="AY909" i="191"/>
  <c r="AV910" i="191"/>
  <c r="AW910" i="191"/>
  <c r="AX910" i="191"/>
  <c r="AY910" i="191"/>
  <c r="AV911" i="191"/>
  <c r="AW911" i="191"/>
  <c r="AX911" i="191"/>
  <c r="AY911" i="191"/>
  <c r="AV912" i="191"/>
  <c r="AW912" i="191"/>
  <c r="AX912" i="191"/>
  <c r="AY912" i="191"/>
  <c r="AV913" i="191"/>
  <c r="AW913" i="191"/>
  <c r="AX913" i="191"/>
  <c r="AY913" i="191"/>
  <c r="AV914" i="191"/>
  <c r="AW914" i="191"/>
  <c r="AX914" i="191"/>
  <c r="AY914" i="191"/>
  <c r="AV915" i="191"/>
  <c r="AW915" i="191"/>
  <c r="AX915" i="191"/>
  <c r="AY915" i="191"/>
  <c r="AV916" i="191"/>
  <c r="AW916" i="191"/>
  <c r="AX916" i="191"/>
  <c r="AY916" i="191"/>
  <c r="AV917" i="191"/>
  <c r="AW917" i="191"/>
  <c r="AX917" i="191"/>
  <c r="AY917" i="191"/>
  <c r="AV918" i="191"/>
  <c r="AW918" i="191"/>
  <c r="AX918" i="191"/>
  <c r="AY918" i="191"/>
  <c r="AV919" i="191"/>
  <c r="AW919" i="191"/>
  <c r="AX919" i="191"/>
  <c r="AY919" i="191"/>
  <c r="AV920" i="191"/>
  <c r="AW920" i="191"/>
  <c r="AX920" i="191"/>
  <c r="AY920" i="191"/>
  <c r="AV921" i="191"/>
  <c r="AW921" i="191"/>
  <c r="AX921" i="191"/>
  <c r="AY921" i="191"/>
  <c r="AV922" i="191"/>
  <c r="AW922" i="191"/>
  <c r="AX922" i="191"/>
  <c r="AY922" i="191"/>
  <c r="AV923" i="191"/>
  <c r="AW923" i="191"/>
  <c r="AX923" i="191"/>
  <c r="AY923" i="191"/>
  <c r="AV924" i="191"/>
  <c r="AW924" i="191"/>
  <c r="AX924" i="191"/>
  <c r="AY924" i="191"/>
  <c r="AV925" i="191"/>
  <c r="AW925" i="191"/>
  <c r="AX925" i="191"/>
  <c r="AY925" i="191"/>
  <c r="AV926" i="191"/>
  <c r="AW926" i="191"/>
  <c r="AX926" i="191"/>
  <c r="AY926" i="191"/>
  <c r="AV927" i="191"/>
  <c r="AW927" i="191"/>
  <c r="AX927" i="191"/>
  <c r="AY927" i="191"/>
  <c r="AV928" i="191"/>
  <c r="AW928" i="191"/>
  <c r="AX928" i="191"/>
  <c r="AY928" i="191"/>
  <c r="AV929" i="191"/>
  <c r="AW929" i="191"/>
  <c r="AX929" i="191"/>
  <c r="AY929" i="191"/>
  <c r="AV930" i="191"/>
  <c r="AW930" i="191"/>
  <c r="AX930" i="191"/>
  <c r="AY930" i="191"/>
  <c r="AV931" i="191"/>
  <c r="AW931" i="191"/>
  <c r="AX931" i="191"/>
  <c r="AY931" i="191"/>
  <c r="AV932" i="191"/>
  <c r="AW932" i="191"/>
  <c r="AX932" i="191"/>
  <c r="AY932" i="191"/>
  <c r="AV933" i="191"/>
  <c r="AW933" i="191"/>
  <c r="AX933" i="191"/>
  <c r="AY933" i="191"/>
  <c r="AV934" i="191"/>
  <c r="AW934" i="191"/>
  <c r="AX934" i="191"/>
  <c r="AY934" i="191"/>
  <c r="AV935" i="191"/>
  <c r="AW935" i="191"/>
  <c r="AX935" i="191"/>
  <c r="AY935" i="191"/>
  <c r="AV936" i="191"/>
  <c r="AW936" i="191"/>
  <c r="AX936" i="191"/>
  <c r="AY936" i="191"/>
  <c r="AV937" i="191"/>
  <c r="AW937" i="191"/>
  <c r="AX937" i="191"/>
  <c r="AY937" i="191"/>
  <c r="AV938" i="191"/>
  <c r="AW938" i="191"/>
  <c r="AX938" i="191"/>
  <c r="AY938" i="191"/>
  <c r="AV939" i="191"/>
  <c r="AW939" i="191"/>
  <c r="AX939" i="191"/>
  <c r="AY939" i="191"/>
  <c r="AV940" i="191"/>
  <c r="AW940" i="191"/>
  <c r="AX940" i="191"/>
  <c r="AY940" i="191"/>
  <c r="AV941" i="191"/>
  <c r="AW941" i="191"/>
  <c r="AX941" i="191"/>
  <c r="AY941" i="191"/>
  <c r="AV942" i="191"/>
  <c r="AW942" i="191"/>
  <c r="AX942" i="191"/>
  <c r="AY942" i="191"/>
  <c r="AV943" i="191"/>
  <c r="AW943" i="191"/>
  <c r="AX943" i="191"/>
  <c r="AY943" i="191"/>
  <c r="AV944" i="191"/>
  <c r="AW944" i="191"/>
  <c r="AX944" i="191"/>
  <c r="AY944" i="191"/>
  <c r="AV945" i="191"/>
  <c r="AW945" i="191"/>
  <c r="AX945" i="191"/>
  <c r="AY945" i="191"/>
  <c r="AV946" i="191"/>
  <c r="AW946" i="191"/>
  <c r="AX946" i="191"/>
  <c r="AY946" i="191"/>
  <c r="AV947" i="191"/>
  <c r="AW947" i="191"/>
  <c r="AX947" i="191"/>
  <c r="AY947" i="191"/>
  <c r="AV948" i="191"/>
  <c r="AW948" i="191"/>
  <c r="AX948" i="191"/>
  <c r="AY948" i="191"/>
  <c r="AV949" i="191"/>
  <c r="AW949" i="191"/>
  <c r="AX949" i="191"/>
  <c r="AY949" i="191"/>
  <c r="AV950" i="191"/>
  <c r="AW950" i="191"/>
  <c r="AX950" i="191"/>
  <c r="AY950" i="191"/>
  <c r="AV951" i="191"/>
  <c r="AW951" i="191"/>
  <c r="AX951" i="191"/>
  <c r="AY951" i="191"/>
  <c r="AV952" i="191"/>
  <c r="AW952" i="191"/>
  <c r="AX952" i="191"/>
  <c r="AY952" i="191"/>
  <c r="AV953" i="191"/>
  <c r="AW953" i="191"/>
  <c r="AX953" i="191"/>
  <c r="AY953" i="191"/>
  <c r="AV954" i="191"/>
  <c r="AW954" i="191"/>
  <c r="AX954" i="191"/>
  <c r="AY954" i="191"/>
  <c r="AV955" i="191"/>
  <c r="AW955" i="191"/>
  <c r="AX955" i="191"/>
  <c r="AY955" i="191"/>
  <c r="AV956" i="191"/>
  <c r="AW956" i="191"/>
  <c r="AX956" i="191"/>
  <c r="AY956" i="191"/>
  <c r="AV957" i="191"/>
  <c r="AW957" i="191"/>
  <c r="AX957" i="191"/>
  <c r="AY957" i="191"/>
  <c r="AV958" i="191"/>
  <c r="AW958" i="191"/>
  <c r="AX958" i="191"/>
  <c r="AY958" i="191"/>
  <c r="AV959" i="191"/>
  <c r="AW959" i="191"/>
  <c r="AX959" i="191"/>
  <c r="AY959" i="191"/>
  <c r="AV960" i="191"/>
  <c r="AW960" i="191"/>
  <c r="AX960" i="191"/>
  <c r="AY960" i="191"/>
  <c r="AV961" i="191"/>
  <c r="AW961" i="191"/>
  <c r="AX961" i="191"/>
  <c r="AY961" i="191"/>
  <c r="AV962" i="191"/>
  <c r="AW962" i="191"/>
  <c r="AX962" i="191"/>
  <c r="AY962" i="191"/>
  <c r="AV963" i="191"/>
  <c r="AW963" i="191"/>
  <c r="AX963" i="191"/>
  <c r="AY963" i="191"/>
  <c r="AV964" i="191"/>
  <c r="AW964" i="191"/>
  <c r="AX964" i="191"/>
  <c r="AY964" i="191"/>
  <c r="AV965" i="191"/>
  <c r="AW965" i="191"/>
  <c r="AX965" i="191"/>
  <c r="AY965" i="191"/>
  <c r="AV966" i="191"/>
  <c r="AW966" i="191"/>
  <c r="AX966" i="191"/>
  <c r="AY966" i="191"/>
  <c r="AV967" i="191"/>
  <c r="AW967" i="191"/>
  <c r="AX967" i="191"/>
  <c r="AY967" i="191"/>
  <c r="AV968" i="191"/>
  <c r="AW968" i="191"/>
  <c r="AX968" i="191"/>
  <c r="AY968" i="191"/>
  <c r="AV969" i="191"/>
  <c r="AW969" i="191"/>
  <c r="AX969" i="191"/>
  <c r="AY969" i="191"/>
  <c r="AV970" i="191"/>
  <c r="AW970" i="191"/>
  <c r="AX970" i="191"/>
  <c r="AY970" i="191"/>
  <c r="AV971" i="191"/>
  <c r="AW971" i="191"/>
  <c r="AX971" i="191"/>
  <c r="AY971" i="191"/>
  <c r="AV972" i="191"/>
  <c r="AW972" i="191"/>
  <c r="AX972" i="191"/>
  <c r="AY972" i="191"/>
  <c r="AV973" i="191"/>
  <c r="AW973" i="191"/>
  <c r="AX973" i="191"/>
  <c r="AY973" i="191"/>
  <c r="AV974" i="191"/>
  <c r="AW974" i="191"/>
  <c r="AX974" i="191"/>
  <c r="AY974" i="191"/>
  <c r="AV975" i="191"/>
  <c r="AW975" i="191"/>
  <c r="AX975" i="191"/>
  <c r="AY975" i="191"/>
  <c r="AV976" i="191"/>
  <c r="AW976" i="191"/>
  <c r="AX976" i="191"/>
  <c r="AY976" i="191"/>
  <c r="AV977" i="191"/>
  <c r="AW977" i="191"/>
  <c r="AX977" i="191"/>
  <c r="AY977" i="191"/>
  <c r="AV978" i="191"/>
  <c r="AW978" i="191"/>
  <c r="AX978" i="191"/>
  <c r="AY978" i="191"/>
  <c r="AV979" i="191"/>
  <c r="AW979" i="191"/>
  <c r="AX979" i="191"/>
  <c r="AY979" i="191"/>
  <c r="AV980" i="191"/>
  <c r="AW980" i="191"/>
  <c r="AX980" i="191"/>
  <c r="AY980" i="191"/>
  <c r="AV981" i="191"/>
  <c r="AW981" i="191"/>
  <c r="AX981" i="191"/>
  <c r="AY981" i="191"/>
  <c r="AV982" i="191"/>
  <c r="AW982" i="191"/>
  <c r="AX982" i="191"/>
  <c r="AY982" i="191"/>
  <c r="AV983" i="191"/>
  <c r="AW983" i="191"/>
  <c r="AX983" i="191"/>
  <c r="AY983" i="191"/>
  <c r="AV984" i="191"/>
  <c r="AW984" i="191"/>
  <c r="AX984" i="191"/>
  <c r="AY984" i="191"/>
  <c r="AV985" i="191"/>
  <c r="AW985" i="191"/>
  <c r="AX985" i="191"/>
  <c r="AY985" i="191"/>
  <c r="AV986" i="191"/>
  <c r="AW986" i="191"/>
  <c r="AX986" i="191"/>
  <c r="AY986" i="191"/>
  <c r="AV987" i="191"/>
  <c r="AW987" i="191"/>
  <c r="AX987" i="191"/>
  <c r="AY987" i="191"/>
  <c r="AV988" i="191"/>
  <c r="AW988" i="191"/>
  <c r="AX988" i="191"/>
  <c r="AY988" i="191"/>
  <c r="AV989" i="191"/>
  <c r="AW989" i="191"/>
  <c r="AX989" i="191"/>
  <c r="AY989" i="191"/>
  <c r="AV990" i="191"/>
  <c r="AW990" i="191"/>
  <c r="AX990" i="191"/>
  <c r="AY990" i="191"/>
  <c r="AV991" i="191"/>
  <c r="AW991" i="191"/>
  <c r="AX991" i="191"/>
  <c r="AY991" i="191"/>
  <c r="AV992" i="191"/>
  <c r="AW992" i="191"/>
  <c r="AX992" i="191"/>
  <c r="AY992" i="191"/>
  <c r="AV993" i="191"/>
  <c r="AW993" i="191"/>
  <c r="AX993" i="191"/>
  <c r="AY993" i="191"/>
  <c r="AV994" i="191"/>
  <c r="AW994" i="191"/>
  <c r="AX994" i="191"/>
  <c r="AY994" i="191"/>
  <c r="AV995" i="191"/>
  <c r="AW995" i="191"/>
  <c r="AX995" i="191"/>
  <c r="AY995" i="191"/>
  <c r="AV996" i="191"/>
  <c r="AW996" i="191"/>
  <c r="AX996" i="191"/>
  <c r="AY996" i="191"/>
  <c r="AV997" i="191"/>
  <c r="AW997" i="191"/>
  <c r="AX997" i="191"/>
  <c r="AY997" i="191"/>
  <c r="AV998" i="191"/>
  <c r="AW998" i="191"/>
  <c r="AX998" i="191"/>
  <c r="AY998" i="191"/>
  <c r="AV999" i="191"/>
  <c r="AW999" i="191"/>
  <c r="AX999" i="191"/>
  <c r="AY999" i="191"/>
  <c r="AV1000" i="191"/>
  <c r="AW1000" i="191"/>
  <c r="AX1000" i="191"/>
  <c r="AY1000" i="191"/>
  <c r="AV1001" i="191"/>
  <c r="AW1001" i="191"/>
  <c r="AX1001" i="191"/>
  <c r="AY1001" i="191"/>
  <c r="AV1002" i="191"/>
  <c r="AW1002" i="191"/>
  <c r="AX1002" i="191"/>
  <c r="AY1002" i="191"/>
  <c r="AV1003" i="191"/>
  <c r="AW1003" i="191"/>
  <c r="AX1003" i="191"/>
  <c r="AY1003" i="191"/>
  <c r="AV1004" i="191"/>
  <c r="AW1004" i="191"/>
  <c r="AX1004" i="191"/>
  <c r="AY1004" i="191"/>
  <c r="AV1005" i="191"/>
  <c r="AW1005" i="191"/>
  <c r="AX1005" i="191"/>
  <c r="AY1005" i="191"/>
  <c r="AV1006" i="191"/>
  <c r="AW1006" i="191"/>
  <c r="AX1006" i="191"/>
  <c r="AY1006" i="191"/>
  <c r="AV1007" i="191"/>
  <c r="AW1007" i="191"/>
  <c r="AX1007" i="191"/>
  <c r="AY1007" i="191"/>
  <c r="AV1008" i="191"/>
  <c r="AW1008" i="191"/>
  <c r="AX1008" i="191"/>
  <c r="AY1008" i="191"/>
  <c r="AV1009" i="191"/>
  <c r="AW1009" i="191"/>
  <c r="AX1009" i="191"/>
  <c r="AY1009" i="191"/>
  <c r="AV1010" i="191"/>
  <c r="AW1010" i="191"/>
  <c r="AX1010" i="191"/>
  <c r="AY1010" i="191"/>
  <c r="AV1011" i="191"/>
  <c r="AW1011" i="191"/>
  <c r="AX1011" i="191"/>
  <c r="AY1011" i="191"/>
  <c r="AV1012" i="191"/>
  <c r="AW1012" i="191"/>
  <c r="AX1012" i="191"/>
  <c r="AY1012" i="191"/>
  <c r="AV1013" i="191"/>
  <c r="AW1013" i="191"/>
  <c r="AX1013" i="191"/>
  <c r="AY1013" i="191"/>
  <c r="AV1014" i="191"/>
  <c r="AW1014" i="191"/>
  <c r="AX1014" i="191"/>
  <c r="AY1014" i="191"/>
  <c r="AV1015" i="191"/>
  <c r="AW1015" i="191"/>
  <c r="AX1015" i="191"/>
  <c r="AY1015" i="191"/>
  <c r="AV1016" i="191"/>
  <c r="AW1016" i="191"/>
  <c r="AX1016" i="191"/>
  <c r="AY1016" i="191"/>
  <c r="AV1017" i="191"/>
  <c r="AW1017" i="191"/>
  <c r="AX1017" i="191"/>
  <c r="AY1017" i="191"/>
  <c r="AV1018" i="191"/>
  <c r="AW1018" i="191"/>
  <c r="AX1018" i="191"/>
  <c r="AY1018" i="191"/>
  <c r="AV1019" i="191"/>
  <c r="AW1019" i="191"/>
  <c r="AX1019" i="191"/>
  <c r="AY1019" i="191"/>
  <c r="AV1020" i="191"/>
  <c r="AW1020" i="191"/>
  <c r="AX1020" i="191"/>
  <c r="AY1020" i="191"/>
  <c r="AV1021" i="191"/>
  <c r="AW1021" i="191"/>
  <c r="AX1021" i="191"/>
  <c r="AY1021" i="191"/>
  <c r="AV1022" i="191"/>
  <c r="AW1022" i="191"/>
  <c r="AX1022" i="191"/>
  <c r="AY1022" i="191"/>
  <c r="AV1023" i="191"/>
  <c r="AW1023" i="191"/>
  <c r="AX1023" i="191"/>
  <c r="AY1023" i="191"/>
  <c r="AV1024" i="191"/>
  <c r="AW1024" i="191"/>
  <c r="AX1024" i="191"/>
  <c r="AY1024" i="191"/>
  <c r="AV1025" i="191"/>
  <c r="AW1025" i="191"/>
  <c r="AX1025" i="191"/>
  <c r="AY1025" i="191"/>
  <c r="AV1026" i="191"/>
  <c r="AW1026" i="191"/>
  <c r="AX1026" i="191"/>
  <c r="AY1026" i="191"/>
  <c r="AV1027" i="191"/>
  <c r="AW1027" i="191"/>
  <c r="AX1027" i="191"/>
  <c r="AY1027" i="191"/>
  <c r="AV1028" i="191"/>
  <c r="AW1028" i="191"/>
  <c r="AX1028" i="191"/>
  <c r="AY1028" i="191"/>
  <c r="AV1029" i="191"/>
  <c r="AW1029" i="191"/>
  <c r="AX1029" i="191"/>
  <c r="AY1029" i="191"/>
  <c r="AV1030" i="191"/>
  <c r="AW1030" i="191"/>
  <c r="AX1030" i="191"/>
  <c r="AY1030" i="191"/>
  <c r="AV1031" i="191"/>
  <c r="AW1031" i="191"/>
  <c r="AX1031" i="191"/>
  <c r="AY1031" i="191"/>
  <c r="AV1032" i="191"/>
  <c r="AW1032" i="191"/>
  <c r="AX1032" i="191"/>
  <c r="AY1032" i="191"/>
  <c r="AV1033" i="191"/>
  <c r="AW1033" i="191"/>
  <c r="AX1033" i="191"/>
  <c r="AY1033" i="191"/>
  <c r="AV1034" i="191"/>
  <c r="AW1034" i="191"/>
  <c r="AX1034" i="191"/>
  <c r="AY1034" i="191"/>
  <c r="AV1035" i="191"/>
  <c r="AW1035" i="191"/>
  <c r="AX1035" i="191"/>
  <c r="AY1035" i="191"/>
  <c r="AV1036" i="191"/>
  <c r="AW1036" i="191"/>
  <c r="AX1036" i="191"/>
  <c r="AY1036" i="191"/>
  <c r="AV1037" i="191"/>
  <c r="AW1037" i="191"/>
  <c r="AX1037" i="191"/>
  <c r="AY1037" i="191"/>
  <c r="AV1038" i="191"/>
  <c r="AW1038" i="191"/>
  <c r="AX1038" i="191"/>
  <c r="AY1038" i="191"/>
  <c r="AV1039" i="191"/>
  <c r="AW1039" i="191"/>
  <c r="AX1039" i="191"/>
  <c r="AY1039" i="191"/>
  <c r="AV1040" i="191"/>
  <c r="AW1040" i="191"/>
  <c r="AX1040" i="191"/>
  <c r="AY1040" i="191"/>
  <c r="AV1041" i="191"/>
  <c r="AW1041" i="191"/>
  <c r="AX1041" i="191"/>
  <c r="AY1041" i="191"/>
  <c r="AV1042" i="191"/>
  <c r="AW1042" i="191"/>
  <c r="AX1042" i="191"/>
  <c r="AY1042" i="191"/>
  <c r="AV1043" i="191"/>
  <c r="AW1043" i="191"/>
  <c r="AX1043" i="191"/>
  <c r="AY1043" i="191"/>
  <c r="AV1044" i="191"/>
  <c r="AW1044" i="191"/>
  <c r="AX1044" i="191"/>
  <c r="AY1044" i="191"/>
  <c r="AV1045" i="191"/>
  <c r="AW1045" i="191"/>
  <c r="AX1045" i="191"/>
  <c r="AY1045" i="191"/>
  <c r="AV1046" i="191"/>
  <c r="AW1046" i="191"/>
  <c r="AX1046" i="191"/>
  <c r="AY1046" i="191"/>
  <c r="AV1047" i="191"/>
  <c r="AW1047" i="191"/>
  <c r="AX1047" i="191"/>
  <c r="AY1047" i="191"/>
  <c r="AV1048" i="191"/>
  <c r="AW1048" i="191"/>
  <c r="AX1048" i="191"/>
  <c r="AY1048" i="191"/>
  <c r="AV1049" i="191"/>
  <c r="AW1049" i="191"/>
  <c r="AX1049" i="191"/>
  <c r="AY1049" i="191"/>
  <c r="AV1050" i="191"/>
  <c r="AW1050" i="191"/>
  <c r="AX1050" i="191"/>
  <c r="AY1050" i="191"/>
  <c r="AV1051" i="191"/>
  <c r="AW1051" i="191"/>
  <c r="AX1051" i="191"/>
  <c r="AY1051" i="191"/>
  <c r="AV1052" i="191"/>
  <c r="AW1052" i="191"/>
  <c r="AX1052" i="191"/>
  <c r="AY1052" i="191"/>
  <c r="AV1053" i="191"/>
  <c r="AW1053" i="191"/>
  <c r="AX1053" i="191"/>
  <c r="AY1053" i="191"/>
  <c r="AV1054" i="191"/>
  <c r="AW1054" i="191"/>
  <c r="AX1054" i="191"/>
  <c r="AY1054" i="191"/>
  <c r="AV1055" i="191"/>
  <c r="AW1055" i="191"/>
  <c r="AX1055" i="191"/>
  <c r="AY1055" i="191"/>
  <c r="AV1056" i="191"/>
  <c r="AW1056" i="191"/>
  <c r="AX1056" i="191"/>
  <c r="AY1056" i="191"/>
  <c r="AV1057" i="191"/>
  <c r="AW1057" i="191"/>
  <c r="AX1057" i="191"/>
  <c r="AY1057" i="191"/>
  <c r="AV1058" i="191"/>
  <c r="AW1058" i="191"/>
  <c r="AX1058" i="191"/>
  <c r="AY1058" i="191"/>
  <c r="AV1059" i="191"/>
  <c r="AW1059" i="191"/>
  <c r="AX1059" i="191"/>
  <c r="AY1059" i="191"/>
  <c r="AV1060" i="191"/>
  <c r="AW1060" i="191"/>
  <c r="AX1060" i="191"/>
  <c r="AY1060" i="191"/>
  <c r="AV1061" i="191"/>
  <c r="AW1061" i="191"/>
  <c r="AX1061" i="191"/>
  <c r="AY1061" i="191"/>
  <c r="AV1062" i="191"/>
  <c r="AW1062" i="191"/>
  <c r="AX1062" i="191"/>
  <c r="AY1062" i="191"/>
  <c r="AV1063" i="191"/>
  <c r="AW1063" i="191"/>
  <c r="AX1063" i="191"/>
  <c r="AY1063" i="191"/>
  <c r="AV1064" i="191"/>
  <c r="AW1064" i="191"/>
  <c r="AX1064" i="191"/>
  <c r="AY1064" i="191"/>
  <c r="AV1065" i="191"/>
  <c r="AW1065" i="191"/>
  <c r="AX1065" i="191"/>
  <c r="AY1065" i="191"/>
  <c r="AV1066" i="191"/>
  <c r="AW1066" i="191"/>
  <c r="AX1066" i="191"/>
  <c r="AY1066" i="191"/>
  <c r="AV1067" i="191"/>
  <c r="AW1067" i="191"/>
  <c r="AX1067" i="191"/>
  <c r="AY1067" i="191"/>
  <c r="AV1068" i="191"/>
  <c r="AW1068" i="191"/>
  <c r="AX1068" i="191"/>
  <c r="AY1068" i="191"/>
  <c r="AV1069" i="191"/>
  <c r="AW1069" i="191"/>
  <c r="AX1069" i="191"/>
  <c r="AY1069" i="191"/>
  <c r="AV1070" i="191"/>
  <c r="AW1070" i="191"/>
  <c r="AX1070" i="191"/>
  <c r="AY1070" i="191"/>
  <c r="AV1071" i="191"/>
  <c r="AW1071" i="191"/>
  <c r="AX1071" i="191"/>
  <c r="AY1071" i="191"/>
  <c r="AV1072" i="191"/>
  <c r="AW1072" i="191"/>
  <c r="AX1072" i="191"/>
  <c r="AY1072" i="191"/>
  <c r="AV1073" i="191"/>
  <c r="AW1073" i="191"/>
  <c r="AX1073" i="191"/>
  <c r="AY1073" i="191"/>
  <c r="AV1074" i="191"/>
  <c r="AW1074" i="191"/>
  <c r="AX1074" i="191"/>
  <c r="AY1074" i="191"/>
  <c r="AV1075" i="191"/>
  <c r="AW1075" i="191"/>
  <c r="AX1075" i="191"/>
  <c r="AY1075" i="191"/>
  <c r="AV1076" i="191"/>
  <c r="AW1076" i="191"/>
  <c r="AX1076" i="191"/>
  <c r="AY1076" i="191"/>
  <c r="AV1077" i="191"/>
  <c r="AW1077" i="191"/>
  <c r="AX1077" i="191"/>
  <c r="AY1077" i="191"/>
  <c r="AV1078" i="191"/>
  <c r="AW1078" i="191"/>
  <c r="AX1078" i="191"/>
  <c r="AY1078" i="191"/>
  <c r="AV1079" i="191"/>
  <c r="AW1079" i="191"/>
  <c r="AX1079" i="191"/>
  <c r="AY1079" i="191"/>
  <c r="AV1080" i="191"/>
  <c r="AW1080" i="191"/>
  <c r="AX1080" i="191"/>
  <c r="AY1080" i="191"/>
  <c r="AV1081" i="191"/>
  <c r="AW1081" i="191"/>
  <c r="AX1081" i="191"/>
  <c r="AY1081" i="191"/>
  <c r="AV1082" i="191"/>
  <c r="AW1082" i="191"/>
  <c r="AX1082" i="191"/>
  <c r="AY1082" i="191"/>
  <c r="AV1083" i="191"/>
  <c r="AW1083" i="191"/>
  <c r="AX1083" i="191"/>
  <c r="AY1083" i="191"/>
  <c r="AV1084" i="191"/>
  <c r="AW1084" i="191"/>
  <c r="AX1084" i="191"/>
  <c r="AY1084" i="191"/>
  <c r="AV1085" i="191"/>
  <c r="AW1085" i="191"/>
  <c r="AX1085" i="191"/>
  <c r="AY1085" i="191"/>
  <c r="AV1086" i="191"/>
  <c r="AW1086" i="191"/>
  <c r="AX1086" i="191"/>
  <c r="AY1086" i="191"/>
  <c r="AV1087" i="191"/>
  <c r="AW1087" i="191"/>
  <c r="AX1087" i="191"/>
  <c r="AY1087" i="191"/>
  <c r="AV1088" i="191"/>
  <c r="AW1088" i="191"/>
  <c r="AX1088" i="191"/>
  <c r="AY1088" i="191"/>
  <c r="AV1089" i="191"/>
  <c r="AW1089" i="191"/>
  <c r="AX1089" i="191"/>
  <c r="AY1089" i="191"/>
  <c r="AV1090" i="191"/>
  <c r="AW1090" i="191"/>
  <c r="AX1090" i="191"/>
  <c r="AY1090" i="191"/>
  <c r="AV1091" i="191"/>
  <c r="AW1091" i="191"/>
  <c r="AX1091" i="191"/>
  <c r="AY1091" i="191"/>
  <c r="AV1092" i="191"/>
  <c r="AW1092" i="191"/>
  <c r="AX1092" i="191"/>
  <c r="AY1092" i="191"/>
  <c r="AV1093" i="191"/>
  <c r="AW1093" i="191"/>
  <c r="AX1093" i="191"/>
  <c r="AY1093" i="191"/>
  <c r="AV1094" i="191"/>
  <c r="AW1094" i="191"/>
  <c r="AX1094" i="191"/>
  <c r="AY1094" i="191"/>
  <c r="AV1095" i="191"/>
  <c r="AW1095" i="191"/>
  <c r="AX1095" i="191"/>
  <c r="AY1095" i="191"/>
  <c r="AV1096" i="191"/>
  <c r="AW1096" i="191"/>
  <c r="AX1096" i="191"/>
  <c r="AY1096" i="191"/>
  <c r="AV1097" i="191"/>
  <c r="AW1097" i="191"/>
  <c r="AX1097" i="191"/>
  <c r="AY1097" i="191"/>
  <c r="AV1098" i="191"/>
  <c r="AW1098" i="191"/>
  <c r="AX1098" i="191"/>
  <c r="AY1098" i="191"/>
  <c r="AV1099" i="191"/>
  <c r="AW1099" i="191"/>
  <c r="AX1099" i="191"/>
  <c r="AY1099" i="191"/>
  <c r="AV1100" i="191"/>
  <c r="AW1100" i="191"/>
  <c r="AX1100" i="191"/>
  <c r="AY1100" i="191"/>
  <c r="AV1101" i="191"/>
  <c r="AW1101" i="191"/>
  <c r="AX1101" i="191"/>
  <c r="AY1101" i="191"/>
  <c r="AV1102" i="191"/>
  <c r="AW1102" i="191"/>
  <c r="AX1102" i="191"/>
  <c r="AY1102" i="191"/>
  <c r="AV1103" i="191"/>
  <c r="AW1103" i="191"/>
  <c r="AX1103" i="191"/>
  <c r="AY1103" i="191"/>
  <c r="AV1104" i="191"/>
  <c r="AW1104" i="191"/>
  <c r="AX1104" i="191"/>
  <c r="AY1104" i="191"/>
  <c r="AV1105" i="191"/>
  <c r="AW1105" i="191"/>
  <c r="AX1105" i="191"/>
  <c r="AY1105" i="191"/>
  <c r="AV1106" i="191"/>
  <c r="AW1106" i="191"/>
  <c r="AX1106" i="191"/>
  <c r="AY1106" i="191"/>
  <c r="AV1107" i="191"/>
  <c r="AW1107" i="191"/>
  <c r="AX1107" i="191"/>
  <c r="AY1107" i="191"/>
  <c r="AV1108" i="191"/>
  <c r="AW1108" i="191"/>
  <c r="AX1108" i="191"/>
  <c r="AY1108" i="191"/>
  <c r="AV1109" i="191"/>
  <c r="AW1109" i="191"/>
  <c r="AX1109" i="191"/>
  <c r="AY1109" i="191"/>
  <c r="AV1110" i="191"/>
  <c r="AW1110" i="191"/>
  <c r="AX1110" i="191"/>
  <c r="AY1110" i="191"/>
  <c r="AV1111" i="191"/>
  <c r="AW1111" i="191"/>
  <c r="AX1111" i="191"/>
  <c r="AY1111" i="191"/>
  <c r="AV1112" i="191"/>
  <c r="AW1112" i="191"/>
  <c r="AX1112" i="191"/>
  <c r="AY1112" i="191"/>
  <c r="AV1113" i="191"/>
  <c r="AW1113" i="191"/>
  <c r="AX1113" i="191"/>
  <c r="AY1113" i="191"/>
  <c r="AV1114" i="191"/>
  <c r="AW1114" i="191"/>
  <c r="AX1114" i="191"/>
  <c r="AY1114" i="191"/>
  <c r="AV1115" i="191"/>
  <c r="AW1115" i="191"/>
  <c r="AX1115" i="191"/>
  <c r="AY1115" i="191"/>
  <c r="AV1116" i="191"/>
  <c r="AW1116" i="191"/>
  <c r="AX1116" i="191"/>
  <c r="AY1116" i="191"/>
  <c r="AV1117" i="191"/>
  <c r="AW1117" i="191"/>
  <c r="AX1117" i="191"/>
  <c r="AY1117" i="191"/>
  <c r="AV1118" i="191"/>
  <c r="AW1118" i="191"/>
  <c r="AX1118" i="191"/>
  <c r="AY1118" i="191"/>
  <c r="AV1119" i="191"/>
  <c r="AW1119" i="191"/>
  <c r="AX1119" i="191"/>
  <c r="AY1119" i="191"/>
  <c r="AV1120" i="191"/>
  <c r="AW1120" i="191"/>
  <c r="AX1120" i="191"/>
  <c r="AY1120" i="191"/>
  <c r="AV1121" i="191"/>
  <c r="AW1121" i="191"/>
  <c r="AX1121" i="191"/>
  <c r="AY1121" i="191"/>
  <c r="AV1122" i="191"/>
  <c r="AW1122" i="191"/>
  <c r="AX1122" i="191"/>
  <c r="AY1122" i="191"/>
  <c r="AV1123" i="191"/>
  <c r="AW1123" i="191"/>
  <c r="AX1123" i="191"/>
  <c r="AY1123" i="191"/>
  <c r="AV1124" i="191"/>
  <c r="AW1124" i="191"/>
  <c r="AX1124" i="191"/>
  <c r="AY1124" i="191"/>
  <c r="AV1125" i="191"/>
  <c r="AW1125" i="191"/>
  <c r="AX1125" i="191"/>
  <c r="AY1125" i="191"/>
  <c r="AV1126" i="191"/>
  <c r="AW1126" i="191"/>
  <c r="AX1126" i="191"/>
  <c r="AY1126" i="191"/>
  <c r="AV1127" i="191"/>
  <c r="AW1127" i="191"/>
  <c r="AX1127" i="191"/>
  <c r="AY1127" i="191"/>
  <c r="AV1128" i="191"/>
  <c r="AW1128" i="191"/>
  <c r="AX1128" i="191"/>
  <c r="AY1128" i="191"/>
  <c r="AV1129" i="191"/>
  <c r="AW1129" i="191"/>
  <c r="AX1129" i="191"/>
  <c r="AY1129" i="191"/>
  <c r="AV1130" i="191"/>
  <c r="AW1130" i="191"/>
  <c r="AX1130" i="191"/>
  <c r="AY1130" i="191"/>
  <c r="AV1131" i="191"/>
  <c r="AW1131" i="191"/>
  <c r="AX1131" i="191"/>
  <c r="AY1131" i="191"/>
  <c r="AV1132" i="191"/>
  <c r="AW1132" i="191"/>
  <c r="AX1132" i="191"/>
  <c r="AY1132" i="191"/>
  <c r="AV1133" i="191"/>
  <c r="AW1133" i="191"/>
  <c r="AX1133" i="191"/>
  <c r="AY1133" i="191"/>
  <c r="AV1134" i="191"/>
  <c r="AW1134" i="191"/>
  <c r="AX1134" i="191"/>
  <c r="AY1134" i="191"/>
  <c r="AV1135" i="191"/>
  <c r="AW1135" i="191"/>
  <c r="AX1135" i="191"/>
  <c r="AY1135" i="191"/>
  <c r="AV1136" i="191"/>
  <c r="AW1136" i="191"/>
  <c r="AX1136" i="191"/>
  <c r="AY1136" i="191"/>
  <c r="AV1137" i="191"/>
  <c r="AW1137" i="191"/>
  <c r="AX1137" i="191"/>
  <c r="AY1137" i="191"/>
  <c r="AV1138" i="191"/>
  <c r="AW1138" i="191"/>
  <c r="AX1138" i="191"/>
  <c r="AY1138" i="191"/>
  <c r="AV1139" i="191"/>
  <c r="AW1139" i="191"/>
  <c r="AX1139" i="191"/>
  <c r="AY1139" i="191"/>
  <c r="AV1140" i="191"/>
  <c r="AW1140" i="191"/>
  <c r="AX1140" i="191"/>
  <c r="AY1140" i="191"/>
  <c r="AV1141" i="191"/>
  <c r="AW1141" i="191"/>
  <c r="AX1141" i="191"/>
  <c r="AY1141" i="191"/>
  <c r="AV1142" i="191"/>
  <c r="AW1142" i="191"/>
  <c r="AX1142" i="191"/>
  <c r="AY1142" i="191"/>
  <c r="AV1143" i="191"/>
  <c r="AW1143" i="191"/>
  <c r="AX1143" i="191"/>
  <c r="AY1143" i="191"/>
  <c r="AV1144" i="191"/>
  <c r="AW1144" i="191"/>
  <c r="AX1144" i="191"/>
  <c r="AY1144" i="191"/>
  <c r="AV1145" i="191"/>
  <c r="AW1145" i="191"/>
  <c r="AX1145" i="191"/>
  <c r="AY1145" i="191"/>
  <c r="AV1146" i="191"/>
  <c r="AW1146" i="191"/>
  <c r="AX1146" i="191"/>
  <c r="AY1146" i="191"/>
  <c r="AV1147" i="191"/>
  <c r="AW1147" i="191"/>
  <c r="AX1147" i="191"/>
  <c r="AY1147" i="191"/>
  <c r="AV1148" i="191"/>
  <c r="AW1148" i="191"/>
  <c r="AX1148" i="191"/>
  <c r="AY1148" i="191"/>
  <c r="AV1149" i="191"/>
  <c r="AW1149" i="191"/>
  <c r="AX1149" i="191"/>
  <c r="AY1149" i="191"/>
  <c r="AV1150" i="191"/>
  <c r="AW1150" i="191"/>
  <c r="AX1150" i="191"/>
  <c r="AY1150" i="191"/>
  <c r="AV1151" i="191"/>
  <c r="AW1151" i="191"/>
  <c r="AX1151" i="191"/>
  <c r="AY1151" i="191"/>
  <c r="AV1152" i="191"/>
  <c r="AW1152" i="191"/>
  <c r="AX1152" i="191"/>
  <c r="AY1152" i="191"/>
  <c r="AV1153" i="191"/>
  <c r="AW1153" i="191"/>
  <c r="AX1153" i="191"/>
  <c r="AY1153" i="191"/>
  <c r="AV1154" i="191"/>
  <c r="AW1154" i="191"/>
  <c r="AX1154" i="191"/>
  <c r="AY1154" i="191"/>
  <c r="AV1155" i="191"/>
  <c r="AW1155" i="191"/>
  <c r="AX1155" i="191"/>
  <c r="AY1155" i="191"/>
  <c r="AV1156" i="191"/>
  <c r="AW1156" i="191"/>
  <c r="AX1156" i="191"/>
  <c r="AY1156" i="191"/>
  <c r="AV1157" i="191"/>
  <c r="AW1157" i="191"/>
  <c r="AX1157" i="191"/>
  <c r="AY1157" i="191"/>
  <c r="AV1158" i="191"/>
  <c r="AW1158" i="191"/>
  <c r="AX1158" i="191"/>
  <c r="AY1158" i="191"/>
  <c r="AV1159" i="191"/>
  <c r="AW1159" i="191"/>
  <c r="AX1159" i="191"/>
  <c r="AY1159" i="191"/>
  <c r="AV1160" i="191"/>
  <c r="AW1160" i="191"/>
  <c r="AX1160" i="191"/>
  <c r="AY1160" i="191"/>
  <c r="AV1161" i="191"/>
  <c r="AW1161" i="191"/>
  <c r="AX1161" i="191"/>
  <c r="AY1161" i="191"/>
  <c r="AV1162" i="191"/>
  <c r="AW1162" i="191"/>
  <c r="AX1162" i="191"/>
  <c r="AY1162" i="191"/>
  <c r="AV1163" i="191"/>
  <c r="AW1163" i="191"/>
  <c r="AX1163" i="191"/>
  <c r="AY1163" i="191"/>
  <c r="AV1164" i="191"/>
  <c r="AW1164" i="191"/>
  <c r="AX1164" i="191"/>
  <c r="AY1164" i="191"/>
  <c r="AV1165" i="191"/>
  <c r="AW1165" i="191"/>
  <c r="AX1165" i="191"/>
  <c r="AY1165" i="191"/>
  <c r="AV1166" i="191"/>
  <c r="AW1166" i="191"/>
  <c r="AX1166" i="191"/>
  <c r="AY1166" i="191"/>
  <c r="AV1167" i="191"/>
  <c r="AW1167" i="191"/>
  <c r="AX1167" i="191"/>
  <c r="AY1167" i="191"/>
  <c r="AV1168" i="191"/>
  <c r="AW1168" i="191"/>
  <c r="AX1168" i="191"/>
  <c r="AY1168" i="191"/>
  <c r="AV1169" i="191"/>
  <c r="AW1169" i="191"/>
  <c r="AX1169" i="191"/>
  <c r="AY1169" i="191"/>
  <c r="AV1170" i="191"/>
  <c r="AW1170" i="191"/>
  <c r="AX1170" i="191"/>
  <c r="AY1170" i="191"/>
  <c r="AV1171" i="191"/>
  <c r="AW1171" i="191"/>
  <c r="AX1171" i="191"/>
  <c r="AY1171" i="191"/>
  <c r="AV1172" i="191"/>
  <c r="AW1172" i="191"/>
  <c r="AX1172" i="191"/>
  <c r="AY1172" i="191"/>
  <c r="AV1173" i="191"/>
  <c r="AW1173" i="191"/>
  <c r="AX1173" i="191"/>
  <c r="AY1173" i="191"/>
  <c r="AV1174" i="191"/>
  <c r="AW1174" i="191"/>
  <c r="AX1174" i="191"/>
  <c r="AY1174" i="191"/>
  <c r="AV1175" i="191"/>
  <c r="AW1175" i="191"/>
  <c r="AX1175" i="191"/>
  <c r="AY1175" i="191"/>
  <c r="AV1176" i="191"/>
  <c r="AW1176" i="191"/>
  <c r="AX1176" i="191"/>
  <c r="AY1176" i="191"/>
  <c r="AV1177" i="191"/>
  <c r="AW1177" i="191"/>
  <c r="AX1177" i="191"/>
  <c r="AY1177" i="191"/>
  <c r="AV1178" i="191"/>
  <c r="AW1178" i="191"/>
  <c r="AX1178" i="191"/>
  <c r="AY1178" i="191"/>
  <c r="AV1179" i="191"/>
  <c r="AW1179" i="191"/>
  <c r="AX1179" i="191"/>
  <c r="AY1179" i="191"/>
  <c r="AV1180" i="191"/>
  <c r="AW1180" i="191"/>
  <c r="AX1180" i="191"/>
  <c r="AY1180" i="191"/>
  <c r="AV1181" i="191"/>
  <c r="AW1181" i="191"/>
  <c r="AX1181" i="191"/>
  <c r="AY1181" i="191"/>
  <c r="AV1182" i="191"/>
  <c r="AW1182" i="191"/>
  <c r="AX1182" i="191"/>
  <c r="AY1182" i="191"/>
  <c r="AV1183" i="191"/>
  <c r="AW1183" i="191"/>
  <c r="AX1183" i="191"/>
  <c r="AY1183" i="191"/>
  <c r="AV1184" i="191"/>
  <c r="AW1184" i="191"/>
  <c r="AX1184" i="191"/>
  <c r="AY1184" i="191"/>
  <c r="AV1185" i="191"/>
  <c r="AW1185" i="191"/>
  <c r="AX1185" i="191"/>
  <c r="AY1185" i="191"/>
  <c r="AV1186" i="191"/>
  <c r="AW1186" i="191"/>
  <c r="AX1186" i="191"/>
  <c r="AY1186" i="191"/>
  <c r="AV1187" i="191"/>
  <c r="AW1187" i="191"/>
  <c r="AX1187" i="191"/>
  <c r="AY1187" i="191"/>
  <c r="AV1188" i="191"/>
  <c r="AW1188" i="191"/>
  <c r="AX1188" i="191"/>
  <c r="AY1188" i="191"/>
  <c r="AV1189" i="191"/>
  <c r="AW1189" i="191"/>
  <c r="AX1189" i="191"/>
  <c r="AY1189" i="191"/>
  <c r="AV1190" i="191"/>
  <c r="AW1190" i="191"/>
  <c r="AX1190" i="191"/>
  <c r="AY1190" i="191"/>
  <c r="AV1191" i="191"/>
  <c r="AW1191" i="191"/>
  <c r="AX1191" i="191"/>
  <c r="AY1191" i="191"/>
  <c r="AV1192" i="191"/>
  <c r="AW1192" i="191"/>
  <c r="AX1192" i="191"/>
  <c r="AY1192" i="191"/>
  <c r="AV1193" i="191"/>
  <c r="AW1193" i="191"/>
  <c r="AX1193" i="191"/>
  <c r="AY1193" i="191"/>
  <c r="AV1194" i="191"/>
  <c r="AW1194" i="191"/>
  <c r="AX1194" i="191"/>
  <c r="AY1194" i="191"/>
  <c r="AV1195" i="191"/>
  <c r="AW1195" i="191"/>
  <c r="AX1195" i="191"/>
  <c r="AY1195" i="191"/>
  <c r="AV1196" i="191"/>
  <c r="AW1196" i="191"/>
  <c r="AX1196" i="191"/>
  <c r="AY1196" i="191"/>
  <c r="AV1197" i="191"/>
  <c r="AW1197" i="191"/>
  <c r="AX1197" i="191"/>
  <c r="AY1197" i="191"/>
  <c r="AV1198" i="191"/>
  <c r="AW1198" i="191"/>
  <c r="AX1198" i="191"/>
  <c r="AY1198" i="191"/>
  <c r="AV1199" i="191"/>
  <c r="AW1199" i="191"/>
  <c r="AX1199" i="191"/>
  <c r="AY1199" i="191"/>
  <c r="AV1200" i="191"/>
  <c r="AW1200" i="191"/>
  <c r="AX1200" i="191"/>
  <c r="AY1200" i="191"/>
  <c r="AV1201" i="191"/>
  <c r="AW1201" i="191"/>
  <c r="AX1201" i="191"/>
  <c r="AY1201" i="191"/>
  <c r="AV1202" i="191"/>
  <c r="AW1202" i="191"/>
  <c r="AX1202" i="191"/>
  <c r="AY1202" i="191"/>
  <c r="AV1203" i="191"/>
  <c r="AW1203" i="191"/>
  <c r="AX1203" i="191"/>
  <c r="AY1203" i="191"/>
  <c r="AV1204" i="191"/>
  <c r="AW1204" i="191"/>
  <c r="AX1204" i="191"/>
  <c r="AY1204" i="191"/>
  <c r="AV1205" i="191"/>
  <c r="AW1205" i="191"/>
  <c r="AX1205" i="191"/>
  <c r="AY1205" i="191"/>
  <c r="AV1206" i="191"/>
  <c r="AW1206" i="191"/>
  <c r="AX1206" i="191"/>
  <c r="AY1206" i="191"/>
  <c r="AV1207" i="191"/>
  <c r="AW1207" i="191"/>
  <c r="AX1207" i="191"/>
  <c r="AY1207" i="191"/>
  <c r="AV1208" i="191"/>
  <c r="AW1208" i="191"/>
  <c r="AX1208" i="191"/>
  <c r="AY1208" i="191"/>
  <c r="AV1209" i="191"/>
  <c r="AW1209" i="191"/>
  <c r="AX1209" i="191"/>
  <c r="AY1209" i="191"/>
  <c r="AV1210" i="191"/>
  <c r="AW1210" i="191"/>
  <c r="AX1210" i="191"/>
  <c r="AY1210" i="191"/>
  <c r="AV1211" i="191"/>
  <c r="AW1211" i="191"/>
  <c r="AX1211" i="191"/>
  <c r="AY1211" i="191"/>
  <c r="AV1212" i="191"/>
  <c r="AW1212" i="191"/>
  <c r="AX1212" i="191"/>
  <c r="AY1212" i="191"/>
  <c r="AV1213" i="191"/>
  <c r="AW1213" i="191"/>
  <c r="AX1213" i="191"/>
  <c r="AY1213" i="191"/>
  <c r="AV1214" i="191"/>
  <c r="AW1214" i="191"/>
  <c r="AX1214" i="191"/>
  <c r="AY1214" i="191"/>
  <c r="AV1215" i="191"/>
  <c r="AW1215" i="191"/>
  <c r="AX1215" i="191"/>
  <c r="AY1215" i="191"/>
  <c r="AV1216" i="191"/>
  <c r="AW1216" i="191"/>
  <c r="AX1216" i="191"/>
  <c r="AY1216" i="191"/>
  <c r="AV1217" i="191"/>
  <c r="AW1217" i="191"/>
  <c r="AX1217" i="191"/>
  <c r="AY1217" i="191"/>
  <c r="AV1218" i="191"/>
  <c r="AW1218" i="191"/>
  <c r="AX1218" i="191"/>
  <c r="AY1218" i="191"/>
  <c r="AV1219" i="191"/>
  <c r="AW1219" i="191"/>
  <c r="AX1219" i="191"/>
  <c r="AY1219" i="191"/>
  <c r="AV1220" i="191"/>
  <c r="AW1220" i="191"/>
  <c r="AX1220" i="191"/>
  <c r="AY1220" i="191"/>
  <c r="AV1221" i="191"/>
  <c r="AW1221" i="191"/>
  <c r="AX1221" i="191"/>
  <c r="AY1221" i="191"/>
  <c r="AV1222" i="191"/>
  <c r="AW1222" i="191"/>
  <c r="AX1222" i="191"/>
  <c r="AY1222" i="191"/>
  <c r="AV1223" i="191"/>
  <c r="AW1223" i="191"/>
  <c r="AX1223" i="191"/>
  <c r="AY1223" i="191"/>
  <c r="AV1224" i="191"/>
  <c r="AW1224" i="191"/>
  <c r="AX1224" i="191"/>
  <c r="AY1224" i="191"/>
  <c r="AV1225" i="191"/>
  <c r="AW1225" i="191"/>
  <c r="AX1225" i="191"/>
  <c r="AY1225" i="191"/>
  <c r="AV1226" i="191"/>
  <c r="AW1226" i="191"/>
  <c r="AX1226" i="191"/>
  <c r="AY1226" i="191"/>
  <c r="AV1227" i="191"/>
  <c r="AW1227" i="191"/>
  <c r="AX1227" i="191"/>
  <c r="AY1227" i="191"/>
  <c r="AV1228" i="191"/>
  <c r="AW1228" i="191"/>
  <c r="AX1228" i="191"/>
  <c r="AY1228" i="191"/>
  <c r="AV1229" i="191"/>
  <c r="AW1229" i="191"/>
  <c r="AX1229" i="191"/>
  <c r="AY1229" i="191"/>
  <c r="AV1230" i="191"/>
  <c r="AW1230" i="191"/>
  <c r="AX1230" i="191"/>
  <c r="AY1230" i="191"/>
  <c r="AV1231" i="191"/>
  <c r="AW1231" i="191"/>
  <c r="AX1231" i="191"/>
  <c r="AY1231" i="191"/>
  <c r="AV1232" i="191"/>
  <c r="AW1232" i="191"/>
  <c r="AX1232" i="191"/>
  <c r="AY1232" i="191"/>
  <c r="AV1233" i="191"/>
  <c r="AW1233" i="191"/>
  <c r="AX1233" i="191"/>
  <c r="AY1233" i="191"/>
  <c r="AV1234" i="191"/>
  <c r="AW1234" i="191"/>
  <c r="AX1234" i="191"/>
  <c r="AY1234" i="191"/>
  <c r="AV1235" i="191"/>
  <c r="AW1235" i="191"/>
  <c r="AX1235" i="191"/>
  <c r="AY1235" i="191"/>
  <c r="AV1236" i="191"/>
  <c r="AW1236" i="191"/>
  <c r="AX1236" i="191"/>
  <c r="AY1236" i="191"/>
  <c r="AV1237" i="191"/>
  <c r="AW1237" i="191"/>
  <c r="AX1237" i="191"/>
  <c r="AY1237" i="191"/>
  <c r="AV1238" i="191"/>
  <c r="AW1238" i="191"/>
  <c r="AX1238" i="191"/>
  <c r="AY1238" i="191"/>
  <c r="AV1239" i="191"/>
  <c r="AW1239" i="191"/>
  <c r="AX1239" i="191"/>
  <c r="AY1239" i="191"/>
  <c r="AV1240" i="191"/>
  <c r="AW1240" i="191"/>
  <c r="AX1240" i="191"/>
  <c r="AY1240" i="191"/>
  <c r="AV1241" i="191"/>
  <c r="AW1241" i="191"/>
  <c r="AX1241" i="191"/>
  <c r="AY1241" i="191"/>
  <c r="AV1242" i="191"/>
  <c r="AW1242" i="191"/>
  <c r="AX1242" i="191"/>
  <c r="AY1242" i="191"/>
  <c r="AV1243" i="191"/>
  <c r="AW1243" i="191"/>
  <c r="AX1243" i="191"/>
  <c r="AY1243" i="191"/>
  <c r="AV1244" i="191"/>
  <c r="AW1244" i="191"/>
  <c r="AX1244" i="191"/>
  <c r="AY1244" i="191"/>
  <c r="AV1245" i="191"/>
  <c r="AW1245" i="191"/>
  <c r="AX1245" i="191"/>
  <c r="AY1245" i="191"/>
  <c r="AV1246" i="191"/>
  <c r="AW1246" i="191"/>
  <c r="AX1246" i="191"/>
  <c r="AY1246" i="191"/>
  <c r="AV1247" i="191"/>
  <c r="AW1247" i="191"/>
  <c r="AX1247" i="191"/>
  <c r="AY1247" i="191"/>
  <c r="AV1248" i="191"/>
  <c r="AW1248" i="191"/>
  <c r="AX1248" i="191"/>
  <c r="AY1248" i="191"/>
  <c r="AV1249" i="191"/>
  <c r="AW1249" i="191"/>
  <c r="AX1249" i="191"/>
  <c r="AY1249" i="191"/>
  <c r="AV1250" i="191"/>
  <c r="AW1250" i="191"/>
  <c r="AX1250" i="191"/>
  <c r="AY1250" i="191"/>
  <c r="AV1251" i="191"/>
  <c r="AW1251" i="191"/>
  <c r="AX1251" i="191"/>
  <c r="AY1251" i="191"/>
  <c r="AV1252" i="191"/>
  <c r="AW1252" i="191"/>
  <c r="AX1252" i="191"/>
  <c r="AY1252" i="191"/>
  <c r="AV1253" i="191"/>
  <c r="AW1253" i="191"/>
  <c r="AX1253" i="191"/>
  <c r="AY1253" i="191"/>
  <c r="AV1254" i="191"/>
  <c r="AW1254" i="191"/>
  <c r="AX1254" i="191"/>
  <c r="AY1254" i="191"/>
  <c r="AV1255" i="191"/>
  <c r="AW1255" i="191"/>
  <c r="AX1255" i="191"/>
  <c r="AY1255" i="191"/>
  <c r="AV1256" i="191"/>
  <c r="AW1256" i="191"/>
  <c r="AX1256" i="191"/>
  <c r="AY1256" i="191"/>
  <c r="AV1257" i="191"/>
  <c r="AW1257" i="191"/>
  <c r="AX1257" i="191"/>
  <c r="AY1257" i="191"/>
  <c r="AV1258" i="191"/>
  <c r="AW1258" i="191"/>
  <c r="AX1258" i="191"/>
  <c r="AY1258" i="191"/>
  <c r="AY5" i="191"/>
  <c r="AX5" i="191"/>
  <c r="AW5" i="191"/>
  <c r="AV5" i="191"/>
  <c r="AU5" i="191"/>
  <c r="AU1279" i="191"/>
  <c r="AU1280" i="191"/>
  <c r="AU1281" i="191"/>
  <c r="AU1282" i="191"/>
  <c r="AU1283" i="191"/>
  <c r="AU1284" i="191"/>
  <c r="AU1285" i="191"/>
  <c r="AU1286" i="191"/>
  <c r="AU1287" i="191"/>
  <c r="AU1288" i="191"/>
  <c r="AU1251" i="191"/>
  <c r="AU1252" i="191"/>
  <c r="AU1253" i="191"/>
  <c r="AU1254" i="191"/>
  <c r="AU1255" i="191"/>
  <c r="AU1256" i="191"/>
  <c r="AU1257" i="191"/>
  <c r="AU1258" i="191"/>
  <c r="AU1259" i="191"/>
  <c r="AU1260" i="191"/>
  <c r="AU1261" i="191"/>
  <c r="AU1262" i="191"/>
  <c r="AU1263" i="191"/>
  <c r="AU1264" i="191"/>
  <c r="AU1265" i="191"/>
  <c r="AU1266" i="191"/>
  <c r="AU1267" i="191"/>
  <c r="AU1268" i="191"/>
  <c r="AU1269" i="191"/>
  <c r="AU1270" i="191"/>
  <c r="AU1271" i="191"/>
  <c r="AU1272" i="191"/>
  <c r="AU1273" i="191"/>
  <c r="AU1274" i="191"/>
  <c r="AU1275" i="191"/>
  <c r="AU1276" i="191"/>
  <c r="AU1277" i="191"/>
  <c r="AU1278" i="191"/>
  <c r="AU1241" i="191"/>
  <c r="AU1242" i="191"/>
  <c r="AU1243" i="191"/>
  <c r="AU1244" i="191"/>
  <c r="AU1245" i="191"/>
  <c r="AU1246" i="191"/>
  <c r="AU1247" i="191"/>
  <c r="AU1248" i="191"/>
  <c r="AU1249" i="191"/>
  <c r="AU1250" i="191"/>
  <c r="AU6" i="191"/>
  <c r="AU7" i="191"/>
  <c r="AU8" i="191"/>
  <c r="AU9" i="191"/>
  <c r="AU10" i="191"/>
  <c r="AU11" i="191"/>
  <c r="AU12" i="191"/>
  <c r="AU13" i="191"/>
  <c r="AU14" i="191"/>
  <c r="AU15" i="191"/>
  <c r="AU16" i="191"/>
  <c r="AU17" i="191"/>
  <c r="AU18" i="191"/>
  <c r="AU19" i="191"/>
  <c r="AU20" i="191"/>
  <c r="AU21" i="191"/>
  <c r="AU22" i="191"/>
  <c r="AU23" i="191"/>
  <c r="AU24" i="191"/>
  <c r="AU25" i="191"/>
  <c r="AU26" i="191"/>
  <c r="AU27" i="191"/>
  <c r="AU28" i="191"/>
  <c r="AU29" i="191"/>
  <c r="AU30" i="191"/>
  <c r="AU31" i="191"/>
  <c r="AU32" i="191"/>
  <c r="AU33" i="191"/>
  <c r="AU34" i="191"/>
  <c r="AU35" i="191"/>
  <c r="AU36" i="191"/>
  <c r="AU37" i="191"/>
  <c r="AU38" i="191"/>
  <c r="AU39" i="191"/>
  <c r="AU40" i="191"/>
  <c r="AU41" i="191"/>
  <c r="AU42" i="191"/>
  <c r="AU43" i="191"/>
  <c r="AU44" i="191"/>
  <c r="AU45" i="191"/>
  <c r="AU46" i="191"/>
  <c r="AU47" i="191"/>
  <c r="AU48" i="191"/>
  <c r="AU49" i="191"/>
  <c r="AU50" i="191"/>
  <c r="AU51" i="191"/>
  <c r="AU52" i="191"/>
  <c r="AU53" i="191"/>
  <c r="AU54" i="191"/>
  <c r="AU55" i="191"/>
  <c r="AU56" i="191"/>
  <c r="AU57" i="191"/>
  <c r="AU58" i="191"/>
  <c r="AU59" i="191"/>
  <c r="AU60" i="191"/>
  <c r="AU61" i="191"/>
  <c r="AU62" i="191"/>
  <c r="AU63" i="191"/>
  <c r="AU64" i="191"/>
  <c r="AU65" i="191"/>
  <c r="AU66" i="191"/>
  <c r="AU67" i="191"/>
  <c r="AU68" i="191"/>
  <c r="AU69" i="191"/>
  <c r="AU70" i="191"/>
  <c r="AU71" i="191"/>
  <c r="AU72" i="191"/>
  <c r="AU73" i="191"/>
  <c r="AU74" i="191"/>
  <c r="AU75" i="191"/>
  <c r="AU76" i="191"/>
  <c r="AU77" i="191"/>
  <c r="AU78" i="191"/>
  <c r="AU79" i="191"/>
  <c r="AU80" i="191"/>
  <c r="AU81" i="191"/>
  <c r="AU82" i="191"/>
  <c r="AU83" i="191"/>
  <c r="AU84" i="191"/>
  <c r="AU85" i="191"/>
  <c r="AU86" i="191"/>
  <c r="AU87" i="191"/>
  <c r="AU88" i="191"/>
  <c r="AU89" i="191"/>
  <c r="AU90" i="191"/>
  <c r="AU91" i="191"/>
  <c r="AU92" i="191"/>
  <c r="AU93" i="191"/>
  <c r="AU94" i="191"/>
  <c r="AU95" i="191"/>
  <c r="AU96" i="191"/>
  <c r="AU97" i="191"/>
  <c r="AU98" i="191"/>
  <c r="AU99" i="191"/>
  <c r="AU100" i="191"/>
  <c r="AU101" i="191"/>
  <c r="AU102" i="191"/>
  <c r="AU103" i="191"/>
  <c r="AU104" i="191"/>
  <c r="AU105" i="191"/>
  <c r="AU106" i="191"/>
  <c r="AU107" i="191"/>
  <c r="AU108" i="191"/>
  <c r="AU109" i="191"/>
  <c r="AU110" i="191"/>
  <c r="AU111" i="191"/>
  <c r="AU112" i="191"/>
  <c r="AU113" i="191"/>
  <c r="AU114" i="191"/>
  <c r="AU115" i="191"/>
  <c r="AU116" i="191"/>
  <c r="AU117" i="191"/>
  <c r="AU118" i="191"/>
  <c r="AU119" i="191"/>
  <c r="AU120" i="191"/>
  <c r="AU121" i="191"/>
  <c r="AU122" i="191"/>
  <c r="AU123" i="191"/>
  <c r="AU124" i="191"/>
  <c r="AU125" i="191"/>
  <c r="AU126" i="191"/>
  <c r="AU127" i="191"/>
  <c r="AU128" i="191"/>
  <c r="AU129" i="191"/>
  <c r="AU130" i="191"/>
  <c r="AU131" i="191"/>
  <c r="AU132" i="191"/>
  <c r="AU133" i="191"/>
  <c r="AU134" i="191"/>
  <c r="AU135" i="191"/>
  <c r="AU136" i="191"/>
  <c r="AU137" i="191"/>
  <c r="AU138" i="191"/>
  <c r="AU139" i="191"/>
  <c r="AU140" i="191"/>
  <c r="AU141" i="191"/>
  <c r="AU142" i="191"/>
  <c r="AU143" i="191"/>
  <c r="AU144" i="191"/>
  <c r="AU145" i="191"/>
  <c r="AU146" i="191"/>
  <c r="AU147" i="191"/>
  <c r="AU148" i="191"/>
  <c r="AU149" i="191"/>
  <c r="AU150" i="191"/>
  <c r="AU151" i="191"/>
  <c r="AU152" i="191"/>
  <c r="AU153" i="191"/>
  <c r="AU154" i="191"/>
  <c r="AU155" i="191"/>
  <c r="AU156" i="191"/>
  <c r="AU157" i="191"/>
  <c r="AU158" i="191"/>
  <c r="AU159" i="191"/>
  <c r="AU160" i="191"/>
  <c r="AU161" i="191"/>
  <c r="AU162" i="191"/>
  <c r="AU163" i="191"/>
  <c r="AU164" i="191"/>
  <c r="AU165" i="191"/>
  <c r="AU166" i="191"/>
  <c r="AU167" i="191"/>
  <c r="AU168" i="191"/>
  <c r="AU169" i="191"/>
  <c r="AU170" i="191"/>
  <c r="AU171" i="191"/>
  <c r="AU172" i="191"/>
  <c r="AU173" i="191"/>
  <c r="AU174" i="191"/>
  <c r="AU175" i="191"/>
  <c r="AU176" i="191"/>
  <c r="AU177" i="191"/>
  <c r="AU178" i="191"/>
  <c r="AU179" i="191"/>
  <c r="AU180" i="191"/>
  <c r="AU181" i="191"/>
  <c r="AU182" i="191"/>
  <c r="AU183" i="191"/>
  <c r="AU184" i="191"/>
  <c r="AU185" i="191"/>
  <c r="AU186" i="191"/>
  <c r="AU187" i="191"/>
  <c r="AU188" i="191"/>
  <c r="AU189" i="191"/>
  <c r="AU190" i="191"/>
  <c r="AU191" i="191"/>
  <c r="AU192" i="191"/>
  <c r="AU193" i="191"/>
  <c r="AU194" i="191"/>
  <c r="AU195" i="191"/>
  <c r="AU196" i="191"/>
  <c r="AU197" i="191"/>
  <c r="AU198" i="191"/>
  <c r="AU199" i="191"/>
  <c r="AU200" i="191"/>
  <c r="AU201" i="191"/>
  <c r="AU202" i="191"/>
  <c r="AU203" i="191"/>
  <c r="AU204" i="191"/>
  <c r="AU205" i="191"/>
  <c r="AU206" i="191"/>
  <c r="AU207" i="191"/>
  <c r="AU208" i="191"/>
  <c r="AU209" i="191"/>
  <c r="AU210" i="191"/>
  <c r="AU211" i="191"/>
  <c r="AU212" i="191"/>
  <c r="AU213" i="191"/>
  <c r="AU214" i="191"/>
  <c r="AU215" i="191"/>
  <c r="AU216" i="191"/>
  <c r="AU217" i="191"/>
  <c r="AU218" i="191"/>
  <c r="AU219" i="191"/>
  <c r="AU220" i="191"/>
  <c r="AU221" i="191"/>
  <c r="AU222" i="191"/>
  <c r="AU223" i="191"/>
  <c r="AU224" i="191"/>
  <c r="AU225" i="191"/>
  <c r="AU226" i="191"/>
  <c r="AU227" i="191"/>
  <c r="AU228" i="191"/>
  <c r="AU229" i="191"/>
  <c r="AU230" i="191"/>
  <c r="AU231" i="191"/>
  <c r="AU232" i="191"/>
  <c r="AU233" i="191"/>
  <c r="AU234" i="191"/>
  <c r="AU235" i="191"/>
  <c r="AU236" i="191"/>
  <c r="AU237" i="191"/>
  <c r="AU238" i="191"/>
  <c r="AU239" i="191"/>
  <c r="AU240" i="191"/>
  <c r="AU241" i="191"/>
  <c r="AU242" i="191"/>
  <c r="AU243" i="191"/>
  <c r="AU244" i="191"/>
  <c r="AU245" i="191"/>
  <c r="AU246" i="191"/>
  <c r="AU247" i="191"/>
  <c r="AU248" i="191"/>
  <c r="AU249" i="191"/>
  <c r="AU250" i="191"/>
  <c r="AU251" i="191"/>
  <c r="AU252" i="191"/>
  <c r="AU253" i="191"/>
  <c r="AU254" i="191"/>
  <c r="AU255" i="191"/>
  <c r="AU256" i="191"/>
  <c r="AU257" i="191"/>
  <c r="AU258" i="191"/>
  <c r="AU259" i="191"/>
  <c r="AU260" i="191"/>
  <c r="AU261" i="191"/>
  <c r="AU262" i="191"/>
  <c r="AU263" i="191"/>
  <c r="AU264" i="191"/>
  <c r="AU265" i="191"/>
  <c r="AU266" i="191"/>
  <c r="AU267" i="191"/>
  <c r="AU268" i="191"/>
  <c r="AU269" i="191"/>
  <c r="AU270" i="191"/>
  <c r="AU271" i="191"/>
  <c r="AU272" i="191"/>
  <c r="AU273" i="191"/>
  <c r="AU274" i="191"/>
  <c r="AU275" i="191"/>
  <c r="AU276" i="191"/>
  <c r="AU277" i="191"/>
  <c r="AU278" i="191"/>
  <c r="AU279" i="191"/>
  <c r="AU280" i="191"/>
  <c r="AU281" i="191"/>
  <c r="AU282" i="191"/>
  <c r="AU283" i="191"/>
  <c r="AU284" i="191"/>
  <c r="AU285" i="191"/>
  <c r="AU286" i="191"/>
  <c r="AU287" i="191"/>
  <c r="AU288" i="191"/>
  <c r="AU289" i="191"/>
  <c r="AU290" i="191"/>
  <c r="AU291" i="191"/>
  <c r="AU292" i="191"/>
  <c r="AU293" i="191"/>
  <c r="AU294" i="191"/>
  <c r="AU295" i="191"/>
  <c r="AU296" i="191"/>
  <c r="AU297" i="191"/>
  <c r="AU298" i="191"/>
  <c r="AU299" i="191"/>
  <c r="AU300" i="191"/>
  <c r="AU301" i="191"/>
  <c r="AU302" i="191"/>
  <c r="AU303" i="191"/>
  <c r="AU304" i="191"/>
  <c r="AU305" i="191"/>
  <c r="AU306" i="191"/>
  <c r="AU307" i="191"/>
  <c r="AU308" i="191"/>
  <c r="AU309" i="191"/>
  <c r="AU310" i="191"/>
  <c r="AU311" i="191"/>
  <c r="AU312" i="191"/>
  <c r="AU313" i="191"/>
  <c r="AU314" i="191"/>
  <c r="AU315" i="191"/>
  <c r="AU316" i="191"/>
  <c r="AU317" i="191"/>
  <c r="AU318" i="191"/>
  <c r="AU319" i="191"/>
  <c r="AU320" i="191"/>
  <c r="AU321" i="191"/>
  <c r="AU322" i="191"/>
  <c r="AU323" i="191"/>
  <c r="AU324" i="191"/>
  <c r="AU325" i="191"/>
  <c r="AU326" i="191"/>
  <c r="AU327" i="191"/>
  <c r="AU328" i="191"/>
  <c r="AU329" i="191"/>
  <c r="AU330" i="191"/>
  <c r="AU331" i="191"/>
  <c r="AU332" i="191"/>
  <c r="AU333" i="191"/>
  <c r="AU334" i="191"/>
  <c r="AU335" i="191"/>
  <c r="AU336" i="191"/>
  <c r="AU337" i="191"/>
  <c r="AU338" i="191"/>
  <c r="AU339" i="191"/>
  <c r="AU340" i="191"/>
  <c r="AU341" i="191"/>
  <c r="AU342" i="191"/>
  <c r="AU343" i="191"/>
  <c r="AU344" i="191"/>
  <c r="AU345" i="191"/>
  <c r="AU346" i="191"/>
  <c r="AU347" i="191"/>
  <c r="AU348" i="191"/>
  <c r="AU349" i="191"/>
  <c r="AU350" i="191"/>
  <c r="AU351" i="191"/>
  <c r="AU352" i="191"/>
  <c r="AU353" i="191"/>
  <c r="AU354" i="191"/>
  <c r="AU355" i="191"/>
  <c r="AU356" i="191"/>
  <c r="AU357" i="191"/>
  <c r="AU358" i="191"/>
  <c r="AU359" i="191"/>
  <c r="AU360" i="191"/>
  <c r="AU361" i="191"/>
  <c r="AU362" i="191"/>
  <c r="AU363" i="191"/>
  <c r="AU364" i="191"/>
  <c r="AU365" i="191"/>
  <c r="AU366" i="191"/>
  <c r="AU367" i="191"/>
  <c r="AU368" i="191"/>
  <c r="AU369" i="191"/>
  <c r="AU370" i="191"/>
  <c r="AU371" i="191"/>
  <c r="AU372" i="191"/>
  <c r="AU373" i="191"/>
  <c r="AU374" i="191"/>
  <c r="AU375" i="191"/>
  <c r="AU376" i="191"/>
  <c r="AU377" i="191"/>
  <c r="AU378" i="191"/>
  <c r="AU379" i="191"/>
  <c r="AU380" i="191"/>
  <c r="AU381" i="191"/>
  <c r="AU382" i="191"/>
  <c r="AU383" i="191"/>
  <c r="AU384" i="191"/>
  <c r="AU385" i="191"/>
  <c r="AU386" i="191"/>
  <c r="AU387" i="191"/>
  <c r="AU388" i="191"/>
  <c r="AU389" i="191"/>
  <c r="AU390" i="191"/>
  <c r="AU391" i="191"/>
  <c r="AU392" i="191"/>
  <c r="AU393" i="191"/>
  <c r="AU394" i="191"/>
  <c r="AU395" i="191"/>
  <c r="AU396" i="191"/>
  <c r="AU397" i="191"/>
  <c r="AU398" i="191"/>
  <c r="AU399" i="191"/>
  <c r="AU400" i="191"/>
  <c r="AU401" i="191"/>
  <c r="AU402" i="191"/>
  <c r="AU403" i="191"/>
  <c r="AU404" i="191"/>
  <c r="AU405" i="191"/>
  <c r="AU406" i="191"/>
  <c r="AU407" i="191"/>
  <c r="AU408" i="191"/>
  <c r="AU409" i="191"/>
  <c r="AU410" i="191"/>
  <c r="AU411" i="191"/>
  <c r="AU412" i="191"/>
  <c r="AU413" i="191"/>
  <c r="AU414" i="191"/>
  <c r="AU415" i="191"/>
  <c r="AU416" i="191"/>
  <c r="AU417" i="191"/>
  <c r="AU418" i="191"/>
  <c r="AU419" i="191"/>
  <c r="AU420" i="191"/>
  <c r="AU421" i="191"/>
  <c r="AU422" i="191"/>
  <c r="AU423" i="191"/>
  <c r="AU424" i="191"/>
  <c r="AU425" i="191"/>
  <c r="AU426" i="191"/>
  <c r="AU427" i="191"/>
  <c r="AU428" i="191"/>
  <c r="AU429" i="191"/>
  <c r="AU430" i="191"/>
  <c r="AU431" i="191"/>
  <c r="AU432" i="191"/>
  <c r="AU433" i="191"/>
  <c r="AU434" i="191"/>
  <c r="AU435" i="191"/>
  <c r="AU436" i="191"/>
  <c r="AU437" i="191"/>
  <c r="AU438" i="191"/>
  <c r="AU439" i="191"/>
  <c r="AU440" i="191"/>
  <c r="AU441" i="191"/>
  <c r="AU442" i="191"/>
  <c r="AU443" i="191"/>
  <c r="AU444" i="191"/>
  <c r="AU445" i="191"/>
  <c r="AU446" i="191"/>
  <c r="AU447" i="191"/>
  <c r="AU448" i="191"/>
  <c r="AU449" i="191"/>
  <c r="AU450" i="191"/>
  <c r="AU451" i="191"/>
  <c r="AU452" i="191"/>
  <c r="AU453" i="191"/>
  <c r="AU454" i="191"/>
  <c r="AU455" i="191"/>
  <c r="AU456" i="191"/>
  <c r="AU457" i="191"/>
  <c r="AU458" i="191"/>
  <c r="AU459" i="191"/>
  <c r="AU460" i="191"/>
  <c r="AU461" i="191"/>
  <c r="AU462" i="191"/>
  <c r="AU463" i="191"/>
  <c r="AU464" i="191"/>
  <c r="AU465" i="191"/>
  <c r="AU466" i="191"/>
  <c r="AU467" i="191"/>
  <c r="AU468" i="191"/>
  <c r="AU469" i="191"/>
  <c r="AU470" i="191"/>
  <c r="AU471" i="191"/>
  <c r="AU472" i="191"/>
  <c r="AU473" i="191"/>
  <c r="AU474" i="191"/>
  <c r="AU475" i="191"/>
  <c r="AU476" i="191"/>
  <c r="AU477" i="191"/>
  <c r="AU478" i="191"/>
  <c r="AU479" i="191"/>
  <c r="AU480" i="191"/>
  <c r="AU481" i="191"/>
  <c r="AU482" i="191"/>
  <c r="AU483" i="191"/>
  <c r="AU484" i="191"/>
  <c r="AU485" i="191"/>
  <c r="AU486" i="191"/>
  <c r="AU487" i="191"/>
  <c r="AU488" i="191"/>
  <c r="AU489" i="191"/>
  <c r="AU490" i="191"/>
  <c r="AU491" i="191"/>
  <c r="AU492" i="191"/>
  <c r="AU493" i="191"/>
  <c r="AU494" i="191"/>
  <c r="AU495" i="191"/>
  <c r="AU496" i="191"/>
  <c r="AU497" i="191"/>
  <c r="AU498" i="191"/>
  <c r="AU499" i="191"/>
  <c r="AU500" i="191"/>
  <c r="AU501" i="191"/>
  <c r="AU502" i="191"/>
  <c r="AU503" i="191"/>
  <c r="AU504" i="191"/>
  <c r="AU505" i="191"/>
  <c r="AU506" i="191"/>
  <c r="AU507" i="191"/>
  <c r="AU508" i="191"/>
  <c r="AU509" i="191"/>
  <c r="AU510" i="191"/>
  <c r="AU511" i="191"/>
  <c r="AU512" i="191"/>
  <c r="AU513" i="191"/>
  <c r="AU514" i="191"/>
  <c r="AU515" i="191"/>
  <c r="AU516" i="191"/>
  <c r="AU517" i="191"/>
  <c r="AU518" i="191"/>
  <c r="AU519" i="191"/>
  <c r="AU520" i="191"/>
  <c r="AU521" i="191"/>
  <c r="AU522" i="191"/>
  <c r="AU523" i="191"/>
  <c r="AU524" i="191"/>
  <c r="AU525" i="191"/>
  <c r="AU526" i="191"/>
  <c r="AU527" i="191"/>
  <c r="AU528" i="191"/>
  <c r="AU529" i="191"/>
  <c r="AU530" i="191"/>
  <c r="AU531" i="191"/>
  <c r="AU532" i="191"/>
  <c r="AU533" i="191"/>
  <c r="AU534" i="191"/>
  <c r="AU535" i="191"/>
  <c r="AU536" i="191"/>
  <c r="AU537" i="191"/>
  <c r="AU538" i="191"/>
  <c r="AU539" i="191"/>
  <c r="AU540" i="191"/>
  <c r="AU541" i="191"/>
  <c r="AU542" i="191"/>
  <c r="AU543" i="191"/>
  <c r="AU544" i="191"/>
  <c r="AU545" i="191"/>
  <c r="AU546" i="191"/>
  <c r="AU547" i="191"/>
  <c r="AU548" i="191"/>
  <c r="AU549" i="191"/>
  <c r="AU550" i="191"/>
  <c r="AU551" i="191"/>
  <c r="AU552" i="191"/>
  <c r="AU553" i="191"/>
  <c r="AU554" i="191"/>
  <c r="AU555" i="191"/>
  <c r="AU556" i="191"/>
  <c r="AU557" i="191"/>
  <c r="AU558" i="191"/>
  <c r="AU559" i="191"/>
  <c r="AU560" i="191"/>
  <c r="AU561" i="191"/>
  <c r="AU562" i="191"/>
  <c r="AU563" i="191"/>
  <c r="AU564" i="191"/>
  <c r="AU565" i="191"/>
  <c r="AU566" i="191"/>
  <c r="AU567" i="191"/>
  <c r="AU568" i="191"/>
  <c r="AU569" i="191"/>
  <c r="AU570" i="191"/>
  <c r="AU571" i="191"/>
  <c r="AU572" i="191"/>
  <c r="AU573" i="191"/>
  <c r="AU574" i="191"/>
  <c r="AU575" i="191"/>
  <c r="AU576" i="191"/>
  <c r="AU577" i="191"/>
  <c r="AU578" i="191"/>
  <c r="AU579" i="191"/>
  <c r="AU580" i="191"/>
  <c r="AU581" i="191"/>
  <c r="AU582" i="191"/>
  <c r="AU583" i="191"/>
  <c r="AU584" i="191"/>
  <c r="AU585" i="191"/>
  <c r="AU586" i="191"/>
  <c r="AU587" i="191"/>
  <c r="AU588" i="191"/>
  <c r="AU589" i="191"/>
  <c r="AU590" i="191"/>
  <c r="AU591" i="191"/>
  <c r="AU592" i="191"/>
  <c r="AU593" i="191"/>
  <c r="AU594" i="191"/>
  <c r="AU595" i="191"/>
  <c r="AU596" i="191"/>
  <c r="AU597" i="191"/>
  <c r="AU598" i="191"/>
  <c r="AU599" i="191"/>
  <c r="AU600" i="191"/>
  <c r="AU601" i="191"/>
  <c r="AU602" i="191"/>
  <c r="AU603" i="191"/>
  <c r="AU604" i="191"/>
  <c r="AU605" i="191"/>
  <c r="AU606" i="191"/>
  <c r="AU607" i="191"/>
  <c r="AU608" i="191"/>
  <c r="AU609" i="191"/>
  <c r="AU610" i="191"/>
  <c r="AU611" i="191"/>
  <c r="AU612" i="191"/>
  <c r="AU613" i="191"/>
  <c r="AU614" i="191"/>
  <c r="AU615" i="191"/>
  <c r="AU616" i="191"/>
  <c r="AU617" i="191"/>
  <c r="AU618" i="191"/>
  <c r="AU619" i="191"/>
  <c r="AU620" i="191"/>
  <c r="AU621" i="191"/>
  <c r="AU622" i="191"/>
  <c r="AU623" i="191"/>
  <c r="AU624" i="191"/>
  <c r="AU625" i="191"/>
  <c r="AU626" i="191"/>
  <c r="AU627" i="191"/>
  <c r="AU628" i="191"/>
  <c r="AU629" i="191"/>
  <c r="AU630" i="191"/>
  <c r="AU631" i="191"/>
  <c r="AU632" i="191"/>
  <c r="AU633" i="191"/>
  <c r="AU634" i="191"/>
  <c r="AU635" i="191"/>
  <c r="AU636" i="191"/>
  <c r="AU637" i="191"/>
  <c r="AU638" i="191"/>
  <c r="AU639" i="191"/>
  <c r="AU640" i="191"/>
  <c r="AU641" i="191"/>
  <c r="AU642" i="191"/>
  <c r="AU643" i="191"/>
  <c r="AU644" i="191"/>
  <c r="AU645" i="191"/>
  <c r="AU646" i="191"/>
  <c r="AU647" i="191"/>
  <c r="AU648" i="191"/>
  <c r="AU649" i="191"/>
  <c r="AU650" i="191"/>
  <c r="AU651" i="191"/>
  <c r="AU652" i="191"/>
  <c r="AU653" i="191"/>
  <c r="AU654" i="191"/>
  <c r="AU655" i="191"/>
  <c r="AU656" i="191"/>
  <c r="AU657" i="191"/>
  <c r="AU658" i="191"/>
  <c r="AU659" i="191"/>
  <c r="AU660" i="191"/>
  <c r="AU661" i="191"/>
  <c r="AU662" i="191"/>
  <c r="AU663" i="191"/>
  <c r="AU664" i="191"/>
  <c r="AU665" i="191"/>
  <c r="AU666" i="191"/>
  <c r="AU667" i="191"/>
  <c r="AU668" i="191"/>
  <c r="AU669" i="191"/>
  <c r="AU670" i="191"/>
  <c r="AU671" i="191"/>
  <c r="AU672" i="191"/>
  <c r="AU673" i="191"/>
  <c r="AU674" i="191"/>
  <c r="AU675" i="191"/>
  <c r="AU676" i="191"/>
  <c r="AU677" i="191"/>
  <c r="AU678" i="191"/>
  <c r="AU679" i="191"/>
  <c r="AU680" i="191"/>
  <c r="AU681" i="191"/>
  <c r="AU682" i="191"/>
  <c r="AU683" i="191"/>
  <c r="AU684" i="191"/>
  <c r="AU685" i="191"/>
  <c r="AU686" i="191"/>
  <c r="AU687" i="191"/>
  <c r="AU688" i="191"/>
  <c r="AU689" i="191"/>
  <c r="AU690" i="191"/>
  <c r="AU691" i="191"/>
  <c r="AU692" i="191"/>
  <c r="AU693" i="191"/>
  <c r="AU694" i="191"/>
  <c r="AU695" i="191"/>
  <c r="AU696" i="191"/>
  <c r="AU697" i="191"/>
  <c r="AU698" i="191"/>
  <c r="AU699" i="191"/>
  <c r="AU700" i="191"/>
  <c r="AU701" i="191"/>
  <c r="AU702" i="191"/>
  <c r="AU703" i="191"/>
  <c r="AU704" i="191"/>
  <c r="AU705" i="191"/>
  <c r="AU706" i="191"/>
  <c r="AU707" i="191"/>
  <c r="AU708" i="191"/>
  <c r="AU709" i="191"/>
  <c r="AU710" i="191"/>
  <c r="AU711" i="191"/>
  <c r="AU712" i="191"/>
  <c r="AU713" i="191"/>
  <c r="AU714" i="191"/>
  <c r="AU715" i="191"/>
  <c r="AU716" i="191"/>
  <c r="AU717" i="191"/>
  <c r="AU718" i="191"/>
  <c r="AU719" i="191"/>
  <c r="AU720" i="191"/>
  <c r="AU721" i="191"/>
  <c r="AU722" i="191"/>
  <c r="AU723" i="191"/>
  <c r="AU724" i="191"/>
  <c r="AU725" i="191"/>
  <c r="AU726" i="191"/>
  <c r="AU727" i="191"/>
  <c r="AU728" i="191"/>
  <c r="AU729" i="191"/>
  <c r="AU730" i="191"/>
  <c r="AU731" i="191"/>
  <c r="AU732" i="191"/>
  <c r="AU733" i="191"/>
  <c r="AU734" i="191"/>
  <c r="AU735" i="191"/>
  <c r="AU736" i="191"/>
  <c r="AU737" i="191"/>
  <c r="AU738" i="191"/>
  <c r="AU739" i="191"/>
  <c r="AU740" i="191"/>
  <c r="AU741" i="191"/>
  <c r="AU742" i="191"/>
  <c r="AU743" i="191"/>
  <c r="AU744" i="191"/>
  <c r="AU745" i="191"/>
  <c r="AU746" i="191"/>
  <c r="AU747" i="191"/>
  <c r="AU748" i="191"/>
  <c r="AU749" i="191"/>
  <c r="AU750" i="191"/>
  <c r="AU751" i="191"/>
  <c r="AU752" i="191"/>
  <c r="AU753" i="191"/>
  <c r="AU754" i="191"/>
  <c r="AU755" i="191"/>
  <c r="AU756" i="191"/>
  <c r="AU757" i="191"/>
  <c r="AU758" i="191"/>
  <c r="AU759" i="191"/>
  <c r="AU760" i="191"/>
  <c r="AU761" i="191"/>
  <c r="AU762" i="191"/>
  <c r="AU763" i="191"/>
  <c r="AU764" i="191"/>
  <c r="AU765" i="191"/>
  <c r="AU766" i="191"/>
  <c r="AU767" i="191"/>
  <c r="AU768" i="191"/>
  <c r="AU769" i="191"/>
  <c r="AU770" i="191"/>
  <c r="AU771" i="191"/>
  <c r="AU772" i="191"/>
  <c r="AU773" i="191"/>
  <c r="AU774" i="191"/>
  <c r="AU775" i="191"/>
  <c r="AU776" i="191"/>
  <c r="AU777" i="191"/>
  <c r="AU778" i="191"/>
  <c r="AU779" i="191"/>
  <c r="AU780" i="191"/>
  <c r="AU781" i="191"/>
  <c r="AU782" i="191"/>
  <c r="AU783" i="191"/>
  <c r="AU784" i="191"/>
  <c r="AU785" i="191"/>
  <c r="AU786" i="191"/>
  <c r="AU787" i="191"/>
  <c r="AU788" i="191"/>
  <c r="AU789" i="191"/>
  <c r="AU790" i="191"/>
  <c r="AU791" i="191"/>
  <c r="AU792" i="191"/>
  <c r="AU793" i="191"/>
  <c r="AU794" i="191"/>
  <c r="AU795" i="191"/>
  <c r="AU796" i="191"/>
  <c r="AU797" i="191"/>
  <c r="AU798" i="191"/>
  <c r="AU799" i="191"/>
  <c r="AU800" i="191"/>
  <c r="AU801" i="191"/>
  <c r="AU802" i="191"/>
  <c r="AU803" i="191"/>
  <c r="AU804" i="191"/>
  <c r="AU805" i="191"/>
  <c r="AU806" i="191"/>
  <c r="AU807" i="191"/>
  <c r="AU808" i="191"/>
  <c r="AU809" i="191"/>
  <c r="AU810" i="191"/>
  <c r="AU811" i="191"/>
  <c r="AU812" i="191"/>
  <c r="AU813" i="191"/>
  <c r="AU814" i="191"/>
  <c r="AU815" i="191"/>
  <c r="AU816" i="191"/>
  <c r="AU817" i="191"/>
  <c r="AU818" i="191"/>
  <c r="AU819" i="191"/>
  <c r="AU820" i="191"/>
  <c r="AU821" i="191"/>
  <c r="AU822" i="191"/>
  <c r="AU823" i="191"/>
  <c r="AU824" i="191"/>
  <c r="AU825" i="191"/>
  <c r="AU826" i="191"/>
  <c r="AU827" i="191"/>
  <c r="AU828" i="191"/>
  <c r="AU829" i="191"/>
  <c r="AU830" i="191"/>
  <c r="AU831" i="191"/>
  <c r="AU832" i="191"/>
  <c r="AU833" i="191"/>
  <c r="AU834" i="191"/>
  <c r="AU835" i="191"/>
  <c r="AU836" i="191"/>
  <c r="AU837" i="191"/>
  <c r="AU838" i="191"/>
  <c r="AU839" i="191"/>
  <c r="AU840" i="191"/>
  <c r="AU841" i="191"/>
  <c r="AU842" i="191"/>
  <c r="AU843" i="191"/>
  <c r="AU844" i="191"/>
  <c r="AU845" i="191"/>
  <c r="AU846" i="191"/>
  <c r="AU847" i="191"/>
  <c r="AU848" i="191"/>
  <c r="AU849" i="191"/>
  <c r="AU850" i="191"/>
  <c r="AU851" i="191"/>
  <c r="AU852" i="191"/>
  <c r="AU853" i="191"/>
  <c r="AU854" i="191"/>
  <c r="AU855" i="191"/>
  <c r="AU856" i="191"/>
  <c r="AU857" i="191"/>
  <c r="AU858" i="191"/>
  <c r="AU859" i="191"/>
  <c r="AU860" i="191"/>
  <c r="AU861" i="191"/>
  <c r="AU862" i="191"/>
  <c r="AU863" i="191"/>
  <c r="AU864" i="191"/>
  <c r="AU865" i="191"/>
  <c r="AU866" i="191"/>
  <c r="AU867" i="191"/>
  <c r="AU868" i="191"/>
  <c r="AU869" i="191"/>
  <c r="AU870" i="191"/>
  <c r="AU871" i="191"/>
  <c r="AU872" i="191"/>
  <c r="AU873" i="191"/>
  <c r="AU874" i="191"/>
  <c r="AU875" i="191"/>
  <c r="AU876" i="191"/>
  <c r="AU877" i="191"/>
  <c r="AU878" i="191"/>
  <c r="AU879" i="191"/>
  <c r="AU880" i="191"/>
  <c r="AU881" i="191"/>
  <c r="AU882" i="191"/>
  <c r="AU883" i="191"/>
  <c r="AU884" i="191"/>
  <c r="AU885" i="191"/>
  <c r="AU886" i="191"/>
  <c r="AU887" i="191"/>
  <c r="AU888" i="191"/>
  <c r="AU889" i="191"/>
  <c r="AU890" i="191"/>
  <c r="AU891" i="191"/>
  <c r="AU892" i="191"/>
  <c r="AU893" i="191"/>
  <c r="AU894" i="191"/>
  <c r="AU895" i="191"/>
  <c r="AU896" i="191"/>
  <c r="AU897" i="191"/>
  <c r="AU898" i="191"/>
  <c r="AU899" i="191"/>
  <c r="AU900" i="191"/>
  <c r="AU901" i="191"/>
  <c r="AU902" i="191"/>
  <c r="AU903" i="191"/>
  <c r="AU904" i="191"/>
  <c r="AU905" i="191"/>
  <c r="AU906" i="191"/>
  <c r="AU907" i="191"/>
  <c r="AU908" i="191"/>
  <c r="AU909" i="191"/>
  <c r="AU910" i="191"/>
  <c r="AU911" i="191"/>
  <c r="AU912" i="191"/>
  <c r="AU913" i="191"/>
  <c r="AU914" i="191"/>
  <c r="AU915" i="191"/>
  <c r="AU916" i="191"/>
  <c r="AU917" i="191"/>
  <c r="AU918" i="191"/>
  <c r="AU919" i="191"/>
  <c r="AU920" i="191"/>
  <c r="AU921" i="191"/>
  <c r="AU922" i="191"/>
  <c r="AU923" i="191"/>
  <c r="AU924" i="191"/>
  <c r="AU925" i="191"/>
  <c r="AU926" i="191"/>
  <c r="AU927" i="191"/>
  <c r="AU928" i="191"/>
  <c r="AU929" i="191"/>
  <c r="AU930" i="191"/>
  <c r="AU931" i="191"/>
  <c r="AU932" i="191"/>
  <c r="AU933" i="191"/>
  <c r="AU934" i="191"/>
  <c r="AU935" i="191"/>
  <c r="AU936" i="191"/>
  <c r="AU937" i="191"/>
  <c r="AU938" i="191"/>
  <c r="AU939" i="191"/>
  <c r="AU940" i="191"/>
  <c r="AU941" i="191"/>
  <c r="AU942" i="191"/>
  <c r="AU943" i="191"/>
  <c r="AU944" i="191"/>
  <c r="AU945" i="191"/>
  <c r="AU946" i="191"/>
  <c r="AU947" i="191"/>
  <c r="AU948" i="191"/>
  <c r="AU949" i="191"/>
  <c r="AU950" i="191"/>
  <c r="AU951" i="191"/>
  <c r="AU952" i="191"/>
  <c r="AU953" i="191"/>
  <c r="AU954" i="191"/>
  <c r="AU955" i="191"/>
  <c r="AU956" i="191"/>
  <c r="AU957" i="191"/>
  <c r="AU958" i="191"/>
  <c r="AU959" i="191"/>
  <c r="AU960" i="191"/>
  <c r="AU961" i="191"/>
  <c r="AU962" i="191"/>
  <c r="AU963" i="191"/>
  <c r="AU964" i="191"/>
  <c r="AU965" i="191"/>
  <c r="AU966" i="191"/>
  <c r="AU967" i="191"/>
  <c r="AU968" i="191"/>
  <c r="AU969" i="191"/>
  <c r="AU970" i="191"/>
  <c r="AU971" i="191"/>
  <c r="AU972" i="191"/>
  <c r="AU973" i="191"/>
  <c r="AU974" i="191"/>
  <c r="AU975" i="191"/>
  <c r="AU976" i="191"/>
  <c r="AU977" i="191"/>
  <c r="AU978" i="191"/>
  <c r="AU979" i="191"/>
  <c r="AU980" i="191"/>
  <c r="AU981" i="191"/>
  <c r="AU982" i="191"/>
  <c r="AU983" i="191"/>
  <c r="AU984" i="191"/>
  <c r="AU985" i="191"/>
  <c r="AU986" i="191"/>
  <c r="AU987" i="191"/>
  <c r="AU988" i="191"/>
  <c r="AU989" i="191"/>
  <c r="AU990" i="191"/>
  <c r="AU991" i="191"/>
  <c r="AU992" i="191"/>
  <c r="AU993" i="191"/>
  <c r="AU994" i="191"/>
  <c r="AU995" i="191"/>
  <c r="AU996" i="191"/>
  <c r="AU997" i="191"/>
  <c r="AU998" i="191"/>
  <c r="AU999" i="191"/>
  <c r="AU1000" i="191"/>
  <c r="AU1001" i="191"/>
  <c r="AU1002" i="191"/>
  <c r="AU1003" i="191"/>
  <c r="AU1004" i="191"/>
  <c r="AU1005" i="191"/>
  <c r="AU1006" i="191"/>
  <c r="AU1007" i="191"/>
  <c r="AU1008" i="191"/>
  <c r="AU1009" i="191"/>
  <c r="AU1010" i="191"/>
  <c r="AU1011" i="191"/>
  <c r="AU1012" i="191"/>
  <c r="AU1013" i="191"/>
  <c r="AU1014" i="191"/>
  <c r="AU1015" i="191"/>
  <c r="AU1016" i="191"/>
  <c r="AU1017" i="191"/>
  <c r="AU1018" i="191"/>
  <c r="AU1019" i="191"/>
  <c r="AU1020" i="191"/>
  <c r="AU1021" i="191"/>
  <c r="AU1022" i="191"/>
  <c r="AU1023" i="191"/>
  <c r="AU1024" i="191"/>
  <c r="AU1025" i="191"/>
  <c r="AU1026" i="191"/>
  <c r="AU1027" i="191"/>
  <c r="AU1028" i="191"/>
  <c r="AU1029" i="191"/>
  <c r="AU1030" i="191"/>
  <c r="AU1031" i="191"/>
  <c r="AU1032" i="191"/>
  <c r="AU1033" i="191"/>
  <c r="AU1034" i="191"/>
  <c r="AU1035" i="191"/>
  <c r="AU1036" i="191"/>
  <c r="AU1037" i="191"/>
  <c r="AU1038" i="191"/>
  <c r="AU1039" i="191"/>
  <c r="AU1040" i="191"/>
  <c r="AU1041" i="191"/>
  <c r="AU1042" i="191"/>
  <c r="AU1043" i="191"/>
  <c r="AU1044" i="191"/>
  <c r="AU1045" i="191"/>
  <c r="AU1046" i="191"/>
  <c r="AU1047" i="191"/>
  <c r="AU1048" i="191"/>
  <c r="AU1049" i="191"/>
  <c r="AU1050" i="191"/>
  <c r="AU1051" i="191"/>
  <c r="AU1052" i="191"/>
  <c r="AU1053" i="191"/>
  <c r="AU1054" i="191"/>
  <c r="AU1055" i="191"/>
  <c r="AU1056" i="191"/>
  <c r="AU1057" i="191"/>
  <c r="AU1058" i="191"/>
  <c r="AU1059" i="191"/>
  <c r="AU1060" i="191"/>
  <c r="AU1061" i="191"/>
  <c r="AU1062" i="191"/>
  <c r="AU1063" i="191"/>
  <c r="AU1064" i="191"/>
  <c r="AU1065" i="191"/>
  <c r="AU1066" i="191"/>
  <c r="AU1067" i="191"/>
  <c r="AU1068" i="191"/>
  <c r="AU1069" i="191"/>
  <c r="AU1070" i="191"/>
  <c r="AU1071" i="191"/>
  <c r="AU1072" i="191"/>
  <c r="AU1073" i="191"/>
  <c r="AU1074" i="191"/>
  <c r="AU1075" i="191"/>
  <c r="AU1076" i="191"/>
  <c r="AU1077" i="191"/>
  <c r="AU1078" i="191"/>
  <c r="AU1079" i="191"/>
  <c r="AU1080" i="191"/>
  <c r="AU1081" i="191"/>
  <c r="AU1082" i="191"/>
  <c r="AU1083" i="191"/>
  <c r="AU1084" i="191"/>
  <c r="AU1085" i="191"/>
  <c r="AU1086" i="191"/>
  <c r="AU1087" i="191"/>
  <c r="AU1088" i="191"/>
  <c r="AU1089" i="191"/>
  <c r="AU1090" i="191"/>
  <c r="AU1091" i="191"/>
  <c r="AU1092" i="191"/>
  <c r="AU1093" i="191"/>
  <c r="AU1094" i="191"/>
  <c r="AU1095" i="191"/>
  <c r="AU1096" i="191"/>
  <c r="AU1097" i="191"/>
  <c r="AU1098" i="191"/>
  <c r="AU1099" i="191"/>
  <c r="AU1100" i="191"/>
  <c r="AU1101" i="191"/>
  <c r="AU1102" i="191"/>
  <c r="AU1103" i="191"/>
  <c r="AU1104" i="191"/>
  <c r="AU1105" i="191"/>
  <c r="AU1106" i="191"/>
  <c r="AU1107" i="191"/>
  <c r="AU1108" i="191"/>
  <c r="AU1109" i="191"/>
  <c r="AU1110" i="191"/>
  <c r="AU1111" i="191"/>
  <c r="AU1112" i="191"/>
  <c r="AU1113" i="191"/>
  <c r="AU1114" i="191"/>
  <c r="AU1115" i="191"/>
  <c r="AU1116" i="191"/>
  <c r="AU1117" i="191"/>
  <c r="AU1118" i="191"/>
  <c r="AU1119" i="191"/>
  <c r="AU1120" i="191"/>
  <c r="AU1121" i="191"/>
  <c r="AU1122" i="191"/>
  <c r="AU1123" i="191"/>
  <c r="AU1124" i="191"/>
  <c r="AU1125" i="191"/>
  <c r="AU1126" i="191"/>
  <c r="AU1127" i="191"/>
  <c r="AU1128" i="191"/>
  <c r="AU1129" i="191"/>
  <c r="AU1130" i="191"/>
  <c r="AU1131" i="191"/>
  <c r="AU1132" i="191"/>
  <c r="AU1133" i="191"/>
  <c r="AU1134" i="191"/>
  <c r="AU1135" i="191"/>
  <c r="AU1136" i="191"/>
  <c r="AU1137" i="191"/>
  <c r="AU1138" i="191"/>
  <c r="AU1139" i="191"/>
  <c r="AU1140" i="191"/>
  <c r="AU1141" i="191"/>
  <c r="AU1142" i="191"/>
  <c r="AU1143" i="191"/>
  <c r="AU1144" i="191"/>
  <c r="AU1145" i="191"/>
  <c r="AU1146" i="191"/>
  <c r="AU1147" i="191"/>
  <c r="AU1148" i="191"/>
  <c r="AU1149" i="191"/>
  <c r="AU1150" i="191"/>
  <c r="AU1151" i="191"/>
  <c r="AU1152" i="191"/>
  <c r="AU1153" i="191"/>
  <c r="AU1154" i="191"/>
  <c r="AU1155" i="191"/>
  <c r="AU1156" i="191"/>
  <c r="AU1157" i="191"/>
  <c r="AU1158" i="191"/>
  <c r="AU1159" i="191"/>
  <c r="AU1160" i="191"/>
  <c r="AU1161" i="191"/>
  <c r="AU1162" i="191"/>
  <c r="AU1163" i="191"/>
  <c r="AU1164" i="191"/>
  <c r="AU1165" i="191"/>
  <c r="AU1166" i="191"/>
  <c r="AU1167" i="191"/>
  <c r="AU1168" i="191"/>
  <c r="AU1169" i="191"/>
  <c r="AU1170" i="191"/>
  <c r="AU1171" i="191"/>
  <c r="AU1172" i="191"/>
  <c r="AU1173" i="191"/>
  <c r="AU1174" i="191"/>
  <c r="AU1175" i="191"/>
  <c r="AU1176" i="191"/>
  <c r="AU1177" i="191"/>
  <c r="AU1178" i="191"/>
  <c r="AU1179" i="191"/>
  <c r="AU1180" i="191"/>
  <c r="AU1181" i="191"/>
  <c r="AU1182" i="191"/>
  <c r="AU1183" i="191"/>
  <c r="AU1184" i="191"/>
  <c r="AU1185" i="191"/>
  <c r="AU1186" i="191"/>
  <c r="AU1187" i="191"/>
  <c r="AU1188" i="191"/>
  <c r="AU1189" i="191"/>
  <c r="AU1190" i="191"/>
  <c r="AU1191" i="191"/>
  <c r="AU1192" i="191"/>
  <c r="AU1193" i="191"/>
  <c r="AU1194" i="191"/>
  <c r="AU1195" i="191"/>
  <c r="AU1196" i="191"/>
  <c r="AU1197" i="191"/>
  <c r="AU1198" i="191"/>
  <c r="AU1199" i="191"/>
  <c r="AU1200" i="191"/>
  <c r="AU1201" i="191"/>
  <c r="AU1202" i="191"/>
  <c r="AU1203" i="191"/>
  <c r="AU1204" i="191"/>
  <c r="AU1205" i="191"/>
  <c r="AU1206" i="191"/>
  <c r="AU1207" i="191"/>
  <c r="AU1208" i="191"/>
  <c r="AU1209" i="191"/>
  <c r="AU1210" i="191"/>
  <c r="AU1211" i="191"/>
  <c r="AU1212" i="191"/>
  <c r="AU1213" i="191"/>
  <c r="AU1214" i="191"/>
  <c r="AU1215" i="191"/>
  <c r="AU1216" i="191"/>
  <c r="AU1217" i="191"/>
  <c r="AU1218" i="191"/>
  <c r="AU1219" i="191"/>
  <c r="AU1220" i="191"/>
  <c r="AU1221" i="191"/>
  <c r="AU1222" i="191"/>
  <c r="AU1223" i="191"/>
  <c r="AU1224" i="191"/>
  <c r="AU1225" i="191"/>
  <c r="AU1226" i="191"/>
  <c r="AU1227" i="191"/>
  <c r="AU1228" i="191"/>
  <c r="AU1229" i="191"/>
  <c r="AU1230" i="191"/>
  <c r="AU1231" i="191"/>
  <c r="AU1232" i="191"/>
  <c r="AU1233" i="191"/>
  <c r="AU1234" i="191"/>
  <c r="AU1235" i="191"/>
  <c r="AU1236" i="191"/>
  <c r="AU1237" i="191"/>
  <c r="AU1238" i="191"/>
  <c r="AU1239" i="191"/>
  <c r="AU1240" i="191"/>
  <c r="F6" i="193"/>
  <c r="F7" i="193"/>
  <c r="F9" i="193"/>
  <c r="F12" i="193"/>
  <c r="F13" i="193"/>
  <c r="F16" i="193"/>
  <c r="F23" i="193"/>
  <c r="F28" i="193"/>
  <c r="F33" i="193"/>
  <c r="F36" i="193"/>
  <c r="F39" i="193"/>
  <c r="F42" i="193"/>
  <c r="F54" i="193"/>
  <c r="F58" i="193"/>
  <c r="F62" i="193"/>
  <c r="F65" i="193"/>
  <c r="F70" i="193"/>
  <c r="F74" i="193"/>
  <c r="F75" i="193"/>
  <c r="F82" i="193"/>
  <c r="F101" i="193"/>
  <c r="F104" i="193"/>
  <c r="F109" i="193"/>
  <c r="F121" i="193"/>
  <c r="F122" i="193"/>
  <c r="F123" i="193"/>
  <c r="F129" i="193"/>
  <c r="F132" i="193"/>
  <c r="F135" i="193"/>
  <c r="F136" i="193"/>
  <c r="F139" i="193"/>
  <c r="F142" i="193"/>
  <c r="F147" i="193"/>
  <c r="F148" i="193"/>
  <c r="F156" i="193"/>
  <c r="F160" i="193"/>
  <c r="F167" i="193"/>
  <c r="F168" i="193"/>
  <c r="F173" i="193"/>
  <c r="F182" i="193"/>
  <c r="F183" i="193"/>
  <c r="F186" i="193"/>
  <c r="F192" i="193"/>
  <c r="F198" i="193"/>
  <c r="F201" i="193"/>
  <c r="F204" i="193"/>
  <c r="F207" i="193"/>
  <c r="F214" i="193"/>
  <c r="F217" i="193"/>
  <c r="F224" i="193"/>
  <c r="F228" i="193"/>
  <c r="F231" i="193"/>
  <c r="F237" i="193"/>
  <c r="F238" i="193"/>
  <c r="F246" i="193"/>
  <c r="F254" i="193"/>
  <c r="F258" i="193"/>
  <c r="F262" i="193"/>
  <c r="F263" i="193"/>
  <c r="F264" i="193"/>
  <c r="F270" i="193"/>
  <c r="F274" i="193"/>
  <c r="F275" i="193"/>
  <c r="F276" i="193"/>
  <c r="F280" i="193"/>
  <c r="F283" i="193"/>
  <c r="F286" i="193"/>
  <c r="F290" i="193"/>
  <c r="F299" i="193"/>
  <c r="F303" i="193"/>
  <c r="F307" i="193"/>
  <c r="F312" i="193"/>
  <c r="F313" i="193"/>
  <c r="F317" i="193"/>
  <c r="F320" i="193"/>
  <c r="F321" i="193"/>
  <c r="F322" i="193"/>
  <c r="F330" i="193"/>
  <c r="F331" i="193"/>
  <c r="F334" i="193"/>
  <c r="F345" i="193"/>
  <c r="F357" i="193"/>
  <c r="F358" i="193"/>
  <c r="F362" i="193"/>
  <c r="F365" i="193"/>
  <c r="F369" i="193"/>
  <c r="F370" i="193"/>
  <c r="F373" i="193"/>
  <c r="F377" i="193"/>
  <c r="F381" i="193"/>
  <c r="F384" i="193"/>
  <c r="F386" i="193"/>
  <c r="F387" i="193"/>
  <c r="F391" i="193"/>
  <c r="F395" i="193"/>
  <c r="F398" i="193"/>
  <c r="F401" i="193"/>
  <c r="F407" i="193"/>
  <c r="F408" i="193"/>
  <c r="F411" i="193"/>
  <c r="F412" i="193"/>
  <c r="F416" i="193"/>
  <c r="F420" i="193"/>
  <c r="F421" i="193"/>
  <c r="F422" i="193"/>
  <c r="F425" i="193"/>
  <c r="F430" i="193"/>
  <c r="F433" i="193"/>
  <c r="F434" i="193"/>
  <c r="F437" i="193"/>
  <c r="F438" i="193"/>
  <c r="F441" i="193"/>
  <c r="F442" i="193"/>
  <c r="F445" i="193"/>
  <c r="F452" i="193"/>
  <c r="F455" i="193"/>
  <c r="F456" i="193"/>
  <c r="F457" i="193"/>
  <c r="F460" i="193"/>
  <c r="F461" i="193"/>
  <c r="F464" i="193"/>
  <c r="F467" i="193"/>
  <c r="F476" i="193"/>
  <c r="F479" i="193"/>
  <c r="F480" i="193"/>
  <c r="F486" i="193"/>
  <c r="F489" i="193"/>
  <c r="F495" i="193"/>
  <c r="F496" i="193"/>
  <c r="F497" i="193"/>
  <c r="F500" i="193"/>
  <c r="F501" i="193"/>
  <c r="F502" i="193"/>
  <c r="F504" i="193"/>
  <c r="F507" i="193"/>
  <c r="F510" i="193"/>
  <c r="F511" i="193"/>
  <c r="F514" i="193"/>
  <c r="F517" i="193"/>
  <c r="F518" i="193"/>
  <c r="F519" i="193"/>
  <c r="F520" i="193"/>
  <c r="F526" i="193"/>
  <c r="F527" i="193"/>
  <c r="F530" i="193"/>
  <c r="F533" i="193"/>
  <c r="F536" i="193"/>
  <c r="F539" i="193"/>
  <c r="F542" i="193"/>
  <c r="F543" i="193"/>
  <c r="F546" i="193"/>
  <c r="F548" i="193"/>
  <c r="F558" i="193"/>
  <c r="F563" i="193"/>
  <c r="F568" i="193"/>
  <c r="F571" i="193"/>
  <c r="F575" i="193"/>
  <c r="F576" i="193"/>
  <c r="F577" i="193"/>
  <c r="F580" i="193"/>
  <c r="F583" i="193"/>
  <c r="F584" i="193"/>
  <c r="F585" i="193"/>
  <c r="F586" i="193"/>
  <c r="F589" i="193"/>
  <c r="F590" i="193"/>
  <c r="F591" i="193"/>
  <c r="F594" i="193"/>
  <c r="F595" i="193"/>
  <c r="F596" i="193"/>
  <c r="F597" i="193"/>
  <c r="F598" i="193"/>
  <c r="F599" i="193"/>
  <c r="F602" i="193"/>
  <c r="F603" i="193"/>
  <c r="F607" i="193"/>
  <c r="F608" i="193"/>
  <c r="F615" i="193"/>
  <c r="F620" i="193"/>
  <c r="F634" i="193"/>
  <c r="F637" i="193"/>
  <c r="F640" i="193"/>
  <c r="F651" i="193"/>
  <c r="F660" i="193"/>
  <c r="F664" i="193"/>
  <c r="F667" i="193"/>
  <c r="F670" i="193"/>
  <c r="F671" i="193"/>
  <c r="F672" i="193"/>
  <c r="F673" i="193"/>
  <c r="F674" i="193"/>
  <c r="F675" i="193"/>
  <c r="F676" i="193"/>
  <c r="F677" i="193"/>
  <c r="F680" i="193"/>
  <c r="F681" i="193"/>
  <c r="F682" i="193"/>
  <c r="F683" i="193"/>
  <c r="F684" i="193"/>
  <c r="F688" i="193"/>
  <c r="F692" i="193"/>
  <c r="F698" i="193"/>
  <c r="F699" i="193"/>
  <c r="F700" i="193"/>
  <c r="F701" i="193"/>
  <c r="F704" i="193"/>
  <c r="F708" i="193"/>
  <c r="F709" i="193"/>
  <c r="F710" i="193"/>
  <c r="F711" i="193"/>
  <c r="F712" i="193"/>
  <c r="F713" i="193"/>
  <c r="F718" i="193"/>
  <c r="F722" i="193"/>
  <c r="F725" i="193"/>
  <c r="F726" i="193"/>
  <c r="F727" i="193"/>
  <c r="F728" i="193"/>
  <c r="F729" i="193"/>
  <c r="F730" i="193"/>
  <c r="F733" i="193"/>
  <c r="F734" i="193"/>
  <c r="F735" i="193"/>
  <c r="F736" i="193"/>
  <c r="F737" i="193"/>
  <c r="F738" i="193"/>
  <c r="F739" i="193"/>
  <c r="F744" i="193"/>
  <c r="F745" i="193"/>
  <c r="F746" i="193"/>
  <c r="F747" i="193"/>
  <c r="F750" i="193"/>
  <c r="F751" i="193"/>
  <c r="F752" i="193"/>
  <c r="F753" i="193"/>
  <c r="F754" i="193"/>
  <c r="F757" i="193"/>
  <c r="F758" i="193"/>
  <c r="F759" i="193"/>
  <c r="F760" i="193"/>
  <c r="F763" i="193"/>
  <c r="F766" i="193"/>
  <c r="F767" i="193"/>
  <c r="F770" i="193"/>
  <c r="F773" i="193"/>
  <c r="F777" i="193"/>
  <c r="F778" i="193"/>
  <c r="F779" i="193"/>
  <c r="F781" i="193"/>
  <c r="F782" i="193"/>
  <c r="F783" i="193"/>
  <c r="F788" i="193"/>
  <c r="F789" i="193"/>
  <c r="F790" i="193"/>
  <c r="F791" i="193"/>
  <c r="F794" i="193"/>
  <c r="F798" i="193"/>
  <c r="F799" i="193"/>
  <c r="F800" i="193"/>
  <c r="F801" i="193"/>
  <c r="F804" i="193"/>
  <c r="F805" i="193"/>
  <c r="F806" i="193"/>
  <c r="F809" i="193"/>
  <c r="F810" i="193"/>
  <c r="F811" i="193"/>
  <c r="F814" i="193"/>
  <c r="F815" i="193"/>
  <c r="F816" i="193"/>
  <c r="F817" i="193"/>
  <c r="F818" i="193"/>
  <c r="F819" i="193"/>
  <c r="F820" i="193"/>
  <c r="F823" i="193"/>
  <c r="F824" i="193"/>
  <c r="F825" i="193"/>
  <c r="F826" i="193"/>
  <c r="F827" i="193"/>
  <c r="F828" i="193"/>
  <c r="F829" i="193"/>
  <c r="F830" i="193"/>
  <c r="F831" i="193"/>
  <c r="F834" i="193"/>
  <c r="F835" i="193"/>
  <c r="F838" i="193"/>
  <c r="F839" i="193"/>
  <c r="F840" i="193"/>
  <c r="F841" i="193"/>
  <c r="F844" i="193"/>
  <c r="F845" i="193"/>
  <c r="F848" i="193"/>
  <c r="F852" i="193"/>
  <c r="F855" i="193"/>
  <c r="F856" i="193"/>
  <c r="F857" i="193"/>
  <c r="F860" i="193"/>
  <c r="F861" i="193"/>
  <c r="F862" i="193"/>
  <c r="F863" i="193"/>
  <c r="F866" i="193"/>
  <c r="F879" i="193"/>
  <c r="F882" i="193"/>
  <c r="F883" i="193"/>
  <c r="F885" i="193"/>
  <c r="F888" i="193"/>
  <c r="F889" i="193"/>
  <c r="F890" i="193"/>
  <c r="F898" i="193"/>
  <c r="F899" i="193"/>
  <c r="F903" i="193"/>
  <c r="F904" i="193"/>
  <c r="F908" i="193"/>
  <c r="F909" i="193"/>
  <c r="F910" i="193"/>
  <c r="F914" i="193"/>
  <c r="F917" i="193"/>
  <c r="F918" i="193"/>
  <c r="F919" i="193"/>
  <c r="F920" i="193"/>
  <c r="F922" i="193"/>
  <c r="F923" i="193"/>
  <c r="F924" i="193"/>
  <c r="F925" i="193"/>
  <c r="F930" i="193"/>
  <c r="F931" i="193"/>
  <c r="F935" i="193"/>
  <c r="F936" i="193"/>
  <c r="F939" i="193"/>
  <c r="F940" i="193"/>
  <c r="F941" i="193"/>
  <c r="F942" i="193"/>
  <c r="F943" i="193"/>
  <c r="F944" i="193"/>
  <c r="F945" i="193"/>
  <c r="F946" i="193"/>
  <c r="F950" i="193"/>
  <c r="F951" i="193"/>
  <c r="F954" i="193"/>
  <c r="F955" i="193"/>
  <c r="F958" i="193"/>
  <c r="F959" i="193"/>
  <c r="F960" i="193"/>
  <c r="F963" i="193"/>
  <c r="F966" i="193"/>
  <c r="F967" i="193"/>
  <c r="F968" i="193"/>
  <c r="F969" i="193"/>
  <c r="F972" i="193"/>
  <c r="F976" i="193"/>
  <c r="F977" i="193"/>
  <c r="F978" i="193"/>
  <c r="F981" i="193"/>
  <c r="F982" i="193"/>
  <c r="F983" i="193"/>
  <c r="F984" i="193"/>
  <c r="F990" i="193"/>
  <c r="F991" i="193"/>
  <c r="F992" i="193"/>
  <c r="F999" i="193"/>
  <c r="F1000" i="193"/>
  <c r="F1001" i="193"/>
  <c r="F1004" i="193"/>
  <c r="F1005" i="193"/>
  <c r="F1006" i="193"/>
  <c r="F1010" i="193"/>
  <c r="F1013" i="193"/>
  <c r="F1016" i="193"/>
  <c r="F1017" i="193"/>
  <c r="F1018" i="193"/>
  <c r="F1021" i="193"/>
  <c r="F1026" i="193"/>
  <c r="F1027" i="193"/>
  <c r="F1028" i="193"/>
  <c r="F1029" i="193"/>
  <c r="F1032" i="193"/>
  <c r="F1035" i="193"/>
  <c r="F1036" i="193"/>
  <c r="F1037" i="193"/>
  <c r="F1042" i="193"/>
  <c r="F1043" i="193"/>
  <c r="F1046" i="193"/>
  <c r="F1054" i="193"/>
  <c r="F1058" i="193"/>
  <c r="F1061" i="193"/>
  <c r="F1064" i="193"/>
  <c r="F1065" i="193"/>
  <c r="F1066" i="193"/>
  <c r="F1067" i="193"/>
  <c r="F1068" i="193"/>
  <c r="F1072" i="193"/>
  <c r="F1085" i="193"/>
  <c r="F1088" i="193"/>
  <c r="F1089" i="193"/>
  <c r="F1090" i="193"/>
  <c r="F1091" i="193"/>
  <c r="F1094" i="193"/>
  <c r="F1095" i="193"/>
  <c r="F1103" i="193"/>
  <c r="F1104" i="193"/>
  <c r="F1105" i="193"/>
  <c r="F1106" i="193"/>
  <c r="F1111" i="193"/>
  <c r="F1112" i="193"/>
  <c r="F1113" i="193"/>
  <c r="F1114" i="193"/>
  <c r="F1115" i="193"/>
  <c r="F1116" i="193"/>
  <c r="F1117" i="193"/>
  <c r="F1118" i="193"/>
  <c r="F1121" i="193"/>
  <c r="F1122" i="193"/>
  <c r="F1123" i="193"/>
  <c r="F1124" i="193"/>
  <c r="F1125" i="193"/>
  <c r="F1126" i="193"/>
  <c r="F1127" i="193"/>
  <c r="F1131" i="193"/>
  <c r="F1132" i="193"/>
  <c r="F1133" i="193"/>
  <c r="F1134" i="193"/>
  <c r="F1138" i="193"/>
  <c r="F1139" i="193"/>
  <c r="F1140" i="193"/>
  <c r="F1141" i="193"/>
  <c r="F1145" i="193"/>
  <c r="F1146" i="193"/>
  <c r="F1147" i="193"/>
  <c r="F1148" i="193"/>
  <c r="F1149" i="193"/>
  <c r="F1150" i="193"/>
  <c r="F1153" i="193"/>
  <c r="F1154" i="193"/>
  <c r="F1155" i="193"/>
  <c r="F1156" i="193"/>
  <c r="F1157" i="193"/>
  <c r="F1160" i="193"/>
  <c r="F1161" i="193"/>
  <c r="F1162" i="193"/>
  <c r="F1163" i="193"/>
  <c r="F1164" i="193"/>
  <c r="F1165" i="193"/>
  <c r="F1166" i="193"/>
  <c r="F1167" i="193"/>
  <c r="F1168" i="193"/>
  <c r="F1171" i="193"/>
  <c r="F1172" i="193"/>
  <c r="F1173" i="193"/>
  <c r="F1174" i="193"/>
  <c r="F1177" i="193"/>
  <c r="F1178" i="193"/>
  <c r="F1181" i="193"/>
  <c r="F1184" i="193"/>
  <c r="F1185" i="193"/>
  <c r="F1186" i="193"/>
  <c r="F1187" i="193"/>
  <c r="F1188" i="193"/>
  <c r="F1189" i="193"/>
  <c r="F1190" i="193"/>
  <c r="F1193" i="193"/>
  <c r="F1196" i="193"/>
  <c r="F1197" i="193"/>
  <c r="F1198" i="193"/>
  <c r="F1201" i="193"/>
  <c r="F1202" i="193"/>
  <c r="F1203" i="193"/>
  <c r="F1206" i="193"/>
  <c r="F1207" i="193"/>
  <c r="F1210" i="193"/>
  <c r="F1211" i="193"/>
  <c r="F1212" i="193"/>
  <c r="F1220" i="193"/>
  <c r="F1221" i="193"/>
  <c r="F1223" i="193"/>
  <c r="F1226" i="193"/>
  <c r="F1227" i="193"/>
  <c r="F1228" i="193"/>
  <c r="F1230" i="193"/>
  <c r="F1231" i="193"/>
  <c r="F1232" i="193"/>
  <c r="F1233" i="193"/>
  <c r="F1234" i="193"/>
  <c r="F1236" i="193"/>
  <c r="F1237" i="193"/>
  <c r="F1238" i="193"/>
  <c r="F1239" i="193"/>
  <c r="F1241" i="193"/>
  <c r="F1245" i="193"/>
  <c r="F1247" i="193"/>
  <c r="F1248" i="193"/>
  <c r="F1249" i="193"/>
  <c r="F1253" i="193"/>
  <c r="F1254" i="193"/>
  <c r="F1255" i="193"/>
  <c r="F1256" i="193"/>
  <c r="F1259" i="193"/>
  <c r="F1260" i="193"/>
  <c r="F1261" i="193"/>
  <c r="F1263" i="193"/>
  <c r="F1264" i="193"/>
  <c r="F1267" i="193"/>
  <c r="F1268" i="193"/>
  <c r="F1269" i="193"/>
  <c r="F1273" i="193"/>
  <c r="F1275" i="193"/>
  <c r="F1276" i="193"/>
  <c r="F1277" i="193"/>
  <c r="F1281" i="193"/>
  <c r="F1283" i="193"/>
  <c r="F1284" i="193"/>
  <c r="F1287" i="193"/>
  <c r="F5" i="193"/>
  <c r="F4" i="193"/>
  <c r="J14" i="199" l="1"/>
  <c r="K14" i="199"/>
  <c r="U10" i="199"/>
  <c r="S21" i="199"/>
  <c r="I17" i="199" s="1"/>
  <c r="S20" i="199"/>
  <c r="I16" i="199" s="1"/>
  <c r="S17" i="199"/>
  <c r="I13" i="199" s="1"/>
  <c r="J13" i="199" s="1"/>
  <c r="G23" i="199"/>
  <c r="K16" i="199"/>
  <c r="J16" i="199"/>
  <c r="I18" i="199"/>
  <c r="J21" i="199"/>
  <c r="K20" i="199"/>
  <c r="J20" i="199"/>
  <c r="K19" i="199"/>
  <c r="J19" i="199"/>
  <c r="K18" i="199"/>
  <c r="J18" i="199"/>
  <c r="K17" i="199"/>
  <c r="J17" i="199"/>
  <c r="AL17" i="199"/>
  <c r="AM17" i="199"/>
  <c r="AL18" i="199"/>
  <c r="AR18" i="199" s="1"/>
  <c r="AM18" i="199"/>
  <c r="AL19" i="199"/>
  <c r="AR19" i="199" s="1"/>
  <c r="AM19" i="199"/>
  <c r="AL20" i="199"/>
  <c r="AR20" i="199" s="1"/>
  <c r="AM20" i="199"/>
  <c r="AL21" i="199"/>
  <c r="AR21" i="199" s="1"/>
  <c r="AM21" i="199"/>
  <c r="AL22" i="199"/>
  <c r="AR22" i="199" s="1"/>
  <c r="AM22" i="199"/>
  <c r="AL23" i="199"/>
  <c r="AR23" i="199" s="1"/>
  <c r="AM23" i="199"/>
  <c r="AL24" i="199"/>
  <c r="AR24" i="199" s="1"/>
  <c r="AM24" i="199"/>
  <c r="AL25" i="199"/>
  <c r="AR25" i="199" s="1"/>
  <c r="AM25" i="199"/>
  <c r="AL26" i="199"/>
  <c r="AR26" i="199" s="1"/>
  <c r="AM26" i="199"/>
  <c r="AL27" i="199"/>
  <c r="AR27" i="199" s="1"/>
  <c r="AM27" i="199"/>
  <c r="AL28" i="199"/>
  <c r="AR28" i="199" s="1"/>
  <c r="AM28" i="199"/>
  <c r="AL29" i="199"/>
  <c r="AR29" i="199" s="1"/>
  <c r="AM29" i="199"/>
  <c r="AL30" i="199"/>
  <c r="AR30" i="199" s="1"/>
  <c r="AM30" i="199"/>
  <c r="AL31" i="199"/>
  <c r="AR31" i="199" s="1"/>
  <c r="AM31" i="199"/>
  <c r="AL32" i="199"/>
  <c r="AR32" i="199" s="1"/>
  <c r="AM32" i="199"/>
  <c r="AL33" i="199"/>
  <c r="AR33" i="199" s="1"/>
  <c r="AM33" i="199"/>
  <c r="AL34" i="199"/>
  <c r="AR34" i="199" s="1"/>
  <c r="AM34" i="199"/>
  <c r="AL35" i="199"/>
  <c r="AR35" i="199" s="1"/>
  <c r="AM35" i="199"/>
  <c r="AL36" i="199"/>
  <c r="AR36" i="199" s="1"/>
  <c r="AM36" i="199"/>
  <c r="AC7" i="199"/>
  <c r="AE7" i="199"/>
  <c r="Q8" i="199"/>
  <c r="V8" i="199" s="1"/>
  <c r="AC8" i="199"/>
  <c r="AE8" i="199"/>
  <c r="Q9" i="199"/>
  <c r="AC9" i="199"/>
  <c r="AE9" i="199"/>
  <c r="Q10" i="199"/>
  <c r="V10" i="199" s="1"/>
  <c r="AC10" i="199"/>
  <c r="AE10" i="199"/>
  <c r="Q11" i="199"/>
  <c r="AC11" i="199"/>
  <c r="AE11" i="199"/>
  <c r="Q12" i="199"/>
  <c r="AC12" i="199"/>
  <c r="AE12" i="199"/>
  <c r="Z13" i="199"/>
  <c r="G27" i="199"/>
  <c r="H28" i="199"/>
  <c r="I28" i="199"/>
  <c r="K21" i="199"/>
  <c r="BB870" i="199"/>
  <c r="BB1273" i="199"/>
  <c r="BB1261" i="199"/>
  <c r="BB1217" i="199"/>
  <c r="BB1215" i="199"/>
  <c r="BB1208" i="199"/>
  <c r="BB1192" i="199"/>
  <c r="BB1191" i="199"/>
  <c r="BB1189" i="199"/>
  <c r="BB1187" i="199"/>
  <c r="BB1184" i="199"/>
  <c r="BB1180" i="199"/>
  <c r="BB1174" i="199"/>
  <c r="BB1135" i="199"/>
  <c r="BB1129" i="199"/>
  <c r="BB1128" i="199"/>
  <c r="BB1127" i="199"/>
  <c r="BB1125" i="199"/>
  <c r="BB1121" i="199"/>
  <c r="BB1118" i="199"/>
  <c r="BB1113" i="199"/>
  <c r="BB1112" i="199"/>
  <c r="BB1109" i="199"/>
  <c r="BB1101" i="199"/>
  <c r="BB1099" i="199"/>
  <c r="BB1095" i="199"/>
  <c r="BB1090" i="199"/>
  <c r="BB1088" i="199"/>
  <c r="BB1082" i="199"/>
  <c r="BB1081" i="199"/>
  <c r="BB1076" i="199"/>
  <c r="BB1075" i="199"/>
  <c r="BB1070" i="199"/>
  <c r="BB1063" i="199"/>
  <c r="BB1059" i="199"/>
  <c r="BB1054" i="199"/>
  <c r="BB1052" i="199"/>
  <c r="BB1050" i="199"/>
  <c r="BB1049" i="199"/>
  <c r="BB1048" i="199"/>
  <c r="BB1047" i="199"/>
  <c r="BB1040" i="199"/>
  <c r="BB1035" i="199"/>
  <c r="BB1033" i="199"/>
  <c r="BB1031" i="199"/>
  <c r="BB1024" i="199"/>
  <c r="BB1021" i="199"/>
  <c r="BB1009" i="199"/>
  <c r="BB1000" i="199"/>
  <c r="BB997" i="199"/>
  <c r="BB996" i="199"/>
  <c r="BB986" i="199"/>
  <c r="BB985" i="199"/>
  <c r="BB984" i="199"/>
  <c r="BB981" i="199"/>
  <c r="BB974" i="199"/>
  <c r="BB973" i="199"/>
  <c r="BB972" i="199"/>
  <c r="BB969" i="199"/>
  <c r="BB964" i="199"/>
  <c r="BB961" i="199"/>
  <c r="BB960" i="199"/>
  <c r="BB957" i="199"/>
  <c r="BB956" i="199"/>
  <c r="BB943" i="199"/>
  <c r="BB940" i="199"/>
  <c r="BB935" i="199"/>
  <c r="BB922" i="199"/>
  <c r="BB919" i="199"/>
  <c r="BB912" i="199"/>
  <c r="BB910" i="199"/>
  <c r="BB909" i="199"/>
  <c r="BB906" i="199"/>
  <c r="BB905" i="199"/>
  <c r="BB901" i="199"/>
  <c r="BB898" i="199"/>
  <c r="BB895" i="199"/>
  <c r="BB893" i="199"/>
  <c r="BB892" i="199"/>
  <c r="BB891" i="199"/>
  <c r="BB890" i="199"/>
  <c r="BB885" i="199"/>
  <c r="BB877" i="199"/>
  <c r="BB872" i="199"/>
  <c r="BB692" i="199"/>
  <c r="BB687" i="199"/>
  <c r="BB663" i="199"/>
  <c r="BB658" i="199"/>
  <c r="BB655" i="199"/>
  <c r="BB645" i="199"/>
  <c r="BB641" i="199"/>
  <c r="BB639" i="199"/>
  <c r="BB638" i="199"/>
  <c r="BB637" i="199"/>
  <c r="BB633" i="199"/>
  <c r="BB632" i="199"/>
  <c r="BB626" i="199"/>
  <c r="BB621" i="199"/>
  <c r="BB617" i="199"/>
  <c r="BB614" i="199"/>
  <c r="BB605" i="199"/>
  <c r="BB591" i="199"/>
  <c r="BB579" i="199"/>
  <c r="BB577" i="199"/>
  <c r="BB563" i="199"/>
  <c r="BB558" i="199"/>
  <c r="BB556" i="199"/>
  <c r="BB549" i="199"/>
  <c r="BB547" i="199"/>
  <c r="BB537" i="199"/>
  <c r="BB531" i="199"/>
  <c r="BB524" i="199"/>
  <c r="BB519" i="199"/>
  <c r="BB514" i="199"/>
  <c r="BB513" i="199"/>
  <c r="BB511" i="199"/>
  <c r="BB506" i="199"/>
  <c r="BB500" i="199"/>
  <c r="BB498" i="199"/>
  <c r="BB488" i="199"/>
  <c r="BB486" i="199"/>
  <c r="BB482" i="199"/>
  <c r="BB480" i="199"/>
  <c r="BB479" i="199"/>
  <c r="BB475" i="199"/>
  <c r="BB474" i="199"/>
  <c r="BB470" i="199"/>
  <c r="BB469" i="199"/>
  <c r="BB464" i="199"/>
  <c r="BB461" i="199"/>
  <c r="BB460" i="199"/>
  <c r="BB228" i="199"/>
  <c r="BB221" i="199"/>
  <c r="BB218" i="199"/>
  <c r="BB207" i="199"/>
  <c r="BB204" i="199"/>
  <c r="BB192" i="199"/>
  <c r="BB189" i="199"/>
  <c r="BB173" i="199"/>
  <c r="BB171" i="199"/>
  <c r="BB166" i="199"/>
  <c r="BB161" i="199"/>
  <c r="BB160" i="199"/>
  <c r="BB157" i="199"/>
  <c r="BB153" i="199"/>
  <c r="BB152" i="199"/>
  <c r="BB149" i="199"/>
  <c r="BB146" i="199"/>
  <c r="BB138" i="199"/>
  <c r="BB137" i="199"/>
  <c r="BB135" i="199"/>
  <c r="BB133" i="199"/>
  <c r="BB128" i="199"/>
  <c r="BB124" i="199"/>
  <c r="BB114" i="199"/>
  <c r="BB113" i="199"/>
  <c r="BB111" i="199"/>
  <c r="BB109" i="199"/>
  <c r="BB108" i="199"/>
  <c r="BB107" i="199"/>
  <c r="BB106" i="199"/>
  <c r="BB103" i="199"/>
  <c r="BB93" i="199"/>
  <c r="BB90" i="199"/>
  <c r="BB80" i="199"/>
  <c r="BB66" i="199"/>
  <c r="BB60" i="199"/>
  <c r="BB56" i="199"/>
  <c r="BB54" i="199"/>
  <c r="BB51" i="199"/>
  <c r="BB44" i="199"/>
  <c r="BB41" i="199"/>
  <c r="BB27" i="199"/>
  <c r="BB26" i="199"/>
  <c r="BB23" i="199"/>
  <c r="BB20" i="199"/>
  <c r="BB19" i="199"/>
  <c r="BB17" i="199"/>
  <c r="BB869" i="199"/>
  <c r="BB868" i="199"/>
  <c r="BB867" i="199"/>
  <c r="BB866" i="199"/>
  <c r="BB865" i="199"/>
  <c r="BB864" i="199"/>
  <c r="BB863" i="199"/>
  <c r="BB862" i="199"/>
  <c r="BB861" i="199"/>
  <c r="BB860" i="199"/>
  <c r="BB859" i="199"/>
  <c r="BB858" i="199"/>
  <c r="BB857" i="199"/>
  <c r="BB856" i="199"/>
  <c r="BB855" i="199"/>
  <c r="BB854" i="199"/>
  <c r="BB853" i="199"/>
  <c r="BB852" i="199"/>
  <c r="BB851" i="199"/>
  <c r="BB850" i="199"/>
  <c r="BB849" i="199"/>
  <c r="BB848" i="199"/>
  <c r="BB847" i="199"/>
  <c r="BB846" i="199"/>
  <c r="BB845" i="199"/>
  <c r="BB844" i="199"/>
  <c r="BB843" i="199"/>
  <c r="BB842" i="199"/>
  <c r="BB841" i="199"/>
  <c r="BB840" i="199"/>
  <c r="BB839" i="199"/>
  <c r="BB838" i="199"/>
  <c r="BB837" i="199"/>
  <c r="BB836" i="199"/>
  <c r="BB835" i="199"/>
  <c r="BB834" i="199"/>
  <c r="BB833" i="199"/>
  <c r="BB832" i="199"/>
  <c r="BB831" i="199"/>
  <c r="BB830" i="199"/>
  <c r="BB829" i="199"/>
  <c r="BB828" i="199"/>
  <c r="BB827" i="199"/>
  <c r="BB826" i="199"/>
  <c r="BB825" i="199"/>
  <c r="BB824" i="199"/>
  <c r="BB823" i="199"/>
  <c r="BB822" i="199"/>
  <c r="BB821" i="199"/>
  <c r="BB820" i="199"/>
  <c r="BB819" i="199"/>
  <c r="BB818" i="199"/>
  <c r="BB817" i="199"/>
  <c r="BB816" i="199"/>
  <c r="BB815" i="199"/>
  <c r="BB814" i="199"/>
  <c r="BB813" i="199"/>
  <c r="BB812" i="199"/>
  <c r="BB811" i="199"/>
  <c r="BB810" i="199"/>
  <c r="BB809" i="199"/>
  <c r="BB808" i="199"/>
  <c r="BB807" i="199"/>
  <c r="BB806" i="199"/>
  <c r="BB805" i="199"/>
  <c r="BB804" i="199"/>
  <c r="BB803" i="199"/>
  <c r="BB802" i="199"/>
  <c r="BB801" i="199"/>
  <c r="BB800" i="199"/>
  <c r="BB799" i="199"/>
  <c r="BB798" i="199"/>
  <c r="BB797" i="199"/>
  <c r="BB796" i="199"/>
  <c r="BB795" i="199"/>
  <c r="BB794" i="199"/>
  <c r="BB793" i="199"/>
  <c r="BB792" i="199"/>
  <c r="BB791" i="199"/>
  <c r="BB790" i="199"/>
  <c r="BB789" i="199"/>
  <c r="BB788" i="199"/>
  <c r="BB787" i="199"/>
  <c r="BB786" i="199"/>
  <c r="BB785" i="199"/>
  <c r="BB784" i="199"/>
  <c r="BB783" i="199"/>
  <c r="BB782" i="199"/>
  <c r="BB781" i="199"/>
  <c r="BB780" i="199"/>
  <c r="BB779" i="199"/>
  <c r="BB778" i="199"/>
  <c r="BB777" i="199"/>
  <c r="BB776" i="199"/>
  <c r="BB775" i="199"/>
  <c r="BB774" i="199"/>
  <c r="BB773" i="199"/>
  <c r="BB772" i="199"/>
  <c r="BB771" i="199"/>
  <c r="BB770" i="199"/>
  <c r="BB769" i="199"/>
  <c r="BB768" i="199"/>
  <c r="BB767" i="199"/>
  <c r="BB766" i="199"/>
  <c r="BB765" i="199"/>
  <c r="BB764" i="199"/>
  <c r="BB763" i="199"/>
  <c r="BB762" i="199"/>
  <c r="BB761" i="199"/>
  <c r="BB760" i="199"/>
  <c r="BB759" i="199"/>
  <c r="BB758" i="199"/>
  <c r="BB757" i="199"/>
  <c r="BB756" i="199"/>
  <c r="BB755" i="199"/>
  <c r="BB754" i="199"/>
  <c r="BB753" i="199"/>
  <c r="BB752" i="199"/>
  <c r="BB751" i="199"/>
  <c r="BB750" i="199"/>
  <c r="BB749" i="199"/>
  <c r="BB748" i="199"/>
  <c r="BB747" i="199"/>
  <c r="BB746" i="199"/>
  <c r="BB745" i="199"/>
  <c r="BB744" i="199"/>
  <c r="BB743" i="199"/>
  <c r="BB742" i="199"/>
  <c r="BB741" i="199"/>
  <c r="BB740" i="199"/>
  <c r="BB739" i="199"/>
  <c r="BB738" i="199"/>
  <c r="BB737" i="199"/>
  <c r="BB736" i="199"/>
  <c r="BB735" i="199"/>
  <c r="BB734" i="199"/>
  <c r="BB733" i="199"/>
  <c r="BB732" i="199"/>
  <c r="BB731" i="199"/>
  <c r="BB730" i="199"/>
  <c r="BB729" i="199"/>
  <c r="BB728" i="199"/>
  <c r="BB727" i="199"/>
  <c r="BB726" i="199"/>
  <c r="BB725" i="199"/>
  <c r="BB724" i="199"/>
  <c r="BB723" i="199"/>
  <c r="BB722" i="199"/>
  <c r="BB721" i="199"/>
  <c r="BB720" i="199"/>
  <c r="BB719" i="199"/>
  <c r="BB718" i="199"/>
  <c r="BB717" i="199"/>
  <c r="BB716" i="199"/>
  <c r="BB715" i="199"/>
  <c r="BB714" i="199"/>
  <c r="BB713" i="199"/>
  <c r="BB712" i="199"/>
  <c r="BB711" i="199"/>
  <c r="BB710" i="199"/>
  <c r="BB709" i="199"/>
  <c r="BB708" i="199"/>
  <c r="BB707" i="199"/>
  <c r="BB706" i="199"/>
  <c r="BB705" i="199"/>
  <c r="BB704" i="199"/>
  <c r="BB703" i="199"/>
  <c r="BB702" i="199"/>
  <c r="BB699" i="199"/>
  <c r="BB695" i="199"/>
  <c r="BB693" i="199"/>
  <c r="BB691" i="199"/>
  <c r="BB689" i="199"/>
  <c r="BB685" i="199"/>
  <c r="BB684" i="199"/>
  <c r="BB683" i="199"/>
  <c r="BB682" i="199"/>
  <c r="BB677" i="199"/>
  <c r="BB662" i="199"/>
  <c r="BB661" i="199"/>
  <c r="BB660" i="199"/>
  <c r="BB650" i="199"/>
  <c r="BB644" i="199"/>
  <c r="BB642" i="199"/>
  <c r="BB636" i="199"/>
  <c r="BB631" i="199"/>
  <c r="BB629" i="199"/>
  <c r="BB628" i="199"/>
  <c r="BB623" i="199"/>
  <c r="BB622" i="199"/>
  <c r="BB620" i="199"/>
  <c r="BB619" i="199"/>
  <c r="BB618" i="199"/>
  <c r="BB616" i="199"/>
  <c r="BB612" i="199"/>
  <c r="BB610" i="199"/>
  <c r="BB607" i="199"/>
  <c r="BB581" i="199"/>
  <c r="BB580" i="199"/>
  <c r="BB571" i="199"/>
  <c r="BB569" i="199"/>
  <c r="BB564" i="199"/>
  <c r="BB559" i="199"/>
  <c r="BB555" i="199"/>
  <c r="BB554" i="199"/>
  <c r="BB550" i="199"/>
  <c r="BB548" i="199"/>
  <c r="BB544" i="199"/>
  <c r="BB543" i="199"/>
  <c r="BB540" i="199"/>
  <c r="BB538" i="199"/>
  <c r="BB536" i="199"/>
  <c r="BB534" i="199"/>
  <c r="BB532" i="199"/>
  <c r="BB526" i="199"/>
  <c r="BB523" i="199"/>
  <c r="BB522" i="199"/>
  <c r="BB512" i="199"/>
  <c r="BB510" i="199"/>
  <c r="BB509" i="199"/>
  <c r="BB508" i="199"/>
  <c r="BB507" i="199"/>
  <c r="BB504" i="199"/>
  <c r="BB497" i="199"/>
  <c r="BB493" i="199"/>
  <c r="BB490" i="199"/>
  <c r="BB489" i="199"/>
  <c r="BB483" i="199"/>
  <c r="BB481" i="199"/>
  <c r="BB477" i="199"/>
  <c r="BB473" i="199"/>
  <c r="BB467" i="199"/>
  <c r="BB465" i="199"/>
  <c r="BB458" i="199"/>
  <c r="BB229" i="199"/>
  <c r="BB226" i="199"/>
  <c r="BB217" i="199"/>
  <c r="BB215" i="199"/>
  <c r="BB213" i="199"/>
  <c r="BB212" i="199"/>
  <c r="BB211" i="199"/>
  <c r="BB205" i="199"/>
  <c r="BB201" i="199"/>
  <c r="BB199" i="199"/>
  <c r="BB198" i="199"/>
  <c r="BB190" i="199"/>
  <c r="BB188" i="199"/>
  <c r="BB185" i="199"/>
  <c r="BB183" i="199"/>
  <c r="BB182" i="199"/>
  <c r="BB178" i="199"/>
  <c r="BB176" i="199"/>
  <c r="BB174" i="199"/>
  <c r="BB172" i="199"/>
  <c r="BB167" i="199"/>
  <c r="BB164" i="199"/>
  <c r="BB159" i="199"/>
  <c r="BB156" i="199"/>
  <c r="BB155" i="199"/>
  <c r="BB151" i="199"/>
  <c r="BB148" i="199"/>
  <c r="BB145" i="199"/>
  <c r="BB142" i="199"/>
  <c r="BB141" i="199"/>
  <c r="BB140" i="199"/>
  <c r="BB120" i="199"/>
  <c r="BB112" i="199"/>
  <c r="BB105" i="199"/>
  <c r="BB104" i="199"/>
  <c r="BB99" i="199"/>
  <c r="BB96" i="199"/>
  <c r="BB91" i="199"/>
  <c r="BB84" i="199"/>
  <c r="BB78" i="199"/>
  <c r="BB76" i="199"/>
  <c r="BB73" i="199"/>
  <c r="BB72" i="199"/>
  <c r="BB71" i="199"/>
  <c r="BB70" i="199"/>
  <c r="BB50" i="199"/>
  <c r="BB48" i="199"/>
  <c r="BB46" i="199"/>
  <c r="BB42" i="199"/>
  <c r="BB37" i="199"/>
  <c r="BB34" i="199"/>
  <c r="BB16" i="199"/>
  <c r="BB15" i="199"/>
  <c r="BB12" i="199"/>
  <c r="BB10" i="199"/>
  <c r="BB5" i="199"/>
  <c r="BB457" i="199"/>
  <c r="BB456" i="199"/>
  <c r="BB455" i="199"/>
  <c r="BB454" i="199"/>
  <c r="BB453" i="199"/>
  <c r="BB452" i="199"/>
  <c r="BB451" i="199"/>
  <c r="BB450" i="199"/>
  <c r="BB449" i="199"/>
  <c r="BB448" i="199"/>
  <c r="BB447" i="199"/>
  <c r="BB446" i="199"/>
  <c r="BB445" i="199"/>
  <c r="BB444" i="199"/>
  <c r="BB443" i="199"/>
  <c r="BB442" i="199"/>
  <c r="BB441" i="199"/>
  <c r="BB440" i="199"/>
  <c r="BB439" i="199"/>
  <c r="BB438" i="199"/>
  <c r="BB437" i="199"/>
  <c r="BB436" i="199"/>
  <c r="BB435" i="199"/>
  <c r="BB434" i="199"/>
  <c r="BB433" i="199"/>
  <c r="BB432" i="199"/>
  <c r="BB431" i="199"/>
  <c r="BB430" i="199"/>
  <c r="BB429" i="199"/>
  <c r="BB428" i="199"/>
  <c r="BB427" i="199"/>
  <c r="BB426" i="199"/>
  <c r="BB425" i="199"/>
  <c r="BB424" i="199"/>
  <c r="BB423" i="199"/>
  <c r="BB422" i="199"/>
  <c r="BB421" i="199"/>
  <c r="BB420" i="199"/>
  <c r="BB419" i="199"/>
  <c r="BB418" i="199"/>
  <c r="BB417" i="199"/>
  <c r="BB416" i="199"/>
  <c r="BB415" i="199"/>
  <c r="BB414" i="199"/>
  <c r="BB413" i="199"/>
  <c r="BB412" i="199"/>
  <c r="BB411" i="199"/>
  <c r="BB410" i="199"/>
  <c r="BB409" i="199"/>
  <c r="BB408" i="199"/>
  <c r="BB407" i="199"/>
  <c r="BB406" i="199"/>
  <c r="BB405" i="199"/>
  <c r="BB404" i="199"/>
  <c r="BB403" i="199"/>
  <c r="BB402" i="199"/>
  <c r="BB401" i="199"/>
  <c r="BB400" i="199"/>
  <c r="BB399" i="199"/>
  <c r="BB398" i="199"/>
  <c r="BB397" i="199"/>
  <c r="BB396" i="199"/>
  <c r="BB395" i="199"/>
  <c r="BB394" i="199"/>
  <c r="BB393" i="199"/>
  <c r="BB392" i="199"/>
  <c r="BB391" i="199"/>
  <c r="BB390" i="199"/>
  <c r="BB389" i="199"/>
  <c r="BB388" i="199"/>
  <c r="BB387" i="199"/>
  <c r="BB386" i="199"/>
  <c r="BB385" i="199"/>
  <c r="BB384" i="199"/>
  <c r="BB383" i="199"/>
  <c r="BB382" i="199"/>
  <c r="BB381" i="199"/>
  <c r="BB380" i="199"/>
  <c r="BB379" i="199"/>
  <c r="BB378" i="199"/>
  <c r="BB377" i="199"/>
  <c r="BB376" i="199"/>
  <c r="BB375" i="199"/>
  <c r="BB374" i="199"/>
  <c r="BB373" i="199"/>
  <c r="BB372" i="199"/>
  <c r="BB371" i="199"/>
  <c r="BB370" i="199"/>
  <c r="BB369" i="199"/>
  <c r="BB368" i="199"/>
  <c r="BB367" i="199"/>
  <c r="BB366" i="199"/>
  <c r="BB365" i="199"/>
  <c r="BB364" i="199"/>
  <c r="BB363" i="199"/>
  <c r="BB362" i="199"/>
  <c r="BB361" i="199"/>
  <c r="BB360" i="199"/>
  <c r="BB359" i="199"/>
  <c r="BB358" i="199"/>
  <c r="BB357" i="199"/>
  <c r="BB356" i="199"/>
  <c r="BB355" i="199"/>
  <c r="BB354" i="199"/>
  <c r="BB353" i="199"/>
  <c r="BB352" i="199"/>
  <c r="BB351" i="199"/>
  <c r="BB350" i="199"/>
  <c r="BB349" i="199"/>
  <c r="BB348" i="199"/>
  <c r="BB347" i="199"/>
  <c r="BB346" i="199"/>
  <c r="BB345" i="199"/>
  <c r="BB344" i="199"/>
  <c r="BB343" i="199"/>
  <c r="BB342" i="199"/>
  <c r="BB341" i="199"/>
  <c r="BB340" i="199"/>
  <c r="BB339" i="199"/>
  <c r="BB338" i="199"/>
  <c r="BB337" i="199"/>
  <c r="BB336" i="199"/>
  <c r="BB335" i="199"/>
  <c r="BB334" i="199"/>
  <c r="BB333" i="199"/>
  <c r="BB332" i="199"/>
  <c r="BB331" i="199"/>
  <c r="BB330" i="199"/>
  <c r="BB329" i="199"/>
  <c r="BB328" i="199"/>
  <c r="BB327" i="199"/>
  <c r="BB326" i="199"/>
  <c r="BB325" i="199"/>
  <c r="BB324" i="199"/>
  <c r="BB323" i="199"/>
  <c r="BB322" i="199"/>
  <c r="BB321" i="199"/>
  <c r="BB320" i="199"/>
  <c r="BB319" i="199"/>
  <c r="BB318" i="199"/>
  <c r="BB317" i="199"/>
  <c r="BB316" i="199"/>
  <c r="BB315" i="199"/>
  <c r="BB314" i="199"/>
  <c r="BB313" i="199"/>
  <c r="BB312" i="199"/>
  <c r="BB311" i="199"/>
  <c r="BB310" i="199"/>
  <c r="BB309" i="199"/>
  <c r="BB308" i="199"/>
  <c r="BB307" i="199"/>
  <c r="BB306" i="199"/>
  <c r="BB305" i="199"/>
  <c r="BB304" i="199"/>
  <c r="BB303" i="199"/>
  <c r="BB302" i="199"/>
  <c r="BB301" i="199"/>
  <c r="BB300" i="199"/>
  <c r="BB299" i="199"/>
  <c r="BB298" i="199"/>
  <c r="BB297" i="199"/>
  <c r="BB296" i="199"/>
  <c r="BB295" i="199"/>
  <c r="BB294" i="199"/>
  <c r="BB293" i="199"/>
  <c r="BB292" i="199"/>
  <c r="BB291" i="199"/>
  <c r="BB290" i="199"/>
  <c r="BB289" i="199"/>
  <c r="BB288" i="199"/>
  <c r="BB287" i="199"/>
  <c r="BB286" i="199"/>
  <c r="BB285" i="199"/>
  <c r="BB284" i="199"/>
  <c r="BB283" i="199"/>
  <c r="BB282" i="199"/>
  <c r="BB281" i="199"/>
  <c r="BB280" i="199"/>
  <c r="BB279" i="199"/>
  <c r="BB278" i="199"/>
  <c r="BB277" i="199"/>
  <c r="BB276" i="199"/>
  <c r="BB275" i="199"/>
  <c r="BB274" i="199"/>
  <c r="BB273" i="199"/>
  <c r="BB272" i="199"/>
  <c r="BB271" i="199"/>
  <c r="BB270" i="199"/>
  <c r="BB269" i="199"/>
  <c r="BB268" i="199"/>
  <c r="BB267" i="199"/>
  <c r="BB266" i="199"/>
  <c r="BB265" i="199"/>
  <c r="BB264" i="199"/>
  <c r="BB263" i="199"/>
  <c r="BB262" i="199"/>
  <c r="BB261" i="199"/>
  <c r="BB260" i="199"/>
  <c r="BB259" i="199"/>
  <c r="BB258" i="199"/>
  <c r="BB257" i="199"/>
  <c r="BB256" i="199"/>
  <c r="BB255" i="199"/>
  <c r="BB254" i="199"/>
  <c r="BB253" i="199"/>
  <c r="BB252" i="199"/>
  <c r="BB251" i="199"/>
  <c r="BB250" i="199"/>
  <c r="BB249" i="199"/>
  <c r="BB248" i="199"/>
  <c r="BB247" i="199"/>
  <c r="BB246" i="199"/>
  <c r="BB245" i="199"/>
  <c r="BB244" i="199"/>
  <c r="BB243" i="199"/>
  <c r="BB242" i="199"/>
  <c r="BB241" i="199"/>
  <c r="BB240" i="199"/>
  <c r="BB239" i="199"/>
  <c r="BB238" i="199"/>
  <c r="BB237" i="199"/>
  <c r="BB236" i="199"/>
  <c r="BB235" i="199"/>
  <c r="BB224" i="199"/>
  <c r="BB219" i="199"/>
  <c r="BB202" i="199"/>
  <c r="BB197" i="199"/>
  <c r="BB187" i="199"/>
  <c r="BB181" i="199"/>
  <c r="BB180" i="199"/>
  <c r="BB177" i="199"/>
  <c r="BB175" i="199"/>
  <c r="BB170" i="199"/>
  <c r="BB163" i="199"/>
  <c r="BB158" i="199"/>
  <c r="BB144" i="199"/>
  <c r="BB136" i="199"/>
  <c r="BB127" i="199"/>
  <c r="BB122" i="199"/>
  <c r="BB110" i="199"/>
  <c r="BB102" i="199"/>
  <c r="BB101" i="199"/>
  <c r="BB98" i="199"/>
  <c r="BB97" i="199"/>
  <c r="BB95" i="199"/>
  <c r="BB92" i="199"/>
  <c r="BB87" i="199"/>
  <c r="BB69" i="199"/>
  <c r="BB63" i="199"/>
  <c r="BB61" i="199"/>
  <c r="BB47" i="199"/>
  <c r="BB40" i="199"/>
  <c r="BB33" i="199"/>
  <c r="BB32" i="199"/>
  <c r="BB30" i="199"/>
  <c r="BB28" i="199"/>
  <c r="BB25" i="199"/>
  <c r="BB24" i="199"/>
  <c r="BB22" i="199"/>
  <c r="BB14" i="199"/>
  <c r="BB13" i="199"/>
  <c r="BB8" i="199"/>
  <c r="BB6" i="199"/>
  <c r="BB1287" i="199"/>
  <c r="BB1286" i="199"/>
  <c r="BB1285" i="199"/>
  <c r="BB1284" i="199"/>
  <c r="BB1283" i="199"/>
  <c r="BB1282" i="199"/>
  <c r="BB1281" i="199"/>
  <c r="BB1280" i="199"/>
  <c r="BB1279" i="199"/>
  <c r="BB1278" i="199"/>
  <c r="BB1277" i="199"/>
  <c r="BB1276" i="199"/>
  <c r="BB1275" i="199"/>
  <c r="BB1274" i="199"/>
  <c r="BB1272" i="199"/>
  <c r="BB1271" i="199"/>
  <c r="BB1270" i="199"/>
  <c r="BB1269" i="199"/>
  <c r="BB1268" i="199"/>
  <c r="BB1267" i="199"/>
  <c r="BB1266" i="199"/>
  <c r="BB1265" i="199"/>
  <c r="BB1264" i="199"/>
  <c r="BB1263" i="199"/>
  <c r="BB1262" i="199"/>
  <c r="BB1260" i="199"/>
  <c r="BB1259" i="199"/>
  <c r="BB1258" i="199"/>
  <c r="BB1257" i="199"/>
  <c r="BB1256" i="199"/>
  <c r="BB1255" i="199"/>
  <c r="BB1254" i="199"/>
  <c r="BB1253" i="199"/>
  <c r="BB1252" i="199"/>
  <c r="BB1251" i="199"/>
  <c r="BB1250" i="199"/>
  <c r="BB1249" i="199"/>
  <c r="BB1248" i="199"/>
  <c r="BB1247" i="199"/>
  <c r="BB1246" i="199"/>
  <c r="BB1245" i="199"/>
  <c r="BB1244" i="199"/>
  <c r="BB1243" i="199"/>
  <c r="BB1242" i="199"/>
  <c r="BB1241" i="199"/>
  <c r="BB1240" i="199"/>
  <c r="BB1239" i="199"/>
  <c r="BB1238" i="199"/>
  <c r="BB1237" i="199"/>
  <c r="BB1236" i="199"/>
  <c r="BB1235" i="199"/>
  <c r="BB1234" i="199"/>
  <c r="BB1233" i="199"/>
  <c r="BB1232" i="199"/>
  <c r="BB1231" i="199"/>
  <c r="BB1230" i="199"/>
  <c r="BB1229" i="199"/>
  <c r="BB1228" i="199"/>
  <c r="BB1227" i="199"/>
  <c r="BB1226" i="199"/>
  <c r="BB1225" i="199"/>
  <c r="BB1224" i="199"/>
  <c r="BB1223" i="199"/>
  <c r="BB1222" i="199"/>
  <c r="BB1221" i="199"/>
  <c r="BB1220" i="199"/>
  <c r="BB1219" i="199"/>
  <c r="BB1218" i="199"/>
  <c r="BB1216" i="199"/>
  <c r="BB1214" i="199"/>
  <c r="BB1213" i="199"/>
  <c r="BB1212" i="199"/>
  <c r="BB1211" i="199"/>
  <c r="BB1210" i="199"/>
  <c r="BB1209" i="199"/>
  <c r="BB1207" i="199"/>
  <c r="BB1206" i="199"/>
  <c r="BB1205" i="199"/>
  <c r="BB1204" i="199"/>
  <c r="BB1203" i="199"/>
  <c r="BB1202" i="199"/>
  <c r="BB1201" i="199"/>
  <c r="BB1200" i="199"/>
  <c r="BB1199" i="199"/>
  <c r="BB1198" i="199"/>
  <c r="BB1197" i="199"/>
  <c r="BB1196" i="199"/>
  <c r="BB1195" i="199"/>
  <c r="BB1194" i="199"/>
  <c r="BB1193" i="199"/>
  <c r="BB1190" i="199"/>
  <c r="BB1188" i="199"/>
  <c r="BB1186" i="199"/>
  <c r="BB1185" i="199"/>
  <c r="BB1183" i="199"/>
  <c r="BB1182" i="199"/>
  <c r="BB1181" i="199"/>
  <c r="BB1179" i="199"/>
  <c r="BB1178" i="199"/>
  <c r="BB1177" i="199"/>
  <c r="BB1176" i="199"/>
  <c r="BB1175" i="199"/>
  <c r="BB1173" i="199"/>
  <c r="BB1172" i="199"/>
  <c r="BB1171" i="199"/>
  <c r="BB1170" i="199"/>
  <c r="BB1169" i="199"/>
  <c r="BB1168" i="199"/>
  <c r="BB1167" i="199"/>
  <c r="BB1166" i="199"/>
  <c r="BB1165" i="199"/>
  <c r="BB1164" i="199"/>
  <c r="BB1163" i="199"/>
  <c r="BB1162" i="199"/>
  <c r="BB1161" i="199"/>
  <c r="BB1160" i="199"/>
  <c r="BB1159" i="199"/>
  <c r="BB1158" i="199"/>
  <c r="BB1157" i="199"/>
  <c r="BB1156" i="199"/>
  <c r="BB1155" i="199"/>
  <c r="BB1154" i="199"/>
  <c r="BB1153" i="199"/>
  <c r="BB1152" i="199"/>
  <c r="BB1151" i="199"/>
  <c r="BB1150" i="199"/>
  <c r="BB1149" i="199"/>
  <c r="BB1148" i="199"/>
  <c r="BB1147" i="199"/>
  <c r="BB1146" i="199"/>
  <c r="BB1145" i="199"/>
  <c r="BB1144" i="199"/>
  <c r="BB1143" i="199"/>
  <c r="BB1142" i="199"/>
  <c r="BB1141" i="199"/>
  <c r="BB1140" i="199"/>
  <c r="BB1139" i="199"/>
  <c r="BB1138" i="199"/>
  <c r="BB1137" i="199"/>
  <c r="BB1136" i="199"/>
  <c r="BB1134" i="199"/>
  <c r="BB1133" i="199"/>
  <c r="BB1132" i="199"/>
  <c r="BB1131" i="199"/>
  <c r="BB1130" i="199"/>
  <c r="BB1126" i="199"/>
  <c r="BB1124" i="199"/>
  <c r="BB1123" i="199"/>
  <c r="BB1122" i="199"/>
  <c r="BB1120" i="199"/>
  <c r="BB1119" i="199"/>
  <c r="BB1117" i="199"/>
  <c r="BB1116" i="199"/>
  <c r="BB1115" i="199"/>
  <c r="BB1114" i="199"/>
  <c r="BB1111" i="199"/>
  <c r="BB1110" i="199"/>
  <c r="BB1108" i="199"/>
  <c r="BB1107" i="199"/>
  <c r="BB1106" i="199"/>
  <c r="BB1105" i="199"/>
  <c r="BB1104" i="199"/>
  <c r="BB1103" i="199"/>
  <c r="BB1102" i="199"/>
  <c r="BB1100" i="199"/>
  <c r="BB1098" i="199"/>
  <c r="BB1097" i="199"/>
  <c r="BB1096" i="199"/>
  <c r="BB1094" i="199"/>
  <c r="BB1093" i="199"/>
  <c r="BB1092" i="199"/>
  <c r="BB1091" i="199"/>
  <c r="BB1089" i="199"/>
  <c r="BB1087" i="199"/>
  <c r="BB1086" i="199"/>
  <c r="BB1085" i="199"/>
  <c r="BB1084" i="199"/>
  <c r="BB1083" i="199"/>
  <c r="BB1080" i="199"/>
  <c r="BB1079" i="199"/>
  <c r="BB1078" i="199"/>
  <c r="BB1077" i="199"/>
  <c r="BB1074" i="199"/>
  <c r="BB1073" i="199"/>
  <c r="BB1072" i="199"/>
  <c r="BB1071" i="199"/>
  <c r="BB1069" i="199"/>
  <c r="BB1068" i="199"/>
  <c r="BB1067" i="199"/>
  <c r="BB1066" i="199"/>
  <c r="BB1065" i="199"/>
  <c r="BB1064" i="199"/>
  <c r="BB1062" i="199"/>
  <c r="BB1061" i="199"/>
  <c r="BB1060" i="199"/>
  <c r="BB1058" i="199"/>
  <c r="BB1057" i="199"/>
  <c r="BB1056" i="199"/>
  <c r="BB1055" i="199"/>
  <c r="BB1053" i="199"/>
  <c r="BB1051" i="199"/>
  <c r="BB1046" i="199"/>
  <c r="BB1045" i="199"/>
  <c r="BB1044" i="199"/>
  <c r="BB1043" i="199"/>
  <c r="BB1042" i="199"/>
  <c r="BB1041" i="199"/>
  <c r="BB1039" i="199"/>
  <c r="BB1038" i="199"/>
  <c r="BB1037" i="199"/>
  <c r="BB1036" i="199"/>
  <c r="BB1034" i="199"/>
  <c r="BB1032" i="199"/>
  <c r="BB1030" i="199"/>
  <c r="BB1029" i="199"/>
  <c r="BB1028" i="199"/>
  <c r="BB1027" i="199"/>
  <c r="BB1026" i="199"/>
  <c r="BB1025" i="199"/>
  <c r="BB1023" i="199"/>
  <c r="BB1022" i="199"/>
  <c r="BB1020" i="199"/>
  <c r="BB1019" i="199"/>
  <c r="BB1018" i="199"/>
  <c r="BB1017" i="199"/>
  <c r="BB1016" i="199"/>
  <c r="BB1015" i="199"/>
  <c r="BB1014" i="199"/>
  <c r="BB1013" i="199"/>
  <c r="BB1012" i="199"/>
  <c r="BB1011" i="199"/>
  <c r="BB1010" i="199"/>
  <c r="BB1008" i="199"/>
  <c r="BB1007" i="199"/>
  <c r="BB1006" i="199"/>
  <c r="BB1005" i="199"/>
  <c r="BB1004" i="199"/>
  <c r="BB1003" i="199"/>
  <c r="BB1002" i="199"/>
  <c r="BB1001" i="199"/>
  <c r="BB999" i="199"/>
  <c r="BB998" i="199"/>
  <c r="BB995" i="199"/>
  <c r="BB994" i="199"/>
  <c r="BB993" i="199"/>
  <c r="BB992" i="199"/>
  <c r="BB991" i="199"/>
  <c r="BB990" i="199"/>
  <c r="BB989" i="199"/>
  <c r="BB988" i="199"/>
  <c r="BB987" i="199"/>
  <c r="BB983" i="199"/>
  <c r="BB982" i="199"/>
  <c r="BB980" i="199"/>
  <c r="BB979" i="199"/>
  <c r="BB978" i="199"/>
  <c r="BB977" i="199"/>
  <c r="BB976" i="199"/>
  <c r="BB975" i="199"/>
  <c r="BB971" i="199"/>
  <c r="BB970" i="199"/>
  <c r="BB968" i="199"/>
  <c r="BB967" i="199"/>
  <c r="BB966" i="199"/>
  <c r="BB965" i="199"/>
  <c r="BB963" i="199"/>
  <c r="BB962" i="199"/>
  <c r="BB959" i="199"/>
  <c r="BB958" i="199"/>
  <c r="BB955" i="199"/>
  <c r="BB954" i="199"/>
  <c r="BB953" i="199"/>
  <c r="BB952" i="199"/>
  <c r="BB951" i="199"/>
  <c r="BB950" i="199"/>
  <c r="BB949" i="199"/>
  <c r="BB948" i="199"/>
  <c r="BB947" i="199"/>
  <c r="BB946" i="199"/>
  <c r="BB945" i="199"/>
  <c r="BB944" i="199"/>
  <c r="BB942" i="199"/>
  <c r="BB941" i="199"/>
  <c r="BB939" i="199"/>
  <c r="BB938" i="199"/>
  <c r="BB937" i="199"/>
  <c r="BB936" i="199"/>
  <c r="BB934" i="199"/>
  <c r="BB933" i="199"/>
  <c r="BB932" i="199"/>
  <c r="BB931" i="199"/>
  <c r="BB930" i="199"/>
  <c r="BB929" i="199"/>
  <c r="BB928" i="199"/>
  <c r="BB927" i="199"/>
  <c r="BB926" i="199"/>
  <c r="BB925" i="199"/>
  <c r="BB924" i="199"/>
  <c r="BB923" i="199"/>
  <c r="BB921" i="199"/>
  <c r="BB920" i="199"/>
  <c r="BB918" i="199"/>
  <c r="BB917" i="199"/>
  <c r="BB916" i="199"/>
  <c r="BB915" i="199"/>
  <c r="BB914" i="199"/>
  <c r="BB913" i="199"/>
  <c r="BB911" i="199"/>
  <c r="BB908" i="199"/>
  <c r="BB907" i="199"/>
  <c r="BB904" i="199"/>
  <c r="BB903" i="199"/>
  <c r="BB902" i="199"/>
  <c r="BB900" i="199"/>
  <c r="BB899" i="199"/>
  <c r="BB897" i="199"/>
  <c r="BB896" i="199"/>
  <c r="BB894" i="199"/>
  <c r="BB889" i="199"/>
  <c r="BB888" i="199"/>
  <c r="BB887" i="199"/>
  <c r="BB886" i="199"/>
  <c r="BB884" i="199"/>
  <c r="BB883" i="199"/>
  <c r="BB882" i="199"/>
  <c r="BB881" i="199"/>
  <c r="BB880" i="199"/>
  <c r="BB879" i="199"/>
  <c r="BB878" i="199"/>
  <c r="BB876" i="199"/>
  <c r="BB875" i="199"/>
  <c r="BB874" i="199"/>
  <c r="BB873" i="199"/>
  <c r="BB871" i="199"/>
  <c r="BB701" i="199"/>
  <c r="BB700" i="199"/>
  <c r="BB698" i="199"/>
  <c r="BB697" i="199"/>
  <c r="BB696" i="199"/>
  <c r="BB694" i="199"/>
  <c r="BB690" i="199"/>
  <c r="BB688" i="199"/>
  <c r="BB686" i="199"/>
  <c r="BB681" i="199"/>
  <c r="BB680" i="199"/>
  <c r="BB679" i="199"/>
  <c r="BB678" i="199"/>
  <c r="BB676" i="199"/>
  <c r="BB675" i="199"/>
  <c r="BB674" i="199"/>
  <c r="BB673" i="199"/>
  <c r="BB672" i="199"/>
  <c r="BB671" i="199"/>
  <c r="BB670" i="199"/>
  <c r="BB669" i="199"/>
  <c r="BB668" i="199"/>
  <c r="BB667" i="199"/>
  <c r="BB666" i="199"/>
  <c r="BB665" i="199"/>
  <c r="BB664" i="199"/>
  <c r="BB659" i="199"/>
  <c r="BB657" i="199"/>
  <c r="BB656" i="199"/>
  <c r="BB654" i="199"/>
  <c r="BB653" i="199"/>
  <c r="BB652" i="199"/>
  <c r="BB651" i="199"/>
  <c r="BB649" i="199"/>
  <c r="BB648" i="199"/>
  <c r="BB647" i="199"/>
  <c r="BB646" i="199"/>
  <c r="BB643" i="199"/>
  <c r="BB640" i="199"/>
  <c r="BB635" i="199"/>
  <c r="BB634" i="199"/>
  <c r="BB630" i="199"/>
  <c r="BB627" i="199"/>
  <c r="BB625" i="199"/>
  <c r="BB624" i="199"/>
  <c r="BB615" i="199"/>
  <c r="BB613" i="199"/>
  <c r="BB611" i="199"/>
  <c r="BB609" i="199"/>
  <c r="BB608" i="199"/>
  <c r="BB606" i="199"/>
  <c r="BB604" i="199"/>
  <c r="BB603" i="199"/>
  <c r="BB602" i="199"/>
  <c r="BB601" i="199"/>
  <c r="BB600" i="199"/>
  <c r="BB599" i="199"/>
  <c r="BB598" i="199"/>
  <c r="BB597" i="199"/>
  <c r="BB596" i="199"/>
  <c r="BB595" i="199"/>
  <c r="BB594" i="199"/>
  <c r="BB593" i="199"/>
  <c r="BB592" i="199"/>
  <c r="BB590" i="199"/>
  <c r="BB589" i="199"/>
  <c r="BB588" i="199"/>
  <c r="BB587" i="199"/>
  <c r="BB586" i="199"/>
  <c r="BB585" i="199"/>
  <c r="BB584" i="199"/>
  <c r="BB583" i="199"/>
  <c r="BB582" i="199"/>
  <c r="BB578" i="199"/>
  <c r="BB576" i="199"/>
  <c r="BB575" i="199"/>
  <c r="BB574" i="199"/>
  <c r="BB573" i="199"/>
  <c r="BB572" i="199"/>
  <c r="BB570" i="199"/>
  <c r="BB568" i="199"/>
  <c r="BB567" i="199"/>
  <c r="BB566" i="199"/>
  <c r="BB565" i="199"/>
  <c r="BB562" i="199"/>
  <c r="BB561" i="199"/>
  <c r="BB560" i="199"/>
  <c r="BB557" i="199"/>
  <c r="BB553" i="199"/>
  <c r="BB552" i="199"/>
  <c r="BB551" i="199"/>
  <c r="BB546" i="199"/>
  <c r="BB545" i="199"/>
  <c r="BB542" i="199"/>
  <c r="BB541" i="199"/>
  <c r="BB539" i="199"/>
  <c r="BB535" i="199"/>
  <c r="BB533" i="199"/>
  <c r="BB530" i="199"/>
  <c r="BB529" i="199"/>
  <c r="BB528" i="199"/>
  <c r="BB527" i="199"/>
  <c r="BB525" i="199"/>
  <c r="BB521" i="199"/>
  <c r="BB520" i="199"/>
  <c r="BB518" i="199"/>
  <c r="BB517" i="199"/>
  <c r="BB516" i="199"/>
  <c r="BB515" i="199"/>
  <c r="BB505" i="199"/>
  <c r="BB503" i="199"/>
  <c r="BB502" i="199"/>
  <c r="BB501" i="199"/>
  <c r="BB499" i="199"/>
  <c r="BB496" i="199"/>
  <c r="BB495" i="199"/>
  <c r="BB494" i="199"/>
  <c r="BB492" i="199"/>
  <c r="BB491" i="199"/>
  <c r="BB487" i="199"/>
  <c r="BB485" i="199"/>
  <c r="BB484" i="199"/>
  <c r="BB478" i="199"/>
  <c r="BB476" i="199"/>
  <c r="BB472" i="199"/>
  <c r="BB471" i="199"/>
  <c r="BB468" i="199"/>
  <c r="BB466" i="199"/>
  <c r="BB463" i="199"/>
  <c r="BB462" i="199"/>
  <c r="BB459" i="199"/>
  <c r="BB234" i="199"/>
  <c r="BB233" i="199"/>
  <c r="BB232" i="199"/>
  <c r="BB231" i="199"/>
  <c r="BB230" i="199"/>
  <c r="BB227" i="199"/>
  <c r="BB225" i="199"/>
  <c r="BB223" i="199"/>
  <c r="BB222" i="199"/>
  <c r="BB220" i="199"/>
  <c r="BB216" i="199"/>
  <c r="BB214" i="199"/>
  <c r="BB210" i="199"/>
  <c r="BB209" i="199"/>
  <c r="BB208" i="199"/>
  <c r="BB206" i="199"/>
  <c r="BB203" i="199"/>
  <c r="BB200" i="199"/>
  <c r="BB196" i="199"/>
  <c r="BB195" i="199"/>
  <c r="BB194" i="199"/>
  <c r="BB193" i="199"/>
  <c r="BB191" i="199"/>
  <c r="BB186" i="199"/>
  <c r="BB184" i="199"/>
  <c r="BB179" i="199"/>
  <c r="BB169" i="199"/>
  <c r="BB168" i="199"/>
  <c r="BB165" i="199"/>
  <c r="BB162" i="199"/>
  <c r="BB154" i="199"/>
  <c r="BB150" i="199"/>
  <c r="BB147" i="199"/>
  <c r="BB143" i="199"/>
  <c r="BB139" i="199"/>
  <c r="BB134" i="199"/>
  <c r="BB132" i="199"/>
  <c r="BB131" i="199"/>
  <c r="BB130" i="199"/>
  <c r="BB129" i="199"/>
  <c r="BB126" i="199"/>
  <c r="BB125" i="199"/>
  <c r="BB123" i="199"/>
  <c r="BB121" i="199"/>
  <c r="BB119" i="199"/>
  <c r="BB118" i="199"/>
  <c r="BB117" i="199"/>
  <c r="BB116" i="199"/>
  <c r="BB115" i="199"/>
  <c r="BB100" i="199"/>
  <c r="BB94" i="199"/>
  <c r="BB89" i="199"/>
  <c r="BB88" i="199"/>
  <c r="BB86" i="199"/>
  <c r="BB85" i="199"/>
  <c r="BB83" i="199"/>
  <c r="BB82" i="199"/>
  <c r="BB81" i="199"/>
  <c r="BB79" i="199"/>
  <c r="BB77" i="199"/>
  <c r="BB75" i="199"/>
  <c r="BB74" i="199"/>
  <c r="BB68" i="199"/>
  <c r="BB67" i="199"/>
  <c r="BB65" i="199"/>
  <c r="BB64" i="199"/>
  <c r="BB62" i="199"/>
  <c r="BB59" i="199"/>
  <c r="BB58" i="199"/>
  <c r="BB57" i="199"/>
  <c r="BB55" i="199"/>
  <c r="BB53" i="199"/>
  <c r="BB52" i="199"/>
  <c r="BB49" i="199"/>
  <c r="BB45" i="199"/>
  <c r="BB43" i="199"/>
  <c r="BB39" i="199"/>
  <c r="BB38" i="199"/>
  <c r="BB36" i="199"/>
  <c r="BB35" i="199"/>
  <c r="BB31" i="199"/>
  <c r="BB29" i="199"/>
  <c r="BB21" i="199"/>
  <c r="BB18" i="199"/>
  <c r="BB11" i="199"/>
  <c r="BB9" i="199"/>
  <c r="BB7" i="199"/>
  <c r="BB140" i="191"/>
  <c r="BB771" i="191"/>
  <c r="BB789" i="191"/>
  <c r="BB793" i="191"/>
  <c r="BB797" i="191"/>
  <c r="BB800" i="191"/>
  <c r="BB804" i="191"/>
  <c r="BB807" i="191"/>
  <c r="BB810" i="191"/>
  <c r="BB813" i="191"/>
  <c r="BB815" i="191"/>
  <c r="BB818" i="191"/>
  <c r="BB821" i="191"/>
  <c r="BB824" i="191"/>
  <c r="BB827" i="191"/>
  <c r="BB830" i="191"/>
  <c r="BB833" i="191"/>
  <c r="BB836" i="191"/>
  <c r="BB839" i="191"/>
  <c r="BB842" i="191"/>
  <c r="BB847" i="191"/>
  <c r="BB856" i="191"/>
  <c r="BB860" i="191"/>
  <c r="BB865" i="191"/>
  <c r="BB870" i="191"/>
  <c r="BB874" i="191"/>
  <c r="BB877" i="191"/>
  <c r="BB880" i="191"/>
  <c r="BB886" i="191"/>
  <c r="BB892" i="191"/>
  <c r="BB897" i="191"/>
  <c r="BB900" i="191"/>
  <c r="BB903" i="191"/>
  <c r="BB906" i="191"/>
  <c r="BB912" i="191"/>
  <c r="BB915" i="191"/>
  <c r="BB918" i="191"/>
  <c r="BB921" i="191"/>
  <c r="BB925" i="191"/>
  <c r="BB929" i="191"/>
  <c r="BB934" i="191"/>
  <c r="BB938" i="191"/>
  <c r="BB942" i="191"/>
  <c r="BB946" i="191"/>
  <c r="BB951" i="191"/>
  <c r="BB955" i="191"/>
  <c r="BB959" i="191"/>
  <c r="BB963" i="191"/>
  <c r="BB967" i="191"/>
  <c r="BB973" i="191"/>
  <c r="BB976" i="191"/>
  <c r="BB979" i="191"/>
  <c r="BB982" i="191"/>
  <c r="BB986" i="191"/>
  <c r="BB990" i="191"/>
  <c r="BB995" i="191"/>
  <c r="BB1007" i="191"/>
  <c r="BB1014" i="191"/>
  <c r="BB1018" i="191"/>
  <c r="BB1023" i="191"/>
  <c r="BB1027" i="191"/>
  <c r="BB1032" i="191"/>
  <c r="BB1038" i="191"/>
  <c r="BB1043" i="191"/>
  <c r="BB1046" i="191"/>
  <c r="BB1050" i="191"/>
  <c r="BB1057" i="191"/>
  <c r="BB1060" i="191"/>
  <c r="BB1063" i="191"/>
  <c r="BB1066" i="191"/>
  <c r="BB1176" i="191"/>
  <c r="BB1183" i="191"/>
  <c r="BB1193" i="191"/>
  <c r="BB1198" i="191"/>
  <c r="BB1201" i="191"/>
  <c r="BB1206" i="191"/>
  <c r="BB1213" i="191"/>
  <c r="BB1217" i="191"/>
  <c r="BB1221" i="191"/>
  <c r="BB1224" i="191"/>
  <c r="BB1229" i="191"/>
  <c r="BB1232" i="191"/>
  <c r="BB1235" i="191"/>
  <c r="BB1241" i="191"/>
  <c r="BB1247" i="191"/>
  <c r="BB1251" i="191"/>
  <c r="BB1277" i="191"/>
  <c r="BB1283" i="191"/>
  <c r="BB1285" i="191"/>
  <c r="BB6" i="191"/>
  <c r="BB7" i="191"/>
  <c r="BB8" i="191"/>
  <c r="BB9" i="191"/>
  <c r="BB10" i="191"/>
  <c r="BB11" i="191"/>
  <c r="BB12" i="191"/>
  <c r="BB13" i="191"/>
  <c r="BB14" i="191"/>
  <c r="BB15" i="191"/>
  <c r="BB16" i="191"/>
  <c r="BB17" i="191"/>
  <c r="BB18" i="191"/>
  <c r="BB19" i="191"/>
  <c r="BB20" i="191"/>
  <c r="BB21" i="191"/>
  <c r="BB22" i="191"/>
  <c r="BB23" i="191"/>
  <c r="BB24" i="191"/>
  <c r="BB25" i="191"/>
  <c r="BB26" i="191"/>
  <c r="BB27" i="191"/>
  <c r="BB28" i="191"/>
  <c r="BB29" i="191"/>
  <c r="BB30" i="191"/>
  <c r="BB31" i="191"/>
  <c r="BB32" i="191"/>
  <c r="BB33" i="191"/>
  <c r="BB34" i="191"/>
  <c r="BB35" i="191"/>
  <c r="BB36" i="191"/>
  <c r="BB37" i="191"/>
  <c r="BB38" i="191"/>
  <c r="BB39" i="191"/>
  <c r="BB40" i="191"/>
  <c r="BB41" i="191"/>
  <c r="BB42" i="191"/>
  <c r="BB43" i="191"/>
  <c r="BB44" i="191"/>
  <c r="BB45" i="191"/>
  <c r="BB46" i="191"/>
  <c r="BB47" i="191"/>
  <c r="BB48" i="191"/>
  <c r="BB49" i="191"/>
  <c r="BB50" i="191"/>
  <c r="BB51" i="191"/>
  <c r="BB52" i="191"/>
  <c r="BB53" i="191"/>
  <c r="BB54" i="191"/>
  <c r="BB55" i="191"/>
  <c r="BB56" i="191"/>
  <c r="BB57" i="191"/>
  <c r="BB58" i="191"/>
  <c r="BB59" i="191"/>
  <c r="BB60" i="191"/>
  <c r="BB61" i="191"/>
  <c r="BB62" i="191"/>
  <c r="BB63" i="191"/>
  <c r="BB64" i="191"/>
  <c r="BB65" i="191"/>
  <c r="BB66" i="191"/>
  <c r="BB67" i="191"/>
  <c r="BB68" i="191"/>
  <c r="BB69" i="191"/>
  <c r="BB70" i="191"/>
  <c r="BB71" i="191"/>
  <c r="BB72" i="191"/>
  <c r="BB73" i="191"/>
  <c r="BB74" i="191"/>
  <c r="BB75" i="191"/>
  <c r="BB76" i="191"/>
  <c r="BB77" i="191"/>
  <c r="BB78" i="191"/>
  <c r="BB79" i="191"/>
  <c r="BB80" i="191"/>
  <c r="BB81" i="191"/>
  <c r="BB82" i="191"/>
  <c r="BB83" i="191"/>
  <c r="BB84" i="191"/>
  <c r="BB85" i="191"/>
  <c r="BB86" i="191"/>
  <c r="BB87" i="191"/>
  <c r="BB88" i="191"/>
  <c r="BB89" i="191"/>
  <c r="BB90" i="191"/>
  <c r="BB91" i="191"/>
  <c r="BB92" i="191"/>
  <c r="BB93" i="191"/>
  <c r="BB94" i="191"/>
  <c r="BB95" i="191"/>
  <c r="BB96" i="191"/>
  <c r="BB97" i="191"/>
  <c r="BB98" i="191"/>
  <c r="BB99" i="191"/>
  <c r="BB100" i="191"/>
  <c r="BB101" i="191"/>
  <c r="BB102" i="191"/>
  <c r="BB103" i="191"/>
  <c r="BB104" i="191"/>
  <c r="BB105" i="191"/>
  <c r="BB106" i="191"/>
  <c r="BB107" i="191"/>
  <c r="BB108" i="191"/>
  <c r="BB109" i="191"/>
  <c r="BB110" i="191"/>
  <c r="BB111" i="191"/>
  <c r="BB112" i="191"/>
  <c r="BB113" i="191"/>
  <c r="BB114" i="191"/>
  <c r="BB115" i="191"/>
  <c r="BB116" i="191"/>
  <c r="BB117" i="191"/>
  <c r="BB118" i="191"/>
  <c r="BB119" i="191"/>
  <c r="BB120" i="191"/>
  <c r="BB121" i="191"/>
  <c r="BB122" i="191"/>
  <c r="BB123" i="191"/>
  <c r="BB124" i="191"/>
  <c r="BB125" i="191"/>
  <c r="BB126" i="191"/>
  <c r="BB127" i="191"/>
  <c r="BB128" i="191"/>
  <c r="BB129" i="191"/>
  <c r="BB130" i="191"/>
  <c r="BB131" i="191"/>
  <c r="BB132" i="191"/>
  <c r="BB133" i="191"/>
  <c r="BB134" i="191"/>
  <c r="BB135" i="191"/>
  <c r="BB136" i="191"/>
  <c r="BB137" i="191"/>
  <c r="BB138" i="191"/>
  <c r="BB139" i="191"/>
  <c r="BB142" i="191"/>
  <c r="BB143" i="191"/>
  <c r="BB144" i="191"/>
  <c r="BB145" i="191"/>
  <c r="BB146" i="191"/>
  <c r="BB147" i="191"/>
  <c r="BB148" i="191"/>
  <c r="BB149" i="191"/>
  <c r="BB150" i="191"/>
  <c r="BB151" i="191"/>
  <c r="BB152" i="191"/>
  <c r="BB153" i="191"/>
  <c r="BB154" i="191"/>
  <c r="BB155" i="191"/>
  <c r="BB156" i="191"/>
  <c r="BB157" i="191"/>
  <c r="BB158" i="191"/>
  <c r="BB159" i="191"/>
  <c r="BB160" i="191"/>
  <c r="BB161" i="191"/>
  <c r="BB162" i="191"/>
  <c r="BB163" i="191"/>
  <c r="BB164" i="191"/>
  <c r="BB165" i="191"/>
  <c r="BB166" i="191"/>
  <c r="BB167" i="191"/>
  <c r="BB168" i="191"/>
  <c r="BB169" i="191"/>
  <c r="BB170" i="191"/>
  <c r="BB171" i="191"/>
  <c r="BB172" i="191"/>
  <c r="BB173" i="191"/>
  <c r="BB174" i="191"/>
  <c r="BB175" i="191"/>
  <c r="BB176" i="191"/>
  <c r="BB177" i="191"/>
  <c r="BB178" i="191"/>
  <c r="BB179" i="191"/>
  <c r="BB181" i="191"/>
  <c r="BB182" i="191"/>
  <c r="BB183" i="191"/>
  <c r="BB184" i="191"/>
  <c r="BB185" i="191"/>
  <c r="BB186" i="191"/>
  <c r="BB187" i="191"/>
  <c r="BB188" i="191"/>
  <c r="BB189" i="191"/>
  <c r="BB190" i="191"/>
  <c r="BB191" i="191"/>
  <c r="BB192" i="191"/>
  <c r="BB193" i="191"/>
  <c r="BB194" i="191"/>
  <c r="BB195" i="191"/>
  <c r="BB196" i="191"/>
  <c r="BB197" i="191"/>
  <c r="BB198" i="191"/>
  <c r="BB199" i="191"/>
  <c r="BB200" i="191"/>
  <c r="BB201" i="191"/>
  <c r="BB202" i="191"/>
  <c r="BB203" i="191"/>
  <c r="BB204" i="191"/>
  <c r="BB205" i="191"/>
  <c r="BB206" i="191"/>
  <c r="BB207" i="191"/>
  <c r="BB208" i="191"/>
  <c r="BB209" i="191"/>
  <c r="BB210" i="191"/>
  <c r="BB211" i="191"/>
  <c r="BB212" i="191"/>
  <c r="BB213" i="191"/>
  <c r="BB214" i="191"/>
  <c r="BB215" i="191"/>
  <c r="BB216" i="191"/>
  <c r="BB217" i="191"/>
  <c r="BB218" i="191"/>
  <c r="BB219" i="191"/>
  <c r="BB220" i="191"/>
  <c r="BB221" i="191"/>
  <c r="BB222" i="191"/>
  <c r="BB223" i="191"/>
  <c r="BB224" i="191"/>
  <c r="BB225" i="191"/>
  <c r="BB226" i="191"/>
  <c r="BB227" i="191"/>
  <c r="BB228" i="191"/>
  <c r="BB229" i="191"/>
  <c r="BB230" i="191"/>
  <c r="BB231" i="191"/>
  <c r="BB232" i="191"/>
  <c r="BB233" i="191"/>
  <c r="BB234" i="191"/>
  <c r="BB235" i="191"/>
  <c r="BB236" i="191"/>
  <c r="BB237" i="191"/>
  <c r="BB238" i="191"/>
  <c r="BB239" i="191"/>
  <c r="BB240" i="191"/>
  <c r="BB241" i="191"/>
  <c r="BB242" i="191"/>
  <c r="BB243" i="191"/>
  <c r="BB244" i="191"/>
  <c r="BB245" i="191"/>
  <c r="BB246" i="191"/>
  <c r="BB247" i="191"/>
  <c r="BB248" i="191"/>
  <c r="BB249" i="191"/>
  <c r="BB250" i="191"/>
  <c r="BB251" i="191"/>
  <c r="BB252" i="191"/>
  <c r="BB253" i="191"/>
  <c r="BB254" i="191"/>
  <c r="BB255" i="191"/>
  <c r="BB256" i="191"/>
  <c r="BB257" i="191"/>
  <c r="BB258" i="191"/>
  <c r="BB259" i="191"/>
  <c r="BB260" i="191"/>
  <c r="BB261" i="191"/>
  <c r="BB262" i="191"/>
  <c r="BB263" i="191"/>
  <c r="BB264" i="191"/>
  <c r="BB265" i="191"/>
  <c r="BB266" i="191"/>
  <c r="BB267" i="191"/>
  <c r="BB268" i="191"/>
  <c r="BB269" i="191"/>
  <c r="BB270" i="191"/>
  <c r="BB271" i="191"/>
  <c r="BB272" i="191"/>
  <c r="BB273" i="191"/>
  <c r="BB274" i="191"/>
  <c r="BB275" i="191"/>
  <c r="BB276" i="191"/>
  <c r="BB277" i="191"/>
  <c r="BB278" i="191"/>
  <c r="BB279" i="191"/>
  <c r="BB280" i="191"/>
  <c r="BB281" i="191"/>
  <c r="BB282" i="191"/>
  <c r="BB283" i="191"/>
  <c r="BB284" i="191"/>
  <c r="BB285" i="191"/>
  <c r="BB286" i="191"/>
  <c r="BB287" i="191"/>
  <c r="BB288" i="191"/>
  <c r="BB289" i="191"/>
  <c r="BB290" i="191"/>
  <c r="BB291" i="191"/>
  <c r="BB292" i="191"/>
  <c r="BB293" i="191"/>
  <c r="BB294" i="191"/>
  <c r="BB295" i="191"/>
  <c r="BB296" i="191"/>
  <c r="BB297" i="191"/>
  <c r="BB298" i="191"/>
  <c r="BB299" i="191"/>
  <c r="BB300" i="191"/>
  <c r="BB301" i="191"/>
  <c r="BB302" i="191"/>
  <c r="BB303" i="191"/>
  <c r="BB304" i="191"/>
  <c r="BB305" i="191"/>
  <c r="BB306" i="191"/>
  <c r="BB307" i="191"/>
  <c r="BB308" i="191"/>
  <c r="BB309" i="191"/>
  <c r="BB310" i="191"/>
  <c r="BB311" i="191"/>
  <c r="BB312" i="191"/>
  <c r="BB313" i="191"/>
  <c r="BB314" i="191"/>
  <c r="BB315" i="191"/>
  <c r="BB316" i="191"/>
  <c r="BB317" i="191"/>
  <c r="BB318" i="191"/>
  <c r="BB319" i="191"/>
  <c r="BB320" i="191"/>
  <c r="BB321" i="191"/>
  <c r="BB322" i="191"/>
  <c r="BB323" i="191"/>
  <c r="BB324" i="191"/>
  <c r="BB325" i="191"/>
  <c r="BB326" i="191"/>
  <c r="BB327" i="191"/>
  <c r="BB328" i="191"/>
  <c r="BB329" i="191"/>
  <c r="BB330" i="191"/>
  <c r="BB331" i="191"/>
  <c r="BB332" i="191"/>
  <c r="BB333" i="191"/>
  <c r="BB334" i="191"/>
  <c r="BB335" i="191"/>
  <c r="BB336" i="191"/>
  <c r="BB337" i="191"/>
  <c r="BB338" i="191"/>
  <c r="BB339" i="191"/>
  <c r="BB340" i="191"/>
  <c r="BB341" i="191"/>
  <c r="BB342" i="191"/>
  <c r="BB343" i="191"/>
  <c r="BB344" i="191"/>
  <c r="BB345" i="191"/>
  <c r="BB346" i="191"/>
  <c r="BB347" i="191"/>
  <c r="BB348" i="191"/>
  <c r="BB349" i="191"/>
  <c r="BB350" i="191"/>
  <c r="BB351" i="191"/>
  <c r="BB352" i="191"/>
  <c r="BB353" i="191"/>
  <c r="BB354" i="191"/>
  <c r="BB355" i="191"/>
  <c r="BB356" i="191"/>
  <c r="BB357" i="191"/>
  <c r="BB358" i="191"/>
  <c r="BB359" i="191"/>
  <c r="BB360" i="191"/>
  <c r="BB361" i="191"/>
  <c r="BB362" i="191"/>
  <c r="BB363" i="191"/>
  <c r="BB364" i="191"/>
  <c r="BB365" i="191"/>
  <c r="BB366" i="191"/>
  <c r="BB367" i="191"/>
  <c r="BB368" i="191"/>
  <c r="BB369" i="191"/>
  <c r="BB370" i="191"/>
  <c r="BB371" i="191"/>
  <c r="BB372" i="191"/>
  <c r="BB373" i="191"/>
  <c r="BB374" i="191"/>
  <c r="BB375" i="191"/>
  <c r="BB376" i="191"/>
  <c r="BB377" i="191"/>
  <c r="BB378" i="191"/>
  <c r="BB379" i="191"/>
  <c r="BB380" i="191"/>
  <c r="BB381" i="191"/>
  <c r="BB382" i="191"/>
  <c r="BB383" i="191"/>
  <c r="BB384" i="191"/>
  <c r="BB385" i="191"/>
  <c r="BB386" i="191"/>
  <c r="BB387" i="191"/>
  <c r="BB388" i="191"/>
  <c r="BB389" i="191"/>
  <c r="BB390" i="191"/>
  <c r="BB391" i="191"/>
  <c r="BB392" i="191"/>
  <c r="BB393" i="191"/>
  <c r="BB394" i="191"/>
  <c r="BB395" i="191"/>
  <c r="BB396" i="191"/>
  <c r="BB397" i="191"/>
  <c r="BB398" i="191"/>
  <c r="BB399" i="191"/>
  <c r="BB400" i="191"/>
  <c r="BB401" i="191"/>
  <c r="BB402" i="191"/>
  <c r="BB403" i="191"/>
  <c r="BB404" i="191"/>
  <c r="BB405" i="191"/>
  <c r="BB406" i="191"/>
  <c r="BB407" i="191"/>
  <c r="BB408" i="191"/>
  <c r="BB409" i="191"/>
  <c r="BB410" i="191"/>
  <c r="BB411" i="191"/>
  <c r="BB412" i="191"/>
  <c r="BB413" i="191"/>
  <c r="BB414" i="191"/>
  <c r="BB415" i="191"/>
  <c r="BB416" i="191"/>
  <c r="BB417" i="191"/>
  <c r="BB418" i="191"/>
  <c r="BB419" i="191"/>
  <c r="BB420" i="191"/>
  <c r="BB421" i="191"/>
  <c r="BB422" i="191"/>
  <c r="BB423" i="191"/>
  <c r="BB424" i="191"/>
  <c r="BB425" i="191"/>
  <c r="BB426" i="191"/>
  <c r="BB427" i="191"/>
  <c r="BB428" i="191"/>
  <c r="BB429" i="191"/>
  <c r="BB430" i="191"/>
  <c r="BB431" i="191"/>
  <c r="BB432" i="191"/>
  <c r="BB433" i="191"/>
  <c r="BB434" i="191"/>
  <c r="BB435" i="191"/>
  <c r="BB436" i="191"/>
  <c r="BB437" i="191"/>
  <c r="BB438" i="191"/>
  <c r="BB439" i="191"/>
  <c r="BB440" i="191"/>
  <c r="BB441" i="191"/>
  <c r="BB442" i="191"/>
  <c r="BB443" i="191"/>
  <c r="BB444" i="191"/>
  <c r="BB445" i="191"/>
  <c r="BB446" i="191"/>
  <c r="BB447" i="191"/>
  <c r="BB448" i="191"/>
  <c r="BB449" i="191"/>
  <c r="BB450" i="191"/>
  <c r="BB451" i="191"/>
  <c r="BB452" i="191"/>
  <c r="BB453" i="191"/>
  <c r="BB454" i="191"/>
  <c r="BB455" i="191"/>
  <c r="BB456" i="191"/>
  <c r="BB457" i="191"/>
  <c r="BB458" i="191"/>
  <c r="BB459" i="191"/>
  <c r="BB460" i="191"/>
  <c r="BB461" i="191"/>
  <c r="BB462" i="191"/>
  <c r="BB463" i="191"/>
  <c r="BB464" i="191"/>
  <c r="BB465" i="191"/>
  <c r="BB466" i="191"/>
  <c r="BB467" i="191"/>
  <c r="BB468" i="191"/>
  <c r="BB469" i="191"/>
  <c r="BB470" i="191"/>
  <c r="BB471" i="191"/>
  <c r="BB472" i="191"/>
  <c r="BB473" i="191"/>
  <c r="BB474" i="191"/>
  <c r="BB475" i="191"/>
  <c r="BB476" i="191"/>
  <c r="BB477" i="191"/>
  <c r="BB478" i="191"/>
  <c r="BB479" i="191"/>
  <c r="BB480" i="191"/>
  <c r="BB481" i="191"/>
  <c r="BB482" i="191"/>
  <c r="BB483" i="191"/>
  <c r="BB484" i="191"/>
  <c r="BB485" i="191"/>
  <c r="BB486" i="191"/>
  <c r="BB487" i="191"/>
  <c r="BB488" i="191"/>
  <c r="BB489" i="191"/>
  <c r="BB490" i="191"/>
  <c r="BB491" i="191"/>
  <c r="BB492" i="191"/>
  <c r="BB493" i="191"/>
  <c r="BB494" i="191"/>
  <c r="BB495" i="191"/>
  <c r="BB496" i="191"/>
  <c r="BB497" i="191"/>
  <c r="BB498" i="191"/>
  <c r="BB499" i="191"/>
  <c r="BB500" i="191"/>
  <c r="BB501" i="191"/>
  <c r="BB502" i="191"/>
  <c r="BB503" i="191"/>
  <c r="BB504" i="191"/>
  <c r="BB505" i="191"/>
  <c r="BB506" i="191"/>
  <c r="BB507" i="191"/>
  <c r="BB508" i="191"/>
  <c r="BB509" i="191"/>
  <c r="BB510" i="191"/>
  <c r="BB511" i="191"/>
  <c r="BB512" i="191"/>
  <c r="BB513" i="191"/>
  <c r="BB514" i="191"/>
  <c r="BB515" i="191"/>
  <c r="BB516" i="191"/>
  <c r="BB517" i="191"/>
  <c r="BB518" i="191"/>
  <c r="BB519" i="191"/>
  <c r="BB520" i="191"/>
  <c r="BB521" i="191"/>
  <c r="BB522" i="191"/>
  <c r="BB523" i="191"/>
  <c r="BB524" i="191"/>
  <c r="BB525" i="191"/>
  <c r="BB526" i="191"/>
  <c r="BB527" i="191"/>
  <c r="BB528" i="191"/>
  <c r="BB529" i="191"/>
  <c r="BB530" i="191"/>
  <c r="BB531" i="191"/>
  <c r="BB532" i="191"/>
  <c r="BB533" i="191"/>
  <c r="BB534" i="191"/>
  <c r="BB535" i="191"/>
  <c r="BB536" i="191"/>
  <c r="BB537" i="191"/>
  <c r="BB538" i="191"/>
  <c r="BB539" i="191"/>
  <c r="BB540" i="191"/>
  <c r="BB541" i="191"/>
  <c r="BB542" i="191"/>
  <c r="BB543" i="191"/>
  <c r="BB544" i="191"/>
  <c r="BB545" i="191"/>
  <c r="BB546" i="191"/>
  <c r="BB547" i="191"/>
  <c r="BB548" i="191"/>
  <c r="BB549" i="191"/>
  <c r="BB550" i="191"/>
  <c r="BB551" i="191"/>
  <c r="BB552" i="191"/>
  <c r="BB553" i="191"/>
  <c r="BB554" i="191"/>
  <c r="BB555" i="191"/>
  <c r="BB556" i="191"/>
  <c r="BB557" i="191"/>
  <c r="BB558" i="191"/>
  <c r="BB559" i="191"/>
  <c r="BB560" i="191"/>
  <c r="BB561" i="191"/>
  <c r="BB562" i="191"/>
  <c r="BB563" i="191"/>
  <c r="BB564" i="191"/>
  <c r="BB565" i="191"/>
  <c r="BB566" i="191"/>
  <c r="BB567" i="191"/>
  <c r="BB568" i="191"/>
  <c r="BB569" i="191"/>
  <c r="BB570" i="191"/>
  <c r="BB571" i="191"/>
  <c r="BB572" i="191"/>
  <c r="BB573" i="191"/>
  <c r="BB574" i="191"/>
  <c r="BB575" i="191"/>
  <c r="BB576" i="191"/>
  <c r="BB577" i="191"/>
  <c r="BB578" i="191"/>
  <c r="BB579" i="191"/>
  <c r="BB580" i="191"/>
  <c r="BB581" i="191"/>
  <c r="BB582" i="191"/>
  <c r="BB583" i="191"/>
  <c r="BB584" i="191"/>
  <c r="BB585" i="191"/>
  <c r="BB586" i="191"/>
  <c r="BB587" i="191"/>
  <c r="BB588" i="191"/>
  <c r="BB589" i="191"/>
  <c r="BB590" i="191"/>
  <c r="BB591" i="191"/>
  <c r="BB592" i="191"/>
  <c r="BB593" i="191"/>
  <c r="BB594" i="191"/>
  <c r="BB595" i="191"/>
  <c r="BB596" i="191"/>
  <c r="BB597" i="191"/>
  <c r="BB598" i="191"/>
  <c r="BB599" i="191"/>
  <c r="BB600" i="191"/>
  <c r="BB601" i="191"/>
  <c r="BB602" i="191"/>
  <c r="BB603" i="191"/>
  <c r="BB604" i="191"/>
  <c r="BB605" i="191"/>
  <c r="BB606" i="191"/>
  <c r="BB607" i="191"/>
  <c r="BB608" i="191"/>
  <c r="BB609" i="191"/>
  <c r="BB610" i="191"/>
  <c r="BB611" i="191"/>
  <c r="BB612" i="191"/>
  <c r="BB613" i="191"/>
  <c r="BB614" i="191"/>
  <c r="BB615" i="191"/>
  <c r="BB616" i="191"/>
  <c r="BB617" i="191"/>
  <c r="BB618" i="191"/>
  <c r="BB619" i="191"/>
  <c r="BB620" i="191"/>
  <c r="BB621" i="191"/>
  <c r="BB622" i="191"/>
  <c r="BB623" i="191"/>
  <c r="BB624" i="191"/>
  <c r="BB625" i="191"/>
  <c r="BB626" i="191"/>
  <c r="BB627" i="191"/>
  <c r="BB628" i="191"/>
  <c r="BB629" i="191"/>
  <c r="BB630" i="191"/>
  <c r="BB631" i="191"/>
  <c r="BB632" i="191"/>
  <c r="BB633" i="191"/>
  <c r="BB634" i="191"/>
  <c r="BB635" i="191"/>
  <c r="BB636" i="191"/>
  <c r="BB637" i="191"/>
  <c r="BB638" i="191"/>
  <c r="BB639" i="191"/>
  <c r="BB640" i="191"/>
  <c r="BB641" i="191"/>
  <c r="BB642" i="191"/>
  <c r="BB643" i="191"/>
  <c r="BB644" i="191"/>
  <c r="BB645" i="191"/>
  <c r="BB646" i="191"/>
  <c r="BB647" i="191"/>
  <c r="BB648" i="191"/>
  <c r="BB649" i="191"/>
  <c r="BB650" i="191"/>
  <c r="BB651" i="191"/>
  <c r="BB652" i="191"/>
  <c r="BB653" i="191"/>
  <c r="BB654" i="191"/>
  <c r="BB655" i="191"/>
  <c r="BB656" i="191"/>
  <c r="BB657" i="191"/>
  <c r="BB658" i="191"/>
  <c r="BB659" i="191"/>
  <c r="BB660" i="191"/>
  <c r="BB661" i="191"/>
  <c r="BB662" i="191"/>
  <c r="BB663" i="191"/>
  <c r="BB664" i="191"/>
  <c r="BB665" i="191"/>
  <c r="BB666" i="191"/>
  <c r="BB667" i="191"/>
  <c r="BB668" i="191"/>
  <c r="BB669" i="191"/>
  <c r="BB670" i="191"/>
  <c r="BB671" i="191"/>
  <c r="BB672" i="191"/>
  <c r="BB673" i="191"/>
  <c r="BB674" i="191"/>
  <c r="BB675" i="191"/>
  <c r="BB676" i="191"/>
  <c r="BB677" i="191"/>
  <c r="BB678" i="191"/>
  <c r="BB679" i="191"/>
  <c r="BB680" i="191"/>
  <c r="BB681" i="191"/>
  <c r="BB682" i="191"/>
  <c r="BB683" i="191"/>
  <c r="BB684" i="191"/>
  <c r="BB685" i="191"/>
  <c r="BB686" i="191"/>
  <c r="BB687" i="191"/>
  <c r="BB688" i="191"/>
  <c r="BB689" i="191"/>
  <c r="BB690" i="191"/>
  <c r="BB691" i="191"/>
  <c r="BB754" i="191"/>
  <c r="BB757" i="191"/>
  <c r="BB759" i="191"/>
  <c r="BB762" i="191"/>
  <c r="BB764" i="191"/>
  <c r="BB766" i="191"/>
  <c r="BB768" i="191"/>
  <c r="BB770" i="191"/>
  <c r="BB772" i="191"/>
  <c r="BB773" i="191"/>
  <c r="BB775" i="191"/>
  <c r="BB777" i="191"/>
  <c r="BB778" i="191"/>
  <c r="BB780" i="191"/>
  <c r="BB783" i="191"/>
  <c r="BB785" i="191"/>
  <c r="BB787" i="191"/>
  <c r="BB790" i="191"/>
  <c r="BB792" i="191"/>
  <c r="BB795" i="191"/>
  <c r="BB798" i="191"/>
  <c r="BB801" i="191"/>
  <c r="BB803" i="191"/>
  <c r="BB806" i="191"/>
  <c r="BB808" i="191"/>
  <c r="BB809" i="191"/>
  <c r="BB812" i="191"/>
  <c r="BB814" i="191"/>
  <c r="BB816" i="191"/>
  <c r="BB817" i="191"/>
  <c r="BB819" i="191"/>
  <c r="BB820" i="191"/>
  <c r="BB822" i="191"/>
  <c r="BB823" i="191"/>
  <c r="BB825" i="191"/>
  <c r="BB826" i="191"/>
  <c r="BB828" i="191"/>
  <c r="BB829" i="191"/>
  <c r="BB831" i="191"/>
  <c r="BB832" i="191"/>
  <c r="BB835" i="191"/>
  <c r="BB838" i="191"/>
  <c r="BB841" i="191"/>
  <c r="BB844" i="191"/>
  <c r="BB846" i="191"/>
  <c r="BB849" i="191"/>
  <c r="BB850" i="191"/>
  <c r="BB851" i="191"/>
  <c r="BB853" i="191"/>
  <c r="BB854" i="191"/>
  <c r="BB857" i="191"/>
  <c r="BB859" i="191"/>
  <c r="BB862" i="191"/>
  <c r="BB864" i="191"/>
  <c r="BB867" i="191"/>
  <c r="BB869" i="191"/>
  <c r="BB871" i="191"/>
  <c r="BB873" i="191"/>
  <c r="BB876" i="191"/>
  <c r="BB878" i="191"/>
  <c r="BB881" i="191"/>
  <c r="BB883" i="191"/>
  <c r="BB885" i="191"/>
  <c r="BB887" i="191"/>
  <c r="BB889" i="191"/>
  <c r="BB890" i="191"/>
  <c r="BB891" i="191"/>
  <c r="BB893" i="191"/>
  <c r="BB895" i="191"/>
  <c r="BB896" i="191"/>
  <c r="BB898" i="191"/>
  <c r="BB904" i="191"/>
  <c r="BB907" i="191"/>
  <c r="BB909" i="191"/>
  <c r="BB911" i="191"/>
  <c r="BB913" i="191"/>
  <c r="BB917" i="191"/>
  <c r="BB919" i="191"/>
  <c r="BB920" i="191"/>
  <c r="BB922" i="191"/>
  <c r="BB924" i="191"/>
  <c r="BB927" i="191"/>
  <c r="BB931" i="191"/>
  <c r="BB932" i="191"/>
  <c r="BB936" i="191"/>
  <c r="BB939" i="191"/>
  <c r="BB944" i="191"/>
  <c r="BB947" i="191"/>
  <c r="BB950" i="191"/>
  <c r="BB954" i="191"/>
  <c r="BB956" i="191"/>
  <c r="BB960" i="191"/>
  <c r="BB962" i="191"/>
  <c r="BB964" i="191"/>
  <c r="BB966" i="191"/>
  <c r="BB969" i="191"/>
  <c r="BB970" i="191"/>
  <c r="BB974" i="191"/>
  <c r="BB977" i="191"/>
  <c r="BB980" i="191"/>
  <c r="BB983" i="191"/>
  <c r="BB985" i="191"/>
  <c r="BB987" i="191"/>
  <c r="BB989" i="191"/>
  <c r="BB991" i="191"/>
  <c r="BB993" i="191"/>
  <c r="BB996" i="191"/>
  <c r="BB997" i="191"/>
  <c r="BB999" i="191"/>
  <c r="BB1000" i="191"/>
  <c r="BB1002" i="191"/>
  <c r="BB1004" i="191"/>
  <c r="BB1006" i="191"/>
  <c r="BB1008" i="191"/>
  <c r="BB1010" i="191"/>
  <c r="BB1012" i="191"/>
  <c r="BB1016" i="191"/>
  <c r="BB1019" i="191"/>
  <c r="BB1021" i="191"/>
  <c r="BB1024" i="191"/>
  <c r="BB1025" i="191"/>
  <c r="BB1029" i="191"/>
  <c r="BB1031" i="191"/>
  <c r="BB1034" i="191"/>
  <c r="BB1036" i="191"/>
  <c r="BB1039" i="191"/>
  <c r="BB1042" i="191"/>
  <c r="BB1044" i="191"/>
  <c r="BB1048" i="191"/>
  <c r="BB1051" i="191"/>
  <c r="BB1053" i="191"/>
  <c r="BB1055" i="191"/>
  <c r="BB1059" i="191"/>
  <c r="BB1062" i="191"/>
  <c r="BB1064" i="191"/>
  <c r="BB1067" i="191"/>
  <c r="BB1068" i="191"/>
  <c r="BB1070" i="191"/>
  <c r="BB1071" i="191"/>
  <c r="BB1073" i="191"/>
  <c r="BB1075" i="191"/>
  <c r="BB1077" i="191"/>
  <c r="BB1078" i="191"/>
  <c r="BB1080" i="191"/>
  <c r="BB1082" i="191"/>
  <c r="BB1083" i="191"/>
  <c r="BB1085" i="191"/>
  <c r="BB1087" i="191"/>
  <c r="BB1089" i="191"/>
  <c r="BB1091" i="191"/>
  <c r="BB1094" i="191"/>
  <c r="BB1096" i="191"/>
  <c r="BB1099" i="191"/>
  <c r="BB1102" i="191"/>
  <c r="BB1103" i="191"/>
  <c r="BB1105" i="191"/>
  <c r="BB1108" i="191"/>
  <c r="BB1109" i="191"/>
  <c r="BB1111" i="191"/>
  <c r="BB1113" i="191"/>
  <c r="BB1114" i="191"/>
  <c r="BB1116" i="191"/>
  <c r="BB1119" i="191"/>
  <c r="BB1120" i="191"/>
  <c r="BB1122" i="191"/>
  <c r="BB1123" i="191"/>
  <c r="BB1125" i="191"/>
  <c r="BB1127" i="191"/>
  <c r="BB1129" i="191"/>
  <c r="BB1130" i="191"/>
  <c r="BB1133" i="191"/>
  <c r="BB1135" i="191"/>
  <c r="BB1138" i="191"/>
  <c r="BB1139" i="191"/>
  <c r="BB1141" i="191"/>
  <c r="BB1143" i="191"/>
  <c r="BB1144" i="191"/>
  <c r="BB1145" i="191"/>
  <c r="BB1147" i="191"/>
  <c r="BB1150" i="191"/>
  <c r="BB1152" i="191"/>
  <c r="BB1153" i="191"/>
  <c r="BB1155" i="191"/>
  <c r="BB1157" i="191"/>
  <c r="BB1159" i="191"/>
  <c r="BB1161" i="191"/>
  <c r="BB1162" i="191"/>
  <c r="BB1164" i="191"/>
  <c r="BB1165" i="191"/>
  <c r="BB1167" i="191"/>
  <c r="BB1169" i="191"/>
  <c r="BB1171" i="191"/>
  <c r="BB1174" i="191"/>
  <c r="BB1177" i="191"/>
  <c r="BB1179" i="191"/>
  <c r="BB1181" i="191"/>
  <c r="BB1185" i="191"/>
  <c r="BB1189" i="191"/>
  <c r="BB1191" i="191"/>
  <c r="BB1196" i="191"/>
  <c r="BB1199" i="191"/>
  <c r="BB1202" i="191"/>
  <c r="BB1204" i="191"/>
  <c r="BB1208" i="191"/>
  <c r="BB1210" i="191"/>
  <c r="BB1212" i="191"/>
  <c r="BB1214" i="191"/>
  <c r="BB1216" i="191"/>
  <c r="BB1219" i="191"/>
  <c r="BB1220" i="191"/>
  <c r="BB1223" i="191"/>
  <c r="BB1226" i="191"/>
  <c r="BB1228" i="191"/>
  <c r="BB1231" i="191"/>
  <c r="BB1234" i="191"/>
  <c r="BB1237" i="191"/>
  <c r="BB1238" i="191"/>
  <c r="BB1240" i="191"/>
  <c r="BB1243" i="191"/>
  <c r="BB1246" i="191"/>
  <c r="BB1248" i="191"/>
  <c r="BB1250" i="191"/>
  <c r="BB1253" i="191"/>
  <c r="BB1256" i="191"/>
  <c r="BB1258" i="191"/>
  <c r="BB1259" i="191"/>
  <c r="BB1261" i="191"/>
  <c r="BB1264" i="191"/>
  <c r="BB1266" i="191"/>
  <c r="BB1268" i="191"/>
  <c r="BB1269" i="191"/>
  <c r="BB1272" i="191"/>
  <c r="BB1274" i="191"/>
  <c r="BB1276" i="191"/>
  <c r="BB1279" i="191"/>
  <c r="BB1282" i="191"/>
  <c r="BB1284" i="191"/>
  <c r="BB1287" i="191"/>
  <c r="BB692" i="191"/>
  <c r="BB693" i="191"/>
  <c r="BB694" i="191"/>
  <c r="BB695" i="191"/>
  <c r="BB696" i="191"/>
  <c r="BB697" i="191"/>
  <c r="BB698" i="191"/>
  <c r="BB699" i="191"/>
  <c r="BB700" i="191"/>
  <c r="BB701" i="191"/>
  <c r="BB702" i="191"/>
  <c r="BB703" i="191"/>
  <c r="BB704" i="191"/>
  <c r="BB705" i="191"/>
  <c r="BB706" i="191"/>
  <c r="BB707" i="191"/>
  <c r="BB708" i="191"/>
  <c r="BB709" i="191"/>
  <c r="BB710" i="191"/>
  <c r="BB711" i="191"/>
  <c r="BB712" i="191"/>
  <c r="BB713" i="191"/>
  <c r="BB714" i="191"/>
  <c r="BB715" i="191"/>
  <c r="BB716" i="191"/>
  <c r="BB717" i="191"/>
  <c r="BB718" i="191"/>
  <c r="BB719" i="191"/>
  <c r="BB720" i="191"/>
  <c r="BB721" i="191"/>
  <c r="BB722" i="191"/>
  <c r="BB723" i="191"/>
  <c r="BB724" i="191"/>
  <c r="BB725" i="191"/>
  <c r="BB726" i="191"/>
  <c r="BB727" i="191"/>
  <c r="BB728" i="191"/>
  <c r="BB729" i="191"/>
  <c r="BB730" i="191"/>
  <c r="BB731" i="191"/>
  <c r="BB732" i="191"/>
  <c r="BB733" i="191"/>
  <c r="BB734" i="191"/>
  <c r="BB735" i="191"/>
  <c r="BB736" i="191"/>
  <c r="BB737" i="191"/>
  <c r="BB738" i="191"/>
  <c r="BB739" i="191"/>
  <c r="BB740" i="191"/>
  <c r="BB741" i="191"/>
  <c r="BB742" i="191"/>
  <c r="BB743" i="191"/>
  <c r="BB744" i="191"/>
  <c r="BB745" i="191"/>
  <c r="BB746" i="191"/>
  <c r="BB747" i="191"/>
  <c r="BB748" i="191"/>
  <c r="BB749" i="191"/>
  <c r="BB750" i="191"/>
  <c r="BB751" i="191"/>
  <c r="BB752" i="191"/>
  <c r="BB753" i="191"/>
  <c r="BB755" i="191"/>
  <c r="BB756" i="191"/>
  <c r="BB758" i="191"/>
  <c r="BB760" i="191"/>
  <c r="BB761" i="191"/>
  <c r="BB763" i="191"/>
  <c r="BB765" i="191"/>
  <c r="BB767" i="191"/>
  <c r="BB769" i="191"/>
  <c r="BB774" i="191"/>
  <c r="BB776" i="191"/>
  <c r="BB779" i="191"/>
  <c r="BB781" i="191"/>
  <c r="BB782" i="191"/>
  <c r="BB784" i="191"/>
  <c r="BB786" i="191"/>
  <c r="BB788" i="191"/>
  <c r="BB791" i="191"/>
  <c r="BB794" i="191"/>
  <c r="BB796" i="191"/>
  <c r="BB799" i="191"/>
  <c r="BB802" i="191"/>
  <c r="BB805" i="191"/>
  <c r="BB811" i="191"/>
  <c r="BB834" i="191"/>
  <c r="BB837" i="191"/>
  <c r="BB840" i="191"/>
  <c r="BB843" i="191"/>
  <c r="BB845" i="191"/>
  <c r="BB848" i="191"/>
  <c r="BB852" i="191"/>
  <c r="BB855" i="191"/>
  <c r="BB858" i="191"/>
  <c r="BB861" i="191"/>
  <c r="BB863" i="191"/>
  <c r="BB866" i="191"/>
  <c r="BB868" i="191"/>
  <c r="BB872" i="191"/>
  <c r="BB875" i="191"/>
  <c r="BB879" i="191"/>
  <c r="BB882" i="191"/>
  <c r="BB884" i="191"/>
  <c r="BB888" i="191"/>
  <c r="BB894" i="191"/>
  <c r="BB899" i="191"/>
  <c r="BB901" i="191"/>
  <c r="BB902" i="191"/>
  <c r="BB905" i="191"/>
  <c r="BB908" i="191"/>
  <c r="BB910" i="191"/>
  <c r="BB914" i="191"/>
  <c r="BB916" i="191"/>
  <c r="BB923" i="191"/>
  <c r="BB926" i="191"/>
  <c r="BB928" i="191"/>
  <c r="BB930" i="191"/>
  <c r="BB933" i="191"/>
  <c r="BB935" i="191"/>
  <c r="BB937" i="191"/>
  <c r="BB940" i="191"/>
  <c r="BB941" i="191"/>
  <c r="BB943" i="191"/>
  <c r="BB945" i="191"/>
  <c r="BB948" i="191"/>
  <c r="BB949" i="191"/>
  <c r="BB952" i="191"/>
  <c r="BB953" i="191"/>
  <c r="BB957" i="191"/>
  <c r="BB958" i="191"/>
  <c r="BB961" i="191"/>
  <c r="BB965" i="191"/>
  <c r="BB968" i="191"/>
  <c r="BB971" i="191"/>
  <c r="BB972" i="191"/>
  <c r="BB975" i="191"/>
  <c r="BB978" i="191"/>
  <c r="BB981" i="191"/>
  <c r="BB984" i="191"/>
  <c r="BB988" i="191"/>
  <c r="BB992" i="191"/>
  <c r="BB994" i="191"/>
  <c r="BB998" i="191"/>
  <c r="BB1001" i="191"/>
  <c r="BB1003" i="191"/>
  <c r="BB1005" i="191"/>
  <c r="BB1009" i="191"/>
  <c r="BB1011" i="191"/>
  <c r="BB1013" i="191"/>
  <c r="BB1015" i="191"/>
  <c r="BB1017" i="191"/>
  <c r="BB1020" i="191"/>
  <c r="BB1022" i="191"/>
  <c r="BB1026" i="191"/>
  <c r="BB1028" i="191"/>
  <c r="BB1030" i="191"/>
  <c r="BB1033" i="191"/>
  <c r="BB1035" i="191"/>
  <c r="BB1037" i="191"/>
  <c r="BB1040" i="191"/>
  <c r="BB1041" i="191"/>
  <c r="BB1045" i="191"/>
  <c r="BB1047" i="191"/>
  <c r="BB1049" i="191"/>
  <c r="BB1052" i="191"/>
  <c r="BB1054" i="191"/>
  <c r="BB1056" i="191"/>
  <c r="BB1058" i="191"/>
  <c r="BB1061" i="191"/>
  <c r="BB1065" i="191"/>
  <c r="BB1069" i="191"/>
  <c r="BB1072" i="191"/>
  <c r="BB1074" i="191"/>
  <c r="BB1076" i="191"/>
  <c r="BB1079" i="191"/>
  <c r="BB1081" i="191"/>
  <c r="BB1084" i="191"/>
  <c r="BB1086" i="191"/>
  <c r="BB1088" i="191"/>
  <c r="BB1090" i="191"/>
  <c r="BB1092" i="191"/>
  <c r="BB1093" i="191"/>
  <c r="BB1095" i="191"/>
  <c r="BB1097" i="191"/>
  <c r="BB1098" i="191"/>
  <c r="BB1100" i="191"/>
  <c r="BB1101" i="191"/>
  <c r="BB1104" i="191"/>
  <c r="BB1106" i="191"/>
  <c r="BB1107" i="191"/>
  <c r="BB1110" i="191"/>
  <c r="BB1112" i="191"/>
  <c r="BB1115" i="191"/>
  <c r="BB1117" i="191"/>
  <c r="BB1118" i="191"/>
  <c r="BB1121" i="191"/>
  <c r="BB1124" i="191"/>
  <c r="BB1126" i="191"/>
  <c r="BB1128" i="191"/>
  <c r="BB1131" i="191"/>
  <c r="BB1132" i="191"/>
  <c r="BB1134" i="191"/>
  <c r="BB1136" i="191"/>
  <c r="BB1137" i="191"/>
  <c r="BB1140" i="191"/>
  <c r="BB1142" i="191"/>
  <c r="BB1146" i="191"/>
  <c r="BB1148" i="191"/>
  <c r="BB1149" i="191"/>
  <c r="BB1151" i="191"/>
  <c r="BB1154" i="191"/>
  <c r="BB1156" i="191"/>
  <c r="BB1158" i="191"/>
  <c r="BB1160" i="191"/>
  <c r="BB1163" i="191"/>
  <c r="BB1166" i="191"/>
  <c r="BB1168" i="191"/>
  <c r="BB1170" i="191"/>
  <c r="BB1172" i="191"/>
  <c r="BB1173" i="191"/>
  <c r="BB1175" i="191"/>
  <c r="BB1178" i="191"/>
  <c r="BB1180" i="191"/>
  <c r="BB1182" i="191"/>
  <c r="BB1184" i="191"/>
  <c r="BB1186" i="191"/>
  <c r="BB1187" i="191"/>
  <c r="BB1188" i="191"/>
  <c r="BB1190" i="191"/>
  <c r="BB1192" i="191"/>
  <c r="BB1194" i="191"/>
  <c r="BB1195" i="191"/>
  <c r="BB1197" i="191"/>
  <c r="BB1200" i="191"/>
  <c r="BB1203" i="191"/>
  <c r="BB1205" i="191"/>
  <c r="BB1207" i="191"/>
  <c r="BB1209" i="191"/>
  <c r="BB1211" i="191"/>
  <c r="BB1215" i="191"/>
  <c r="BB1218" i="191"/>
  <c r="BB1222" i="191"/>
  <c r="BB1225" i="191"/>
  <c r="BB1227" i="191"/>
  <c r="BB1230" i="191"/>
  <c r="BB1233" i="191"/>
  <c r="BB1236" i="191"/>
  <c r="BB1239" i="191"/>
  <c r="BB1242" i="191"/>
  <c r="BB1244" i="191"/>
  <c r="BB1245" i="191"/>
  <c r="BB1249" i="191"/>
  <c r="BB1252" i="191"/>
  <c r="BB1254" i="191"/>
  <c r="BB1255" i="191"/>
  <c r="BB1257" i="191"/>
  <c r="BB1260" i="191"/>
  <c r="BB1262" i="191"/>
  <c r="BB1263" i="191"/>
  <c r="BB1265" i="191"/>
  <c r="BB1267" i="191"/>
  <c r="BB1270" i="191"/>
  <c r="BB1271" i="191"/>
  <c r="BB1273" i="191"/>
  <c r="BB1275" i="191"/>
  <c r="BB1278" i="191"/>
  <c r="BB1280" i="191"/>
  <c r="BB1281" i="191"/>
  <c r="BB1286" i="191"/>
  <c r="BB180" i="191"/>
  <c r="BB141" i="191"/>
  <c r="F503" i="193"/>
  <c r="F719" i="193"/>
  <c r="F34" i="193"/>
  <c r="F255" i="193"/>
  <c r="F505" i="193"/>
  <c r="F382" i="193"/>
  <c r="F490" i="193"/>
  <c r="F187" i="193"/>
  <c r="F335" i="193"/>
  <c r="F14" i="193"/>
  <c r="F417" i="193"/>
  <c r="F508" i="193"/>
  <c r="F581" i="193"/>
  <c r="F795" i="193"/>
  <c r="F973" i="193"/>
  <c r="F1055" i="193"/>
  <c r="F1274" i="193"/>
  <c r="F1257" i="193"/>
  <c r="F1007" i="193"/>
  <c r="F1191" i="193"/>
  <c r="AZ14" i="191"/>
  <c r="AZ28" i="191"/>
  <c r="AZ36" i="191"/>
  <c r="AZ39" i="191"/>
  <c r="AZ62" i="191"/>
  <c r="AZ65" i="191"/>
  <c r="AZ82" i="191"/>
  <c r="AZ101" i="191"/>
  <c r="AZ147" i="191"/>
  <c r="AZ160" i="191"/>
  <c r="AZ173" i="191"/>
  <c r="AZ182" i="191"/>
  <c r="AZ183" i="191"/>
  <c r="AZ192" i="191"/>
  <c r="AZ201" i="191"/>
  <c r="AZ207" i="191"/>
  <c r="AZ214" i="191"/>
  <c r="AZ224" i="191"/>
  <c r="AZ231" i="191"/>
  <c r="AZ254" i="191"/>
  <c r="AZ467" i="191"/>
  <c r="AZ476" i="191"/>
  <c r="AZ479" i="191"/>
  <c r="AZ489" i="191"/>
  <c r="AZ497" i="191"/>
  <c r="AZ500" i="191"/>
  <c r="AZ501" i="191"/>
  <c r="AZ502" i="191"/>
  <c r="AZ504" i="191"/>
  <c r="AZ507" i="191"/>
  <c r="AZ517" i="191"/>
  <c r="AZ518" i="191"/>
  <c r="AZ526" i="191"/>
  <c r="AZ548" i="191"/>
  <c r="AZ576" i="191"/>
  <c r="AZ583" i="191"/>
  <c r="AZ589" i="191"/>
  <c r="AZ590" i="191"/>
  <c r="AZ596" i="191"/>
  <c r="AZ598" i="191"/>
  <c r="AZ599" i="191"/>
  <c r="AZ602" i="191"/>
  <c r="AZ637" i="191"/>
  <c r="AZ963" i="191"/>
  <c r="AZ968" i="191"/>
  <c r="AZ990" i="191"/>
  <c r="AZ1007" i="191"/>
  <c r="AZ1032" i="191"/>
  <c r="AZ1054" i="191"/>
  <c r="AZ1066" i="191"/>
  <c r="AZ1095" i="191"/>
  <c r="AZ1112" i="191"/>
  <c r="AZ1116" i="191"/>
  <c r="AZ1132" i="191"/>
  <c r="AZ1133" i="191"/>
  <c r="AZ1155" i="191"/>
  <c r="AZ1174" i="191"/>
  <c r="AZ1186" i="191"/>
  <c r="AZ1187" i="191"/>
  <c r="AZ1193" i="191"/>
  <c r="AZ1223" i="191"/>
  <c r="AZ1226" i="191"/>
  <c r="AZ1255" i="191"/>
  <c r="G9" i="193"/>
  <c r="BA9" i="191" s="1"/>
  <c r="G23" i="193"/>
  <c r="BA23" i="191" s="1"/>
  <c r="G123" i="193"/>
  <c r="BA123" i="191" s="1"/>
  <c r="G148" i="193"/>
  <c r="BA148" i="191" s="1"/>
  <c r="G168" i="193"/>
  <c r="BA168" i="191" s="1"/>
  <c r="G182" i="193"/>
  <c r="BA182" i="191" s="1"/>
  <c r="G186" i="193"/>
  <c r="BA186" i="191" s="1"/>
  <c r="G192" i="193"/>
  <c r="BA192" i="191" s="1"/>
  <c r="G201" i="193"/>
  <c r="BA201" i="191" s="1"/>
  <c r="G214" i="193"/>
  <c r="BA214" i="191" s="1"/>
  <c r="G263" i="193"/>
  <c r="BA263" i="191" s="1"/>
  <c r="G283" i="193"/>
  <c r="BA283" i="191" s="1"/>
  <c r="G299" i="193"/>
  <c r="BA299" i="191" s="1"/>
  <c r="G303" i="193"/>
  <c r="BA303" i="191" s="1"/>
  <c r="G307" i="193"/>
  <c r="BA307" i="191" s="1"/>
  <c r="G313" i="193"/>
  <c r="BA313" i="191" s="1"/>
  <c r="G320" i="193"/>
  <c r="BA320" i="191" s="1"/>
  <c r="G331" i="193"/>
  <c r="BA331" i="191" s="1"/>
  <c r="G335" i="193"/>
  <c r="BA335" i="191" s="1"/>
  <c r="G358" i="193"/>
  <c r="BA358" i="191" s="1"/>
  <c r="G370" i="193"/>
  <c r="BA370" i="191" s="1"/>
  <c r="G381" i="193"/>
  <c r="BA381" i="191" s="1"/>
  <c r="G387" i="193"/>
  <c r="BA387" i="191" s="1"/>
  <c r="G391" i="193"/>
  <c r="BA391" i="191" s="1"/>
  <c r="G407" i="193"/>
  <c r="BA407" i="191" s="1"/>
  <c r="G412" i="193"/>
  <c r="BA412" i="191" s="1"/>
  <c r="G421" i="193"/>
  <c r="BA421" i="191" s="1"/>
  <c r="G425" i="193"/>
  <c r="BA425" i="191" s="1"/>
  <c r="G433" i="193"/>
  <c r="BA433" i="191" s="1"/>
  <c r="G438" i="193"/>
  <c r="BA438" i="191" s="1"/>
  <c r="G476" i="193"/>
  <c r="BA476" i="191" s="1"/>
  <c r="G479" i="193"/>
  <c r="BA479" i="191" s="1"/>
  <c r="G496" i="193"/>
  <c r="BA496" i="191" s="1"/>
  <c r="G501" i="193"/>
  <c r="BA501" i="191" s="1"/>
  <c r="G503" i="193"/>
  <c r="BA503" i="191" s="1"/>
  <c r="G508" i="193"/>
  <c r="BA508" i="191" s="1"/>
  <c r="G520" i="193"/>
  <c r="BA520" i="191" s="1"/>
  <c r="G558" i="193"/>
  <c r="BA558" i="191" s="1"/>
  <c r="G568" i="193"/>
  <c r="BA568" i="191" s="1"/>
  <c r="G580" i="193"/>
  <c r="BA580" i="191" s="1"/>
  <c r="G583" i="193"/>
  <c r="BA583" i="191" s="1"/>
  <c r="G595" i="193"/>
  <c r="BA595" i="191" s="1"/>
  <c r="G603" i="193"/>
  <c r="BA603" i="191" s="1"/>
  <c r="G608" i="193"/>
  <c r="BA608" i="191" s="1"/>
  <c r="G660" i="193"/>
  <c r="BA660" i="191" s="1"/>
  <c r="G677" i="193"/>
  <c r="BA677" i="191" s="1"/>
  <c r="G681" i="193"/>
  <c r="BA681" i="191" s="1"/>
  <c r="G701" i="193"/>
  <c r="BA701" i="191" s="1"/>
  <c r="G719" i="193"/>
  <c r="BA719" i="191" s="1"/>
  <c r="G722" i="193"/>
  <c r="BA722" i="191" s="1"/>
  <c r="G726" i="193"/>
  <c r="BA726" i="191" s="1"/>
  <c r="G735" i="193"/>
  <c r="BA735" i="191" s="1"/>
  <c r="G745" i="193"/>
  <c r="BA745" i="191" s="1"/>
  <c r="G750" i="193"/>
  <c r="BA750" i="191" s="1"/>
  <c r="G757" i="193"/>
  <c r="BA757" i="191" s="1"/>
  <c r="G767" i="193"/>
  <c r="BA767" i="191" s="1"/>
  <c r="G778" i="193"/>
  <c r="BA778" i="191" s="1"/>
  <c r="G790" i="193"/>
  <c r="BA790" i="191" s="1"/>
  <c r="G801" i="193"/>
  <c r="BA801" i="191" s="1"/>
  <c r="G805" i="193"/>
  <c r="BA805" i="191" s="1"/>
  <c r="G811" i="193"/>
  <c r="BA811" i="191" s="1"/>
  <c r="G815" i="193"/>
  <c r="BA815" i="191" s="1"/>
  <c r="G817" i="193"/>
  <c r="BA817" i="191" s="1"/>
  <c r="G827" i="193"/>
  <c r="BA827" i="191" s="1"/>
  <c r="G831" i="193"/>
  <c r="BA831" i="191" s="1"/>
  <c r="G840" i="193"/>
  <c r="BA840" i="191" s="1"/>
  <c r="G848" i="193"/>
  <c r="BA848" i="191" s="1"/>
  <c r="G852" i="193"/>
  <c r="BA852" i="191" s="1"/>
  <c r="G856" i="193"/>
  <c r="BA856" i="191" s="1"/>
  <c r="G882" i="193"/>
  <c r="BA882" i="191" s="1"/>
  <c r="G888" i="193"/>
  <c r="BA888" i="191" s="1"/>
  <c r="G890" i="193"/>
  <c r="BA890" i="191" s="1"/>
  <c r="G899" i="193"/>
  <c r="BA899" i="191" s="1"/>
  <c r="G909" i="193"/>
  <c r="BA909" i="191" s="1"/>
  <c r="G914" i="193"/>
  <c r="BA914" i="191" s="1"/>
  <c r="G920" i="193"/>
  <c r="BA920" i="191" s="1"/>
  <c r="G923" i="193"/>
  <c r="BA923" i="191" s="1"/>
  <c r="G935" i="193"/>
  <c r="BA935" i="191" s="1"/>
  <c r="G940" i="193"/>
  <c r="BA940" i="191" s="1"/>
  <c r="G942" i="193"/>
  <c r="BA942" i="191" s="1"/>
  <c r="G945" i="193"/>
  <c r="BA945" i="191" s="1"/>
  <c r="G969" i="193"/>
  <c r="BA969" i="191" s="1"/>
  <c r="G972" i="193"/>
  <c r="BA972" i="191" s="1"/>
  <c r="G984" i="193"/>
  <c r="BA984" i="191" s="1"/>
  <c r="G992" i="193"/>
  <c r="BA992" i="191" s="1"/>
  <c r="G999" i="193"/>
  <c r="BA999" i="191" s="1"/>
  <c r="G1016" i="193"/>
  <c r="BA1016" i="191" s="1"/>
  <c r="G1027" i="193"/>
  <c r="BA1027" i="191" s="1"/>
  <c r="G1029" i="193"/>
  <c r="BA1029" i="191" s="1"/>
  <c r="G1032" i="193"/>
  <c r="BA1032" i="191" s="1"/>
  <c r="G1042" i="193"/>
  <c r="BA1042" i="191" s="1"/>
  <c r="G1064" i="193"/>
  <c r="BA1064" i="191" s="1"/>
  <c r="G1066" i="193"/>
  <c r="BA1066" i="191" s="1"/>
  <c r="G1088" i="193"/>
  <c r="BA1088" i="191" s="1"/>
  <c r="G1094" i="193"/>
  <c r="BA1094" i="191" s="1"/>
  <c r="G1104" i="193"/>
  <c r="BA1104" i="191" s="1"/>
  <c r="G1116" i="193"/>
  <c r="BA1116" i="191" s="1"/>
  <c r="G1118" i="193"/>
  <c r="BA1118" i="191" s="1"/>
  <c r="G1122" i="193"/>
  <c r="BA1122" i="191" s="1"/>
  <c r="G1131" i="193"/>
  <c r="BA1131" i="191" s="1"/>
  <c r="G1139" i="193"/>
  <c r="BA1139" i="191" s="1"/>
  <c r="G1147" i="193"/>
  <c r="BA1147" i="191" s="1"/>
  <c r="G1156" i="193"/>
  <c r="BA1156" i="191" s="1"/>
  <c r="G1163" i="193"/>
  <c r="BA1163" i="191" s="1"/>
  <c r="G1166" i="193"/>
  <c r="BA1166" i="191" s="1"/>
  <c r="G1172" i="193"/>
  <c r="BA1172" i="191" s="1"/>
  <c r="G1174" i="193"/>
  <c r="BA1174" i="191" s="1"/>
  <c r="G1184" i="193"/>
  <c r="BA1184" i="191" s="1"/>
  <c r="G1202" i="193"/>
  <c r="BA1202" i="191" s="1"/>
  <c r="G1212" i="193"/>
  <c r="BA1212" i="191" s="1"/>
  <c r="G1227" i="193"/>
  <c r="BA1227" i="191" s="1"/>
  <c r="F388" i="193"/>
  <c r="F915" i="193"/>
  <c r="F1002" i="193"/>
  <c r="AZ317" i="191"/>
  <c r="AZ320" i="191"/>
  <c r="AZ321" i="191"/>
  <c r="AZ322" i="191"/>
  <c r="AZ330" i="191"/>
  <c r="AZ331" i="191"/>
  <c r="AZ334" i="191"/>
  <c r="AZ345" i="191"/>
  <c r="AZ357" i="191"/>
  <c r="AZ358" i="191"/>
  <c r="AZ362" i="191"/>
  <c r="AZ365" i="191"/>
  <c r="AZ369" i="191"/>
  <c r="AZ370" i="191"/>
  <c r="AZ373" i="191"/>
  <c r="AZ377" i="191"/>
  <c r="AZ381" i="191"/>
  <c r="AZ384" i="191"/>
  <c r="AZ386" i="191"/>
  <c r="AZ387" i="191"/>
  <c r="AZ391" i="191"/>
  <c r="AZ395" i="191"/>
  <c r="AZ398" i="191"/>
  <c r="AZ401" i="191"/>
  <c r="AZ407" i="191"/>
  <c r="AZ408" i="191"/>
  <c r="AZ411" i="191"/>
  <c r="AZ412" i="191"/>
  <c r="AZ416" i="191"/>
  <c r="AZ420" i="191"/>
  <c r="AZ421" i="191"/>
  <c r="AZ422" i="191"/>
  <c r="AZ425" i="191"/>
  <c r="AZ430" i="191"/>
  <c r="AZ433" i="191"/>
  <c r="AZ434" i="191"/>
  <c r="AZ437" i="191"/>
  <c r="AZ438" i="191"/>
  <c r="AZ441" i="191"/>
  <c r="AZ442" i="191"/>
  <c r="AZ445" i="191"/>
  <c r="AZ452" i="191"/>
  <c r="AZ455" i="191"/>
  <c r="AZ456" i="191"/>
  <c r="AZ457" i="191"/>
  <c r="AZ460" i="191"/>
  <c r="AZ461" i="191"/>
  <c r="AZ495" i="191"/>
  <c r="AZ514" i="191"/>
  <c r="AZ519" i="191"/>
  <c r="AZ520" i="191"/>
  <c r="AZ527" i="191"/>
  <c r="AZ533" i="191"/>
  <c r="AZ546" i="191"/>
  <c r="AZ580" i="191"/>
  <c r="AZ586" i="191"/>
  <c r="AZ591" i="191"/>
  <c r="AZ607" i="191"/>
  <c r="AZ615" i="191"/>
  <c r="AZ640" i="191"/>
  <c r="AZ910" i="191"/>
  <c r="AZ918" i="191"/>
  <c r="AZ936" i="191"/>
  <c r="AZ940" i="191"/>
  <c r="AZ954" i="191"/>
  <c r="AZ966" i="191"/>
  <c r="AZ967" i="191"/>
  <c r="AZ972" i="191"/>
  <c r="AZ1016" i="191"/>
  <c r="AZ1072" i="191"/>
  <c r="AZ1090" i="191"/>
  <c r="AZ1124" i="191"/>
  <c r="AZ1188" i="191"/>
  <c r="AZ1202" i="191"/>
  <c r="AZ1211" i="191"/>
  <c r="AZ1220" i="191"/>
  <c r="AZ1230" i="191"/>
  <c r="AZ1238" i="191"/>
  <c r="G6" i="193"/>
  <c r="BA6" i="191" s="1"/>
  <c r="G62" i="193"/>
  <c r="BA62" i="191" s="1"/>
  <c r="G139" i="193"/>
  <c r="BA139" i="191" s="1"/>
  <c r="G142" i="193"/>
  <c r="BA142" i="191" s="1"/>
  <c r="G173" i="193"/>
  <c r="BA173" i="191" s="1"/>
  <c r="G264" i="193"/>
  <c r="BA264" i="191" s="1"/>
  <c r="G275" i="193"/>
  <c r="BA275" i="191" s="1"/>
  <c r="G322" i="193"/>
  <c r="BA322" i="191" s="1"/>
  <c r="G330" i="193"/>
  <c r="BA330" i="191" s="1"/>
  <c r="G345" i="193"/>
  <c r="BA345" i="191" s="1"/>
  <c r="G377" i="193"/>
  <c r="BA377" i="191" s="1"/>
  <c r="G401" i="193"/>
  <c r="BA401" i="191" s="1"/>
  <c r="G430" i="193"/>
  <c r="BA430" i="191" s="1"/>
  <c r="G441" i="193"/>
  <c r="BA441" i="191" s="1"/>
  <c r="G457" i="193"/>
  <c r="BA457" i="191" s="1"/>
  <c r="G546" i="193"/>
  <c r="BA546" i="191" s="1"/>
  <c r="G590" i="193"/>
  <c r="BA590" i="191" s="1"/>
  <c r="G596" i="193"/>
  <c r="BA596" i="191" s="1"/>
  <c r="G615" i="193"/>
  <c r="BA615" i="191" s="1"/>
  <c r="G673" i="193"/>
  <c r="BA673" i="191" s="1"/>
  <c r="G804" i="193"/>
  <c r="BA804" i="191" s="1"/>
  <c r="G830" i="193"/>
  <c r="BA830" i="191" s="1"/>
  <c r="G834" i="193"/>
  <c r="BA834" i="191" s="1"/>
  <c r="G861" i="193"/>
  <c r="BA861" i="191" s="1"/>
  <c r="G885" i="193"/>
  <c r="BA885" i="191" s="1"/>
  <c r="G889" i="193"/>
  <c r="BA889" i="191" s="1"/>
  <c r="G950" i="193"/>
  <c r="BA950" i="191" s="1"/>
  <c r="G1001" i="193"/>
  <c r="BA1001" i="191" s="1"/>
  <c r="G1005" i="193"/>
  <c r="BA1005" i="191" s="1"/>
  <c r="G1149" i="193"/>
  <c r="BA1149" i="191" s="1"/>
  <c r="G1207" i="193"/>
  <c r="BA1207" i="191" s="1"/>
  <c r="G1210" i="193"/>
  <c r="BA1210" i="191" s="1"/>
  <c r="G1241" i="193"/>
  <c r="BA1241" i="191" s="1"/>
  <c r="G1253" i="193"/>
  <c r="BA1253" i="191" s="1"/>
  <c r="G1267" i="193"/>
  <c r="BA1267" i="191" s="1"/>
  <c r="G1281" i="193"/>
  <c r="BA1281" i="191" s="1"/>
  <c r="F665" i="193"/>
  <c r="F1278" i="193"/>
  <c r="AZ667" i="191"/>
  <c r="AZ670" i="191"/>
  <c r="AZ671" i="191"/>
  <c r="AZ672" i="191"/>
  <c r="AZ673" i="191"/>
  <c r="AZ674" i="191"/>
  <c r="AZ675" i="191"/>
  <c r="AZ676" i="191"/>
  <c r="AZ677" i="191"/>
  <c r="AZ680" i="191"/>
  <c r="AZ681" i="191"/>
  <c r="AZ682" i="191"/>
  <c r="AZ683" i="191"/>
  <c r="AZ684" i="191"/>
  <c r="AZ688" i="191"/>
  <c r="AZ692" i="191"/>
  <c r="AZ698" i="191"/>
  <c r="AZ699" i="191"/>
  <c r="AZ700" i="191"/>
  <c r="AZ701" i="191"/>
  <c r="AZ704" i="191"/>
  <c r="AZ708" i="191"/>
  <c r="AZ709" i="191"/>
  <c r="AZ710" i="191"/>
  <c r="AZ711" i="191"/>
  <c r="AZ712" i="191"/>
  <c r="AZ713" i="191"/>
  <c r="AZ718" i="191"/>
  <c r="AZ722" i="191"/>
  <c r="AZ725" i="191"/>
  <c r="AZ726" i="191"/>
  <c r="AZ727" i="191"/>
  <c r="AZ728" i="191"/>
  <c r="AZ729" i="191"/>
  <c r="AZ730" i="191"/>
  <c r="AZ733" i="191"/>
  <c r="AZ734" i="191"/>
  <c r="AZ735" i="191"/>
  <c r="AZ736" i="191"/>
  <c r="AZ737" i="191"/>
  <c r="AZ738" i="191"/>
  <c r="AZ739" i="191"/>
  <c r="AZ744" i="191"/>
  <c r="AZ745" i="191"/>
  <c r="AZ746" i="191"/>
  <c r="AZ747" i="191"/>
  <c r="AZ750" i="191"/>
  <c r="AZ751" i="191"/>
  <c r="AZ752" i="191"/>
  <c r="AZ753" i="191"/>
  <c r="AZ754" i="191"/>
  <c r="AZ757" i="191"/>
  <c r="AZ758" i="191"/>
  <c r="AZ759" i="191"/>
  <c r="AZ760" i="191"/>
  <c r="AZ763" i="191"/>
  <c r="AZ766" i="191"/>
  <c r="AZ767" i="191"/>
  <c r="AZ770" i="191"/>
  <c r="AZ773" i="191"/>
  <c r="AZ777" i="191"/>
  <c r="AZ778" i="191"/>
  <c r="AZ779" i="191"/>
  <c r="AZ781" i="191"/>
  <c r="AZ782" i="191"/>
  <c r="AZ783" i="191"/>
  <c r="AZ788" i="191"/>
  <c r="AZ789" i="191"/>
  <c r="AZ790" i="191"/>
  <c r="AZ791" i="191"/>
  <c r="AZ794" i="191"/>
  <c r="AZ798" i="191"/>
  <c r="AZ799" i="191"/>
  <c r="AZ800" i="191"/>
  <c r="AZ801" i="191"/>
  <c r="AZ804" i="191"/>
  <c r="AZ805" i="191"/>
  <c r="AZ806" i="191"/>
  <c r="AZ809" i="191"/>
  <c r="AZ810" i="191"/>
  <c r="AZ811" i="191"/>
  <c r="AZ814" i="191"/>
  <c r="AZ815" i="191"/>
  <c r="AZ816" i="191"/>
  <c r="AZ817" i="191"/>
  <c r="AZ818" i="191"/>
  <c r="AZ819" i="191"/>
  <c r="AZ820" i="191"/>
  <c r="AZ823" i="191"/>
  <c r="AZ824" i="191"/>
  <c r="AZ825" i="191"/>
  <c r="AZ826" i="191"/>
  <c r="AZ827" i="191"/>
  <c r="AZ828" i="191"/>
  <c r="AZ829" i="191"/>
  <c r="AZ830" i="191"/>
  <c r="AZ831" i="191"/>
  <c r="AZ834" i="191"/>
  <c r="AZ835" i="191"/>
  <c r="AZ838" i="191"/>
  <c r="AZ839" i="191"/>
  <c r="AZ840" i="191"/>
  <c r="AZ841" i="191"/>
  <c r="AZ844" i="191"/>
  <c r="AZ845" i="191"/>
  <c r="AZ848" i="191"/>
  <c r="AZ852" i="191"/>
  <c r="AZ855" i="191"/>
  <c r="AZ856" i="191"/>
  <c r="AZ857" i="191"/>
  <c r="AZ860" i="191"/>
  <c r="AZ861" i="191"/>
  <c r="AZ862" i="191"/>
  <c r="AZ863" i="191"/>
  <c r="AZ866" i="191"/>
  <c r="AZ879" i="191"/>
  <c r="AZ882" i="191"/>
  <c r="AZ883" i="191"/>
  <c r="AZ885" i="191"/>
  <c r="AZ888" i="191"/>
  <c r="AZ889" i="191"/>
  <c r="AZ890" i="191"/>
  <c r="AZ898" i="191"/>
  <c r="AZ899" i="191"/>
  <c r="AZ903" i="191"/>
  <c r="AZ904" i="191"/>
  <c r="AZ908" i="191"/>
  <c r="AZ922" i="191"/>
  <c r="AZ946" i="191"/>
  <c r="AZ1013" i="191"/>
  <c r="AZ1021" i="191"/>
  <c r="AZ1058" i="191"/>
  <c r="AZ1065" i="191"/>
  <c r="AZ1114" i="191"/>
  <c r="AZ1140" i="191"/>
  <c r="AZ1153" i="191"/>
  <c r="AZ1157" i="191"/>
  <c r="AZ1166" i="191"/>
  <c r="AZ1177" i="191"/>
  <c r="AZ1189" i="191"/>
  <c r="AZ1190" i="191"/>
  <c r="AZ1206" i="191"/>
  <c r="AZ1231" i="191"/>
  <c r="AZ1236" i="191"/>
  <c r="AZ1253" i="191"/>
  <c r="AZ1256" i="191"/>
  <c r="G7" i="193"/>
  <c r="BA7" i="191" s="1"/>
  <c r="G33" i="193"/>
  <c r="BA33" i="191" s="1"/>
  <c r="G101" i="193"/>
  <c r="BA101" i="191" s="1"/>
  <c r="G121" i="193"/>
  <c r="BA121" i="191" s="1"/>
  <c r="G217" i="193"/>
  <c r="BA217" i="191" s="1"/>
  <c r="G262" i="193"/>
  <c r="BA262" i="191" s="1"/>
  <c r="G290" i="193"/>
  <c r="BA290" i="191" s="1"/>
  <c r="G312" i="193"/>
  <c r="BA312" i="191" s="1"/>
  <c r="G317" i="193"/>
  <c r="BA317" i="191" s="1"/>
  <c r="G321" i="193"/>
  <c r="BA321" i="191" s="1"/>
  <c r="G373" i="193"/>
  <c r="BA373" i="191" s="1"/>
  <c r="G437" i="193"/>
  <c r="BA437" i="191" s="1"/>
  <c r="G456" i="193"/>
  <c r="BA456" i="191" s="1"/>
  <c r="G461" i="193"/>
  <c r="BA461" i="191" s="1"/>
  <c r="G597" i="193"/>
  <c r="BA597" i="191" s="1"/>
  <c r="G710" i="193"/>
  <c r="BA710" i="191" s="1"/>
  <c r="G809" i="193"/>
  <c r="BA809" i="191" s="1"/>
  <c r="G823" i="193"/>
  <c r="BA823" i="191" s="1"/>
  <c r="G863" i="193"/>
  <c r="BA863" i="191" s="1"/>
  <c r="G879" i="193"/>
  <c r="BA879" i="191" s="1"/>
  <c r="G959" i="193"/>
  <c r="BA959" i="191" s="1"/>
  <c r="G966" i="193"/>
  <c r="BA966" i="191" s="1"/>
  <c r="G1017" i="193"/>
  <c r="BA1017" i="191" s="1"/>
  <c r="G1232" i="193"/>
  <c r="BA1232" i="191" s="1"/>
  <c r="G1255" i="193"/>
  <c r="BA1255" i="191" s="1"/>
  <c r="F17" i="193"/>
  <c r="F66" i="193"/>
  <c r="F149" i="193"/>
  <c r="F689" i="193"/>
  <c r="F880" i="193"/>
  <c r="AZ1259" i="191"/>
  <c r="AZ1260" i="191"/>
  <c r="AZ1261" i="191"/>
  <c r="AZ1263" i="191"/>
  <c r="AZ1264" i="191"/>
  <c r="AZ1267" i="191"/>
  <c r="AZ1268" i="191"/>
  <c r="AZ1269" i="191"/>
  <c r="AZ1273" i="191"/>
  <c r="AZ1275" i="191"/>
  <c r="AZ1276" i="191"/>
  <c r="AZ1277" i="191"/>
  <c r="AZ1281" i="191"/>
  <c r="AZ1283" i="191"/>
  <c r="AZ1284" i="191"/>
  <c r="AZ1287" i="191"/>
  <c r="AZ6" i="191"/>
  <c r="AZ7" i="191"/>
  <c r="AZ9" i="191"/>
  <c r="AZ12" i="191"/>
  <c r="AZ13" i="191"/>
  <c r="AZ16" i="191"/>
  <c r="AZ23" i="191"/>
  <c r="AZ33" i="191"/>
  <c r="AZ42" i="191"/>
  <c r="AZ54" i="191"/>
  <c r="AZ58" i="191"/>
  <c r="AZ70" i="191"/>
  <c r="AZ74" i="191"/>
  <c r="AZ75" i="191"/>
  <c r="AZ104" i="191"/>
  <c r="AZ109" i="191"/>
  <c r="AZ121" i="191"/>
  <c r="AZ122" i="191"/>
  <c r="AZ123" i="191"/>
  <c r="AZ129" i="191"/>
  <c r="AZ132" i="191"/>
  <c r="AZ135" i="191"/>
  <c r="AZ136" i="191"/>
  <c r="AZ139" i="191"/>
  <c r="AZ142" i="191"/>
  <c r="AZ148" i="191"/>
  <c r="AZ156" i="191"/>
  <c r="AZ167" i="191"/>
  <c r="AZ168" i="191"/>
  <c r="AZ186" i="191"/>
  <c r="AZ198" i="191"/>
  <c r="AZ204" i="191"/>
  <c r="AZ217" i="191"/>
  <c r="AZ228" i="191"/>
  <c r="AZ237" i="191"/>
  <c r="AZ238" i="191"/>
  <c r="AZ246" i="191"/>
  <c r="AZ258" i="191"/>
  <c r="AZ264" i="191"/>
  <c r="AZ270" i="191"/>
  <c r="AZ275" i="191"/>
  <c r="AZ290" i="191"/>
  <c r="AZ1254" i="191"/>
  <c r="AZ5" i="191"/>
  <c r="G12" i="193"/>
  <c r="BA12" i="191" s="1"/>
  <c r="G13" i="193"/>
  <c r="BA13" i="191" s="1"/>
  <c r="G16" i="193"/>
  <c r="BA16" i="191" s="1"/>
  <c r="G36" i="193"/>
  <c r="BA36" i="191" s="1"/>
  <c r="G42" i="193"/>
  <c r="BA42" i="191" s="1"/>
  <c r="G54" i="193"/>
  <c r="BA54" i="191" s="1"/>
  <c r="G58" i="193"/>
  <c r="BA58" i="191" s="1"/>
  <c r="G74" i="193"/>
  <c r="BA74" i="191" s="1"/>
  <c r="G122" i="193"/>
  <c r="BA122" i="191" s="1"/>
  <c r="G129" i="193"/>
  <c r="BA129" i="191" s="1"/>
  <c r="G135" i="193"/>
  <c r="BA135" i="191" s="1"/>
  <c r="G504" i="193"/>
  <c r="BA504" i="191" s="1"/>
  <c r="G507" i="193"/>
  <c r="BA507" i="191" s="1"/>
  <c r="G511" i="193"/>
  <c r="BA511" i="191" s="1"/>
  <c r="G514" i="193"/>
  <c r="BA514" i="191" s="1"/>
  <c r="G517" i="193"/>
  <c r="BA517" i="191" s="1"/>
  <c r="G519" i="193"/>
  <c r="BA519" i="191" s="1"/>
  <c r="G526" i="193"/>
  <c r="BA526" i="191" s="1"/>
  <c r="G527" i="193"/>
  <c r="BA527" i="191" s="1"/>
  <c r="G536" i="193"/>
  <c r="BA536" i="191" s="1"/>
  <c r="G542" i="193"/>
  <c r="BA542" i="191" s="1"/>
  <c r="G563" i="193"/>
  <c r="BA563" i="191" s="1"/>
  <c r="G576" i="193"/>
  <c r="BA576" i="191" s="1"/>
  <c r="G585" i="193"/>
  <c r="BA585" i="191" s="1"/>
  <c r="G589" i="193"/>
  <c r="BA589" i="191" s="1"/>
  <c r="G598" i="193"/>
  <c r="BA598" i="191" s="1"/>
  <c r="G602" i="193"/>
  <c r="BA602" i="191" s="1"/>
  <c r="G620" i="193"/>
  <c r="BA620" i="191" s="1"/>
  <c r="G634" i="193"/>
  <c r="BA634" i="191" s="1"/>
  <c r="G637" i="193"/>
  <c r="BA637" i="191" s="1"/>
  <c r="G664" i="193"/>
  <c r="BA664" i="191" s="1"/>
  <c r="G667" i="193"/>
  <c r="BA667" i="191" s="1"/>
  <c r="G670" i="193"/>
  <c r="BA670" i="191" s="1"/>
  <c r="G671" i="193"/>
  <c r="BA671" i="191" s="1"/>
  <c r="G680" i="193"/>
  <c r="BA680" i="191" s="1"/>
  <c r="G683" i="193"/>
  <c r="BA683" i="191" s="1"/>
  <c r="G692" i="193"/>
  <c r="BA692" i="191" s="1"/>
  <c r="G700" i="193"/>
  <c r="BA700" i="191" s="1"/>
  <c r="G704" i="193"/>
  <c r="BA704" i="191" s="1"/>
  <c r="G709" i="193"/>
  <c r="BA709" i="191" s="1"/>
  <c r="G712" i="193"/>
  <c r="BA712" i="191" s="1"/>
  <c r="G713" i="193"/>
  <c r="BA713" i="191" s="1"/>
  <c r="G725" i="193"/>
  <c r="BA725" i="191" s="1"/>
  <c r="G727" i="193"/>
  <c r="BA727" i="191" s="1"/>
  <c r="G730" i="193"/>
  <c r="BA730" i="191" s="1"/>
  <c r="G736" i="193"/>
  <c r="BA736" i="191" s="1"/>
  <c r="G738" i="193"/>
  <c r="BA738" i="191" s="1"/>
  <c r="G751" i="193"/>
  <c r="BA751" i="191" s="1"/>
  <c r="G752" i="193"/>
  <c r="BA752" i="191" s="1"/>
  <c r="G758" i="193"/>
  <c r="BA758" i="191" s="1"/>
  <c r="G759" i="193"/>
  <c r="BA759" i="191" s="1"/>
  <c r="G766" i="193"/>
  <c r="BA766" i="191" s="1"/>
  <c r="G777" i="193"/>
  <c r="BA777" i="191" s="1"/>
  <c r="G781" i="193"/>
  <c r="BA781" i="191" s="1"/>
  <c r="G783" i="193"/>
  <c r="BA783" i="191" s="1"/>
  <c r="G788" i="193"/>
  <c r="BA788" i="191" s="1"/>
  <c r="G789" i="193"/>
  <c r="BA789" i="191" s="1"/>
  <c r="G791" i="193"/>
  <c r="BA791" i="191" s="1"/>
  <c r="G794" i="193"/>
  <c r="BA794" i="191" s="1"/>
  <c r="G798" i="193"/>
  <c r="BA798" i="191" s="1"/>
  <c r="G800" i="193"/>
  <c r="BA800" i="191" s="1"/>
  <c r="G810" i="193"/>
  <c r="BA810" i="191" s="1"/>
  <c r="G814" i="193"/>
  <c r="BA814" i="191" s="1"/>
  <c r="G816" i="193"/>
  <c r="BA816" i="191" s="1"/>
  <c r="G818" i="193"/>
  <c r="BA818" i="191" s="1"/>
  <c r="G820" i="193"/>
  <c r="BA820" i="191" s="1"/>
  <c r="G824" i="193"/>
  <c r="BA824" i="191" s="1"/>
  <c r="G826" i="193"/>
  <c r="BA826" i="191" s="1"/>
  <c r="G828" i="193"/>
  <c r="BA828" i="191" s="1"/>
  <c r="G839" i="193"/>
  <c r="BA839" i="191" s="1"/>
  <c r="G841" i="193"/>
  <c r="BA841" i="191" s="1"/>
  <c r="G845" i="193"/>
  <c r="BA845" i="191" s="1"/>
  <c r="G855" i="193"/>
  <c r="BA855" i="191" s="1"/>
  <c r="G857" i="193"/>
  <c r="BA857" i="191" s="1"/>
  <c r="G862" i="193"/>
  <c r="BA862" i="191" s="1"/>
  <c r="G866" i="193"/>
  <c r="BA866" i="191" s="1"/>
  <c r="G930" i="193"/>
  <c r="BA930" i="191" s="1"/>
  <c r="G939" i="193"/>
  <c r="BA939" i="191" s="1"/>
  <c r="G944" i="193"/>
  <c r="BA944" i="191" s="1"/>
  <c r="G951" i="193"/>
  <c r="BA951" i="191" s="1"/>
  <c r="G954" i="193"/>
  <c r="BA954" i="191" s="1"/>
  <c r="G967" i="193"/>
  <c r="BA967" i="191" s="1"/>
  <c r="G982" i="193"/>
  <c r="BA982" i="191" s="1"/>
  <c r="G991" i="193"/>
  <c r="BA991" i="191" s="1"/>
  <c r="G1000" i="193"/>
  <c r="BA1000" i="191" s="1"/>
  <c r="G1004" i="193"/>
  <c r="BA1004" i="191" s="1"/>
  <c r="G1018" i="193"/>
  <c r="BA1018" i="191" s="1"/>
  <c r="G1026" i="193"/>
  <c r="BA1026" i="191" s="1"/>
  <c r="G1037" i="193"/>
  <c r="BA1037" i="191" s="1"/>
  <c r="G1043" i="193"/>
  <c r="BA1043" i="191" s="1"/>
  <c r="G1054" i="193"/>
  <c r="BA1054" i="191" s="1"/>
  <c r="G1058" i="193"/>
  <c r="BA1058" i="191" s="1"/>
  <c r="G1061" i="193"/>
  <c r="BA1061" i="191" s="1"/>
  <c r="G1067" i="193"/>
  <c r="BA1067" i="191" s="1"/>
  <c r="G1072" i="193"/>
  <c r="BA1072" i="191" s="1"/>
  <c r="G1085" i="193"/>
  <c r="BA1085" i="191" s="1"/>
  <c r="G1089" i="193"/>
  <c r="BA1089" i="191" s="1"/>
  <c r="G1091" i="193"/>
  <c r="BA1091" i="191" s="1"/>
  <c r="G1095" i="193"/>
  <c r="BA1095" i="191" s="1"/>
  <c r="G1103" i="193"/>
  <c r="BA1103" i="191" s="1"/>
  <c r="G1106" i="193"/>
  <c r="BA1106" i="191" s="1"/>
  <c r="G1112" i="193"/>
  <c r="BA1112" i="191" s="1"/>
  <c r="G1114" i="193"/>
  <c r="BA1114" i="191" s="1"/>
  <c r="G1124" i="193"/>
  <c r="BA1124" i="191" s="1"/>
  <c r="G1126" i="193"/>
  <c r="BA1126" i="191" s="1"/>
  <c r="G1127" i="193"/>
  <c r="BA1127" i="191" s="1"/>
  <c r="G1134" i="193"/>
  <c r="BA1134" i="191" s="1"/>
  <c r="G1138" i="193"/>
  <c r="BA1138" i="191" s="1"/>
  <c r="G1141" i="193"/>
  <c r="BA1141" i="191" s="1"/>
  <c r="G1145" i="193"/>
  <c r="BA1145" i="191" s="1"/>
  <c r="G1148" i="193"/>
  <c r="BA1148" i="191" s="1"/>
  <c r="G1150" i="193"/>
  <c r="BA1150" i="191" s="1"/>
  <c r="G1153" i="193"/>
  <c r="BA1153" i="191" s="1"/>
  <c r="G1155" i="193"/>
  <c r="BA1155" i="191" s="1"/>
  <c r="G1157" i="193"/>
  <c r="BA1157" i="191" s="1"/>
  <c r="G1162" i="193"/>
  <c r="BA1162" i="191" s="1"/>
  <c r="G1164" i="193"/>
  <c r="BA1164" i="191" s="1"/>
  <c r="G1167" i="193"/>
  <c r="BA1167" i="191" s="1"/>
  <c r="G1171" i="193"/>
  <c r="BA1171" i="191" s="1"/>
  <c r="G1177" i="193"/>
  <c r="BA1177" i="191" s="1"/>
  <c r="G1185" i="193"/>
  <c r="BA1185" i="191" s="1"/>
  <c r="G1186" i="193"/>
  <c r="BA1186" i="191" s="1"/>
  <c r="G1187" i="193"/>
  <c r="BA1187" i="191" s="1"/>
  <c r="G1188" i="193"/>
  <c r="BA1188" i="191" s="1"/>
  <c r="G1193" i="193"/>
  <c r="BA1193" i="191" s="1"/>
  <c r="G1196" i="193"/>
  <c r="BA1196" i="191" s="1"/>
  <c r="G1198" i="193"/>
  <c r="BA1198" i="191" s="1"/>
  <c r="G1201" i="193"/>
  <c r="BA1201" i="191" s="1"/>
  <c r="G1203" i="193"/>
  <c r="BA1203" i="191" s="1"/>
  <c r="G1221" i="193"/>
  <c r="BA1221" i="191" s="1"/>
  <c r="G1226" i="193"/>
  <c r="BA1226" i="191" s="1"/>
  <c r="G1228" i="193"/>
  <c r="BA1228" i="191" s="1"/>
  <c r="G1230" i="193"/>
  <c r="BA1230" i="191" s="1"/>
  <c r="G1233" i="193"/>
  <c r="BA1233" i="191" s="1"/>
  <c r="G1234" i="193"/>
  <c r="BA1234" i="191" s="1"/>
  <c r="G1236" i="193"/>
  <c r="BA1236" i="191" s="1"/>
  <c r="G1238" i="193"/>
  <c r="BA1238" i="191" s="1"/>
  <c r="G1245" i="193"/>
  <c r="BA1245" i="191" s="1"/>
  <c r="G1248" i="193"/>
  <c r="BA1248" i="191" s="1"/>
  <c r="G1254" i="193"/>
  <c r="BA1254" i="191" s="1"/>
  <c r="G1259" i="193"/>
  <c r="BA1259" i="191" s="1"/>
  <c r="G1261" i="193"/>
  <c r="BA1261" i="191" s="1"/>
  <c r="G1263" i="193"/>
  <c r="BA1263" i="191" s="1"/>
  <c r="G1264" i="193"/>
  <c r="BA1264" i="191" s="1"/>
  <c r="G1269" i="193"/>
  <c r="BA1269" i="191" s="1"/>
  <c r="G1276" i="193"/>
  <c r="BA1276" i="191" s="1"/>
  <c r="G1284" i="193"/>
  <c r="BA1284" i="191" s="1"/>
  <c r="G5" i="193"/>
  <c r="F137" i="193"/>
  <c r="F143" i="193"/>
  <c r="F291" i="193"/>
  <c r="F465" i="193"/>
  <c r="F537" i="193"/>
  <c r="F569" i="193"/>
  <c r="F905" i="193"/>
  <c r="F1128" i="193"/>
  <c r="F1194" i="193"/>
  <c r="AZ262" i="191"/>
  <c r="AZ263" i="191"/>
  <c r="AZ274" i="191"/>
  <c r="AZ276" i="191"/>
  <c r="AZ280" i="191"/>
  <c r="AZ283" i="191"/>
  <c r="AZ286" i="191"/>
  <c r="AZ299" i="191"/>
  <c r="AZ303" i="191"/>
  <c r="AZ307" i="191"/>
  <c r="AZ312" i="191"/>
  <c r="AZ313" i="191"/>
  <c r="AZ464" i="191"/>
  <c r="AZ480" i="191"/>
  <c r="AZ486" i="191"/>
  <c r="AZ496" i="191"/>
  <c r="AZ510" i="191"/>
  <c r="AZ511" i="191"/>
  <c r="AZ530" i="191"/>
  <c r="AZ536" i="191"/>
  <c r="AZ539" i="191"/>
  <c r="AZ542" i="191"/>
  <c r="AZ543" i="191"/>
  <c r="AZ558" i="191"/>
  <c r="AZ563" i="191"/>
  <c r="AZ568" i="191"/>
  <c r="AZ571" i="191"/>
  <c r="AZ575" i="191"/>
  <c r="AZ577" i="191"/>
  <c r="AZ584" i="191"/>
  <c r="AZ585" i="191"/>
  <c r="AZ594" i="191"/>
  <c r="AZ595" i="191"/>
  <c r="AZ597" i="191"/>
  <c r="AZ603" i="191"/>
  <c r="AZ608" i="191"/>
  <c r="AZ620" i="191"/>
  <c r="AZ634" i="191"/>
  <c r="AZ651" i="191"/>
  <c r="AZ660" i="191"/>
  <c r="AZ664" i="191"/>
  <c r="AZ909" i="191"/>
  <c r="AZ914" i="191"/>
  <c r="AZ917" i="191"/>
  <c r="AZ919" i="191"/>
  <c r="AZ920" i="191"/>
  <c r="AZ923" i="191"/>
  <c r="AZ924" i="191"/>
  <c r="AZ925" i="191"/>
  <c r="AZ930" i="191"/>
  <c r="AZ931" i="191"/>
  <c r="AZ935" i="191"/>
  <c r="AZ939" i="191"/>
  <c r="AZ941" i="191"/>
  <c r="AZ942" i="191"/>
  <c r="AZ943" i="191"/>
  <c r="AZ944" i="191"/>
  <c r="AZ945" i="191"/>
  <c r="AZ950" i="191"/>
  <c r="AZ951" i="191"/>
  <c r="AZ955" i="191"/>
  <c r="AZ958" i="191"/>
  <c r="AZ959" i="191"/>
  <c r="AZ960" i="191"/>
  <c r="AZ969" i="191"/>
  <c r="AZ976" i="191"/>
  <c r="AZ977" i="191"/>
  <c r="AZ978" i="191"/>
  <c r="AZ981" i="191"/>
  <c r="AZ982" i="191"/>
  <c r="AZ983" i="191"/>
  <c r="AZ984" i="191"/>
  <c r="AZ991" i="191"/>
  <c r="AZ992" i="191"/>
  <c r="AZ999" i="191"/>
  <c r="AZ1000" i="191"/>
  <c r="AZ1001" i="191"/>
  <c r="AZ1004" i="191"/>
  <c r="AZ1005" i="191"/>
  <c r="AZ1006" i="191"/>
  <c r="AZ1010" i="191"/>
  <c r="AZ1017" i="191"/>
  <c r="AZ1018" i="191"/>
  <c r="AZ1026" i="191"/>
  <c r="AZ1027" i="191"/>
  <c r="AZ1028" i="191"/>
  <c r="AZ1029" i="191"/>
  <c r="AZ1035" i="191"/>
  <c r="AZ1036" i="191"/>
  <c r="AZ1037" i="191"/>
  <c r="AZ1042" i="191"/>
  <c r="AZ1043" i="191"/>
  <c r="AZ1046" i="191"/>
  <c r="AZ1061" i="191"/>
  <c r="AZ1064" i="191"/>
  <c r="AZ1067" i="191"/>
  <c r="AZ1068" i="191"/>
  <c r="AZ1085" i="191"/>
  <c r="AZ1088" i="191"/>
  <c r="AZ1089" i="191"/>
  <c r="AZ1091" i="191"/>
  <c r="AZ1094" i="191"/>
  <c r="AZ1103" i="191"/>
  <c r="AZ1104" i="191"/>
  <c r="AZ1105" i="191"/>
  <c r="AZ1106" i="191"/>
  <c r="AZ1111" i="191"/>
  <c r="AZ1113" i="191"/>
  <c r="AZ1115" i="191"/>
  <c r="AZ1117" i="191"/>
  <c r="AZ1118" i="191"/>
  <c r="AZ1121" i="191"/>
  <c r="AZ1122" i="191"/>
  <c r="AZ1123" i="191"/>
  <c r="AZ1125" i="191"/>
  <c r="AZ1126" i="191"/>
  <c r="AZ1127" i="191"/>
  <c r="AZ1131" i="191"/>
  <c r="AZ1134" i="191"/>
  <c r="AZ1138" i="191"/>
  <c r="AZ1139" i="191"/>
  <c r="AZ1141" i="191"/>
  <c r="AZ1145" i="191"/>
  <c r="AZ1146" i="191"/>
  <c r="AZ1147" i="191"/>
  <c r="AZ1148" i="191"/>
  <c r="AZ1149" i="191"/>
  <c r="AZ1150" i="191"/>
  <c r="AZ1154" i="191"/>
  <c r="AZ1156" i="191"/>
  <c r="AZ1160" i="191"/>
  <c r="AZ1161" i="191"/>
  <c r="AZ1162" i="191"/>
  <c r="AZ1163" i="191"/>
  <c r="AZ1164" i="191"/>
  <c r="AZ1165" i="191"/>
  <c r="AZ1167" i="191"/>
  <c r="AZ1168" i="191"/>
  <c r="AZ1171" i="191"/>
  <c r="AZ1172" i="191"/>
  <c r="AZ1173" i="191"/>
  <c r="AZ1178" i="191"/>
  <c r="AZ1181" i="191"/>
  <c r="AZ1184" i="191"/>
  <c r="AZ1185" i="191"/>
  <c r="AZ1196" i="191"/>
  <c r="AZ1197" i="191"/>
  <c r="AZ1198" i="191"/>
  <c r="AZ1201" i="191"/>
  <c r="AZ1203" i="191"/>
  <c r="AZ1207" i="191"/>
  <c r="AZ1210" i="191"/>
  <c r="AZ1212" i="191"/>
  <c r="AZ1221" i="191"/>
  <c r="AZ1227" i="191"/>
  <c r="AZ1228" i="191"/>
  <c r="AZ1232" i="191"/>
  <c r="AZ1233" i="191"/>
  <c r="AZ1234" i="191"/>
  <c r="AZ1237" i="191"/>
  <c r="AZ1239" i="191"/>
  <c r="AZ1241" i="191"/>
  <c r="AZ1245" i="191"/>
  <c r="AZ1247" i="191"/>
  <c r="AZ1248" i="191"/>
  <c r="AZ1249" i="191"/>
  <c r="G28" i="193"/>
  <c r="BA28" i="191" s="1"/>
  <c r="G39" i="193"/>
  <c r="BA39" i="191" s="1"/>
  <c r="G65" i="193"/>
  <c r="BA65" i="191" s="1"/>
  <c r="G70" i="193"/>
  <c r="BA70" i="191" s="1"/>
  <c r="G75" i="193"/>
  <c r="BA75" i="191" s="1"/>
  <c r="G82" i="193"/>
  <c r="BA82" i="191" s="1"/>
  <c r="G104" i="193"/>
  <c r="BA104" i="191" s="1"/>
  <c r="G109" i="193"/>
  <c r="BA109" i="191" s="1"/>
  <c r="G132" i="193"/>
  <c r="BA132" i="191" s="1"/>
  <c r="G136" i="193"/>
  <c r="BA136" i="191" s="1"/>
  <c r="G147" i="193"/>
  <c r="BA147" i="191" s="1"/>
  <c r="G156" i="193"/>
  <c r="BA156" i="191" s="1"/>
  <c r="G160" i="193"/>
  <c r="BA160" i="191" s="1"/>
  <c r="G167" i="193"/>
  <c r="BA167" i="191" s="1"/>
  <c r="G183" i="193"/>
  <c r="BA183" i="191" s="1"/>
  <c r="G198" i="193"/>
  <c r="BA198" i="191" s="1"/>
  <c r="G204" i="193"/>
  <c r="BA204" i="191" s="1"/>
  <c r="G207" i="193"/>
  <c r="BA207" i="191" s="1"/>
  <c r="G224" i="193"/>
  <c r="BA224" i="191" s="1"/>
  <c r="G228" i="193"/>
  <c r="BA228" i="191" s="1"/>
  <c r="G231" i="193"/>
  <c r="BA231" i="191" s="1"/>
  <c r="G237" i="193"/>
  <c r="BA237" i="191" s="1"/>
  <c r="G238" i="193"/>
  <c r="BA238" i="191" s="1"/>
  <c r="G246" i="193"/>
  <c r="BA246" i="191" s="1"/>
  <c r="G254" i="193"/>
  <c r="BA254" i="191" s="1"/>
  <c r="G258" i="193"/>
  <c r="BA258" i="191" s="1"/>
  <c r="G270" i="193"/>
  <c r="BA270" i="191" s="1"/>
  <c r="G274" i="193"/>
  <c r="BA274" i="191" s="1"/>
  <c r="G276" i="193"/>
  <c r="BA276" i="191" s="1"/>
  <c r="G280" i="193"/>
  <c r="BA280" i="191" s="1"/>
  <c r="G286" i="193"/>
  <c r="BA286" i="191" s="1"/>
  <c r="G334" i="193"/>
  <c r="BA334" i="191" s="1"/>
  <c r="G357" i="193"/>
  <c r="BA357" i="191" s="1"/>
  <c r="G362" i="193"/>
  <c r="BA362" i="191" s="1"/>
  <c r="G365" i="193"/>
  <c r="BA365" i="191" s="1"/>
  <c r="G369" i="193"/>
  <c r="BA369" i="191" s="1"/>
  <c r="G384" i="193"/>
  <c r="BA384" i="191" s="1"/>
  <c r="G386" i="193"/>
  <c r="BA386" i="191" s="1"/>
  <c r="G395" i="193"/>
  <c r="BA395" i="191" s="1"/>
  <c r="G398" i="193"/>
  <c r="BA398" i="191" s="1"/>
  <c r="G408" i="193"/>
  <c r="BA408" i="191" s="1"/>
  <c r="G411" i="193"/>
  <c r="BA411" i="191" s="1"/>
  <c r="G416" i="193"/>
  <c r="BA416" i="191" s="1"/>
  <c r="G420" i="193"/>
  <c r="BA420" i="191" s="1"/>
  <c r="G422" i="193"/>
  <c r="BA422" i="191" s="1"/>
  <c r="G434" i="193"/>
  <c r="BA434" i="191" s="1"/>
  <c r="G442" i="193"/>
  <c r="BA442" i="191" s="1"/>
  <c r="G445" i="193"/>
  <c r="BA445" i="191" s="1"/>
  <c r="G452" i="193"/>
  <c r="BA452" i="191" s="1"/>
  <c r="G455" i="193"/>
  <c r="BA455" i="191" s="1"/>
  <c r="G460" i="193"/>
  <c r="BA460" i="191" s="1"/>
  <c r="G464" i="193"/>
  <c r="BA464" i="191" s="1"/>
  <c r="G467" i="193"/>
  <c r="BA467" i="191" s="1"/>
  <c r="G480" i="193"/>
  <c r="BA480" i="191" s="1"/>
  <c r="G486" i="193"/>
  <c r="BA486" i="191" s="1"/>
  <c r="G489" i="193"/>
  <c r="BA489" i="191" s="1"/>
  <c r="G495" i="193"/>
  <c r="BA495" i="191" s="1"/>
  <c r="G497" i="193"/>
  <c r="BA497" i="191" s="1"/>
  <c r="G500" i="193"/>
  <c r="BA500" i="191" s="1"/>
  <c r="G502" i="193"/>
  <c r="BA502" i="191" s="1"/>
  <c r="G510" i="193"/>
  <c r="BA510" i="191" s="1"/>
  <c r="G518" i="193"/>
  <c r="BA518" i="191" s="1"/>
  <c r="G530" i="193"/>
  <c r="BA530" i="191" s="1"/>
  <c r="G533" i="193"/>
  <c r="BA533" i="191" s="1"/>
  <c r="G539" i="193"/>
  <c r="BA539" i="191" s="1"/>
  <c r="G543" i="193"/>
  <c r="BA543" i="191" s="1"/>
  <c r="G548" i="193"/>
  <c r="BA548" i="191" s="1"/>
  <c r="G571" i="193"/>
  <c r="BA571" i="191" s="1"/>
  <c r="G575" i="193"/>
  <c r="BA575" i="191" s="1"/>
  <c r="G577" i="193"/>
  <c r="BA577" i="191" s="1"/>
  <c r="G584" i="193"/>
  <c r="BA584" i="191" s="1"/>
  <c r="G586" i="193"/>
  <c r="BA586" i="191" s="1"/>
  <c r="G591" i="193"/>
  <c r="BA591" i="191" s="1"/>
  <c r="G594" i="193"/>
  <c r="BA594" i="191" s="1"/>
  <c r="G599" i="193"/>
  <c r="BA599" i="191" s="1"/>
  <c r="G607" i="193"/>
  <c r="BA607" i="191" s="1"/>
  <c r="G640" i="193"/>
  <c r="BA640" i="191" s="1"/>
  <c r="G651" i="193"/>
  <c r="BA651" i="191" s="1"/>
  <c r="G672" i="193"/>
  <c r="BA672" i="191" s="1"/>
  <c r="G674" i="193"/>
  <c r="BA674" i="191" s="1"/>
  <c r="G675" i="193"/>
  <c r="BA675" i="191" s="1"/>
  <c r="G676" i="193"/>
  <c r="BA676" i="191" s="1"/>
  <c r="G682" i="193"/>
  <c r="BA682" i="191" s="1"/>
  <c r="G684" i="193"/>
  <c r="BA684" i="191" s="1"/>
  <c r="G688" i="193"/>
  <c r="BA688" i="191" s="1"/>
  <c r="G698" i="193"/>
  <c r="BA698" i="191" s="1"/>
  <c r="G699" i="193"/>
  <c r="BA699" i="191" s="1"/>
  <c r="G708" i="193"/>
  <c r="BA708" i="191" s="1"/>
  <c r="G711" i="193"/>
  <c r="BA711" i="191" s="1"/>
  <c r="G718" i="193"/>
  <c r="BA718" i="191" s="1"/>
  <c r="G728" i="193"/>
  <c r="BA728" i="191" s="1"/>
  <c r="G729" i="193"/>
  <c r="BA729" i="191" s="1"/>
  <c r="G733" i="193"/>
  <c r="BA733" i="191" s="1"/>
  <c r="G734" i="193"/>
  <c r="BA734" i="191" s="1"/>
  <c r="G737" i="193"/>
  <c r="BA737" i="191" s="1"/>
  <c r="G739" i="193"/>
  <c r="BA739" i="191" s="1"/>
  <c r="G744" i="193"/>
  <c r="BA744" i="191" s="1"/>
  <c r="G746" i="193"/>
  <c r="BA746" i="191" s="1"/>
  <c r="G747" i="193"/>
  <c r="BA747" i="191" s="1"/>
  <c r="G753" i="193"/>
  <c r="BA753" i="191" s="1"/>
  <c r="G754" i="193"/>
  <c r="BA754" i="191" s="1"/>
  <c r="G760" i="193"/>
  <c r="BA760" i="191" s="1"/>
  <c r="G763" i="193"/>
  <c r="BA763" i="191" s="1"/>
  <c r="G770" i="193"/>
  <c r="BA770" i="191" s="1"/>
  <c r="G773" i="193"/>
  <c r="BA773" i="191" s="1"/>
  <c r="G779" i="193"/>
  <c r="BA779" i="191" s="1"/>
  <c r="G782" i="193"/>
  <c r="BA782" i="191" s="1"/>
  <c r="G799" i="193"/>
  <c r="BA799" i="191" s="1"/>
  <c r="G806" i="193"/>
  <c r="BA806" i="191" s="1"/>
  <c r="G819" i="193"/>
  <c r="BA819" i="191" s="1"/>
  <c r="G825" i="193"/>
  <c r="BA825" i="191" s="1"/>
  <c r="G829" i="193"/>
  <c r="BA829" i="191" s="1"/>
  <c r="G835" i="193"/>
  <c r="BA835" i="191" s="1"/>
  <c r="G838" i="193"/>
  <c r="BA838" i="191" s="1"/>
  <c r="G844" i="193"/>
  <c r="BA844" i="191" s="1"/>
  <c r="G860" i="193"/>
  <c r="BA860" i="191" s="1"/>
  <c r="G883" i="193"/>
  <c r="BA883" i="191" s="1"/>
  <c r="G898" i="193"/>
  <c r="BA898" i="191" s="1"/>
  <c r="G903" i="193"/>
  <c r="BA903" i="191" s="1"/>
  <c r="G904" i="193"/>
  <c r="BA904" i="191" s="1"/>
  <c r="G908" i="193"/>
  <c r="BA908" i="191" s="1"/>
  <c r="G910" i="193"/>
  <c r="BA910" i="191" s="1"/>
  <c r="G917" i="193"/>
  <c r="BA917" i="191" s="1"/>
  <c r="G918" i="193"/>
  <c r="BA918" i="191" s="1"/>
  <c r="G919" i="193"/>
  <c r="BA919" i="191" s="1"/>
  <c r="G922" i="193"/>
  <c r="BA922" i="191" s="1"/>
  <c r="G924" i="193"/>
  <c r="BA924" i="191" s="1"/>
  <c r="G925" i="193"/>
  <c r="BA925" i="191" s="1"/>
  <c r="G931" i="193"/>
  <c r="BA931" i="191" s="1"/>
  <c r="G936" i="193"/>
  <c r="BA936" i="191" s="1"/>
  <c r="G941" i="193"/>
  <c r="BA941" i="191" s="1"/>
  <c r="G943" i="193"/>
  <c r="BA943" i="191" s="1"/>
  <c r="G946" i="193"/>
  <c r="BA946" i="191" s="1"/>
  <c r="G955" i="193"/>
  <c r="BA955" i="191" s="1"/>
  <c r="G958" i="193"/>
  <c r="BA958" i="191" s="1"/>
  <c r="G960" i="193"/>
  <c r="BA960" i="191" s="1"/>
  <c r="G963" i="193"/>
  <c r="BA963" i="191" s="1"/>
  <c r="G968" i="193"/>
  <c r="BA968" i="191" s="1"/>
  <c r="G976" i="193"/>
  <c r="BA976" i="191" s="1"/>
  <c r="G977" i="193"/>
  <c r="BA977" i="191" s="1"/>
  <c r="G978" i="193"/>
  <c r="BA978" i="191" s="1"/>
  <c r="G981" i="193"/>
  <c r="BA981" i="191" s="1"/>
  <c r="G983" i="193"/>
  <c r="BA983" i="191" s="1"/>
  <c r="G990" i="193"/>
  <c r="BA990" i="191" s="1"/>
  <c r="G1006" i="193"/>
  <c r="BA1006" i="191" s="1"/>
  <c r="G1010" i="193"/>
  <c r="BA1010" i="191" s="1"/>
  <c r="G1013" i="193"/>
  <c r="BA1013" i="191" s="1"/>
  <c r="G1021" i="193"/>
  <c r="BA1021" i="191" s="1"/>
  <c r="G1028" i="193"/>
  <c r="BA1028" i="191" s="1"/>
  <c r="G1035" i="193"/>
  <c r="BA1035" i="191" s="1"/>
  <c r="G1036" i="193"/>
  <c r="BA1036" i="191" s="1"/>
  <c r="G1046" i="193"/>
  <c r="BA1046" i="191" s="1"/>
  <c r="G1065" i="193"/>
  <c r="BA1065" i="191" s="1"/>
  <c r="G1068" i="193"/>
  <c r="BA1068" i="191" s="1"/>
  <c r="G1090" i="193"/>
  <c r="BA1090" i="191" s="1"/>
  <c r="G1105" i="193"/>
  <c r="BA1105" i="191" s="1"/>
  <c r="G1111" i="193"/>
  <c r="BA1111" i="191" s="1"/>
  <c r="G1113" i="193"/>
  <c r="BA1113" i="191" s="1"/>
  <c r="G1115" i="193"/>
  <c r="BA1115" i="191" s="1"/>
  <c r="G1117" i="193"/>
  <c r="BA1117" i="191" s="1"/>
  <c r="G1121" i="193"/>
  <c r="BA1121" i="191" s="1"/>
  <c r="G1123" i="193"/>
  <c r="BA1123" i="191" s="1"/>
  <c r="G1125" i="193"/>
  <c r="BA1125" i="191" s="1"/>
  <c r="G1132" i="193"/>
  <c r="BA1132" i="191" s="1"/>
  <c r="G1133" i="193"/>
  <c r="BA1133" i="191" s="1"/>
  <c r="G1140" i="193"/>
  <c r="BA1140" i="191" s="1"/>
  <c r="G1146" i="193"/>
  <c r="BA1146" i="191" s="1"/>
  <c r="G1154" i="193"/>
  <c r="BA1154" i="191" s="1"/>
  <c r="G1160" i="193"/>
  <c r="BA1160" i="191" s="1"/>
  <c r="G1161" i="193"/>
  <c r="BA1161" i="191" s="1"/>
  <c r="G1165" i="193"/>
  <c r="BA1165" i="191" s="1"/>
  <c r="G1168" i="193"/>
  <c r="BA1168" i="191" s="1"/>
  <c r="G1173" i="193"/>
  <c r="BA1173" i="191" s="1"/>
  <c r="G1178" i="193"/>
  <c r="BA1178" i="191" s="1"/>
  <c r="G1181" i="193"/>
  <c r="BA1181" i="191" s="1"/>
  <c r="G1189" i="193"/>
  <c r="BA1189" i="191" s="1"/>
  <c r="G1190" i="193"/>
  <c r="BA1190" i="191" s="1"/>
  <c r="G1197" i="193"/>
  <c r="BA1197" i="191" s="1"/>
  <c r="G1206" i="193"/>
  <c r="BA1206" i="191" s="1"/>
  <c r="G1211" i="193"/>
  <c r="BA1211" i="191" s="1"/>
  <c r="G1220" i="193"/>
  <c r="BA1220" i="191" s="1"/>
  <c r="G1223" i="193"/>
  <c r="BA1223" i="191" s="1"/>
  <c r="G1231" i="193"/>
  <c r="BA1231" i="191" s="1"/>
  <c r="G1237" i="193"/>
  <c r="BA1237" i="191" s="1"/>
  <c r="G1239" i="193"/>
  <c r="BA1239" i="191" s="1"/>
  <c r="G1247" i="193"/>
  <c r="BA1247" i="191" s="1"/>
  <c r="G1249" i="193"/>
  <c r="BA1249" i="191" s="1"/>
  <c r="G1256" i="193"/>
  <c r="BA1256" i="191" s="1"/>
  <c r="G1260" i="193"/>
  <c r="BA1260" i="191" s="1"/>
  <c r="G1268" i="193"/>
  <c r="BA1268" i="191" s="1"/>
  <c r="G1273" i="193"/>
  <c r="BA1273" i="191" s="1"/>
  <c r="G1275" i="193"/>
  <c r="BA1275" i="191" s="1"/>
  <c r="G1277" i="193"/>
  <c r="BA1277" i="191" s="1"/>
  <c r="G1283" i="193"/>
  <c r="BA1283" i="191" s="1"/>
  <c r="G1287" i="193"/>
  <c r="BA1287" i="191" s="1"/>
  <c r="F133" i="193"/>
  <c r="F161" i="193"/>
  <c r="F284" i="193"/>
  <c r="F308" i="193"/>
  <c r="F768" i="193"/>
  <c r="F771" i="193"/>
  <c r="F842" i="193"/>
  <c r="F853" i="193"/>
  <c r="F900" i="193"/>
  <c r="F1073" i="193"/>
  <c r="F1086" i="193"/>
  <c r="F1169" i="193"/>
  <c r="F1199" i="193"/>
  <c r="F1246" i="193"/>
  <c r="BB5" i="191"/>
  <c r="F10" i="193"/>
  <c r="F29" i="193"/>
  <c r="F40" i="193"/>
  <c r="F43" i="193"/>
  <c r="F59" i="193"/>
  <c r="F83" i="193"/>
  <c r="F102" i="193"/>
  <c r="F105" i="193"/>
  <c r="F157" i="193"/>
  <c r="F174" i="193"/>
  <c r="F184" i="193"/>
  <c r="F193" i="193"/>
  <c r="F199" i="193"/>
  <c r="F202" i="193"/>
  <c r="F208" i="193"/>
  <c r="F215" i="193"/>
  <c r="F232" i="193"/>
  <c r="F271" i="193"/>
  <c r="F285" i="193"/>
  <c r="F300" i="193"/>
  <c r="F332" i="193"/>
  <c r="F363" i="193"/>
  <c r="F366" i="193"/>
  <c r="F385" i="193"/>
  <c r="F399" i="193"/>
  <c r="F402" i="193"/>
  <c r="F413" i="193"/>
  <c r="F426" i="193"/>
  <c r="F431" i="193"/>
  <c r="F446" i="193"/>
  <c r="F453" i="193"/>
  <c r="F468" i="193"/>
  <c r="F477" i="193"/>
  <c r="F487" i="193"/>
  <c r="F512" i="193"/>
  <c r="F528" i="193"/>
  <c r="F534" i="193"/>
  <c r="F544" i="193"/>
  <c r="F587" i="193"/>
  <c r="F621" i="193"/>
  <c r="F641" i="193"/>
  <c r="F652" i="193"/>
  <c r="F661" i="193"/>
  <c r="F702" i="193"/>
  <c r="F705" i="193"/>
  <c r="F723" i="193"/>
  <c r="F774" i="193"/>
  <c r="F780" i="193"/>
  <c r="F821" i="193"/>
  <c r="F836" i="193"/>
  <c r="F846" i="193"/>
  <c r="F854" i="193"/>
  <c r="F864" i="193"/>
  <c r="F867" i="193"/>
  <c r="F921" i="193"/>
  <c r="F956" i="193"/>
  <c r="F964" i="193"/>
  <c r="F1011" i="193"/>
  <c r="F1014" i="193"/>
  <c r="F1033" i="193"/>
  <c r="F1047" i="193"/>
  <c r="F1069" i="193"/>
  <c r="F1092" i="193"/>
  <c r="F1096" i="193"/>
  <c r="F1119" i="193"/>
  <c r="F1142" i="193"/>
  <c r="F1158" i="193"/>
  <c r="F1175" i="193"/>
  <c r="F1179" i="193"/>
  <c r="F1213" i="193"/>
  <c r="F1235" i="193"/>
  <c r="F1242" i="193"/>
  <c r="F1262" i="193"/>
  <c r="F1265" i="193"/>
  <c r="F1285" i="193"/>
  <c r="F521" i="193"/>
  <c r="F540" i="193"/>
  <c r="F549" i="193"/>
  <c r="F578" i="193"/>
  <c r="F609" i="193"/>
  <c r="F731" i="193"/>
  <c r="F740" i="193"/>
  <c r="F784" i="193"/>
  <c r="F792" i="193"/>
  <c r="F832" i="193"/>
  <c r="F886" i="193"/>
  <c r="F891" i="193"/>
  <c r="F926" i="193"/>
  <c r="F952" i="193"/>
  <c r="F961" i="193"/>
  <c r="F985" i="193"/>
  <c r="F993" i="193"/>
  <c r="F1208" i="193"/>
  <c r="F1229" i="193"/>
  <c r="F37" i="193"/>
  <c r="F55" i="193"/>
  <c r="F71" i="193"/>
  <c r="F218" i="193"/>
  <c r="F225" i="193"/>
  <c r="F239" i="193"/>
  <c r="F265" i="193"/>
  <c r="F277" i="193"/>
  <c r="F281" i="193"/>
  <c r="F314" i="193"/>
  <c r="F346" i="193"/>
  <c r="F371" i="193"/>
  <c r="F374" i="193"/>
  <c r="F378" i="193"/>
  <c r="F435" i="193"/>
  <c r="F458" i="193"/>
  <c r="F462" i="193"/>
  <c r="F547" i="193"/>
  <c r="F559" i="193"/>
  <c r="F564" i="193"/>
  <c r="F572" i="193"/>
  <c r="F604" i="193"/>
  <c r="F638" i="193"/>
  <c r="F668" i="193"/>
  <c r="F807" i="193"/>
  <c r="F932" i="193"/>
  <c r="F937" i="193"/>
  <c r="F947" i="193"/>
  <c r="F1059" i="193"/>
  <c r="F1107" i="193"/>
  <c r="F1224" i="193"/>
  <c r="F1250" i="193"/>
  <c r="F63" i="193"/>
  <c r="F76" i="193"/>
  <c r="F124" i="193"/>
  <c r="F130" i="193"/>
  <c r="F140" i="193"/>
  <c r="F229" i="193"/>
  <c r="F247" i="193"/>
  <c r="F259" i="193"/>
  <c r="F304" i="193"/>
  <c r="F318" i="193"/>
  <c r="F359" i="193"/>
  <c r="F392" i="193"/>
  <c r="F396" i="193"/>
  <c r="F423" i="193"/>
  <c r="F439" i="193"/>
  <c r="F443" i="193"/>
  <c r="F481" i="193"/>
  <c r="F515" i="193"/>
  <c r="F531" i="193"/>
  <c r="F592" i="193"/>
  <c r="F678" i="193"/>
  <c r="F685" i="193"/>
  <c r="F693" i="193"/>
  <c r="F714" i="193"/>
  <c r="F755" i="193"/>
  <c r="F764" i="193"/>
  <c r="F884" i="193"/>
  <c r="F970" i="193"/>
  <c r="F979" i="193"/>
  <c r="F1044" i="193"/>
  <c r="F1062" i="193"/>
  <c r="F1135" i="193"/>
  <c r="F1151" i="193"/>
  <c r="F1222" i="193"/>
  <c r="F1270" i="193"/>
  <c r="F8" i="193"/>
  <c r="F24" i="193"/>
  <c r="F110" i="193"/>
  <c r="F169" i="193"/>
  <c r="F205" i="193"/>
  <c r="F287" i="193"/>
  <c r="F323" i="193"/>
  <c r="F409" i="193"/>
  <c r="F498" i="193"/>
  <c r="F600" i="193"/>
  <c r="F616" i="193"/>
  <c r="F635" i="193"/>
  <c r="F748" i="193"/>
  <c r="F761" i="193"/>
  <c r="F802" i="193"/>
  <c r="F812" i="193"/>
  <c r="F849" i="193"/>
  <c r="F858" i="193"/>
  <c r="F911" i="193"/>
  <c r="F1019" i="193"/>
  <c r="F1022" i="193"/>
  <c r="F1030" i="193"/>
  <c r="F1038" i="193"/>
  <c r="F1182" i="193"/>
  <c r="F1204" i="193"/>
  <c r="F1240" i="193"/>
  <c r="F1282" i="193"/>
  <c r="G4" i="193"/>
  <c r="K13" i="199" l="1"/>
  <c r="AL37" i="199"/>
  <c r="AR17" i="199"/>
  <c r="AR37" i="199" s="1"/>
  <c r="AM37" i="199"/>
  <c r="Q7" i="199"/>
  <c r="AF7" i="199"/>
  <c r="AF8" i="199"/>
  <c r="AF9" i="199"/>
  <c r="AF10" i="199"/>
  <c r="AF11" i="199"/>
  <c r="AF12" i="199"/>
  <c r="I26" i="199"/>
  <c r="K26" i="199"/>
  <c r="AC13" i="199"/>
  <c r="J26" i="199"/>
  <c r="J28" i="199"/>
  <c r="K28" i="199"/>
  <c r="AZ382" i="191"/>
  <c r="AZ417" i="191"/>
  <c r="AZ503" i="191"/>
  <c r="AZ505" i="191"/>
  <c r="G255" i="193"/>
  <c r="BA255" i="191" s="1"/>
  <c r="G417" i="193"/>
  <c r="BA417" i="191" s="1"/>
  <c r="G1257" i="193"/>
  <c r="BA1257" i="191" s="1"/>
  <c r="G1274" i="193"/>
  <c r="BA1274" i="191" s="1"/>
  <c r="AZ795" i="191"/>
  <c r="AZ1055" i="191"/>
  <c r="AZ1257" i="191"/>
  <c r="G1191" i="193"/>
  <c r="BA1191" i="191" s="1"/>
  <c r="AZ335" i="191"/>
  <c r="AZ255" i="191"/>
  <c r="G34" i="193"/>
  <c r="BA34" i="191" s="1"/>
  <c r="G581" i="193"/>
  <c r="BA581" i="191" s="1"/>
  <c r="G795" i="193"/>
  <c r="BA795" i="191" s="1"/>
  <c r="G187" i="193"/>
  <c r="BA187" i="191" s="1"/>
  <c r="G382" i="193"/>
  <c r="BA382" i="191" s="1"/>
  <c r="G490" i="193"/>
  <c r="BA490" i="191" s="1"/>
  <c r="G505" i="193"/>
  <c r="BA505" i="191" s="1"/>
  <c r="G973" i="193"/>
  <c r="BA973" i="191" s="1"/>
  <c r="G1055" i="193"/>
  <c r="BA1055" i="191" s="1"/>
  <c r="F15" i="193"/>
  <c r="F35" i="193"/>
  <c r="F188" i="193"/>
  <c r="F336" i="193"/>
  <c r="F491" i="193"/>
  <c r="F506" i="193"/>
  <c r="F582" i="193"/>
  <c r="F418" i="193"/>
  <c r="F720" i="193"/>
  <c r="F796" i="193"/>
  <c r="F1258" i="193"/>
  <c r="AZ719" i="191"/>
  <c r="F974" i="193"/>
  <c r="F1192" i="193"/>
  <c r="F1200" i="193"/>
  <c r="F134" i="193"/>
  <c r="F666" i="193"/>
  <c r="F1279" i="193"/>
  <c r="G1007" i="193"/>
  <c r="BA1007" i="191" s="1"/>
  <c r="G14" i="193"/>
  <c r="BA14" i="191" s="1"/>
  <c r="F1008" i="193"/>
  <c r="F67" i="193"/>
  <c r="F466" i="193"/>
  <c r="F906" i="193"/>
  <c r="F690" i="193"/>
  <c r="F916" i="193"/>
  <c r="F1003" i="193"/>
  <c r="F1129" i="193"/>
  <c r="F1195" i="193"/>
  <c r="F144" i="193"/>
  <c r="F509" i="193"/>
  <c r="AZ1274" i="191"/>
  <c r="AZ34" i="191"/>
  <c r="AZ187" i="191"/>
  <c r="F256" i="193"/>
  <c r="F383" i="193"/>
  <c r="F1056" i="193"/>
  <c r="AZ490" i="191"/>
  <c r="AZ508" i="191"/>
  <c r="AZ581" i="191"/>
  <c r="AZ973" i="191"/>
  <c r="F138" i="193"/>
  <c r="F389" i="193"/>
  <c r="F570" i="193"/>
  <c r="F292" i="193"/>
  <c r="F538" i="193"/>
  <c r="AZ1191" i="191"/>
  <c r="G388" i="193"/>
  <c r="BA388" i="191" s="1"/>
  <c r="AZ388" i="191"/>
  <c r="G915" i="193"/>
  <c r="BA915" i="191" s="1"/>
  <c r="AZ915" i="191"/>
  <c r="AZ1002" i="191"/>
  <c r="G1002" i="193"/>
  <c r="BA1002" i="191" s="1"/>
  <c r="G665" i="193"/>
  <c r="BA665" i="191" s="1"/>
  <c r="AZ665" i="191"/>
  <c r="G1278" i="193"/>
  <c r="BA1278" i="191" s="1"/>
  <c r="AZ1278" i="191"/>
  <c r="F18" i="193"/>
  <c r="G17" i="193"/>
  <c r="BA17" i="191" s="1"/>
  <c r="AZ17" i="191"/>
  <c r="G66" i="193"/>
  <c r="BA66" i="191" s="1"/>
  <c r="AZ66" i="191"/>
  <c r="G149" i="193"/>
  <c r="BA149" i="191" s="1"/>
  <c r="AZ149" i="191"/>
  <c r="AZ689" i="191"/>
  <c r="G689" i="193"/>
  <c r="BA689" i="191" s="1"/>
  <c r="AZ880" i="191"/>
  <c r="G880" i="193"/>
  <c r="BA880" i="191" s="1"/>
  <c r="AZ137" i="191"/>
  <c r="G137" i="193"/>
  <c r="BA137" i="191" s="1"/>
  <c r="AZ143" i="191"/>
  <c r="G143" i="193"/>
  <c r="BA143" i="191" s="1"/>
  <c r="AZ291" i="191"/>
  <c r="G291" i="193"/>
  <c r="BA291" i="191" s="1"/>
  <c r="G465" i="193"/>
  <c r="BA465" i="191" s="1"/>
  <c r="AZ465" i="191"/>
  <c r="G537" i="193"/>
  <c r="BA537" i="191" s="1"/>
  <c r="AZ537" i="191"/>
  <c r="G569" i="193"/>
  <c r="BA569" i="191" s="1"/>
  <c r="AZ569" i="191"/>
  <c r="AZ905" i="191"/>
  <c r="G905" i="193"/>
  <c r="BA905" i="191" s="1"/>
  <c r="G1128" i="193"/>
  <c r="BA1128" i="191" s="1"/>
  <c r="AZ1128" i="191"/>
  <c r="G1194" i="193"/>
  <c r="BA1194" i="191" s="1"/>
  <c r="AZ1194" i="191"/>
  <c r="AZ133" i="191"/>
  <c r="G133" i="193"/>
  <c r="BA133" i="191" s="1"/>
  <c r="AZ161" i="191"/>
  <c r="G161" i="193"/>
  <c r="BA161" i="191" s="1"/>
  <c r="G284" i="193"/>
  <c r="BA284" i="191" s="1"/>
  <c r="AZ284" i="191"/>
  <c r="AZ308" i="191"/>
  <c r="G308" i="193"/>
  <c r="BA308" i="191" s="1"/>
  <c r="G768" i="193"/>
  <c r="BA768" i="191" s="1"/>
  <c r="AZ768" i="191"/>
  <c r="G771" i="193"/>
  <c r="BA771" i="191" s="1"/>
  <c r="AZ771" i="191"/>
  <c r="G842" i="193"/>
  <c r="BA842" i="191" s="1"/>
  <c r="AZ842" i="191"/>
  <c r="G853" i="193"/>
  <c r="BA853" i="191" s="1"/>
  <c r="AZ853" i="191"/>
  <c r="G900" i="193"/>
  <c r="BA900" i="191" s="1"/>
  <c r="AZ900" i="191"/>
  <c r="G1073" i="193"/>
  <c r="BA1073" i="191" s="1"/>
  <c r="AZ1073" i="191"/>
  <c r="G1086" i="193"/>
  <c r="BA1086" i="191" s="1"/>
  <c r="AZ1086" i="191"/>
  <c r="AZ1169" i="191"/>
  <c r="G1169" i="193"/>
  <c r="BA1169" i="191" s="1"/>
  <c r="G1199" i="193"/>
  <c r="BA1199" i="191" s="1"/>
  <c r="AZ1199" i="191"/>
  <c r="AZ1246" i="191"/>
  <c r="G1246" i="193"/>
  <c r="BA1246" i="191" s="1"/>
  <c r="F772" i="193"/>
  <c r="F843" i="193"/>
  <c r="F881" i="193"/>
  <c r="F901" i="193"/>
  <c r="F1087" i="193"/>
  <c r="F162" i="193"/>
  <c r="F769" i="193"/>
  <c r="F1074" i="193"/>
  <c r="F1170" i="193"/>
  <c r="F150" i="193"/>
  <c r="F309" i="193"/>
  <c r="F11" i="193"/>
  <c r="AZ10" i="191"/>
  <c r="G10" i="193"/>
  <c r="BA10" i="191" s="1"/>
  <c r="F30" i="193"/>
  <c r="G29" i="193"/>
  <c r="BA29" i="191" s="1"/>
  <c r="AZ29" i="191"/>
  <c r="F41" i="193"/>
  <c r="AZ40" i="191"/>
  <c r="G40" i="193"/>
  <c r="BA40" i="191" s="1"/>
  <c r="F44" i="193"/>
  <c r="AZ43" i="191"/>
  <c r="G43" i="193"/>
  <c r="BA43" i="191" s="1"/>
  <c r="F60" i="193"/>
  <c r="G59" i="193"/>
  <c r="BA59" i="191" s="1"/>
  <c r="AZ59" i="191"/>
  <c r="F84" i="193"/>
  <c r="AZ83" i="191"/>
  <c r="G83" i="193"/>
  <c r="BA83" i="191" s="1"/>
  <c r="F103" i="193"/>
  <c r="G102" i="193"/>
  <c r="BA102" i="191" s="1"/>
  <c r="AZ102" i="191"/>
  <c r="F106" i="193"/>
  <c r="AZ105" i="191"/>
  <c r="G105" i="193"/>
  <c r="BA105" i="191" s="1"/>
  <c r="F158" i="193"/>
  <c r="G157" i="193"/>
  <c r="BA157" i="191" s="1"/>
  <c r="AZ157" i="191"/>
  <c r="F175" i="193"/>
  <c r="F176" i="193" s="1"/>
  <c r="G174" i="193"/>
  <c r="BA174" i="191" s="1"/>
  <c r="AZ174" i="191"/>
  <c r="F185" i="193"/>
  <c r="G184" i="193"/>
  <c r="BA184" i="191" s="1"/>
  <c r="AZ184" i="191"/>
  <c r="F194" i="193"/>
  <c r="G193" i="193"/>
  <c r="BA193" i="191" s="1"/>
  <c r="AZ193" i="191"/>
  <c r="F200" i="193"/>
  <c r="G199" i="193"/>
  <c r="BA199" i="191" s="1"/>
  <c r="AZ199" i="191"/>
  <c r="F203" i="193"/>
  <c r="AZ202" i="191"/>
  <c r="G202" i="193"/>
  <c r="BA202" i="191" s="1"/>
  <c r="F209" i="193"/>
  <c r="G208" i="193"/>
  <c r="BA208" i="191" s="1"/>
  <c r="AZ208" i="191"/>
  <c r="F216" i="193"/>
  <c r="G215" i="193"/>
  <c r="BA215" i="191" s="1"/>
  <c r="AZ215" i="191"/>
  <c r="F233" i="193"/>
  <c r="G232" i="193"/>
  <c r="BA232" i="191" s="1"/>
  <c r="AZ232" i="191"/>
  <c r="F272" i="193"/>
  <c r="G271" i="193"/>
  <c r="BA271" i="191" s="1"/>
  <c r="AZ271" i="191"/>
  <c r="G285" i="193"/>
  <c r="BA285" i="191" s="1"/>
  <c r="AZ285" i="191"/>
  <c r="F301" i="193"/>
  <c r="AZ300" i="191"/>
  <c r="G300" i="193"/>
  <c r="BA300" i="191" s="1"/>
  <c r="F333" i="193"/>
  <c r="AZ332" i="191"/>
  <c r="G332" i="193"/>
  <c r="BA332" i="191" s="1"/>
  <c r="F364" i="193"/>
  <c r="G363" i="193"/>
  <c r="BA363" i="191" s="1"/>
  <c r="AZ363" i="191"/>
  <c r="F367" i="193"/>
  <c r="G366" i="193"/>
  <c r="BA366" i="191" s="1"/>
  <c r="AZ366" i="191"/>
  <c r="G385" i="193"/>
  <c r="BA385" i="191" s="1"/>
  <c r="AZ385" i="191"/>
  <c r="F400" i="193"/>
  <c r="G399" i="193"/>
  <c r="BA399" i="191" s="1"/>
  <c r="AZ399" i="191"/>
  <c r="F403" i="193"/>
  <c r="G402" i="193"/>
  <c r="BA402" i="191" s="1"/>
  <c r="AZ402" i="191"/>
  <c r="F414" i="193"/>
  <c r="AZ413" i="191"/>
  <c r="G413" i="193"/>
  <c r="BA413" i="191" s="1"/>
  <c r="F427" i="193"/>
  <c r="F428" i="193" s="1"/>
  <c r="G426" i="193"/>
  <c r="BA426" i="191" s="1"/>
  <c r="AZ426" i="191"/>
  <c r="F432" i="193"/>
  <c r="G431" i="193"/>
  <c r="BA431" i="191" s="1"/>
  <c r="AZ431" i="191"/>
  <c r="F447" i="193"/>
  <c r="F448" i="193" s="1"/>
  <c r="AZ446" i="191"/>
  <c r="G446" i="193"/>
  <c r="BA446" i="191" s="1"/>
  <c r="F454" i="193"/>
  <c r="G453" i="193"/>
  <c r="BA453" i="191" s="1"/>
  <c r="AZ453" i="191"/>
  <c r="F469" i="193"/>
  <c r="AZ468" i="191"/>
  <c r="G468" i="193"/>
  <c r="BA468" i="191" s="1"/>
  <c r="F478" i="193"/>
  <c r="AZ477" i="191"/>
  <c r="G477" i="193"/>
  <c r="BA477" i="191" s="1"/>
  <c r="F488" i="193"/>
  <c r="G487" i="193"/>
  <c r="BA487" i="191" s="1"/>
  <c r="AZ487" i="191"/>
  <c r="F513" i="193"/>
  <c r="AZ512" i="191"/>
  <c r="G512" i="193"/>
  <c r="BA512" i="191" s="1"/>
  <c r="F529" i="193"/>
  <c r="AZ528" i="191"/>
  <c r="G528" i="193"/>
  <c r="BA528" i="191" s="1"/>
  <c r="F535" i="193"/>
  <c r="G534" i="193"/>
  <c r="BA534" i="191" s="1"/>
  <c r="AZ534" i="191"/>
  <c r="F545" i="193"/>
  <c r="AZ544" i="191"/>
  <c r="G544" i="193"/>
  <c r="BA544" i="191" s="1"/>
  <c r="F588" i="193"/>
  <c r="AZ587" i="191"/>
  <c r="G587" i="193"/>
  <c r="BA587" i="191" s="1"/>
  <c r="F622" i="193"/>
  <c r="G621" i="193"/>
  <c r="BA621" i="191" s="1"/>
  <c r="AZ621" i="191"/>
  <c r="F642" i="193"/>
  <c r="F643" i="193" s="1"/>
  <c r="AZ641" i="191"/>
  <c r="G641" i="193"/>
  <c r="BA641" i="191" s="1"/>
  <c r="F653" i="193"/>
  <c r="G652" i="193"/>
  <c r="BA652" i="191" s="1"/>
  <c r="AZ652" i="191"/>
  <c r="F662" i="193"/>
  <c r="G661" i="193"/>
  <c r="BA661" i="191" s="1"/>
  <c r="AZ661" i="191"/>
  <c r="F703" i="193"/>
  <c r="G702" i="193"/>
  <c r="BA702" i="191" s="1"/>
  <c r="AZ702" i="191"/>
  <c r="F706" i="193"/>
  <c r="AZ705" i="191"/>
  <c r="G705" i="193"/>
  <c r="BA705" i="191" s="1"/>
  <c r="F724" i="193"/>
  <c r="G723" i="193"/>
  <c r="BA723" i="191" s="1"/>
  <c r="AZ723" i="191"/>
  <c r="F775" i="193"/>
  <c r="AZ774" i="191"/>
  <c r="G774" i="193"/>
  <c r="BA774" i="191" s="1"/>
  <c r="G780" i="193"/>
  <c r="BA780" i="191" s="1"/>
  <c r="AZ780" i="191"/>
  <c r="F822" i="193"/>
  <c r="G821" i="193"/>
  <c r="BA821" i="191" s="1"/>
  <c r="AZ821" i="191"/>
  <c r="F837" i="193"/>
  <c r="G836" i="193"/>
  <c r="BA836" i="191" s="1"/>
  <c r="AZ836" i="191"/>
  <c r="F847" i="193"/>
  <c r="AZ846" i="191"/>
  <c r="G846" i="193"/>
  <c r="BA846" i="191" s="1"/>
  <c r="G854" i="193"/>
  <c r="BA854" i="191" s="1"/>
  <c r="AZ854" i="191"/>
  <c r="F865" i="193"/>
  <c r="G864" i="193"/>
  <c r="BA864" i="191" s="1"/>
  <c r="AZ864" i="191"/>
  <c r="F868" i="193"/>
  <c r="G867" i="193"/>
  <c r="BA867" i="191" s="1"/>
  <c r="AZ867" i="191"/>
  <c r="G921" i="193"/>
  <c r="BA921" i="191" s="1"/>
  <c r="AZ921" i="191"/>
  <c r="F957" i="193"/>
  <c r="G956" i="193"/>
  <c r="BA956" i="191" s="1"/>
  <c r="AZ956" i="191"/>
  <c r="F965" i="193"/>
  <c r="G964" i="193"/>
  <c r="BA964" i="191" s="1"/>
  <c r="AZ964" i="191"/>
  <c r="F1012" i="193"/>
  <c r="G1011" i="193"/>
  <c r="BA1011" i="191" s="1"/>
  <c r="AZ1011" i="191"/>
  <c r="F1015" i="193"/>
  <c r="G1014" i="193"/>
  <c r="BA1014" i="191" s="1"/>
  <c r="AZ1014" i="191"/>
  <c r="F1034" i="193"/>
  <c r="AZ1033" i="191"/>
  <c r="G1033" i="193"/>
  <c r="BA1033" i="191" s="1"/>
  <c r="F1048" i="193"/>
  <c r="F1049" i="193" s="1"/>
  <c r="AZ1047" i="191"/>
  <c r="G1047" i="193"/>
  <c r="BA1047" i="191" s="1"/>
  <c r="F1070" i="193"/>
  <c r="F1071" i="193" s="1"/>
  <c r="AZ1069" i="191"/>
  <c r="G1069" i="193"/>
  <c r="BA1069" i="191" s="1"/>
  <c r="F1093" i="193"/>
  <c r="G1092" i="193"/>
  <c r="BA1092" i="191" s="1"/>
  <c r="AZ1092" i="191"/>
  <c r="F1097" i="193"/>
  <c r="F1098" i="193" s="1"/>
  <c r="AZ1096" i="191"/>
  <c r="G1096" i="193"/>
  <c r="BA1096" i="191" s="1"/>
  <c r="F1120" i="193"/>
  <c r="AZ1119" i="191"/>
  <c r="G1119" i="193"/>
  <c r="BA1119" i="191" s="1"/>
  <c r="F1143" i="193"/>
  <c r="AZ1142" i="191"/>
  <c r="G1142" i="193"/>
  <c r="BA1142" i="191" s="1"/>
  <c r="F1159" i="193"/>
  <c r="G1158" i="193"/>
  <c r="BA1158" i="191" s="1"/>
  <c r="AZ1158" i="191"/>
  <c r="F1176" i="193"/>
  <c r="AZ1175" i="191"/>
  <c r="G1175" i="193"/>
  <c r="BA1175" i="191" s="1"/>
  <c r="F1180" i="193"/>
  <c r="G1179" i="193"/>
  <c r="BA1179" i="191" s="1"/>
  <c r="AZ1179" i="191"/>
  <c r="F1214" i="193"/>
  <c r="AZ1213" i="191"/>
  <c r="G1213" i="193"/>
  <c r="BA1213" i="191" s="1"/>
  <c r="AZ1235" i="191"/>
  <c r="G1235" i="193"/>
  <c r="BA1235" i="191" s="1"/>
  <c r="F1243" i="193"/>
  <c r="F1244" i="193" s="1"/>
  <c r="AZ1242" i="191"/>
  <c r="G1242" i="193"/>
  <c r="BA1242" i="191" s="1"/>
  <c r="G1262" i="193"/>
  <c r="BA1262" i="191" s="1"/>
  <c r="AZ1262" i="191"/>
  <c r="F1266" i="193"/>
  <c r="G1265" i="193"/>
  <c r="BA1265" i="191" s="1"/>
  <c r="AZ1265" i="191"/>
  <c r="F1286" i="193"/>
  <c r="G1285" i="193"/>
  <c r="BA1285" i="191" s="1"/>
  <c r="AZ1285" i="191"/>
  <c r="F522" i="193"/>
  <c r="G521" i="193"/>
  <c r="BA521" i="191" s="1"/>
  <c r="AZ521" i="191"/>
  <c r="F541" i="193"/>
  <c r="G540" i="193"/>
  <c r="BA540" i="191" s="1"/>
  <c r="AZ540" i="191"/>
  <c r="F550" i="193"/>
  <c r="AZ549" i="191"/>
  <c r="G549" i="193"/>
  <c r="BA549" i="191" s="1"/>
  <c r="F579" i="193"/>
  <c r="G578" i="193"/>
  <c r="BA578" i="191" s="1"/>
  <c r="AZ578" i="191"/>
  <c r="F610" i="193"/>
  <c r="G609" i="193"/>
  <c r="BA609" i="191" s="1"/>
  <c r="AZ609" i="191"/>
  <c r="F732" i="193"/>
  <c r="G731" i="193"/>
  <c r="BA731" i="191" s="1"/>
  <c r="AZ731" i="191"/>
  <c r="F741" i="193"/>
  <c r="G740" i="193"/>
  <c r="BA740" i="191" s="1"/>
  <c r="AZ740" i="191"/>
  <c r="F785" i="193"/>
  <c r="AZ784" i="191"/>
  <c r="G784" i="193"/>
  <c r="BA784" i="191" s="1"/>
  <c r="F793" i="193"/>
  <c r="AZ792" i="191"/>
  <c r="G792" i="193"/>
  <c r="BA792" i="191" s="1"/>
  <c r="F833" i="193"/>
  <c r="G832" i="193"/>
  <c r="BA832" i="191" s="1"/>
  <c r="AZ832" i="191"/>
  <c r="F887" i="193"/>
  <c r="AZ886" i="191"/>
  <c r="G886" i="193"/>
  <c r="BA886" i="191" s="1"/>
  <c r="F892" i="193"/>
  <c r="AZ891" i="191"/>
  <c r="G891" i="193"/>
  <c r="BA891" i="191" s="1"/>
  <c r="F927" i="193"/>
  <c r="G926" i="193"/>
  <c r="BA926" i="191" s="1"/>
  <c r="AZ926" i="191"/>
  <c r="F953" i="193"/>
  <c r="G952" i="193"/>
  <c r="BA952" i="191" s="1"/>
  <c r="AZ952" i="191"/>
  <c r="F962" i="193"/>
  <c r="AZ961" i="191"/>
  <c r="G961" i="193"/>
  <c r="BA961" i="191" s="1"/>
  <c r="F986" i="193"/>
  <c r="G985" i="193"/>
  <c r="BA985" i="191" s="1"/>
  <c r="AZ985" i="191"/>
  <c r="F994" i="193"/>
  <c r="G993" i="193"/>
  <c r="BA993" i="191" s="1"/>
  <c r="AZ993" i="191"/>
  <c r="F1209" i="193"/>
  <c r="AZ1208" i="191"/>
  <c r="G1208" i="193"/>
  <c r="BA1208" i="191" s="1"/>
  <c r="AZ1229" i="191"/>
  <c r="G1229" i="193"/>
  <c r="BA1229" i="191" s="1"/>
  <c r="F38" i="193"/>
  <c r="G37" i="193"/>
  <c r="BA37" i="191" s="1"/>
  <c r="AZ37" i="191"/>
  <c r="F56" i="193"/>
  <c r="G55" i="193"/>
  <c r="BA55" i="191" s="1"/>
  <c r="AZ55" i="191"/>
  <c r="F72" i="193"/>
  <c r="G71" i="193"/>
  <c r="BA71" i="191" s="1"/>
  <c r="AZ71" i="191"/>
  <c r="F219" i="193"/>
  <c r="G218" i="193"/>
  <c r="BA218" i="191" s="1"/>
  <c r="AZ218" i="191"/>
  <c r="F226" i="193"/>
  <c r="AZ225" i="191"/>
  <c r="G225" i="193"/>
  <c r="BA225" i="191" s="1"/>
  <c r="F240" i="193"/>
  <c r="G239" i="193"/>
  <c r="BA239" i="191" s="1"/>
  <c r="AZ239" i="191"/>
  <c r="F266" i="193"/>
  <c r="G265" i="193"/>
  <c r="BA265" i="191" s="1"/>
  <c r="AZ265" i="191"/>
  <c r="F278" i="193"/>
  <c r="G277" i="193"/>
  <c r="BA277" i="191" s="1"/>
  <c r="AZ277" i="191"/>
  <c r="F282" i="193"/>
  <c r="G281" i="193"/>
  <c r="BA281" i="191" s="1"/>
  <c r="AZ281" i="191"/>
  <c r="F315" i="193"/>
  <c r="G314" i="193"/>
  <c r="BA314" i="191" s="1"/>
  <c r="AZ314" i="191"/>
  <c r="F347" i="193"/>
  <c r="AZ346" i="191"/>
  <c r="G346" i="193"/>
  <c r="BA346" i="191" s="1"/>
  <c r="F372" i="193"/>
  <c r="G371" i="193"/>
  <c r="BA371" i="191" s="1"/>
  <c r="AZ371" i="191"/>
  <c r="F375" i="193"/>
  <c r="G374" i="193"/>
  <c r="BA374" i="191" s="1"/>
  <c r="AZ374" i="191"/>
  <c r="F379" i="193"/>
  <c r="AZ378" i="191"/>
  <c r="G378" i="193"/>
  <c r="BA378" i="191" s="1"/>
  <c r="F436" i="193"/>
  <c r="G435" i="193"/>
  <c r="BA435" i="191" s="1"/>
  <c r="AZ435" i="191"/>
  <c r="F459" i="193"/>
  <c r="AZ458" i="191"/>
  <c r="G458" i="193"/>
  <c r="BA458" i="191" s="1"/>
  <c r="F463" i="193"/>
  <c r="AZ462" i="191"/>
  <c r="G462" i="193"/>
  <c r="BA462" i="191" s="1"/>
  <c r="AZ547" i="191"/>
  <c r="G547" i="193"/>
  <c r="BA547" i="191" s="1"/>
  <c r="F560" i="193"/>
  <c r="AZ559" i="191"/>
  <c r="G559" i="193"/>
  <c r="BA559" i="191" s="1"/>
  <c r="F565" i="193"/>
  <c r="AZ564" i="191"/>
  <c r="G564" i="193"/>
  <c r="BA564" i="191" s="1"/>
  <c r="F573" i="193"/>
  <c r="G572" i="193"/>
  <c r="BA572" i="191" s="1"/>
  <c r="AZ572" i="191"/>
  <c r="F605" i="193"/>
  <c r="AZ604" i="191"/>
  <c r="G604" i="193"/>
  <c r="BA604" i="191" s="1"/>
  <c r="F639" i="193"/>
  <c r="G638" i="193"/>
  <c r="BA638" i="191" s="1"/>
  <c r="AZ638" i="191"/>
  <c r="F669" i="193"/>
  <c r="G668" i="193"/>
  <c r="BA668" i="191" s="1"/>
  <c r="AZ668" i="191"/>
  <c r="F808" i="193"/>
  <c r="G807" i="193"/>
  <c r="BA807" i="191" s="1"/>
  <c r="AZ807" i="191"/>
  <c r="F933" i="193"/>
  <c r="AZ932" i="191"/>
  <c r="G932" i="193"/>
  <c r="BA932" i="191" s="1"/>
  <c r="F938" i="193"/>
  <c r="G937" i="193"/>
  <c r="BA937" i="191" s="1"/>
  <c r="AZ937" i="191"/>
  <c r="F948" i="193"/>
  <c r="G947" i="193"/>
  <c r="BA947" i="191" s="1"/>
  <c r="AZ947" i="191"/>
  <c r="F1060" i="193"/>
  <c r="AZ1059" i="191"/>
  <c r="G1059" i="193"/>
  <c r="BA1059" i="191" s="1"/>
  <c r="F1108" i="193"/>
  <c r="AZ1107" i="191"/>
  <c r="G1107" i="193"/>
  <c r="BA1107" i="191" s="1"/>
  <c r="F1225" i="193"/>
  <c r="AZ1224" i="191"/>
  <c r="G1224" i="193"/>
  <c r="BA1224" i="191" s="1"/>
  <c r="F1251" i="193"/>
  <c r="AZ1250" i="191"/>
  <c r="G1250" i="193"/>
  <c r="BA1250" i="191" s="1"/>
  <c r="F64" i="193"/>
  <c r="G63" i="193"/>
  <c r="BA63" i="191" s="1"/>
  <c r="AZ63" i="191"/>
  <c r="F77" i="193"/>
  <c r="AZ76" i="191"/>
  <c r="G76" i="193"/>
  <c r="BA76" i="191" s="1"/>
  <c r="F125" i="193"/>
  <c r="AZ124" i="191"/>
  <c r="G124" i="193"/>
  <c r="BA124" i="191" s="1"/>
  <c r="F131" i="193"/>
  <c r="AZ130" i="191"/>
  <c r="G130" i="193"/>
  <c r="BA130" i="191" s="1"/>
  <c r="F141" i="193"/>
  <c r="AZ140" i="191"/>
  <c r="G140" i="193"/>
  <c r="BA140" i="191" s="1"/>
  <c r="F230" i="193"/>
  <c r="AZ229" i="191"/>
  <c r="G229" i="193"/>
  <c r="BA229" i="191" s="1"/>
  <c r="F248" i="193"/>
  <c r="AZ247" i="191"/>
  <c r="G247" i="193"/>
  <c r="BA247" i="191" s="1"/>
  <c r="F260" i="193"/>
  <c r="AZ259" i="191"/>
  <c r="G259" i="193"/>
  <c r="BA259" i="191" s="1"/>
  <c r="F305" i="193"/>
  <c r="AZ304" i="191"/>
  <c r="G304" i="193"/>
  <c r="BA304" i="191" s="1"/>
  <c r="F319" i="193"/>
  <c r="G318" i="193"/>
  <c r="BA318" i="191" s="1"/>
  <c r="AZ318" i="191"/>
  <c r="F360" i="193"/>
  <c r="AZ359" i="191"/>
  <c r="G359" i="193"/>
  <c r="BA359" i="191" s="1"/>
  <c r="F393" i="193"/>
  <c r="AZ392" i="191"/>
  <c r="G392" i="193"/>
  <c r="BA392" i="191" s="1"/>
  <c r="F397" i="193"/>
  <c r="G396" i="193"/>
  <c r="BA396" i="191" s="1"/>
  <c r="AZ396" i="191"/>
  <c r="F424" i="193"/>
  <c r="G423" i="193"/>
  <c r="BA423" i="191" s="1"/>
  <c r="AZ423" i="191"/>
  <c r="F440" i="193"/>
  <c r="AZ439" i="191"/>
  <c r="G439" i="193"/>
  <c r="BA439" i="191" s="1"/>
  <c r="F444" i="193"/>
  <c r="G443" i="193"/>
  <c r="BA443" i="191" s="1"/>
  <c r="AZ443" i="191"/>
  <c r="F482" i="193"/>
  <c r="G481" i="193"/>
  <c r="BA481" i="191" s="1"/>
  <c r="AZ481" i="191"/>
  <c r="F516" i="193"/>
  <c r="G515" i="193"/>
  <c r="BA515" i="191" s="1"/>
  <c r="AZ515" i="191"/>
  <c r="F532" i="193"/>
  <c r="AZ531" i="191"/>
  <c r="G531" i="193"/>
  <c r="BA531" i="191" s="1"/>
  <c r="F593" i="193"/>
  <c r="G592" i="193"/>
  <c r="BA592" i="191" s="1"/>
  <c r="AZ592" i="191"/>
  <c r="F679" i="193"/>
  <c r="AZ678" i="191"/>
  <c r="G678" i="193"/>
  <c r="BA678" i="191" s="1"/>
  <c r="F686" i="193"/>
  <c r="G685" i="193"/>
  <c r="BA685" i="191" s="1"/>
  <c r="AZ685" i="191"/>
  <c r="F694" i="193"/>
  <c r="G693" i="193"/>
  <c r="BA693" i="191" s="1"/>
  <c r="AZ693" i="191"/>
  <c r="F715" i="193"/>
  <c r="AZ714" i="191"/>
  <c r="G714" i="193"/>
  <c r="BA714" i="191" s="1"/>
  <c r="F756" i="193"/>
  <c r="G755" i="193"/>
  <c r="BA755" i="191" s="1"/>
  <c r="AZ755" i="191"/>
  <c r="F765" i="193"/>
  <c r="AZ764" i="191"/>
  <c r="G764" i="193"/>
  <c r="BA764" i="191" s="1"/>
  <c r="G884" i="193"/>
  <c r="BA884" i="191" s="1"/>
  <c r="AZ884" i="191"/>
  <c r="F971" i="193"/>
  <c r="G970" i="193"/>
  <c r="BA970" i="191" s="1"/>
  <c r="AZ970" i="191"/>
  <c r="F980" i="193"/>
  <c r="G979" i="193"/>
  <c r="BA979" i="191" s="1"/>
  <c r="AZ979" i="191"/>
  <c r="F1045" i="193"/>
  <c r="AZ1044" i="191"/>
  <c r="G1044" i="193"/>
  <c r="BA1044" i="191" s="1"/>
  <c r="F1063" i="193"/>
  <c r="AZ1062" i="191"/>
  <c r="G1062" i="193"/>
  <c r="BA1062" i="191" s="1"/>
  <c r="F1136" i="193"/>
  <c r="G1135" i="193"/>
  <c r="BA1135" i="191" s="1"/>
  <c r="AZ1135" i="191"/>
  <c r="F1152" i="193"/>
  <c r="AZ1151" i="191"/>
  <c r="G1151" i="193"/>
  <c r="BA1151" i="191" s="1"/>
  <c r="AZ1222" i="191"/>
  <c r="G1222" i="193"/>
  <c r="BA1222" i="191" s="1"/>
  <c r="F1271" i="193"/>
  <c r="AZ1270" i="191"/>
  <c r="G1270" i="193"/>
  <c r="BA1270" i="191" s="1"/>
  <c r="G8" i="193"/>
  <c r="BA8" i="191" s="1"/>
  <c r="AZ8" i="191"/>
  <c r="F25" i="193"/>
  <c r="G24" i="193"/>
  <c r="BA24" i="191" s="1"/>
  <c r="AZ24" i="191"/>
  <c r="F111" i="193"/>
  <c r="AZ110" i="191"/>
  <c r="G110" i="193"/>
  <c r="BA110" i="191" s="1"/>
  <c r="F170" i="193"/>
  <c r="AZ169" i="191"/>
  <c r="G169" i="193"/>
  <c r="BA169" i="191" s="1"/>
  <c r="F206" i="193"/>
  <c r="G205" i="193"/>
  <c r="BA205" i="191" s="1"/>
  <c r="AZ205" i="191"/>
  <c r="F288" i="193"/>
  <c r="G287" i="193"/>
  <c r="BA287" i="191" s="1"/>
  <c r="AZ287" i="191"/>
  <c r="F324" i="193"/>
  <c r="AZ323" i="191"/>
  <c r="G323" i="193"/>
  <c r="BA323" i="191" s="1"/>
  <c r="F410" i="193"/>
  <c r="AZ409" i="191"/>
  <c r="G409" i="193"/>
  <c r="BA409" i="191" s="1"/>
  <c r="F499" i="193"/>
  <c r="G498" i="193"/>
  <c r="BA498" i="191" s="1"/>
  <c r="AZ498" i="191"/>
  <c r="F601" i="193"/>
  <c r="G600" i="193"/>
  <c r="BA600" i="191" s="1"/>
  <c r="AZ600" i="191"/>
  <c r="F617" i="193"/>
  <c r="G616" i="193"/>
  <c r="BA616" i="191" s="1"/>
  <c r="AZ616" i="191"/>
  <c r="F636" i="193"/>
  <c r="G635" i="193"/>
  <c r="BA635" i="191" s="1"/>
  <c r="AZ635" i="191"/>
  <c r="F749" i="193"/>
  <c r="G748" i="193"/>
  <c r="BA748" i="191" s="1"/>
  <c r="AZ748" i="191"/>
  <c r="F762" i="193"/>
  <c r="G761" i="193"/>
  <c r="BA761" i="191" s="1"/>
  <c r="AZ761" i="191"/>
  <c r="F803" i="193"/>
  <c r="AZ802" i="191"/>
  <c r="G802" i="193"/>
  <c r="BA802" i="191" s="1"/>
  <c r="F813" i="193"/>
  <c r="AZ812" i="191"/>
  <c r="G812" i="193"/>
  <c r="BA812" i="191" s="1"/>
  <c r="F850" i="193"/>
  <c r="AZ849" i="191"/>
  <c r="G849" i="193"/>
  <c r="BA849" i="191" s="1"/>
  <c r="F859" i="193"/>
  <c r="AZ858" i="191"/>
  <c r="G858" i="193"/>
  <c r="BA858" i="191" s="1"/>
  <c r="F912" i="193"/>
  <c r="AZ911" i="191"/>
  <c r="G911" i="193"/>
  <c r="BA911" i="191" s="1"/>
  <c r="F1020" i="193"/>
  <c r="AZ1019" i="191"/>
  <c r="G1019" i="193"/>
  <c r="BA1019" i="191" s="1"/>
  <c r="F1023" i="193"/>
  <c r="AZ1022" i="191"/>
  <c r="G1022" i="193"/>
  <c r="BA1022" i="191" s="1"/>
  <c r="F1031" i="193"/>
  <c r="AZ1030" i="191"/>
  <c r="G1030" i="193"/>
  <c r="BA1030" i="191" s="1"/>
  <c r="F1039" i="193"/>
  <c r="AZ1038" i="191"/>
  <c r="G1038" i="193"/>
  <c r="BA1038" i="191" s="1"/>
  <c r="F1183" i="193"/>
  <c r="AZ1182" i="191"/>
  <c r="G1182" i="193"/>
  <c r="BA1182" i="191" s="1"/>
  <c r="F1205" i="193"/>
  <c r="G1204" i="193"/>
  <c r="BA1204" i="191" s="1"/>
  <c r="AZ1204" i="191"/>
  <c r="G1240" i="193"/>
  <c r="BA1240" i="191" s="1"/>
  <c r="AZ1240" i="191"/>
  <c r="AZ1282" i="191"/>
  <c r="G1282" i="193"/>
  <c r="BA1282" i="191" s="1"/>
  <c r="AB7" i="199" l="1"/>
  <c r="AA7" i="199"/>
  <c r="W7" i="199" s="1" a="1"/>
  <c r="W7" i="199" s="1"/>
  <c r="AA9" i="199"/>
  <c r="W9" i="199" s="1" a="1"/>
  <c r="W9" i="199" s="1"/>
  <c r="Y9" i="199" s="1"/>
  <c r="AB10" i="199"/>
  <c r="AA10" i="199"/>
  <c r="W10" i="199" s="1" a="1"/>
  <c r="W10" i="199" s="1"/>
  <c r="Y10" i="199" s="1"/>
  <c r="AB9" i="199"/>
  <c r="AB8" i="199"/>
  <c r="AA8" i="199"/>
  <c r="W8" i="199" s="1"/>
  <c r="Y8" i="199" s="1"/>
  <c r="AB12" i="199"/>
  <c r="AA12" i="199"/>
  <c r="W12" i="199" s="1" a="1"/>
  <c r="W12" i="199" s="1"/>
  <c r="Y12" i="199" s="1"/>
  <c r="AB11" i="199"/>
  <c r="AA11" i="199"/>
  <c r="W11" i="199" s="1" a="1"/>
  <c r="W11" i="199" s="1"/>
  <c r="Y11" i="199" s="1"/>
  <c r="G15" i="193"/>
  <c r="BA15" i="191" s="1"/>
  <c r="F419" i="193"/>
  <c r="AZ418" i="191"/>
  <c r="G418" i="193"/>
  <c r="BA418" i="191" s="1"/>
  <c r="F492" i="193"/>
  <c r="AZ491" i="191"/>
  <c r="G491" i="193"/>
  <c r="BA491" i="191" s="1"/>
  <c r="AZ506" i="191"/>
  <c r="G506" i="193"/>
  <c r="BA506" i="191" s="1"/>
  <c r="G582" i="193"/>
  <c r="BA582" i="191" s="1"/>
  <c r="AZ582" i="191"/>
  <c r="F721" i="193"/>
  <c r="AZ720" i="191"/>
  <c r="G720" i="193"/>
  <c r="BA720" i="191" s="1"/>
  <c r="F797" i="193"/>
  <c r="AZ796" i="191"/>
  <c r="G796" i="193"/>
  <c r="BA796" i="191" s="1"/>
  <c r="AZ15" i="191"/>
  <c r="F337" i="193"/>
  <c r="F338" i="193" s="1"/>
  <c r="G336" i="193"/>
  <c r="BA336" i="191" s="1"/>
  <c r="AZ336" i="191"/>
  <c r="AZ35" i="191"/>
  <c r="G35" i="193"/>
  <c r="BA35" i="191" s="1"/>
  <c r="F189" i="193"/>
  <c r="G188" i="193"/>
  <c r="BA188" i="191" s="1"/>
  <c r="AZ188" i="191"/>
  <c r="AZ1258" i="191"/>
  <c r="G1258" i="193"/>
  <c r="BA1258" i="191" s="1"/>
  <c r="F975" i="193"/>
  <c r="AZ974" i="191"/>
  <c r="G974" i="193"/>
  <c r="BA974" i="191" s="1"/>
  <c r="AZ138" i="191"/>
  <c r="G138" i="193"/>
  <c r="BA138" i="191" s="1"/>
  <c r="F390" i="193"/>
  <c r="G389" i="193"/>
  <c r="BA389" i="191" s="1"/>
  <c r="AZ389" i="191"/>
  <c r="G256" i="193"/>
  <c r="BA256" i="191" s="1"/>
  <c r="G1056" i="193"/>
  <c r="BA1056" i="191" s="1"/>
  <c r="G538" i="193"/>
  <c r="BA538" i="191" s="1"/>
  <c r="AZ1192" i="191"/>
  <c r="G1192" i="193"/>
  <c r="BA1192" i="191" s="1"/>
  <c r="G1200" i="193"/>
  <c r="BA1200" i="191" s="1"/>
  <c r="AZ1200" i="191"/>
  <c r="F691" i="193"/>
  <c r="G690" i="193"/>
  <c r="BA690" i="191" s="1"/>
  <c r="AZ690" i="191"/>
  <c r="F68" i="193"/>
  <c r="AZ67" i="191"/>
  <c r="G134" i="193"/>
  <c r="BA134" i="191" s="1"/>
  <c r="AZ134" i="191"/>
  <c r="G144" i="193"/>
  <c r="BA144" i="191" s="1"/>
  <c r="AZ144" i="191"/>
  <c r="G906" i="193"/>
  <c r="BA906" i="191" s="1"/>
  <c r="AZ906" i="191"/>
  <c r="G1279" i="193"/>
  <c r="BA1279" i="191" s="1"/>
  <c r="AZ256" i="191"/>
  <c r="F1057" i="193"/>
  <c r="AZ1056" i="191"/>
  <c r="AZ292" i="191"/>
  <c r="AZ509" i="191"/>
  <c r="G509" i="193"/>
  <c r="BA509" i="191" s="1"/>
  <c r="AZ538" i="191"/>
  <c r="F1009" i="193"/>
  <c r="G1008" i="193"/>
  <c r="BA1008" i="191" s="1"/>
  <c r="G67" i="193"/>
  <c r="BA67" i="191" s="1"/>
  <c r="F145" i="193"/>
  <c r="G466" i="193"/>
  <c r="BA466" i="191" s="1"/>
  <c r="AZ466" i="191"/>
  <c r="F1280" i="193"/>
  <c r="AZ1279" i="191"/>
  <c r="G292" i="193"/>
  <c r="BA292" i="191" s="1"/>
  <c r="AZ1008" i="191"/>
  <c r="AZ666" i="191"/>
  <c r="G666" i="193"/>
  <c r="BA666" i="191" s="1"/>
  <c r="F907" i="193"/>
  <c r="F257" i="193"/>
  <c r="F293" i="193"/>
  <c r="G570" i="193"/>
  <c r="BA570" i="191" s="1"/>
  <c r="AZ570" i="191"/>
  <c r="G383" i="193"/>
  <c r="BA383" i="191" s="1"/>
  <c r="AZ383" i="191"/>
  <c r="AZ916" i="191"/>
  <c r="G916" i="193"/>
  <c r="BA916" i="191" s="1"/>
  <c r="AZ1003" i="191"/>
  <c r="G1003" i="193"/>
  <c r="BA1003" i="191" s="1"/>
  <c r="F1130" i="193"/>
  <c r="G1129" i="193"/>
  <c r="BA1129" i="191" s="1"/>
  <c r="AZ1129" i="191"/>
  <c r="AZ1195" i="191"/>
  <c r="G1195" i="193"/>
  <c r="BA1195" i="191" s="1"/>
  <c r="F574" i="193"/>
  <c r="F611" i="193"/>
  <c r="F869" i="193"/>
  <c r="F302" i="193"/>
  <c r="F348" i="193"/>
  <c r="F78" i="193"/>
  <c r="F195" i="193"/>
  <c r="F273" i="193"/>
  <c r="F893" i="193"/>
  <c r="F316" i="193"/>
  <c r="G176" i="193"/>
  <c r="BA176" i="191" s="1"/>
  <c r="F177" i="193"/>
  <c r="AZ176" i="191"/>
  <c r="AZ428" i="191"/>
  <c r="G428" i="193"/>
  <c r="BA428" i="191" s="1"/>
  <c r="F429" i="193"/>
  <c r="G448" i="193"/>
  <c r="BA448" i="191" s="1"/>
  <c r="F449" i="193"/>
  <c r="AZ448" i="191"/>
  <c r="AZ643" i="191"/>
  <c r="F644" i="193"/>
  <c r="G643" i="193"/>
  <c r="BA643" i="191" s="1"/>
  <c r="F1050" i="193"/>
  <c r="F1051" i="193" s="1"/>
  <c r="AZ1049" i="191"/>
  <c r="G1049" i="193"/>
  <c r="BA1049" i="191" s="1"/>
  <c r="G1071" i="193"/>
  <c r="BA1071" i="191" s="1"/>
  <c r="AZ1071" i="191"/>
  <c r="G1098" i="193"/>
  <c r="BA1098" i="191" s="1"/>
  <c r="F1099" i="193"/>
  <c r="AZ1098" i="191"/>
  <c r="G1244" i="193"/>
  <c r="BA1244" i="191" s="1"/>
  <c r="AZ1244" i="191"/>
  <c r="F19" i="193"/>
  <c r="G18" i="193"/>
  <c r="BA18" i="191" s="1"/>
  <c r="AZ18" i="191"/>
  <c r="G772" i="193"/>
  <c r="BA772" i="191" s="1"/>
  <c r="AZ772" i="191"/>
  <c r="G843" i="193"/>
  <c r="BA843" i="191" s="1"/>
  <c r="AZ843" i="191"/>
  <c r="G881" i="193"/>
  <c r="BA881" i="191" s="1"/>
  <c r="AZ881" i="191"/>
  <c r="AZ901" i="191"/>
  <c r="G901" i="193"/>
  <c r="BA901" i="191" s="1"/>
  <c r="F902" i="193"/>
  <c r="AZ1087" i="191"/>
  <c r="G1087" i="193"/>
  <c r="BA1087" i="191" s="1"/>
  <c r="G162" i="193"/>
  <c r="BA162" i="191" s="1"/>
  <c r="AZ162" i="191"/>
  <c r="F163" i="193"/>
  <c r="G769" i="193"/>
  <c r="BA769" i="191" s="1"/>
  <c r="AZ769" i="191"/>
  <c r="AZ1074" i="191"/>
  <c r="G1074" i="193"/>
  <c r="BA1074" i="191" s="1"/>
  <c r="F1075" i="193"/>
  <c r="G1170" i="193"/>
  <c r="BA1170" i="191" s="1"/>
  <c r="AZ1170" i="191"/>
  <c r="AZ150" i="191"/>
  <c r="G150" i="193"/>
  <c r="BA150" i="191" s="1"/>
  <c r="F151" i="193"/>
  <c r="G309" i="193"/>
  <c r="BA309" i="191" s="1"/>
  <c r="AZ309" i="191"/>
  <c r="F310" i="193"/>
  <c r="AZ11" i="191"/>
  <c r="G11" i="193"/>
  <c r="BA11" i="191" s="1"/>
  <c r="G30" i="193"/>
  <c r="BA30" i="191" s="1"/>
  <c r="AZ30" i="191"/>
  <c r="F31" i="193"/>
  <c r="F32" i="193" s="1"/>
  <c r="AZ41" i="191"/>
  <c r="G41" i="193"/>
  <c r="BA41" i="191" s="1"/>
  <c r="G44" i="193"/>
  <c r="BA44" i="191" s="1"/>
  <c r="AZ44" i="191"/>
  <c r="F45" i="193"/>
  <c r="G60" i="193"/>
  <c r="BA60" i="191" s="1"/>
  <c r="AZ60" i="191"/>
  <c r="F61" i="193"/>
  <c r="F85" i="193"/>
  <c r="AZ84" i="191"/>
  <c r="G84" i="193"/>
  <c r="BA84" i="191" s="1"/>
  <c r="AZ103" i="191"/>
  <c r="G103" i="193"/>
  <c r="BA103" i="191" s="1"/>
  <c r="F107" i="193"/>
  <c r="G106" i="193"/>
  <c r="BA106" i="191" s="1"/>
  <c r="AZ106" i="191"/>
  <c r="G158" i="193"/>
  <c r="BA158" i="191" s="1"/>
  <c r="AZ158" i="191"/>
  <c r="F159" i="193"/>
  <c r="AZ175" i="191"/>
  <c r="G175" i="193"/>
  <c r="BA175" i="191" s="1"/>
  <c r="AZ185" i="191"/>
  <c r="G185" i="193"/>
  <c r="BA185" i="191" s="1"/>
  <c r="G194" i="193"/>
  <c r="BA194" i="191" s="1"/>
  <c r="AZ194" i="191"/>
  <c r="G200" i="193"/>
  <c r="BA200" i="191" s="1"/>
  <c r="AZ200" i="191"/>
  <c r="G203" i="193"/>
  <c r="BA203" i="191" s="1"/>
  <c r="AZ203" i="191"/>
  <c r="AZ209" i="191"/>
  <c r="G209" i="193"/>
  <c r="BA209" i="191" s="1"/>
  <c r="F210" i="193"/>
  <c r="F211" i="193" s="1"/>
  <c r="G216" i="193"/>
  <c r="BA216" i="191" s="1"/>
  <c r="AZ216" i="191"/>
  <c r="F234" i="193"/>
  <c r="G233" i="193"/>
  <c r="BA233" i="191" s="1"/>
  <c r="AZ233" i="191"/>
  <c r="G272" i="193"/>
  <c r="BA272" i="191" s="1"/>
  <c r="AZ272" i="191"/>
  <c r="G301" i="193"/>
  <c r="BA301" i="191" s="1"/>
  <c r="AZ301" i="191"/>
  <c r="AZ333" i="191"/>
  <c r="G333" i="193"/>
  <c r="BA333" i="191" s="1"/>
  <c r="AZ337" i="191"/>
  <c r="G337" i="193"/>
  <c r="BA337" i="191" s="1"/>
  <c r="AZ364" i="191"/>
  <c r="G364" i="193"/>
  <c r="BA364" i="191" s="1"/>
  <c r="AZ367" i="191"/>
  <c r="G367" i="193"/>
  <c r="BA367" i="191" s="1"/>
  <c r="F368" i="193"/>
  <c r="AZ400" i="191"/>
  <c r="G400" i="193"/>
  <c r="BA400" i="191" s="1"/>
  <c r="F404" i="193"/>
  <c r="G403" i="193"/>
  <c r="BA403" i="191" s="1"/>
  <c r="AZ403" i="191"/>
  <c r="G414" i="193"/>
  <c r="BA414" i="191" s="1"/>
  <c r="AZ414" i="191"/>
  <c r="F415" i="193"/>
  <c r="G427" i="193"/>
  <c r="BA427" i="191" s="1"/>
  <c r="AZ427" i="191"/>
  <c r="G432" i="193"/>
  <c r="BA432" i="191" s="1"/>
  <c r="AZ432" i="191"/>
  <c r="AZ447" i="191"/>
  <c r="G447" i="193"/>
  <c r="BA447" i="191" s="1"/>
  <c r="G454" i="193"/>
  <c r="BA454" i="191" s="1"/>
  <c r="AZ454" i="191"/>
  <c r="G469" i="193"/>
  <c r="BA469" i="191" s="1"/>
  <c r="AZ469" i="191"/>
  <c r="F470" i="193"/>
  <c r="AZ478" i="191"/>
  <c r="G478" i="193"/>
  <c r="BA478" i="191" s="1"/>
  <c r="G488" i="193"/>
  <c r="BA488" i="191" s="1"/>
  <c r="AZ488" i="191"/>
  <c r="AZ492" i="191"/>
  <c r="G492" i="193"/>
  <c r="BA492" i="191" s="1"/>
  <c r="G513" i="193"/>
  <c r="BA513" i="191" s="1"/>
  <c r="AZ513" i="191"/>
  <c r="G529" i="193"/>
  <c r="BA529" i="191" s="1"/>
  <c r="AZ529" i="191"/>
  <c r="AZ535" i="191"/>
  <c r="G535" i="193"/>
  <c r="BA535" i="191" s="1"/>
  <c r="G545" i="193"/>
  <c r="BA545" i="191" s="1"/>
  <c r="AZ545" i="191"/>
  <c r="G588" i="193"/>
  <c r="BA588" i="191" s="1"/>
  <c r="AZ588" i="191"/>
  <c r="AZ622" i="191"/>
  <c r="G622" i="193"/>
  <c r="BA622" i="191" s="1"/>
  <c r="F623" i="193"/>
  <c r="F624" i="193" s="1"/>
  <c r="G642" i="193"/>
  <c r="BA642" i="191" s="1"/>
  <c r="AZ642" i="191"/>
  <c r="F654" i="193"/>
  <c r="AZ653" i="191"/>
  <c r="G653" i="193"/>
  <c r="BA653" i="191" s="1"/>
  <c r="G662" i="193"/>
  <c r="BA662" i="191" s="1"/>
  <c r="AZ662" i="191"/>
  <c r="F663" i="193"/>
  <c r="AZ703" i="191"/>
  <c r="G703" i="193"/>
  <c r="BA703" i="191" s="1"/>
  <c r="G706" i="193"/>
  <c r="BA706" i="191" s="1"/>
  <c r="AZ706" i="191"/>
  <c r="F707" i="193"/>
  <c r="AZ724" i="191"/>
  <c r="G724" i="193"/>
  <c r="BA724" i="191" s="1"/>
  <c r="F776" i="193"/>
  <c r="G775" i="193"/>
  <c r="BA775" i="191" s="1"/>
  <c r="AZ775" i="191"/>
  <c r="AZ822" i="191"/>
  <c r="G822" i="193"/>
  <c r="BA822" i="191" s="1"/>
  <c r="AZ837" i="191"/>
  <c r="G837" i="193"/>
  <c r="BA837" i="191" s="1"/>
  <c r="AZ847" i="191"/>
  <c r="G847" i="193"/>
  <c r="BA847" i="191" s="1"/>
  <c r="G865" i="193"/>
  <c r="BA865" i="191" s="1"/>
  <c r="AZ865" i="191"/>
  <c r="AZ868" i="191"/>
  <c r="G868" i="193"/>
  <c r="BA868" i="191" s="1"/>
  <c r="G957" i="193"/>
  <c r="BA957" i="191" s="1"/>
  <c r="AZ957" i="191"/>
  <c r="AZ965" i="191"/>
  <c r="G965" i="193"/>
  <c r="BA965" i="191" s="1"/>
  <c r="G1012" i="193"/>
  <c r="BA1012" i="191" s="1"/>
  <c r="AZ1012" i="191"/>
  <c r="G1015" i="193"/>
  <c r="BA1015" i="191" s="1"/>
  <c r="AZ1015" i="191"/>
  <c r="G1034" i="193"/>
  <c r="BA1034" i="191" s="1"/>
  <c r="AZ1034" i="191"/>
  <c r="G1048" i="193"/>
  <c r="BA1048" i="191" s="1"/>
  <c r="AZ1048" i="191"/>
  <c r="G1070" i="193"/>
  <c r="BA1070" i="191" s="1"/>
  <c r="AZ1070" i="191"/>
  <c r="G1093" i="193"/>
  <c r="BA1093" i="191" s="1"/>
  <c r="AZ1093" i="191"/>
  <c r="AZ1097" i="191"/>
  <c r="G1097" i="193"/>
  <c r="BA1097" i="191" s="1"/>
  <c r="G1120" i="193"/>
  <c r="BA1120" i="191" s="1"/>
  <c r="AZ1120" i="191"/>
  <c r="F1144" i="193"/>
  <c r="AZ1143" i="191"/>
  <c r="G1143" i="193"/>
  <c r="BA1143" i="191" s="1"/>
  <c r="G1159" i="193"/>
  <c r="BA1159" i="191" s="1"/>
  <c r="AZ1159" i="191"/>
  <c r="G1176" i="193"/>
  <c r="BA1176" i="191" s="1"/>
  <c r="AZ1176" i="191"/>
  <c r="G1180" i="193"/>
  <c r="BA1180" i="191" s="1"/>
  <c r="AZ1180" i="191"/>
  <c r="AZ1214" i="191"/>
  <c r="G1214" i="193"/>
  <c r="BA1214" i="191" s="1"/>
  <c r="F1215" i="193"/>
  <c r="F1216" i="193" s="1"/>
  <c r="G1243" i="193"/>
  <c r="BA1243" i="191" s="1"/>
  <c r="AZ1243" i="191"/>
  <c r="AZ1266" i="191"/>
  <c r="G1266" i="193"/>
  <c r="BA1266" i="191" s="1"/>
  <c r="AZ1286" i="191"/>
  <c r="G1286" i="193"/>
  <c r="BA1286" i="191" s="1"/>
  <c r="G522" i="193"/>
  <c r="BA522" i="191" s="1"/>
  <c r="AZ522" i="191"/>
  <c r="F523" i="193"/>
  <c r="G541" i="193"/>
  <c r="BA541" i="191" s="1"/>
  <c r="AZ541" i="191"/>
  <c r="AZ550" i="191"/>
  <c r="G550" i="193"/>
  <c r="BA550" i="191" s="1"/>
  <c r="F551" i="193"/>
  <c r="AZ579" i="191"/>
  <c r="G579" i="193"/>
  <c r="BA579" i="191" s="1"/>
  <c r="G610" i="193"/>
  <c r="BA610" i="191" s="1"/>
  <c r="AZ610" i="191"/>
  <c r="AZ732" i="191"/>
  <c r="G732" i="193"/>
  <c r="BA732" i="191" s="1"/>
  <c r="AZ741" i="191"/>
  <c r="G741" i="193"/>
  <c r="BA741" i="191" s="1"/>
  <c r="F742" i="193"/>
  <c r="F786" i="193"/>
  <c r="G785" i="193"/>
  <c r="BA785" i="191" s="1"/>
  <c r="AZ785" i="191"/>
  <c r="AZ793" i="191"/>
  <c r="G793" i="193"/>
  <c r="BA793" i="191" s="1"/>
  <c r="G833" i="193"/>
  <c r="BA833" i="191" s="1"/>
  <c r="AZ833" i="191"/>
  <c r="G887" i="193"/>
  <c r="BA887" i="191" s="1"/>
  <c r="AZ887" i="191"/>
  <c r="AZ892" i="191"/>
  <c r="G892" i="193"/>
  <c r="BA892" i="191" s="1"/>
  <c r="AZ927" i="191"/>
  <c r="G927" i="193"/>
  <c r="BA927" i="191" s="1"/>
  <c r="F928" i="193"/>
  <c r="AZ953" i="191"/>
  <c r="G953" i="193"/>
  <c r="BA953" i="191" s="1"/>
  <c r="AZ962" i="191"/>
  <c r="G962" i="193"/>
  <c r="BA962" i="191" s="1"/>
  <c r="G986" i="193"/>
  <c r="BA986" i="191" s="1"/>
  <c r="AZ986" i="191"/>
  <c r="F987" i="193"/>
  <c r="G994" i="193"/>
  <c r="BA994" i="191" s="1"/>
  <c r="AZ994" i="191"/>
  <c r="F995" i="193"/>
  <c r="G1209" i="193"/>
  <c r="BA1209" i="191" s="1"/>
  <c r="AZ1209" i="191"/>
  <c r="G38" i="193"/>
  <c r="BA38" i="191" s="1"/>
  <c r="AZ38" i="191"/>
  <c r="F57" i="193"/>
  <c r="AZ56" i="191"/>
  <c r="G56" i="193"/>
  <c r="BA56" i="191" s="1"/>
  <c r="AZ72" i="191"/>
  <c r="G72" i="193"/>
  <c r="BA72" i="191" s="1"/>
  <c r="F73" i="193"/>
  <c r="G219" i="193"/>
  <c r="BA219" i="191" s="1"/>
  <c r="AZ219" i="191"/>
  <c r="F220" i="193"/>
  <c r="G226" i="193"/>
  <c r="BA226" i="191" s="1"/>
  <c r="AZ226" i="191"/>
  <c r="F227" i="193"/>
  <c r="AZ240" i="191"/>
  <c r="G240" i="193"/>
  <c r="BA240" i="191" s="1"/>
  <c r="F241" i="193"/>
  <c r="G266" i="193"/>
  <c r="BA266" i="191" s="1"/>
  <c r="AZ266" i="191"/>
  <c r="F267" i="193"/>
  <c r="AZ278" i="191"/>
  <c r="G278" i="193"/>
  <c r="BA278" i="191" s="1"/>
  <c r="F279" i="193"/>
  <c r="G282" i="193"/>
  <c r="BA282" i="191" s="1"/>
  <c r="AZ282" i="191"/>
  <c r="AZ315" i="191"/>
  <c r="G315" i="193"/>
  <c r="BA315" i="191" s="1"/>
  <c r="G347" i="193"/>
  <c r="BA347" i="191" s="1"/>
  <c r="AZ347" i="191"/>
  <c r="G372" i="193"/>
  <c r="BA372" i="191" s="1"/>
  <c r="AZ372" i="191"/>
  <c r="AZ375" i="191"/>
  <c r="G375" i="193"/>
  <c r="BA375" i="191" s="1"/>
  <c r="F376" i="193"/>
  <c r="G379" i="193"/>
  <c r="BA379" i="191" s="1"/>
  <c r="AZ379" i="191"/>
  <c r="F380" i="193"/>
  <c r="G436" i="193"/>
  <c r="BA436" i="191" s="1"/>
  <c r="AZ436" i="191"/>
  <c r="G459" i="193"/>
  <c r="BA459" i="191" s="1"/>
  <c r="AZ459" i="191"/>
  <c r="AZ463" i="191"/>
  <c r="G463" i="193"/>
  <c r="BA463" i="191" s="1"/>
  <c r="G560" i="193"/>
  <c r="BA560" i="191" s="1"/>
  <c r="AZ560" i="191"/>
  <c r="F561" i="193"/>
  <c r="G565" i="193"/>
  <c r="BA565" i="191" s="1"/>
  <c r="AZ565" i="191"/>
  <c r="F566" i="193"/>
  <c r="AZ573" i="191"/>
  <c r="G573" i="193"/>
  <c r="BA573" i="191" s="1"/>
  <c r="AZ605" i="191"/>
  <c r="G605" i="193"/>
  <c r="BA605" i="191" s="1"/>
  <c r="F606" i="193"/>
  <c r="G639" i="193"/>
  <c r="BA639" i="191" s="1"/>
  <c r="AZ639" i="191"/>
  <c r="AZ669" i="191"/>
  <c r="G669" i="193"/>
  <c r="BA669" i="191" s="1"/>
  <c r="AZ808" i="191"/>
  <c r="G808" i="193"/>
  <c r="BA808" i="191" s="1"/>
  <c r="G933" i="193"/>
  <c r="BA933" i="191" s="1"/>
  <c r="AZ933" i="191"/>
  <c r="F934" i="193"/>
  <c r="G938" i="193"/>
  <c r="BA938" i="191" s="1"/>
  <c r="AZ938" i="191"/>
  <c r="AZ948" i="191"/>
  <c r="G948" i="193"/>
  <c r="BA948" i="191" s="1"/>
  <c r="F949" i="193"/>
  <c r="AZ1060" i="191"/>
  <c r="G1060" i="193"/>
  <c r="BA1060" i="191" s="1"/>
  <c r="AZ1108" i="191"/>
  <c r="G1108" i="193"/>
  <c r="BA1108" i="191" s="1"/>
  <c r="F1109" i="193"/>
  <c r="AZ1225" i="191"/>
  <c r="G1225" i="193"/>
  <c r="BA1225" i="191" s="1"/>
  <c r="AZ1251" i="191"/>
  <c r="G1251" i="193"/>
  <c r="BA1251" i="191" s="1"/>
  <c r="F1252" i="193"/>
  <c r="AZ64" i="191"/>
  <c r="G64" i="193"/>
  <c r="BA64" i="191" s="1"/>
  <c r="AZ77" i="191"/>
  <c r="G77" i="193"/>
  <c r="BA77" i="191" s="1"/>
  <c r="AZ125" i="191"/>
  <c r="G125" i="193"/>
  <c r="BA125" i="191" s="1"/>
  <c r="F126" i="193"/>
  <c r="AZ131" i="191"/>
  <c r="G131" i="193"/>
  <c r="BA131" i="191" s="1"/>
  <c r="G141" i="193"/>
  <c r="BA141" i="191" s="1"/>
  <c r="AZ141" i="191"/>
  <c r="G230" i="193"/>
  <c r="BA230" i="191" s="1"/>
  <c r="AZ230" i="191"/>
  <c r="G248" i="193"/>
  <c r="BA248" i="191" s="1"/>
  <c r="AZ248" i="191"/>
  <c r="F249" i="193"/>
  <c r="G260" i="193"/>
  <c r="BA260" i="191" s="1"/>
  <c r="AZ260" i="191"/>
  <c r="F261" i="193"/>
  <c r="G305" i="193"/>
  <c r="BA305" i="191" s="1"/>
  <c r="AZ305" i="191"/>
  <c r="F306" i="193"/>
  <c r="AZ319" i="191"/>
  <c r="G319" i="193"/>
  <c r="BA319" i="191" s="1"/>
  <c r="G360" i="193"/>
  <c r="BA360" i="191" s="1"/>
  <c r="AZ360" i="191"/>
  <c r="F361" i="193"/>
  <c r="G393" i="193"/>
  <c r="BA393" i="191" s="1"/>
  <c r="AZ393" i="191"/>
  <c r="F394" i="193"/>
  <c r="AZ397" i="191"/>
  <c r="G397" i="193"/>
  <c r="BA397" i="191" s="1"/>
  <c r="G424" i="193"/>
  <c r="BA424" i="191" s="1"/>
  <c r="AZ424" i="191"/>
  <c r="G440" i="193"/>
  <c r="BA440" i="191" s="1"/>
  <c r="AZ440" i="191"/>
  <c r="AZ444" i="191"/>
  <c r="G444" i="193"/>
  <c r="BA444" i="191" s="1"/>
  <c r="G482" i="193"/>
  <c r="BA482" i="191" s="1"/>
  <c r="AZ482" i="191"/>
  <c r="F483" i="193"/>
  <c r="F484" i="193" s="1"/>
  <c r="AZ516" i="191"/>
  <c r="G516" i="193"/>
  <c r="BA516" i="191" s="1"/>
  <c r="AZ532" i="191"/>
  <c r="G532" i="193"/>
  <c r="BA532" i="191" s="1"/>
  <c r="AZ593" i="191"/>
  <c r="G593" i="193"/>
  <c r="BA593" i="191" s="1"/>
  <c r="G679" i="193"/>
  <c r="BA679" i="191" s="1"/>
  <c r="AZ679" i="191"/>
  <c r="G686" i="193"/>
  <c r="BA686" i="191" s="1"/>
  <c r="AZ686" i="191"/>
  <c r="F687" i="193"/>
  <c r="G694" i="193"/>
  <c r="BA694" i="191" s="1"/>
  <c r="AZ694" i="191"/>
  <c r="F695" i="193"/>
  <c r="AZ715" i="191"/>
  <c r="G715" i="193"/>
  <c r="BA715" i="191" s="1"/>
  <c r="F716" i="193"/>
  <c r="G756" i="193"/>
  <c r="BA756" i="191" s="1"/>
  <c r="AZ756" i="191"/>
  <c r="AZ765" i="191"/>
  <c r="G765" i="193"/>
  <c r="BA765" i="191" s="1"/>
  <c r="G971" i="193"/>
  <c r="BA971" i="191" s="1"/>
  <c r="AZ971" i="191"/>
  <c r="G980" i="193"/>
  <c r="BA980" i="191" s="1"/>
  <c r="AZ980" i="191"/>
  <c r="AZ1045" i="191"/>
  <c r="G1045" i="193"/>
  <c r="BA1045" i="191" s="1"/>
  <c r="G1063" i="193"/>
  <c r="BA1063" i="191" s="1"/>
  <c r="AZ1063" i="191"/>
  <c r="G1136" i="193"/>
  <c r="BA1136" i="191" s="1"/>
  <c r="AZ1136" i="191"/>
  <c r="F1137" i="193"/>
  <c r="G1152" i="193"/>
  <c r="BA1152" i="191" s="1"/>
  <c r="AZ1152" i="191"/>
  <c r="AZ1271" i="191"/>
  <c r="G1271" i="193"/>
  <c r="BA1271" i="191" s="1"/>
  <c r="F1272" i="193"/>
  <c r="AZ25" i="191"/>
  <c r="G25" i="193"/>
  <c r="BA25" i="191" s="1"/>
  <c r="F26" i="193"/>
  <c r="G111" i="193"/>
  <c r="BA111" i="191" s="1"/>
  <c r="AZ111" i="191"/>
  <c r="F112" i="193"/>
  <c r="G170" i="193"/>
  <c r="BA170" i="191" s="1"/>
  <c r="AZ170" i="191"/>
  <c r="F171" i="193"/>
  <c r="AZ206" i="191"/>
  <c r="G206" i="193"/>
  <c r="BA206" i="191" s="1"/>
  <c r="G288" i="193"/>
  <c r="BA288" i="191" s="1"/>
  <c r="AZ288" i="191"/>
  <c r="F289" i="193"/>
  <c r="G324" i="193"/>
  <c r="BA324" i="191" s="1"/>
  <c r="AZ324" i="191"/>
  <c r="F325" i="193"/>
  <c r="AZ410" i="191"/>
  <c r="G410" i="193"/>
  <c r="BA410" i="191" s="1"/>
  <c r="AZ499" i="191"/>
  <c r="G499" i="193"/>
  <c r="BA499" i="191" s="1"/>
  <c r="AZ601" i="191"/>
  <c r="G601" i="193"/>
  <c r="BA601" i="191" s="1"/>
  <c r="G617" i="193"/>
  <c r="BA617" i="191" s="1"/>
  <c r="AZ617" i="191"/>
  <c r="F618" i="193"/>
  <c r="AZ636" i="191"/>
  <c r="G636" i="193"/>
  <c r="BA636" i="191" s="1"/>
  <c r="G749" i="193"/>
  <c r="BA749" i="191" s="1"/>
  <c r="AZ749" i="191"/>
  <c r="G762" i="193"/>
  <c r="BA762" i="191" s="1"/>
  <c r="AZ762" i="191"/>
  <c r="G803" i="193"/>
  <c r="BA803" i="191" s="1"/>
  <c r="AZ803" i="191"/>
  <c r="G813" i="193"/>
  <c r="BA813" i="191" s="1"/>
  <c r="AZ813" i="191"/>
  <c r="AZ850" i="191"/>
  <c r="G850" i="193"/>
  <c r="BA850" i="191" s="1"/>
  <c r="F851" i="193"/>
  <c r="AZ859" i="191"/>
  <c r="G859" i="193"/>
  <c r="BA859" i="191" s="1"/>
  <c r="G912" i="193"/>
  <c r="BA912" i="191" s="1"/>
  <c r="AZ912" i="191"/>
  <c r="F913" i="193"/>
  <c r="G1020" i="193"/>
  <c r="BA1020" i="191" s="1"/>
  <c r="AZ1020" i="191"/>
  <c r="AZ1023" i="191"/>
  <c r="G1023" i="193"/>
  <c r="BA1023" i="191" s="1"/>
  <c r="F1024" i="193"/>
  <c r="AZ1031" i="191"/>
  <c r="G1031" i="193"/>
  <c r="BA1031" i="191" s="1"/>
  <c r="AZ1039" i="191"/>
  <c r="G1039" i="193"/>
  <c r="BA1039" i="191" s="1"/>
  <c r="F1040" i="193"/>
  <c r="AZ1183" i="191"/>
  <c r="G1183" i="193"/>
  <c r="BA1183" i="191" s="1"/>
  <c r="G1205" i="193"/>
  <c r="BA1205" i="191" s="1"/>
  <c r="AZ1205" i="191"/>
  <c r="F493" i="193" l="1"/>
  <c r="AZ419" i="191"/>
  <c r="G419" i="193"/>
  <c r="BA419" i="191" s="1"/>
  <c r="G721" i="193"/>
  <c r="BA721" i="191" s="1"/>
  <c r="AZ721" i="191"/>
  <c r="G797" i="193"/>
  <c r="BA797" i="191" s="1"/>
  <c r="AZ797" i="191"/>
  <c r="G338" i="193"/>
  <c r="BA338" i="191" s="1"/>
  <c r="F339" i="193"/>
  <c r="AZ338" i="191"/>
  <c r="G975" i="193"/>
  <c r="BA975" i="191" s="1"/>
  <c r="AZ975" i="191"/>
  <c r="F190" i="193"/>
  <c r="F191" i="193" s="1"/>
  <c r="AZ189" i="191"/>
  <c r="G189" i="193"/>
  <c r="BA189" i="191" s="1"/>
  <c r="G390" i="193"/>
  <c r="BA390" i="191" s="1"/>
  <c r="AZ390" i="191"/>
  <c r="AZ691" i="191"/>
  <c r="G691" i="193"/>
  <c r="BA691" i="191" s="1"/>
  <c r="G1280" i="193"/>
  <c r="BA1280" i="191" s="1"/>
  <c r="AZ1280" i="191"/>
  <c r="F294" i="193"/>
  <c r="G1009" i="193"/>
  <c r="BA1009" i="191" s="1"/>
  <c r="G68" i="193"/>
  <c r="BA68" i="191" s="1"/>
  <c r="AZ68" i="191"/>
  <c r="F69" i="193"/>
  <c r="AZ145" i="191"/>
  <c r="G145" i="193"/>
  <c r="BA145" i="191" s="1"/>
  <c r="F146" i="193"/>
  <c r="G907" i="193"/>
  <c r="BA907" i="191" s="1"/>
  <c r="AZ907" i="191"/>
  <c r="AZ257" i="191"/>
  <c r="G257" i="193"/>
  <c r="BA257" i="191" s="1"/>
  <c r="G1057" i="193"/>
  <c r="BA1057" i="191" s="1"/>
  <c r="AZ1057" i="191"/>
  <c r="G293" i="193"/>
  <c r="BA293" i="191" s="1"/>
  <c r="AZ293" i="191"/>
  <c r="AZ1009" i="191"/>
  <c r="AZ1099" i="191"/>
  <c r="G1130" i="193"/>
  <c r="BA1130" i="191" s="1"/>
  <c r="G177" i="193"/>
  <c r="BA177" i="191" s="1"/>
  <c r="F178" i="193"/>
  <c r="G1050" i="193"/>
  <c r="BA1050" i="191" s="1"/>
  <c r="AZ1050" i="191"/>
  <c r="AZ644" i="191"/>
  <c r="G644" i="193"/>
  <c r="BA644" i="191" s="1"/>
  <c r="F645" i="193"/>
  <c r="G1099" i="193"/>
  <c r="BA1099" i="191" s="1"/>
  <c r="F1100" i="193"/>
  <c r="AZ1130" i="191"/>
  <c r="AZ177" i="191"/>
  <c r="AZ574" i="191"/>
  <c r="G574" i="193"/>
  <c r="BA574" i="191" s="1"/>
  <c r="F612" i="193"/>
  <c r="G611" i="193"/>
  <c r="BA611" i="191" s="1"/>
  <c r="AZ611" i="191"/>
  <c r="F870" i="193"/>
  <c r="AZ869" i="191"/>
  <c r="G869" i="193"/>
  <c r="BA869" i="191" s="1"/>
  <c r="G302" i="193"/>
  <c r="BA302" i="191" s="1"/>
  <c r="AZ302" i="191"/>
  <c r="F79" i="193"/>
  <c r="AZ78" i="191"/>
  <c r="G78" i="193"/>
  <c r="BA78" i="191" s="1"/>
  <c r="F196" i="193"/>
  <c r="AZ195" i="191"/>
  <c r="G195" i="193"/>
  <c r="BA195" i="191" s="1"/>
  <c r="G273" i="193"/>
  <c r="BA273" i="191" s="1"/>
  <c r="AZ273" i="191"/>
  <c r="F894" i="193"/>
  <c r="AZ893" i="191"/>
  <c r="G893" i="193"/>
  <c r="BA893" i="191" s="1"/>
  <c r="AZ316" i="191"/>
  <c r="G316" i="193"/>
  <c r="BA316" i="191" s="1"/>
  <c r="F349" i="193"/>
  <c r="G348" i="193"/>
  <c r="BA348" i="191" s="1"/>
  <c r="AZ348" i="191"/>
  <c r="F1052" i="193"/>
  <c r="AZ1051" i="191"/>
  <c r="G1051" i="193"/>
  <c r="BA1051" i="191" s="1"/>
  <c r="AZ429" i="191"/>
  <c r="G429" i="193"/>
  <c r="BA429" i="191" s="1"/>
  <c r="G449" i="193"/>
  <c r="BA449" i="191" s="1"/>
  <c r="AZ449" i="191"/>
  <c r="F450" i="193"/>
  <c r="AZ32" i="191"/>
  <c r="G32" i="193"/>
  <c r="BA32" i="191" s="1"/>
  <c r="AZ211" i="191"/>
  <c r="G211" i="193"/>
  <c r="BA211" i="191" s="1"/>
  <c r="F212" i="193"/>
  <c r="G624" i="193"/>
  <c r="BA624" i="191" s="1"/>
  <c r="AZ624" i="191"/>
  <c r="F625" i="193"/>
  <c r="F1217" i="193"/>
  <c r="AZ1216" i="191"/>
  <c r="G1216" i="193"/>
  <c r="BA1216" i="191" s="1"/>
  <c r="AZ484" i="191"/>
  <c r="G484" i="193"/>
  <c r="BA484" i="191" s="1"/>
  <c r="F485" i="193"/>
  <c r="G19" i="193"/>
  <c r="BA19" i="191" s="1"/>
  <c r="AZ19" i="191"/>
  <c r="F20" i="193"/>
  <c r="G902" i="193"/>
  <c r="BA902" i="191" s="1"/>
  <c r="AZ902" i="191"/>
  <c r="AZ163" i="191"/>
  <c r="G163" i="193"/>
  <c r="BA163" i="191" s="1"/>
  <c r="F164" i="193"/>
  <c r="AZ1075" i="191"/>
  <c r="G1075" i="193"/>
  <c r="BA1075" i="191" s="1"/>
  <c r="F1076" i="193"/>
  <c r="G151" i="193"/>
  <c r="BA151" i="191" s="1"/>
  <c r="AZ151" i="191"/>
  <c r="F152" i="193"/>
  <c r="AZ310" i="191"/>
  <c r="G310" i="193"/>
  <c r="BA310" i="191" s="1"/>
  <c r="F311" i="193"/>
  <c r="G31" i="193"/>
  <c r="BA31" i="191" s="1"/>
  <c r="AZ31" i="191"/>
  <c r="F46" i="193"/>
  <c r="AZ45" i="191"/>
  <c r="G45" i="193"/>
  <c r="BA45" i="191" s="1"/>
  <c r="G61" i="193"/>
  <c r="BA61" i="191" s="1"/>
  <c r="AZ61" i="191"/>
  <c r="G85" i="193"/>
  <c r="BA85" i="191" s="1"/>
  <c r="AZ85" i="191"/>
  <c r="F86" i="193"/>
  <c r="G107" i="193"/>
  <c r="BA107" i="191" s="1"/>
  <c r="AZ107" i="191"/>
  <c r="F108" i="193"/>
  <c r="G159" i="193"/>
  <c r="BA159" i="191" s="1"/>
  <c r="AZ159" i="191"/>
  <c r="AZ210" i="191"/>
  <c r="G210" i="193"/>
  <c r="BA210" i="191" s="1"/>
  <c r="G234" i="193"/>
  <c r="BA234" i="191" s="1"/>
  <c r="AZ234" i="191"/>
  <c r="F235" i="193"/>
  <c r="G368" i="193"/>
  <c r="BA368" i="191" s="1"/>
  <c r="AZ368" i="191"/>
  <c r="G404" i="193"/>
  <c r="BA404" i="191" s="1"/>
  <c r="AZ404" i="191"/>
  <c r="F405" i="193"/>
  <c r="AZ415" i="191"/>
  <c r="G415" i="193"/>
  <c r="BA415" i="191" s="1"/>
  <c r="AZ470" i="191"/>
  <c r="G470" i="193"/>
  <c r="BA470" i="191" s="1"/>
  <c r="F471" i="193"/>
  <c r="F472" i="193" s="1"/>
  <c r="G623" i="193"/>
  <c r="BA623" i="191" s="1"/>
  <c r="AZ623" i="191"/>
  <c r="G654" i="193"/>
  <c r="BA654" i="191" s="1"/>
  <c r="AZ654" i="191"/>
  <c r="F655" i="193"/>
  <c r="AZ663" i="191"/>
  <c r="G663" i="193"/>
  <c r="BA663" i="191" s="1"/>
  <c r="G707" i="193"/>
  <c r="BA707" i="191" s="1"/>
  <c r="AZ707" i="191"/>
  <c r="G776" i="193"/>
  <c r="BA776" i="191" s="1"/>
  <c r="AZ776" i="191"/>
  <c r="G1144" i="193"/>
  <c r="BA1144" i="191" s="1"/>
  <c r="AZ1144" i="191"/>
  <c r="AZ1215" i="191"/>
  <c r="G1215" i="193"/>
  <c r="BA1215" i="191" s="1"/>
  <c r="AZ523" i="191"/>
  <c r="G523" i="193"/>
  <c r="BA523" i="191" s="1"/>
  <c r="F524" i="193"/>
  <c r="F525" i="193" s="1"/>
  <c r="AZ551" i="191"/>
  <c r="G551" i="193"/>
  <c r="BA551" i="191" s="1"/>
  <c r="F552" i="193"/>
  <c r="AZ742" i="191"/>
  <c r="G742" i="193"/>
  <c r="BA742" i="191" s="1"/>
  <c r="F743" i="193"/>
  <c r="G786" i="193"/>
  <c r="BA786" i="191" s="1"/>
  <c r="AZ786" i="191"/>
  <c r="F787" i="193"/>
  <c r="AZ928" i="191"/>
  <c r="G928" i="193"/>
  <c r="BA928" i="191" s="1"/>
  <c r="F929" i="193"/>
  <c r="G987" i="193"/>
  <c r="BA987" i="191" s="1"/>
  <c r="AZ987" i="191"/>
  <c r="F988" i="193"/>
  <c r="G995" i="193"/>
  <c r="BA995" i="191" s="1"/>
  <c r="AZ995" i="191"/>
  <c r="F996" i="193"/>
  <c r="G57" i="193"/>
  <c r="BA57" i="191" s="1"/>
  <c r="AZ57" i="191"/>
  <c r="AZ73" i="191"/>
  <c r="G73" i="193"/>
  <c r="BA73" i="191" s="1"/>
  <c r="AZ220" i="191"/>
  <c r="G220" i="193"/>
  <c r="BA220" i="191" s="1"/>
  <c r="F221" i="193"/>
  <c r="G227" i="193"/>
  <c r="BA227" i="191" s="1"/>
  <c r="AZ227" i="191"/>
  <c r="AZ241" i="191"/>
  <c r="G241" i="193"/>
  <c r="BA241" i="191" s="1"/>
  <c r="F242" i="193"/>
  <c r="AZ267" i="191"/>
  <c r="G267" i="193"/>
  <c r="BA267" i="191" s="1"/>
  <c r="F268" i="193"/>
  <c r="G279" i="193"/>
  <c r="BA279" i="191" s="1"/>
  <c r="AZ279" i="191"/>
  <c r="AZ376" i="191"/>
  <c r="G376" i="193"/>
  <c r="BA376" i="191" s="1"/>
  <c r="AZ380" i="191"/>
  <c r="G380" i="193"/>
  <c r="BA380" i="191" s="1"/>
  <c r="G561" i="193"/>
  <c r="BA561" i="191" s="1"/>
  <c r="AZ561" i="191"/>
  <c r="F562" i="193"/>
  <c r="AZ566" i="191"/>
  <c r="G566" i="193"/>
  <c r="BA566" i="191" s="1"/>
  <c r="F567" i="193"/>
  <c r="G606" i="193"/>
  <c r="BA606" i="191" s="1"/>
  <c r="AZ606" i="191"/>
  <c r="AZ934" i="191"/>
  <c r="G934" i="193"/>
  <c r="BA934" i="191" s="1"/>
  <c r="AZ949" i="191"/>
  <c r="G949" i="193"/>
  <c r="BA949" i="191" s="1"/>
  <c r="G1109" i="193"/>
  <c r="BA1109" i="191" s="1"/>
  <c r="AZ1109" i="191"/>
  <c r="F1110" i="193"/>
  <c r="G1252" i="193"/>
  <c r="BA1252" i="191" s="1"/>
  <c r="AZ1252" i="191"/>
  <c r="G126" i="193"/>
  <c r="BA126" i="191" s="1"/>
  <c r="AZ126" i="191"/>
  <c r="F127" i="193"/>
  <c r="G249" i="193"/>
  <c r="BA249" i="191" s="1"/>
  <c r="AZ249" i="191"/>
  <c r="F250" i="193"/>
  <c r="AZ261" i="191"/>
  <c r="G261" i="193"/>
  <c r="BA261" i="191" s="1"/>
  <c r="AZ306" i="191"/>
  <c r="G306" i="193"/>
  <c r="BA306" i="191" s="1"/>
  <c r="G361" i="193"/>
  <c r="BA361" i="191" s="1"/>
  <c r="AZ361" i="191"/>
  <c r="G394" i="193"/>
  <c r="BA394" i="191" s="1"/>
  <c r="AZ394" i="191"/>
  <c r="AZ483" i="191"/>
  <c r="G483" i="193"/>
  <c r="BA483" i="191" s="1"/>
  <c r="G687" i="193"/>
  <c r="BA687" i="191" s="1"/>
  <c r="AZ687" i="191"/>
  <c r="G695" i="193"/>
  <c r="BA695" i="191" s="1"/>
  <c r="AZ695" i="191"/>
  <c r="F696" i="193"/>
  <c r="AZ716" i="191"/>
  <c r="G716" i="193"/>
  <c r="BA716" i="191" s="1"/>
  <c r="F717" i="193"/>
  <c r="AZ1137" i="191"/>
  <c r="G1137" i="193"/>
  <c r="BA1137" i="191" s="1"/>
  <c r="G1272" i="193"/>
  <c r="BA1272" i="191" s="1"/>
  <c r="AZ1272" i="191"/>
  <c r="AZ26" i="191"/>
  <c r="G26" i="193"/>
  <c r="BA26" i="191" s="1"/>
  <c r="F27" i="193"/>
  <c r="G112" i="193"/>
  <c r="BA112" i="191" s="1"/>
  <c r="AZ112" i="191"/>
  <c r="F113" i="193"/>
  <c r="G171" i="193"/>
  <c r="BA171" i="191" s="1"/>
  <c r="AZ171" i="191"/>
  <c r="F172" i="193"/>
  <c r="AZ289" i="191"/>
  <c r="G289" i="193"/>
  <c r="BA289" i="191" s="1"/>
  <c r="G325" i="193"/>
  <c r="BA325" i="191" s="1"/>
  <c r="AZ325" i="191"/>
  <c r="F326" i="193"/>
  <c r="AZ618" i="191"/>
  <c r="G618" i="193"/>
  <c r="BA618" i="191" s="1"/>
  <c r="F619" i="193"/>
  <c r="G851" i="193"/>
  <c r="BA851" i="191" s="1"/>
  <c r="AZ851" i="191"/>
  <c r="AZ913" i="191"/>
  <c r="G913" i="193"/>
  <c r="BA913" i="191" s="1"/>
  <c r="AZ1024" i="191"/>
  <c r="G1024" i="193"/>
  <c r="BA1024" i="191" s="1"/>
  <c r="F1025" i="193"/>
  <c r="AZ1040" i="191"/>
  <c r="G1040" i="193"/>
  <c r="BA1040" i="191" s="1"/>
  <c r="F1041" i="193"/>
  <c r="F494" i="193" l="1"/>
  <c r="AZ493" i="191"/>
  <c r="G493" i="193"/>
  <c r="BA493" i="191" s="1"/>
  <c r="F340" i="193"/>
  <c r="G339" i="193"/>
  <c r="BA339" i="191" s="1"/>
  <c r="AZ339" i="191"/>
  <c r="G191" i="193"/>
  <c r="BA191" i="191" s="1"/>
  <c r="AZ191" i="191"/>
  <c r="AZ190" i="191"/>
  <c r="G190" i="193"/>
  <c r="BA190" i="191" s="1"/>
  <c r="F295" i="193"/>
  <c r="F646" i="193"/>
  <c r="G645" i="193"/>
  <c r="BA645" i="191" s="1"/>
  <c r="AZ645" i="191"/>
  <c r="G69" i="193"/>
  <c r="BA69" i="191" s="1"/>
  <c r="AZ69" i="191"/>
  <c r="AZ146" i="191"/>
  <c r="G146" i="193"/>
  <c r="BA146" i="191" s="1"/>
  <c r="AZ178" i="191"/>
  <c r="G178" i="193"/>
  <c r="BA178" i="191" s="1"/>
  <c r="F179" i="193"/>
  <c r="G294" i="193"/>
  <c r="BA294" i="191" s="1"/>
  <c r="AZ294" i="191"/>
  <c r="AZ1100" i="191"/>
  <c r="G1100" i="193"/>
  <c r="BA1100" i="191" s="1"/>
  <c r="F1101" i="193"/>
  <c r="AZ612" i="191"/>
  <c r="G612" i="193"/>
  <c r="BA612" i="191" s="1"/>
  <c r="F613" i="193"/>
  <c r="AZ870" i="191"/>
  <c r="G870" i="193"/>
  <c r="BA870" i="191" s="1"/>
  <c r="F871" i="193"/>
  <c r="G349" i="193"/>
  <c r="BA349" i="191" s="1"/>
  <c r="AZ349" i="191"/>
  <c r="F197" i="193"/>
  <c r="G79" i="193"/>
  <c r="BA79" i="191" s="1"/>
  <c r="F80" i="193"/>
  <c r="G196" i="193"/>
  <c r="BA196" i="191" s="1"/>
  <c r="AZ196" i="191"/>
  <c r="AZ494" i="191"/>
  <c r="G494" i="193"/>
  <c r="BA494" i="191" s="1"/>
  <c r="G1052" i="193"/>
  <c r="BA1052" i="191" s="1"/>
  <c r="AZ1052" i="191"/>
  <c r="AZ894" i="191"/>
  <c r="G894" i="193"/>
  <c r="BA894" i="191" s="1"/>
  <c r="F895" i="193"/>
  <c r="F350" i="193"/>
  <c r="AZ79" i="191"/>
  <c r="G450" i="193"/>
  <c r="BA450" i="191" s="1"/>
  <c r="F1053" i="193"/>
  <c r="AZ450" i="191"/>
  <c r="F451" i="193"/>
  <c r="AZ340" i="191"/>
  <c r="G340" i="193"/>
  <c r="BA340" i="191" s="1"/>
  <c r="F341" i="193"/>
  <c r="G212" i="193"/>
  <c r="BA212" i="191" s="1"/>
  <c r="AZ212" i="191"/>
  <c r="F213" i="193"/>
  <c r="AZ625" i="191"/>
  <c r="G625" i="193"/>
  <c r="BA625" i="191" s="1"/>
  <c r="F626" i="193"/>
  <c r="AZ1217" i="191"/>
  <c r="G1217" i="193"/>
  <c r="BA1217" i="191" s="1"/>
  <c r="F1218" i="193"/>
  <c r="G485" i="193"/>
  <c r="BA485" i="191" s="1"/>
  <c r="AZ485" i="191"/>
  <c r="G472" i="193"/>
  <c r="BA472" i="191" s="1"/>
  <c r="AZ472" i="191"/>
  <c r="F473" i="193"/>
  <c r="AZ525" i="191"/>
  <c r="G525" i="193"/>
  <c r="BA525" i="191" s="1"/>
  <c r="G20" i="193"/>
  <c r="BA20" i="191" s="1"/>
  <c r="AZ20" i="191"/>
  <c r="F21" i="193"/>
  <c r="G164" i="193"/>
  <c r="BA164" i="191" s="1"/>
  <c r="AZ164" i="191"/>
  <c r="F165" i="193"/>
  <c r="G1076" i="193"/>
  <c r="BA1076" i="191" s="1"/>
  <c r="AZ1076" i="191"/>
  <c r="F1077" i="193"/>
  <c r="G152" i="193"/>
  <c r="BA152" i="191" s="1"/>
  <c r="AZ152" i="191"/>
  <c r="F153" i="193"/>
  <c r="AZ311" i="191"/>
  <c r="G311" i="193"/>
  <c r="BA311" i="191" s="1"/>
  <c r="G46" i="193"/>
  <c r="BA46" i="191" s="1"/>
  <c r="AZ46" i="191"/>
  <c r="F47" i="193"/>
  <c r="G86" i="193"/>
  <c r="BA86" i="191" s="1"/>
  <c r="AZ86" i="191"/>
  <c r="F87" i="193"/>
  <c r="G108" i="193"/>
  <c r="BA108" i="191" s="1"/>
  <c r="AZ108" i="191"/>
  <c r="G235" i="193"/>
  <c r="BA235" i="191" s="1"/>
  <c r="AZ235" i="191"/>
  <c r="F236" i="193"/>
  <c r="F406" i="193"/>
  <c r="AZ405" i="191"/>
  <c r="G405" i="193"/>
  <c r="BA405" i="191" s="1"/>
  <c r="G471" i="193"/>
  <c r="BA471" i="191" s="1"/>
  <c r="AZ471" i="191"/>
  <c r="G655" i="193"/>
  <c r="BA655" i="191" s="1"/>
  <c r="AZ655" i="191"/>
  <c r="F656" i="193"/>
  <c r="AZ524" i="191"/>
  <c r="G524" i="193"/>
  <c r="BA524" i="191" s="1"/>
  <c r="G552" i="193"/>
  <c r="BA552" i="191" s="1"/>
  <c r="AZ552" i="191"/>
  <c r="F553" i="193"/>
  <c r="G646" i="193"/>
  <c r="BA646" i="191" s="1"/>
  <c r="F647" i="193"/>
  <c r="AZ743" i="191"/>
  <c r="G743" i="193"/>
  <c r="BA743" i="191" s="1"/>
  <c r="G787" i="193"/>
  <c r="BA787" i="191" s="1"/>
  <c r="AZ787" i="191"/>
  <c r="G929" i="193"/>
  <c r="BA929" i="191" s="1"/>
  <c r="AZ929" i="191"/>
  <c r="AZ988" i="191"/>
  <c r="G988" i="193"/>
  <c r="BA988" i="191" s="1"/>
  <c r="F989" i="193"/>
  <c r="AZ996" i="191"/>
  <c r="G996" i="193"/>
  <c r="BA996" i="191" s="1"/>
  <c r="F997" i="193"/>
  <c r="AZ221" i="191"/>
  <c r="G221" i="193"/>
  <c r="BA221" i="191" s="1"/>
  <c r="F222" i="193"/>
  <c r="G242" i="193"/>
  <c r="BA242" i="191" s="1"/>
  <c r="AZ242" i="191"/>
  <c r="F243" i="193"/>
  <c r="G268" i="193"/>
  <c r="BA268" i="191" s="1"/>
  <c r="AZ268" i="191"/>
  <c r="F269" i="193"/>
  <c r="AZ562" i="191"/>
  <c r="G562" i="193"/>
  <c r="BA562" i="191" s="1"/>
  <c r="AZ567" i="191"/>
  <c r="G567" i="193"/>
  <c r="BA567" i="191" s="1"/>
  <c r="G1110" i="193"/>
  <c r="BA1110" i="191" s="1"/>
  <c r="AZ1110" i="191"/>
  <c r="G127" i="193"/>
  <c r="BA127" i="191" s="1"/>
  <c r="AZ127" i="191"/>
  <c r="F128" i="193"/>
  <c r="G250" i="193"/>
  <c r="BA250" i="191" s="1"/>
  <c r="AZ250" i="191"/>
  <c r="F251" i="193"/>
  <c r="AZ696" i="191"/>
  <c r="G696" i="193"/>
  <c r="BA696" i="191" s="1"/>
  <c r="F697" i="193"/>
  <c r="G717" i="193"/>
  <c r="BA717" i="191" s="1"/>
  <c r="AZ717" i="191"/>
  <c r="AZ27" i="191"/>
  <c r="G27" i="193"/>
  <c r="BA27" i="191" s="1"/>
  <c r="G113" i="193"/>
  <c r="BA113" i="191" s="1"/>
  <c r="AZ113" i="191"/>
  <c r="F114" i="193"/>
  <c r="AZ172" i="191"/>
  <c r="G172" i="193"/>
  <c r="BA172" i="191" s="1"/>
  <c r="G295" i="193"/>
  <c r="BA295" i="191" s="1"/>
  <c r="G326" i="193"/>
  <c r="BA326" i="191" s="1"/>
  <c r="AZ326" i="191"/>
  <c r="F327" i="193"/>
  <c r="AZ619" i="191"/>
  <c r="G619" i="193"/>
  <c r="BA619" i="191" s="1"/>
  <c r="AZ1025" i="191"/>
  <c r="G1025" i="193"/>
  <c r="BA1025" i="191" s="1"/>
  <c r="G1041" i="193"/>
  <c r="BA1041" i="191" s="1"/>
  <c r="AZ1041" i="191"/>
  <c r="AZ646" i="191" l="1"/>
  <c r="G1101" i="193"/>
  <c r="BA1101" i="191" s="1"/>
  <c r="AZ1101" i="191"/>
  <c r="F1102" i="193"/>
  <c r="G179" i="193"/>
  <c r="BA179" i="191" s="1"/>
  <c r="AZ179" i="191"/>
  <c r="F180" i="193"/>
  <c r="AZ295" i="191"/>
  <c r="F296" i="193"/>
  <c r="G341" i="193"/>
  <c r="BA341" i="191" s="1"/>
  <c r="F342" i="193"/>
  <c r="AZ341" i="191"/>
  <c r="G451" i="193"/>
  <c r="BA451" i="191" s="1"/>
  <c r="AZ451" i="191"/>
  <c r="AZ613" i="191"/>
  <c r="G613" i="193"/>
  <c r="BA613" i="191" s="1"/>
  <c r="F614" i="193"/>
  <c r="AZ871" i="191"/>
  <c r="G871" i="193"/>
  <c r="BA871" i="191" s="1"/>
  <c r="F872" i="193"/>
  <c r="G213" i="193"/>
  <c r="BA213" i="191" s="1"/>
  <c r="AZ213" i="191"/>
  <c r="G626" i="193"/>
  <c r="BA626" i="191" s="1"/>
  <c r="AZ626" i="191"/>
  <c r="F627" i="193"/>
  <c r="G1218" i="193"/>
  <c r="BA1218" i="191" s="1"/>
  <c r="AZ1218" i="191"/>
  <c r="F1219" i="193"/>
  <c r="G350" i="193"/>
  <c r="BA350" i="191" s="1"/>
  <c r="AZ350" i="191"/>
  <c r="F351" i="193"/>
  <c r="G80" i="193"/>
  <c r="BA80" i="191" s="1"/>
  <c r="AZ80" i="191"/>
  <c r="F81" i="193"/>
  <c r="AZ197" i="191"/>
  <c r="G197" i="193"/>
  <c r="BA197" i="191" s="1"/>
  <c r="G1053" i="193"/>
  <c r="BA1053" i="191" s="1"/>
  <c r="AZ1053" i="191"/>
  <c r="AZ895" i="191"/>
  <c r="G895" i="193"/>
  <c r="BA895" i="191" s="1"/>
  <c r="F896" i="193"/>
  <c r="F474" i="193"/>
  <c r="G473" i="193"/>
  <c r="BA473" i="191" s="1"/>
  <c r="AZ473" i="191"/>
  <c r="AZ21" i="191"/>
  <c r="G21" i="193"/>
  <c r="BA21" i="191" s="1"/>
  <c r="F22" i="193"/>
  <c r="G165" i="193"/>
  <c r="BA165" i="191" s="1"/>
  <c r="AZ165" i="191"/>
  <c r="F166" i="193"/>
  <c r="G1077" i="193"/>
  <c r="BA1077" i="191" s="1"/>
  <c r="AZ1077" i="191"/>
  <c r="F1078" i="193"/>
  <c r="AZ153" i="191"/>
  <c r="G153" i="193"/>
  <c r="BA153" i="191" s="1"/>
  <c r="F154" i="193"/>
  <c r="F48" i="193"/>
  <c r="AZ47" i="191"/>
  <c r="G47" i="193"/>
  <c r="BA47" i="191" s="1"/>
  <c r="G87" i="193"/>
  <c r="BA87" i="191" s="1"/>
  <c r="AZ87" i="191"/>
  <c r="F88" i="193"/>
  <c r="AZ236" i="191"/>
  <c r="G236" i="193"/>
  <c r="BA236" i="191" s="1"/>
  <c r="G406" i="193"/>
  <c r="BA406" i="191" s="1"/>
  <c r="AZ406" i="191"/>
  <c r="F657" i="193"/>
  <c r="AZ656" i="191"/>
  <c r="G656" i="193"/>
  <c r="BA656" i="191" s="1"/>
  <c r="AZ553" i="191"/>
  <c r="G553" i="193"/>
  <c r="BA553" i="191" s="1"/>
  <c r="F554" i="193"/>
  <c r="G647" i="193"/>
  <c r="BA647" i="191" s="1"/>
  <c r="AZ647" i="191"/>
  <c r="F648" i="193"/>
  <c r="AZ989" i="191"/>
  <c r="G989" i="193"/>
  <c r="BA989" i="191" s="1"/>
  <c r="AZ997" i="191"/>
  <c r="G997" i="193"/>
  <c r="BA997" i="191" s="1"/>
  <c r="F998" i="193"/>
  <c r="G1102" i="193"/>
  <c r="BA1102" i="191" s="1"/>
  <c r="AZ222" i="191"/>
  <c r="G222" i="193"/>
  <c r="BA222" i="191" s="1"/>
  <c r="F223" i="193"/>
  <c r="AZ243" i="191"/>
  <c r="G243" i="193"/>
  <c r="BA243" i="191" s="1"/>
  <c r="F244" i="193"/>
  <c r="F245" i="193" s="1"/>
  <c r="G269" i="193"/>
  <c r="BA269" i="191" s="1"/>
  <c r="AZ269" i="191"/>
  <c r="G128" i="193"/>
  <c r="BA128" i="191" s="1"/>
  <c r="AZ128" i="191"/>
  <c r="G251" i="193"/>
  <c r="BA251" i="191" s="1"/>
  <c r="AZ251" i="191"/>
  <c r="F252" i="193"/>
  <c r="G697" i="193"/>
  <c r="BA697" i="191" s="1"/>
  <c r="AZ697" i="191"/>
  <c r="G114" i="193"/>
  <c r="BA114" i="191" s="1"/>
  <c r="AZ114" i="191"/>
  <c r="F115" i="193"/>
  <c r="AZ327" i="191"/>
  <c r="G327" i="193"/>
  <c r="BA327" i="191" s="1"/>
  <c r="F328" i="193"/>
  <c r="AZ1102" i="191" l="1"/>
  <c r="AZ180" i="191"/>
  <c r="G180" i="193"/>
  <c r="BA180" i="191" s="1"/>
  <c r="F181" i="193"/>
  <c r="G342" i="193"/>
  <c r="BA342" i="191" s="1"/>
  <c r="AZ342" i="191"/>
  <c r="F343" i="193"/>
  <c r="G296" i="193"/>
  <c r="BA296" i="191" s="1"/>
  <c r="AZ296" i="191"/>
  <c r="F297" i="193"/>
  <c r="AZ614" i="191"/>
  <c r="AZ1219" i="191"/>
  <c r="G1219" i="193"/>
  <c r="BA1219" i="191" s="1"/>
  <c r="F873" i="193"/>
  <c r="G614" i="193"/>
  <c r="BA614" i="191" s="1"/>
  <c r="G872" i="193"/>
  <c r="BA872" i="191" s="1"/>
  <c r="AZ872" i="191"/>
  <c r="AZ627" i="191"/>
  <c r="G627" i="193"/>
  <c r="BA627" i="191" s="1"/>
  <c r="F628" i="193"/>
  <c r="AZ351" i="191"/>
  <c r="G351" i="193"/>
  <c r="BA351" i="191" s="1"/>
  <c r="F352" i="193"/>
  <c r="G81" i="193"/>
  <c r="BA81" i="191" s="1"/>
  <c r="AZ81" i="191"/>
  <c r="G896" i="193"/>
  <c r="BA896" i="191" s="1"/>
  <c r="AZ896" i="191"/>
  <c r="F897" i="193"/>
  <c r="G474" i="193"/>
  <c r="BA474" i="191" s="1"/>
  <c r="F475" i="193"/>
  <c r="AZ474" i="191"/>
  <c r="AZ245" i="191"/>
  <c r="G245" i="193"/>
  <c r="BA245" i="191" s="1"/>
  <c r="G22" i="193"/>
  <c r="BA22" i="191" s="1"/>
  <c r="AZ22" i="191"/>
  <c r="AZ166" i="191"/>
  <c r="G166" i="193"/>
  <c r="BA166" i="191" s="1"/>
  <c r="G1078" i="193"/>
  <c r="BA1078" i="191" s="1"/>
  <c r="AZ1078" i="191"/>
  <c r="F1079" i="193"/>
  <c r="G154" i="193"/>
  <c r="BA154" i="191" s="1"/>
  <c r="AZ154" i="191"/>
  <c r="F155" i="193"/>
  <c r="G48" i="193"/>
  <c r="BA48" i="191" s="1"/>
  <c r="AZ48" i="191"/>
  <c r="F49" i="193"/>
  <c r="G88" i="193"/>
  <c r="BA88" i="191" s="1"/>
  <c r="AZ88" i="191"/>
  <c r="F89" i="193"/>
  <c r="AZ657" i="191"/>
  <c r="G657" i="193"/>
  <c r="BA657" i="191" s="1"/>
  <c r="F658" i="193"/>
  <c r="G554" i="193"/>
  <c r="BA554" i="191" s="1"/>
  <c r="AZ554" i="191"/>
  <c r="F555" i="193"/>
  <c r="AZ648" i="191"/>
  <c r="G648" i="193"/>
  <c r="BA648" i="191" s="1"/>
  <c r="F649" i="193"/>
  <c r="G998" i="193"/>
  <c r="BA998" i="191" s="1"/>
  <c r="AZ998" i="191"/>
  <c r="AZ223" i="191"/>
  <c r="G223" i="193"/>
  <c r="BA223" i="191" s="1"/>
  <c r="AZ244" i="191"/>
  <c r="G244" i="193"/>
  <c r="BA244" i="191" s="1"/>
  <c r="G252" i="193"/>
  <c r="BA252" i="191" s="1"/>
  <c r="AZ252" i="191"/>
  <c r="F253" i="193"/>
  <c r="G115" i="193"/>
  <c r="BA115" i="191" s="1"/>
  <c r="AZ115" i="191"/>
  <c r="F116" i="193"/>
  <c r="G328" i="193"/>
  <c r="BA328" i="191" s="1"/>
  <c r="AZ328" i="191"/>
  <c r="F329" i="193"/>
  <c r="AZ181" i="191" l="1"/>
  <c r="G873" i="193"/>
  <c r="BA873" i="191" s="1"/>
  <c r="AZ873" i="191"/>
  <c r="F874" i="193"/>
  <c r="G181" i="193"/>
  <c r="BA181" i="191" s="1"/>
  <c r="G297" i="193"/>
  <c r="BA297" i="191" s="1"/>
  <c r="AZ297" i="191"/>
  <c r="G343" i="193"/>
  <c r="BA343" i="191" s="1"/>
  <c r="AZ343" i="191"/>
  <c r="F344" i="193"/>
  <c r="F298" i="193"/>
  <c r="AZ628" i="191"/>
  <c r="G628" i="193"/>
  <c r="BA628" i="191" s="1"/>
  <c r="F629" i="193"/>
  <c r="G352" i="193"/>
  <c r="BA352" i="191" s="1"/>
  <c r="AZ352" i="191"/>
  <c r="F353" i="193"/>
  <c r="G897" i="193"/>
  <c r="BA897" i="191" s="1"/>
  <c r="AZ897" i="191"/>
  <c r="AZ475" i="191"/>
  <c r="G475" i="193"/>
  <c r="BA475" i="191" s="1"/>
  <c r="G1079" i="193"/>
  <c r="BA1079" i="191" s="1"/>
  <c r="AZ1079" i="191"/>
  <c r="F1080" i="193"/>
  <c r="AZ155" i="191"/>
  <c r="G155" i="193"/>
  <c r="BA155" i="191" s="1"/>
  <c r="G49" i="193"/>
  <c r="BA49" i="191" s="1"/>
  <c r="AZ49" i="191"/>
  <c r="F50" i="193"/>
  <c r="G89" i="193"/>
  <c r="BA89" i="191" s="1"/>
  <c r="AZ89" i="191"/>
  <c r="F90" i="193"/>
  <c r="AZ658" i="191"/>
  <c r="G658" i="193"/>
  <c r="BA658" i="191" s="1"/>
  <c r="F659" i="193"/>
  <c r="G555" i="193"/>
  <c r="BA555" i="191" s="1"/>
  <c r="AZ555" i="191"/>
  <c r="F556" i="193"/>
  <c r="AZ649" i="191"/>
  <c r="G649" i="193"/>
  <c r="BA649" i="191" s="1"/>
  <c r="F650" i="193"/>
  <c r="AZ253" i="191"/>
  <c r="G253" i="193"/>
  <c r="BA253" i="191" s="1"/>
  <c r="AZ116" i="191"/>
  <c r="G116" i="193"/>
  <c r="BA116" i="191" s="1"/>
  <c r="F117" i="193"/>
  <c r="AZ329" i="191"/>
  <c r="G329" i="193"/>
  <c r="BA329" i="191" s="1"/>
  <c r="AZ344" i="191" l="1"/>
  <c r="G344" i="193"/>
  <c r="BA344" i="191" s="1"/>
  <c r="AZ298" i="191"/>
  <c r="G298" i="193"/>
  <c r="BA298" i="191" s="1"/>
  <c r="G874" i="193"/>
  <c r="BA874" i="191" s="1"/>
  <c r="AZ874" i="191"/>
  <c r="F875" i="193"/>
  <c r="G629" i="193"/>
  <c r="BA629" i="191" s="1"/>
  <c r="AZ629" i="191"/>
  <c r="F630" i="193"/>
  <c r="G353" i="193"/>
  <c r="BA353" i="191" s="1"/>
  <c r="F354" i="193"/>
  <c r="AZ353" i="191"/>
  <c r="G1080" i="193"/>
  <c r="BA1080" i="191" s="1"/>
  <c r="AZ1080" i="191"/>
  <c r="F1081" i="193"/>
  <c r="G50" i="193"/>
  <c r="BA50" i="191" s="1"/>
  <c r="AZ50" i="191"/>
  <c r="F51" i="193"/>
  <c r="G90" i="193"/>
  <c r="BA90" i="191" s="1"/>
  <c r="AZ90" i="191"/>
  <c r="F91" i="193"/>
  <c r="G659" i="193"/>
  <c r="BA659" i="191" s="1"/>
  <c r="AZ659" i="191"/>
  <c r="AZ556" i="191"/>
  <c r="G556" i="193"/>
  <c r="BA556" i="191" s="1"/>
  <c r="F557" i="193"/>
  <c r="G650" i="193"/>
  <c r="BA650" i="191" s="1"/>
  <c r="AZ650" i="191"/>
  <c r="G117" i="193"/>
  <c r="BA117" i="191" s="1"/>
  <c r="AZ117" i="191"/>
  <c r="F118" i="193"/>
  <c r="G875" i="193"/>
  <c r="BA875" i="191" s="1"/>
  <c r="F876" i="193"/>
  <c r="AZ630" i="191"/>
  <c r="AZ354" i="191"/>
  <c r="G354" i="193"/>
  <c r="BA354" i="191" s="1"/>
  <c r="F355" i="193"/>
  <c r="AZ875" i="191" l="1"/>
  <c r="G630" i="193"/>
  <c r="BA630" i="191" s="1"/>
  <c r="F631" i="193"/>
  <c r="AZ1081" i="191"/>
  <c r="G1081" i="193"/>
  <c r="BA1081" i="191" s="1"/>
  <c r="F1082" i="193"/>
  <c r="AZ51" i="191"/>
  <c r="G51" i="193"/>
  <c r="BA51" i="191" s="1"/>
  <c r="F52" i="193"/>
  <c r="G91" i="193"/>
  <c r="BA91" i="191" s="1"/>
  <c r="AZ91" i="191"/>
  <c r="F92" i="193"/>
  <c r="AZ557" i="191"/>
  <c r="G557" i="193"/>
  <c r="BA557" i="191" s="1"/>
  <c r="G118" i="193"/>
  <c r="BA118" i="191" s="1"/>
  <c r="AZ118" i="191"/>
  <c r="F119" i="193"/>
  <c r="G876" i="193"/>
  <c r="BA876" i="191" s="1"/>
  <c r="AZ876" i="191"/>
  <c r="F877" i="193"/>
  <c r="G631" i="193"/>
  <c r="BA631" i="191" s="1"/>
  <c r="AZ631" i="191"/>
  <c r="G355" i="193"/>
  <c r="BA355" i="191" s="1"/>
  <c r="AZ355" i="191"/>
  <c r="F356" i="193"/>
  <c r="F632" i="193" l="1"/>
  <c r="G1082" i="193"/>
  <c r="BA1082" i="191" s="1"/>
  <c r="AZ1082" i="191"/>
  <c r="F1083" i="193"/>
  <c r="G52" i="193"/>
  <c r="BA52" i="191" s="1"/>
  <c r="AZ52" i="191"/>
  <c r="F53" i="193"/>
  <c r="G92" i="193"/>
  <c r="BA92" i="191" s="1"/>
  <c r="AZ92" i="191"/>
  <c r="F93" i="193"/>
  <c r="G119" i="193"/>
  <c r="BA119" i="191" s="1"/>
  <c r="AZ119" i="191"/>
  <c r="F120" i="193"/>
  <c r="G877" i="193"/>
  <c r="BA877" i="191" s="1"/>
  <c r="AZ877" i="191"/>
  <c r="F878" i="193"/>
  <c r="G632" i="193"/>
  <c r="BA632" i="191" s="1"/>
  <c r="AZ632" i="191"/>
  <c r="F633" i="193"/>
  <c r="AZ356" i="191"/>
  <c r="G356" i="193"/>
  <c r="BA356" i="191" s="1"/>
  <c r="G1083" i="193" l="1"/>
  <c r="BA1083" i="191" s="1"/>
  <c r="AZ1083" i="191"/>
  <c r="F1084" i="193"/>
  <c r="G53" i="193"/>
  <c r="BA53" i="191" s="1"/>
  <c r="AZ53" i="191"/>
  <c r="G93" i="193"/>
  <c r="BA93" i="191" s="1"/>
  <c r="AZ93" i="191"/>
  <c r="F94" i="193"/>
  <c r="G120" i="193"/>
  <c r="BA120" i="191" s="1"/>
  <c r="AZ120" i="191"/>
  <c r="AZ878" i="191"/>
  <c r="G878" i="193"/>
  <c r="BA878" i="191" s="1"/>
  <c r="AZ633" i="191"/>
  <c r="G633" i="193"/>
  <c r="BA633" i="191" s="1"/>
  <c r="AZ1084" i="191" l="1"/>
  <c r="G1084" i="193"/>
  <c r="BA1084" i="191" s="1"/>
  <c r="G94" i="193"/>
  <c r="BA94" i="191" s="1"/>
  <c r="AZ94" i="191"/>
  <c r="F95" i="193"/>
  <c r="G95" i="193" l="1"/>
  <c r="BA95" i="191" s="1"/>
  <c r="AZ95" i="191"/>
  <c r="F96" i="193"/>
  <c r="AZ96" i="191" l="1"/>
  <c r="G96" i="193"/>
  <c r="BA96" i="191" s="1"/>
  <c r="F97" i="193"/>
  <c r="G97" i="193" l="1"/>
  <c r="BA97" i="191" s="1"/>
  <c r="AZ97" i="191"/>
  <c r="F98" i="193"/>
  <c r="F99" i="193" l="1"/>
  <c r="G98" i="193"/>
  <c r="BA98" i="191" s="1"/>
  <c r="AZ98" i="191"/>
  <c r="G99" i="193" l="1"/>
  <c r="BA99" i="191" s="1"/>
  <c r="AZ99" i="191"/>
  <c r="F100" i="193"/>
  <c r="AZ100" i="191" l="1"/>
  <c r="G100" i="193"/>
  <c r="BA100" i="191" s="1"/>
  <c r="BD1129" i="191"/>
  <c r="BD1130" i="191"/>
  <c r="BD1131" i="191"/>
  <c r="BD1132" i="191"/>
  <c r="BD1133" i="191"/>
  <c r="BD1134" i="191"/>
  <c r="BD1135" i="191"/>
  <c r="BD1136" i="191"/>
  <c r="BD1137" i="191"/>
  <c r="BD1138" i="191"/>
  <c r="BD1139" i="191"/>
  <c r="BD1140" i="191"/>
  <c r="BD1141" i="191"/>
  <c r="BD1142" i="191"/>
  <c r="BD1143" i="191"/>
  <c r="BD1144" i="191"/>
  <c r="BD1145" i="191"/>
  <c r="BD1146" i="191"/>
  <c r="BD1147" i="191"/>
  <c r="BD1148" i="191"/>
  <c r="BD1149" i="191"/>
  <c r="BD1150" i="191"/>
  <c r="BD1151" i="191"/>
  <c r="BD1152" i="191"/>
  <c r="BD1153" i="191"/>
  <c r="BD1154" i="191"/>
  <c r="BD1155" i="191"/>
  <c r="BD1156" i="191"/>
  <c r="BD1157" i="191"/>
  <c r="BD1158" i="191"/>
  <c r="BD1159" i="191"/>
  <c r="BD1160" i="191"/>
  <c r="BD1161" i="191"/>
  <c r="BD1162" i="191"/>
  <c r="BD1163" i="191"/>
  <c r="BD1164" i="191"/>
  <c r="BD1165" i="191"/>
  <c r="BD1166" i="191"/>
  <c r="BD1167" i="191"/>
  <c r="BD1168" i="191"/>
  <c r="BD1169" i="191"/>
  <c r="BD1170" i="191"/>
  <c r="BD1171" i="191"/>
  <c r="BD1172" i="191"/>
  <c r="BD1173" i="191"/>
  <c r="BD1174" i="191"/>
  <c r="BD1175" i="191"/>
  <c r="BD1176" i="191"/>
  <c r="BD1177" i="191"/>
  <c r="BD1178" i="191"/>
  <c r="BD1179" i="191"/>
  <c r="BD1180" i="191"/>
  <c r="BD1181" i="191"/>
  <c r="BD1182" i="191"/>
  <c r="BD1183" i="191"/>
  <c r="BD1184" i="191"/>
  <c r="BD1185" i="191"/>
  <c r="BD1186" i="191"/>
  <c r="BD1187" i="191"/>
  <c r="BD1188" i="191"/>
  <c r="BD1189" i="191"/>
  <c r="BD1190" i="191"/>
  <c r="BD1191" i="191"/>
  <c r="BD1192" i="191"/>
  <c r="BD1193" i="191"/>
  <c r="BD1194" i="191"/>
  <c r="BD1195" i="191"/>
  <c r="BD1196" i="191"/>
  <c r="BD1197" i="191"/>
  <c r="BD1198" i="191"/>
  <c r="BD1199" i="191"/>
  <c r="BD1200" i="191"/>
  <c r="BD1201" i="191"/>
  <c r="BD1202" i="191"/>
  <c r="BD1203" i="191"/>
  <c r="BD1204" i="191"/>
  <c r="BD1205" i="191"/>
  <c r="BD1206" i="191"/>
  <c r="BD1207" i="191"/>
  <c r="BD1208" i="191"/>
  <c r="BD1209" i="191"/>
  <c r="BD1210" i="191"/>
  <c r="BD1211" i="191"/>
  <c r="BD1212" i="191"/>
  <c r="BD1213" i="191"/>
  <c r="BD1214" i="191"/>
  <c r="BD1215" i="191"/>
  <c r="BD1216" i="191"/>
  <c r="BD1217" i="191"/>
  <c r="BD1218" i="191"/>
  <c r="BD1219" i="191"/>
  <c r="BD1220" i="191"/>
  <c r="BD1221" i="191"/>
  <c r="BD1222" i="191"/>
  <c r="BD1223" i="191"/>
  <c r="BD1224" i="191"/>
  <c r="BD1225" i="191"/>
  <c r="BD1226" i="191"/>
  <c r="BD1227" i="191"/>
  <c r="BD1228" i="191"/>
  <c r="BD1229" i="191"/>
  <c r="BD1230" i="191"/>
  <c r="BD1231" i="191"/>
  <c r="BD1232" i="191"/>
  <c r="BD1233" i="191"/>
  <c r="BD1234" i="191"/>
  <c r="BD1235" i="191"/>
  <c r="BD1236" i="191"/>
  <c r="BD1237" i="191"/>
  <c r="BD1238" i="191"/>
  <c r="I25" i="191" l="1"/>
  <c r="H25" i="191"/>
  <c r="G25" i="191"/>
  <c r="Q12" i="191" l="1"/>
  <c r="Q11" i="191"/>
  <c r="Q10" i="191"/>
  <c r="Q9" i="191"/>
  <c r="Q8" i="191"/>
  <c r="AP11" i="191" l="1"/>
  <c r="AO11" i="191"/>
  <c r="AP10" i="191"/>
  <c r="AO10" i="191"/>
  <c r="AP9" i="191"/>
  <c r="AO9" i="191"/>
  <c r="AP8" i="191"/>
  <c r="AO8" i="191"/>
  <c r="AP7" i="191"/>
  <c r="BD1128" i="191" l="1"/>
  <c r="BD1127" i="191"/>
  <c r="BD1126" i="191"/>
  <c r="BD1125" i="191"/>
  <c r="BD1124" i="191"/>
  <c r="BD1123" i="191"/>
  <c r="BD1122" i="191"/>
  <c r="BD1121" i="191"/>
  <c r="BD1120" i="191"/>
  <c r="BD1119" i="191"/>
  <c r="BD1118" i="191"/>
  <c r="BD1117" i="191"/>
  <c r="BD1116" i="191"/>
  <c r="BD1115" i="191"/>
  <c r="BD1114" i="191"/>
  <c r="BD1113" i="191"/>
  <c r="BD1112" i="191"/>
  <c r="BD1111" i="191"/>
  <c r="BD1110" i="191"/>
  <c r="BD1109" i="191"/>
  <c r="BD1108" i="191"/>
  <c r="BD1107" i="191"/>
  <c r="BD1106" i="191"/>
  <c r="BD1105" i="191"/>
  <c r="BD1104" i="191"/>
  <c r="BD1103" i="191"/>
  <c r="BD1102" i="191"/>
  <c r="BD1101" i="191"/>
  <c r="BD1100" i="191"/>
  <c r="BD1099" i="191"/>
  <c r="BD1098" i="191"/>
  <c r="BD1097" i="191"/>
  <c r="BD1096" i="191"/>
  <c r="BD1095" i="191"/>
  <c r="BD1094" i="191"/>
  <c r="BD1093" i="191"/>
  <c r="BD1092" i="191"/>
  <c r="BD1091" i="191"/>
  <c r="BD1090" i="191"/>
  <c r="BD1089" i="191"/>
  <c r="BD1088" i="191"/>
  <c r="BD1087" i="191"/>
  <c r="BD1086" i="191"/>
  <c r="BD1085" i="191"/>
  <c r="BD1084" i="191"/>
  <c r="BD1083" i="191"/>
  <c r="BD1082" i="191"/>
  <c r="BD1081" i="191"/>
  <c r="BD1080" i="191"/>
  <c r="BD1079" i="191"/>
  <c r="BD1078" i="191"/>
  <c r="BD1077" i="191"/>
  <c r="BD1076" i="191"/>
  <c r="BD1075" i="191"/>
  <c r="BD1074" i="191"/>
  <c r="BD1073" i="191"/>
  <c r="BD1072" i="191"/>
  <c r="BD1071" i="191"/>
  <c r="BD1070" i="191"/>
  <c r="BD1069" i="191"/>
  <c r="BD1068" i="191"/>
  <c r="BD1067" i="191"/>
  <c r="BD1066" i="191"/>
  <c r="BD1065" i="191"/>
  <c r="BD1064" i="191"/>
  <c r="BD1063" i="191"/>
  <c r="BD1062" i="191"/>
  <c r="BD1061" i="191"/>
  <c r="BD1060" i="191"/>
  <c r="BD1059" i="191"/>
  <c r="BD1058" i="191"/>
  <c r="BD1057" i="191"/>
  <c r="BD1056" i="191"/>
  <c r="BD1055" i="191"/>
  <c r="BD1054" i="191"/>
  <c r="BD1053" i="191"/>
  <c r="BD1052" i="191"/>
  <c r="BD1051" i="191"/>
  <c r="BD1050" i="191"/>
  <c r="BD1049" i="191"/>
  <c r="BD1048" i="191"/>
  <c r="BD1047" i="191"/>
  <c r="BD1046" i="191"/>
  <c r="BD1045" i="191"/>
  <c r="BD1044" i="191"/>
  <c r="BD1043" i="191"/>
  <c r="BD1042" i="191"/>
  <c r="BD1041" i="191"/>
  <c r="BD1040" i="191"/>
  <c r="BD1039" i="191"/>
  <c r="BD1038" i="191"/>
  <c r="BD1037" i="191"/>
  <c r="BD1036" i="191"/>
  <c r="BD1035" i="191"/>
  <c r="BD1034" i="191"/>
  <c r="BD1033" i="191"/>
  <c r="BD1032" i="191"/>
  <c r="BD1031" i="191"/>
  <c r="BD1030" i="191"/>
  <c r="BD1029" i="191"/>
  <c r="BD1028" i="191"/>
  <c r="BD1027" i="191"/>
  <c r="BD1026" i="191"/>
  <c r="BD1025" i="191"/>
  <c r="BD1024" i="191"/>
  <c r="BD1023" i="191"/>
  <c r="BD1022" i="191"/>
  <c r="BD1021" i="191"/>
  <c r="BD1020" i="191"/>
  <c r="BD1019" i="191"/>
  <c r="BD1018" i="191"/>
  <c r="BD1017" i="191"/>
  <c r="BD1016" i="191"/>
  <c r="BD1015" i="191"/>
  <c r="BD1014" i="191"/>
  <c r="BD1013" i="191"/>
  <c r="BD1012" i="191"/>
  <c r="BD1011" i="191"/>
  <c r="BD1010" i="191"/>
  <c r="BD1009" i="191"/>
  <c r="BD1008" i="191"/>
  <c r="BD1007" i="191"/>
  <c r="BD1006" i="191"/>
  <c r="BD1005" i="191"/>
  <c r="BD1004" i="191"/>
  <c r="BD1003" i="191"/>
  <c r="BD1002" i="191"/>
  <c r="BD1001" i="191"/>
  <c r="BD1000" i="191"/>
  <c r="BD999" i="191"/>
  <c r="BD998" i="191"/>
  <c r="BD997" i="191"/>
  <c r="BD996" i="191"/>
  <c r="BD995" i="191"/>
  <c r="BD994" i="191"/>
  <c r="BD993" i="191"/>
  <c r="BD992" i="191"/>
  <c r="BD991" i="191"/>
  <c r="BD990" i="191"/>
  <c r="BD989" i="191"/>
  <c r="BD988" i="191"/>
  <c r="BD987" i="191"/>
  <c r="BD986" i="191"/>
  <c r="BD985" i="191"/>
  <c r="BD984" i="191"/>
  <c r="BD983" i="191"/>
  <c r="BD982" i="191"/>
  <c r="BD981" i="191"/>
  <c r="BD980" i="191"/>
  <c r="BD979" i="191"/>
  <c r="BD978" i="191"/>
  <c r="BD977" i="191"/>
  <c r="BD976" i="191"/>
  <c r="BD975" i="191"/>
  <c r="BD974" i="191"/>
  <c r="BD973" i="191"/>
  <c r="BD972" i="191"/>
  <c r="BD971" i="191"/>
  <c r="BD970" i="191"/>
  <c r="BD969" i="191"/>
  <c r="BD968" i="191"/>
  <c r="BD967" i="191"/>
  <c r="BD966" i="191"/>
  <c r="BD965" i="191"/>
  <c r="BD964" i="191"/>
  <c r="BD963" i="191"/>
  <c r="BD962" i="191"/>
  <c r="BD961" i="191"/>
  <c r="BD960" i="191"/>
  <c r="BD959" i="191"/>
  <c r="BD958" i="191"/>
  <c r="BD957" i="191"/>
  <c r="BD956" i="191"/>
  <c r="BD955" i="191"/>
  <c r="BD954" i="191"/>
  <c r="BD953" i="191"/>
  <c r="BD952" i="191"/>
  <c r="BD951" i="191"/>
  <c r="BD950" i="191"/>
  <c r="BD949" i="191"/>
  <c r="BD948" i="191"/>
  <c r="BD947" i="191"/>
  <c r="BD946" i="191"/>
  <c r="BD945" i="191"/>
  <c r="BD944" i="191"/>
  <c r="BD943" i="191"/>
  <c r="BD942" i="191"/>
  <c r="BD941" i="191"/>
  <c r="BD940" i="191"/>
  <c r="BD939" i="191"/>
  <c r="BD938" i="191"/>
  <c r="BD937" i="191"/>
  <c r="BD936" i="191"/>
  <c r="BD935" i="191"/>
  <c r="BD934" i="191"/>
  <c r="BD933" i="191"/>
  <c r="BD932" i="191"/>
  <c r="BD931" i="191"/>
  <c r="BD930" i="191"/>
  <c r="BD929" i="191"/>
  <c r="BD928" i="191"/>
  <c r="BD927" i="191"/>
  <c r="BD926" i="191"/>
  <c r="BD925" i="191"/>
  <c r="BD924" i="191"/>
  <c r="BD923" i="191"/>
  <c r="BD922" i="191"/>
  <c r="BD921" i="191"/>
  <c r="BD920" i="191"/>
  <c r="BD919" i="191"/>
  <c r="BD918" i="191"/>
  <c r="BD917" i="191"/>
  <c r="BD916" i="191"/>
  <c r="BD915" i="191"/>
  <c r="BD914" i="191"/>
  <c r="BD913" i="191"/>
  <c r="BD912" i="191"/>
  <c r="BD911" i="191"/>
  <c r="BD910" i="191"/>
  <c r="BD909" i="191"/>
  <c r="BD908" i="191"/>
  <c r="BD907" i="191"/>
  <c r="BD906" i="191"/>
  <c r="BD905" i="191"/>
  <c r="BD904" i="191"/>
  <c r="BD903" i="191"/>
  <c r="BD902" i="191"/>
  <c r="BD901" i="191"/>
  <c r="BD900" i="191"/>
  <c r="BD899" i="191"/>
  <c r="BD898" i="191"/>
  <c r="BD897" i="191"/>
  <c r="BD896" i="191"/>
  <c r="BD895" i="191"/>
  <c r="BD894" i="191"/>
  <c r="BD893" i="191"/>
  <c r="BD892" i="191"/>
  <c r="BD891" i="191"/>
  <c r="BD890" i="191"/>
  <c r="BD889" i="191"/>
  <c r="BD888" i="191"/>
  <c r="BD887" i="191"/>
  <c r="BD886" i="191"/>
  <c r="BD885" i="191"/>
  <c r="BD884" i="191"/>
  <c r="BD883" i="191"/>
  <c r="BD882" i="191"/>
  <c r="BD881" i="191"/>
  <c r="BD880" i="191"/>
  <c r="BD879" i="191"/>
  <c r="BD878" i="191"/>
  <c r="BD877" i="191"/>
  <c r="BD876" i="191"/>
  <c r="BD875" i="191"/>
  <c r="BD874" i="191"/>
  <c r="BD873" i="191"/>
  <c r="BD872" i="191"/>
  <c r="BD871" i="191"/>
  <c r="BD870" i="191"/>
  <c r="BD869" i="191"/>
  <c r="BD868" i="191"/>
  <c r="BD867" i="191"/>
  <c r="BD866" i="191"/>
  <c r="BD865" i="191"/>
  <c r="BD864" i="191"/>
  <c r="BD863" i="191"/>
  <c r="BD862" i="191"/>
  <c r="BD861" i="191"/>
  <c r="BD860" i="191"/>
  <c r="BD859" i="191"/>
  <c r="BD858" i="191"/>
  <c r="BD857" i="191"/>
  <c r="BD856" i="191"/>
  <c r="BD855" i="191"/>
  <c r="BD854" i="191"/>
  <c r="BD853" i="191"/>
  <c r="BD852" i="191"/>
  <c r="BD851" i="191"/>
  <c r="BD850" i="191"/>
  <c r="BD849" i="191"/>
  <c r="BD848" i="191"/>
  <c r="BD847" i="191"/>
  <c r="BD846" i="191"/>
  <c r="BD845" i="191"/>
  <c r="BD844" i="191"/>
  <c r="BD843" i="191"/>
  <c r="BD842" i="191"/>
  <c r="BD841" i="191"/>
  <c r="BD840" i="191"/>
  <c r="BD839" i="191"/>
  <c r="BD838" i="191"/>
  <c r="BD837" i="191"/>
  <c r="BD836" i="191"/>
  <c r="BD835" i="191"/>
  <c r="BD834" i="191"/>
  <c r="BD833" i="191"/>
  <c r="BD832" i="191"/>
  <c r="BD831" i="191"/>
  <c r="BD830" i="191"/>
  <c r="BD829" i="191"/>
  <c r="BD828" i="191"/>
  <c r="BD827" i="191"/>
  <c r="BD826" i="191"/>
  <c r="BD825" i="191"/>
  <c r="BD824" i="191"/>
  <c r="BD823" i="191"/>
  <c r="BD822" i="191"/>
  <c r="BD821" i="191"/>
  <c r="BD820" i="191"/>
  <c r="BD819" i="191"/>
  <c r="BD818" i="191"/>
  <c r="BD817" i="191"/>
  <c r="BD816" i="191"/>
  <c r="BD815" i="191"/>
  <c r="BD814" i="191"/>
  <c r="BD813" i="191"/>
  <c r="BD812" i="191"/>
  <c r="BD811" i="191"/>
  <c r="BD810" i="191"/>
  <c r="BD809" i="191"/>
  <c r="BD808" i="191"/>
  <c r="BD807" i="191"/>
  <c r="BD806" i="191"/>
  <c r="BD805" i="191"/>
  <c r="BD804" i="191"/>
  <c r="BD803" i="191"/>
  <c r="BD802" i="191"/>
  <c r="BD801" i="191"/>
  <c r="BD800" i="191"/>
  <c r="BD799" i="191"/>
  <c r="BD798" i="191"/>
  <c r="BD797" i="191"/>
  <c r="BD796" i="191"/>
  <c r="BD795" i="191"/>
  <c r="BD794" i="191"/>
  <c r="BD793" i="191"/>
  <c r="BD792" i="191"/>
  <c r="BD791" i="191"/>
  <c r="BD790" i="191"/>
  <c r="BD789" i="191"/>
  <c r="BD788" i="191"/>
  <c r="BD787" i="191"/>
  <c r="BD786" i="191"/>
  <c r="BD785" i="191"/>
  <c r="BD784" i="191"/>
  <c r="BD783" i="191"/>
  <c r="BD782" i="191"/>
  <c r="BD781" i="191"/>
  <c r="BD780" i="191"/>
  <c r="BD779" i="191"/>
  <c r="BD778" i="191"/>
  <c r="BD777" i="191"/>
  <c r="BD776" i="191"/>
  <c r="BD775" i="191"/>
  <c r="BD774" i="191"/>
  <c r="BD773" i="191"/>
  <c r="BD772" i="191"/>
  <c r="BD771" i="191"/>
  <c r="BD770" i="191"/>
  <c r="BD769" i="191"/>
  <c r="BD768" i="191"/>
  <c r="BD767" i="191"/>
  <c r="BD766" i="191"/>
  <c r="BD765" i="191"/>
  <c r="BD764" i="191"/>
  <c r="BD763" i="191"/>
  <c r="BD762" i="191"/>
  <c r="BD761" i="191"/>
  <c r="BD760" i="191"/>
  <c r="BD759" i="191"/>
  <c r="BD758" i="191"/>
  <c r="BD757" i="191"/>
  <c r="BD756" i="191"/>
  <c r="BD755" i="191"/>
  <c r="BD754" i="191"/>
  <c r="BD753" i="191"/>
  <c r="BD752" i="191"/>
  <c r="BD751" i="191"/>
  <c r="BD750" i="191"/>
  <c r="BD749" i="191"/>
  <c r="BD748" i="191"/>
  <c r="BD747" i="191"/>
  <c r="BD746" i="191"/>
  <c r="BD745" i="191"/>
  <c r="BD744" i="191"/>
  <c r="BD743" i="191"/>
  <c r="BD742" i="191"/>
  <c r="BD741" i="191"/>
  <c r="BD740" i="191"/>
  <c r="BD739" i="191"/>
  <c r="BD738" i="191"/>
  <c r="BD737" i="191"/>
  <c r="BD736" i="191"/>
  <c r="BD735" i="191"/>
  <c r="BD734" i="191"/>
  <c r="BD733" i="191"/>
  <c r="BD732" i="191"/>
  <c r="BD731" i="191"/>
  <c r="BD730" i="191"/>
  <c r="BD729" i="191"/>
  <c r="BD728" i="191"/>
  <c r="BD727" i="191"/>
  <c r="BD726" i="191"/>
  <c r="BD725" i="191"/>
  <c r="BD724" i="191"/>
  <c r="U7" i="191"/>
  <c r="I19" i="191"/>
  <c r="AR36" i="191"/>
  <c r="AM36" i="191"/>
  <c r="AL36" i="191"/>
  <c r="AR35" i="191"/>
  <c r="AM35" i="191"/>
  <c r="AL35" i="191"/>
  <c r="AR34" i="191"/>
  <c r="AM34" i="191"/>
  <c r="AL34" i="191"/>
  <c r="AR33" i="191"/>
  <c r="AM33" i="191"/>
  <c r="AL33" i="191"/>
  <c r="AR32" i="191"/>
  <c r="AM32" i="191"/>
  <c r="AL32" i="191"/>
  <c r="AR31" i="191"/>
  <c r="AM31" i="191"/>
  <c r="AL31" i="191"/>
  <c r="AR30" i="191"/>
  <c r="AM30" i="191"/>
  <c r="AL30" i="191"/>
  <c r="AR29" i="191"/>
  <c r="AM29" i="191"/>
  <c r="AL29" i="191"/>
  <c r="AR28" i="191"/>
  <c r="AM28" i="191"/>
  <c r="AL28" i="191"/>
  <c r="AR27" i="191"/>
  <c r="AM27" i="191"/>
  <c r="AL27" i="191"/>
  <c r="AR26" i="191"/>
  <c r="AM26" i="191"/>
  <c r="AL26" i="191"/>
  <c r="AR25" i="191"/>
  <c r="AM25" i="191"/>
  <c r="AL25" i="191"/>
  <c r="AR24" i="191"/>
  <c r="AM24" i="191"/>
  <c r="AL24" i="191"/>
  <c r="AR23" i="191"/>
  <c r="AM23" i="191"/>
  <c r="AL23" i="191"/>
  <c r="AR22" i="191"/>
  <c r="AM22" i="191"/>
  <c r="AL22" i="191"/>
  <c r="AR21" i="191"/>
  <c r="AM21" i="191"/>
  <c r="AL21" i="191"/>
  <c r="AM20" i="191"/>
  <c r="AL20" i="191"/>
  <c r="AR19" i="191"/>
  <c r="AM19" i="191"/>
  <c r="AL19" i="191"/>
  <c r="AR18" i="191"/>
  <c r="AM18" i="191"/>
  <c r="AL18" i="191"/>
  <c r="AM17" i="191"/>
  <c r="AL17" i="191"/>
  <c r="AL12" i="191"/>
  <c r="AF12" i="191"/>
  <c r="AD12" i="191"/>
  <c r="AB12" i="191"/>
  <c r="AA12" i="191"/>
  <c r="Z12" i="191"/>
  <c r="AC12" i="191" s="1"/>
  <c r="Y12" i="191"/>
  <c r="W12" i="191" a="1"/>
  <c r="W12" i="191" s="1"/>
  <c r="V12" i="191"/>
  <c r="U12" i="191"/>
  <c r="AF11" i="191"/>
  <c r="AD11" i="191"/>
  <c r="AB11" i="191"/>
  <c r="AA11" i="191"/>
  <c r="Z11" i="191"/>
  <c r="AC11" i="191" s="1"/>
  <c r="Y11" i="191"/>
  <c r="W11" i="191" a="1"/>
  <c r="W11" i="191" s="1"/>
  <c r="V11" i="191"/>
  <c r="U11" i="191"/>
  <c r="AF10" i="191"/>
  <c r="AD10" i="191"/>
  <c r="AB10" i="191"/>
  <c r="AA10" i="191"/>
  <c r="Z10" i="191"/>
  <c r="AC10" i="191" s="1"/>
  <c r="Y10" i="191"/>
  <c r="W10" i="191" a="1"/>
  <c r="W10" i="191" s="1"/>
  <c r="V10" i="191"/>
  <c r="U10" i="191"/>
  <c r="AF9" i="191"/>
  <c r="AD9" i="191"/>
  <c r="AB9" i="191"/>
  <c r="AA9" i="191"/>
  <c r="Z9" i="191"/>
  <c r="AC9" i="191" s="1"/>
  <c r="Y9" i="191"/>
  <c r="W9" i="191" a="1"/>
  <c r="W9" i="191" s="1"/>
  <c r="V9" i="191"/>
  <c r="U9" i="191"/>
  <c r="AD8" i="191"/>
  <c r="V8" i="191"/>
  <c r="U8" i="191"/>
  <c r="AP12" i="191"/>
  <c r="K23" i="191" s="1"/>
  <c r="Z8" i="191"/>
  <c r="Z7" i="191"/>
  <c r="Z13" i="191" l="1"/>
  <c r="AR20" i="191"/>
  <c r="AR17" i="191"/>
  <c r="Y7" i="199"/>
  <c r="Y13" i="199" s="1"/>
  <c r="K22" i="199" s="1"/>
  <c r="S13" i="199"/>
  <c r="I22" i="199" s="1"/>
  <c r="U7" i="199"/>
  <c r="U13" i="199" s="1"/>
  <c r="J22" i="199" s="1"/>
  <c r="J31" i="199" s="1"/>
  <c r="V7" i="199"/>
  <c r="V13" i="199" s="1"/>
  <c r="AC8" i="191"/>
  <c r="I23" i="191"/>
  <c r="U13" i="191"/>
  <c r="J19" i="191" s="1"/>
  <c r="AD13" i="191"/>
  <c r="AO12" i="191"/>
  <c r="AL37" i="191"/>
  <c r="AC7" i="191"/>
  <c r="AM37" i="191"/>
  <c r="K25" i="191" s="1"/>
  <c r="AR37" i="191" l="1"/>
  <c r="AC13" i="191"/>
  <c r="J25" i="191"/>
  <c r="J23" i="191"/>
  <c r="J28" i="191" l="1"/>
  <c r="AE9" i="191" l="1"/>
  <c r="AE7" i="191" l="1"/>
  <c r="AE8" i="191"/>
  <c r="AE10" i="191"/>
  <c r="AE12" i="191"/>
  <c r="AE11" i="191"/>
  <c r="AF7" i="191" l="1"/>
  <c r="AA7" i="191"/>
  <c r="Q7" i="191"/>
  <c r="AF8" i="191"/>
  <c r="AA8" i="191"/>
  <c r="AB7" i="191"/>
  <c r="V7" i="191" l="1"/>
  <c r="V13" i="191" s="1"/>
  <c r="W8" i="191"/>
  <c r="AB8" i="191"/>
  <c r="W7" i="191" a="1"/>
  <c r="Y8" i="191" l="1"/>
  <c r="W7" i="191"/>
  <c r="Y7" i="191" s="1"/>
  <c r="Y13" i="191" l="1"/>
  <c r="K19" i="191" s="1"/>
  <c r="K31" i="199" l="1"/>
  <c r="H8" i="199" s="1"/>
  <c r="K28" i="191"/>
  <c r="H6" i="199" s="1"/>
  <c r="H9" i="19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盛岡 克行</author>
    <author>海原 厚子</author>
  </authors>
  <commentList>
    <comment ref="Z6" authorId="0" shapeId="0" xr:uid="{00000000-0006-0000-0100-000004000000}">
      <text>
        <r>
          <rPr>
            <sz val="9"/>
            <color indexed="81"/>
            <rFont val="MS P ゴシック"/>
            <family val="3"/>
            <charset val="128"/>
          </rPr>
          <t>1:電気事業者名がリストにあり
0:電気事業者名がリストになし</t>
        </r>
      </text>
    </comment>
    <comment ref="AA6" authorId="0" shapeId="0" xr:uid="{00000000-0006-0000-0100-000005000000}">
      <text>
        <r>
          <rPr>
            <sz val="9"/>
            <color indexed="81"/>
            <rFont val="MS P ゴシック"/>
            <family val="3"/>
            <charset val="128"/>
          </rPr>
          <t xml:space="preserve">数値:残差行
a:メニュー別なし、残差なし
b:メニュー別あり、残差なし
c:リストになし
</t>
        </r>
      </text>
    </comment>
    <comment ref="AB6" authorId="0" shapeId="0" xr:uid="{00000000-0006-0000-0100-000006000000}">
      <text>
        <r>
          <rPr>
            <sz val="9"/>
            <color indexed="81"/>
            <rFont val="MS P ゴシック"/>
            <family val="3"/>
            <charset val="128"/>
          </rPr>
          <t>数値:事業者全体行
-:事業者全体なし</t>
        </r>
      </text>
    </comment>
    <comment ref="AC6" authorId="0" shapeId="0" xr:uid="{00000000-0006-0000-0100-000007000000}">
      <text>
        <r>
          <rPr>
            <sz val="9"/>
            <color indexed="81"/>
            <rFont val="MS P ゴシック"/>
            <family val="3"/>
            <charset val="128"/>
          </rPr>
          <t>1:残差ﾁｪｯｸ必要（電気事業者名がリストにない場合）
2:残差ﾁｪｯｸ必要（排出係数②に入力ある場合）
0:残差ﾁｪｯｸ必要なし</t>
        </r>
      </text>
    </comment>
    <comment ref="AD6" authorId="0" shapeId="0" xr:uid="{00000000-0006-0000-0100-000008000000}">
      <text>
        <r>
          <rPr>
            <sz val="9"/>
            <color indexed="81"/>
            <rFont val="MS P ゴシック"/>
            <family val="3"/>
            <charset val="128"/>
          </rPr>
          <t>1:ｴﾋﾞﾃﾞﾝｽ必要あり（排出係数②に入力ある場合）
0:ｴﾋﾞﾃﾞﾝｽ必要なし</t>
        </r>
      </text>
    </comment>
    <comment ref="AJ6" authorId="1" shapeId="0" xr:uid="{00000000-0006-0000-0100-000009000000}">
      <text>
        <r>
          <rPr>
            <sz val="9"/>
            <color indexed="81"/>
            <rFont val="MS P ゴシック"/>
            <family val="3"/>
            <charset val="128"/>
          </rPr>
          <t>単位：t-CO2/千kWh</t>
        </r>
      </text>
    </comment>
    <comment ref="AR16" authorId="0" shapeId="0" xr:uid="{00000000-0006-0000-0100-00000A000000}">
      <text>
        <r>
          <rPr>
            <sz val="9"/>
            <color indexed="81"/>
            <rFont val="MS P ゴシック"/>
            <family val="3"/>
            <charset val="128"/>
          </rPr>
          <t>エネルギー消費原単位用の原油換算エネルギー使用量、非化石燃料のみ補正率0.8を乗じる。
制度の様式や評価では使用しない。
念のために表示しておく。</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盛岡 克行</author>
    <author>海原 厚子</author>
  </authors>
  <commentList>
    <comment ref="Z6" authorId="0" shapeId="0" xr:uid="{EEF10EE9-EB52-4EEA-A6D0-65E75AB772CE}">
      <text>
        <r>
          <rPr>
            <sz val="9"/>
            <color indexed="81"/>
            <rFont val="MS P ゴシック"/>
            <family val="3"/>
            <charset val="128"/>
          </rPr>
          <t>1:電気事業者名がリストにあり
0:電気事業者名がリストになし</t>
        </r>
      </text>
    </comment>
    <comment ref="AA6" authorId="0" shapeId="0" xr:uid="{D0C0E8C1-A1A7-4355-8D85-62C23CE85234}">
      <text>
        <r>
          <rPr>
            <sz val="9"/>
            <color indexed="81"/>
            <rFont val="MS P ゴシック"/>
            <family val="3"/>
            <charset val="128"/>
          </rPr>
          <t xml:space="preserve">数値:残差行
a:メニュー別なし、残差なし
b:メニュー別あり、残差なし
c:リストになし
</t>
        </r>
      </text>
    </comment>
    <comment ref="AB6" authorId="0" shapeId="0" xr:uid="{491C255D-29F9-482B-B3C0-FB752FADAEF9}">
      <text>
        <r>
          <rPr>
            <sz val="9"/>
            <color indexed="81"/>
            <rFont val="MS P ゴシック"/>
            <family val="3"/>
            <charset val="128"/>
          </rPr>
          <t>数値:事業者全体行
-:事業者全体なし</t>
        </r>
      </text>
    </comment>
    <comment ref="AC6" authorId="0" shapeId="0" xr:uid="{D1C9D5AB-60F0-438D-A1CC-0D3E7569AE58}">
      <text>
        <r>
          <rPr>
            <sz val="9"/>
            <color indexed="81"/>
            <rFont val="MS P ゴシック"/>
            <family val="3"/>
            <charset val="128"/>
          </rPr>
          <t>1:残差ﾁｪｯｸ必要（電気事業者名がリストにない場合）
2:残差ﾁｪｯｸ必要（排出係数②に入力ある場合）
0:残差ﾁｪｯｸ必要なし</t>
        </r>
      </text>
    </comment>
    <comment ref="AD6" authorId="0" shapeId="0" xr:uid="{90ED3149-1197-4F22-9679-F5F39BF995BE}">
      <text>
        <r>
          <rPr>
            <sz val="9"/>
            <color indexed="81"/>
            <rFont val="MS P ゴシック"/>
            <family val="3"/>
            <charset val="128"/>
          </rPr>
          <t>1:ｴﾋﾞﾃﾞﾝｽ必要あり（排出係数②に入力ある場合）
0:ｴﾋﾞﾃﾞﾝｽ必要なし</t>
        </r>
      </text>
    </comment>
    <comment ref="AJ6" authorId="1" shapeId="0" xr:uid="{7BB79E6D-8783-4AB7-B5B5-549D31DCA1AF}">
      <text>
        <r>
          <rPr>
            <sz val="9"/>
            <color indexed="81"/>
            <rFont val="MS P ゴシック"/>
            <family val="3"/>
            <charset val="128"/>
          </rPr>
          <t>単位：t-CO2/千kWh</t>
        </r>
      </text>
    </comment>
    <comment ref="AR16" authorId="0" shapeId="0" xr:uid="{39F68B31-1D3B-4C07-AB07-4E25334B7CFA}">
      <text>
        <r>
          <rPr>
            <sz val="9"/>
            <color indexed="81"/>
            <rFont val="MS P ゴシック"/>
            <family val="3"/>
            <charset val="128"/>
          </rPr>
          <t>エネルギー消費原単位用の原油換算エネルギー使用量、非化石燃料のみ補正率0.8を乗じる。
制度の様式や評価では使用しない。
念のために表示しておく。</t>
        </r>
      </text>
    </comment>
  </commentList>
</comments>
</file>

<file path=xl/sharedStrings.xml><?xml version="1.0" encoding="utf-8"?>
<sst xmlns="http://schemas.openxmlformats.org/spreadsheetml/2006/main" count="8449" uniqueCount="2441">
  <si>
    <t>その他</t>
    <rPh sb="2" eb="3">
      <t>タ</t>
    </rPh>
    <phoneticPr fontId="6"/>
  </si>
  <si>
    <t>事業者名</t>
    <rPh sb="0" eb="3">
      <t>ジギョウシャ</t>
    </rPh>
    <rPh sb="3" eb="4">
      <t>ナ</t>
    </rPh>
    <phoneticPr fontId="6"/>
  </si>
  <si>
    <t>エネルギー種別</t>
    <rPh sb="5" eb="7">
      <t>シュベツ</t>
    </rPh>
    <phoneticPr fontId="6"/>
  </si>
  <si>
    <t>単位</t>
    <rPh sb="0" eb="2">
      <t>タンイ</t>
    </rPh>
    <phoneticPr fontId="6"/>
  </si>
  <si>
    <t>灯　　　油</t>
    <rPh sb="0" eb="1">
      <t>ヒ</t>
    </rPh>
    <rPh sb="4" eb="5">
      <t>アブラ</t>
    </rPh>
    <phoneticPr fontId="5"/>
  </si>
  <si>
    <t>軽　油</t>
    <rPh sb="0" eb="1">
      <t>ケイ</t>
    </rPh>
    <rPh sb="2" eb="3">
      <t>アブラ</t>
    </rPh>
    <phoneticPr fontId="5"/>
  </si>
  <si>
    <t>Ａ　重　油</t>
    <rPh sb="2" eb="3">
      <t>シゲル</t>
    </rPh>
    <rPh sb="4" eb="5">
      <t>アブラ</t>
    </rPh>
    <phoneticPr fontId="5"/>
  </si>
  <si>
    <t>産業用蒸気</t>
    <rPh sb="0" eb="3">
      <t>サンギョウヨウ</t>
    </rPh>
    <rPh sb="3" eb="5">
      <t>ジョウキ</t>
    </rPh>
    <phoneticPr fontId="6"/>
  </si>
  <si>
    <t>－</t>
    <phoneticPr fontId="6"/>
  </si>
  <si>
    <t>千立方メートル</t>
    <rPh sb="1" eb="3">
      <t>リッポウ</t>
    </rPh>
    <phoneticPr fontId="5"/>
  </si>
  <si>
    <t>千キロワット時</t>
    <rPh sb="0" eb="1">
      <t>セン</t>
    </rPh>
    <rPh sb="6" eb="7">
      <t>ジ</t>
    </rPh>
    <phoneticPr fontId="5"/>
  </si>
  <si>
    <t>実数値</t>
    <rPh sb="0" eb="2">
      <t>ジッスウ</t>
    </rPh>
    <rPh sb="2" eb="3">
      <t>チ</t>
    </rPh>
    <phoneticPr fontId="6"/>
  </si>
  <si>
    <t>上記以外のエネルギー</t>
    <rPh sb="0" eb="2">
      <t>ジョウキ</t>
    </rPh>
    <rPh sb="2" eb="4">
      <t>イガイ</t>
    </rPh>
    <phoneticPr fontId="6"/>
  </si>
  <si>
    <t>合    計</t>
    <rPh sb="0" eb="1">
      <t>ゴウ</t>
    </rPh>
    <rPh sb="5" eb="6">
      <t>ケイ</t>
    </rPh>
    <phoneticPr fontId="6"/>
  </si>
  <si>
    <t>キロリットル</t>
    <phoneticPr fontId="6"/>
  </si>
  <si>
    <t>ギガジュール</t>
    <phoneticPr fontId="6"/>
  </si>
  <si>
    <t>揮発油(ガソリン)</t>
    <rPh sb="0" eb="3">
      <t>キハツユ</t>
    </rPh>
    <phoneticPr fontId="5"/>
  </si>
  <si>
    <t>液化石油ガス(ＬＰＧ)</t>
    <rPh sb="0" eb="2">
      <t>エキカ</t>
    </rPh>
    <rPh sb="2" eb="4">
      <t>セキユ</t>
    </rPh>
    <phoneticPr fontId="5"/>
  </si>
  <si>
    <t>液化天然ガス(ＬＮＧ)</t>
    <rPh sb="0" eb="2">
      <t>エキカ</t>
    </rPh>
    <rPh sb="2" eb="4">
      <t>テンネン</t>
    </rPh>
    <phoneticPr fontId="5"/>
  </si>
  <si>
    <t>都市ガス(ＣＮＧを含む。)</t>
    <rPh sb="0" eb="2">
      <t>トシ</t>
    </rPh>
    <rPh sb="9" eb="10">
      <t>フク</t>
    </rPh>
    <phoneticPr fontId="5"/>
  </si>
  <si>
    <t>電
気</t>
    <rPh sb="0" eb="1">
      <t>デン</t>
    </rPh>
    <rPh sb="2" eb="3">
      <t>キ</t>
    </rPh>
    <phoneticPr fontId="6"/>
  </si>
  <si>
    <t>昼間
買電</t>
    <rPh sb="3" eb="4">
      <t>カ</t>
    </rPh>
    <rPh sb="4" eb="5">
      <t>デン</t>
    </rPh>
    <phoneticPr fontId="5"/>
  </si>
  <si>
    <t>夜間
買電</t>
    <rPh sb="3" eb="4">
      <t>カ</t>
    </rPh>
    <phoneticPr fontId="5"/>
  </si>
  <si>
    <t>合計</t>
    <rPh sb="0" eb="2">
      <t>ゴウケイ</t>
    </rPh>
    <phoneticPr fontId="6"/>
  </si>
  <si>
    <t>PFC-14</t>
  </si>
  <si>
    <t>PFC-116</t>
  </si>
  <si>
    <t>PFC-218</t>
  </si>
  <si>
    <t>PFC-31-10</t>
  </si>
  <si>
    <t>PFC-c318</t>
  </si>
  <si>
    <t>PFC-41-12</t>
  </si>
  <si>
    <t>PFC-51-14</t>
  </si>
  <si>
    <t>電気事業者名</t>
    <rPh sb="0" eb="2">
      <t>デンキ</t>
    </rPh>
    <rPh sb="2" eb="5">
      <t>ジギョウシャ</t>
    </rPh>
    <rPh sb="5" eb="6">
      <t>メイ</t>
    </rPh>
    <phoneticPr fontId="6"/>
  </si>
  <si>
    <t>原油換算及び二酸化炭素排出係数</t>
    <phoneticPr fontId="6"/>
  </si>
  <si>
    <t>換算係数</t>
    <rPh sb="0" eb="2">
      <t>カンサン</t>
    </rPh>
    <rPh sb="2" eb="4">
      <t>ケイスウ</t>
    </rPh>
    <phoneticPr fontId="6"/>
  </si>
  <si>
    <t>排出係数</t>
    <rPh sb="0" eb="2">
      <t>ハイシュツ</t>
    </rPh>
    <rPh sb="2" eb="4">
      <t>ケイスウ</t>
    </rPh>
    <phoneticPr fontId="5"/>
  </si>
  <si>
    <t>数値</t>
    <rPh sb="0" eb="2">
      <t>スウチ</t>
    </rPh>
    <phoneticPr fontId="6"/>
  </si>
  <si>
    <t>GJ/kl</t>
    <phoneticPr fontId="6"/>
  </si>
  <si>
    <t>ｔ－C/GJ</t>
    <phoneticPr fontId="5"/>
  </si>
  <si>
    <t>Ｂ　重　油</t>
    <phoneticPr fontId="6"/>
  </si>
  <si>
    <t>Ｃ　重　油</t>
    <phoneticPr fontId="6"/>
  </si>
  <si>
    <t>ナ　フ　サ</t>
    <phoneticPr fontId="6"/>
  </si>
  <si>
    <t>ジェット燃料油</t>
  </si>
  <si>
    <t>コークス炉ガス</t>
  </si>
  <si>
    <t>コールタール</t>
  </si>
  <si>
    <t>灯　　油</t>
    <phoneticPr fontId="6"/>
  </si>
  <si>
    <t>軽　　油</t>
    <phoneticPr fontId="6"/>
  </si>
  <si>
    <t>石油アスファルト</t>
  </si>
  <si>
    <t>Ａ　重　油</t>
    <phoneticPr fontId="5"/>
  </si>
  <si>
    <t>石油系炭化水素ガス</t>
  </si>
  <si>
    <t>一　般　炭</t>
    <phoneticPr fontId="5"/>
  </si>
  <si>
    <t>GJ/t</t>
    <phoneticPr fontId="6"/>
  </si>
  <si>
    <t>原　料　炭</t>
    <phoneticPr fontId="6"/>
  </si>
  <si>
    <t>高炉ガス</t>
  </si>
  <si>
    <t>液化石油ガス(LPG)</t>
    <phoneticPr fontId="6"/>
  </si>
  <si>
    <t>無　煙　炭</t>
    <phoneticPr fontId="6"/>
  </si>
  <si>
    <t>石炭コークス</t>
    <phoneticPr fontId="5"/>
  </si>
  <si>
    <t>GJ/千ｍ3</t>
    <phoneticPr fontId="6"/>
  </si>
  <si>
    <t>液化天然ガス(LNG)</t>
    <phoneticPr fontId="6"/>
  </si>
  <si>
    <t>転炉ガス</t>
    <phoneticPr fontId="5"/>
  </si>
  <si>
    <t>都市ガス</t>
    <rPh sb="0" eb="2">
      <t>トシ</t>
    </rPh>
    <phoneticPr fontId="6"/>
  </si>
  <si>
    <t>ｔ－CO2/GJ</t>
    <phoneticPr fontId="5"/>
  </si>
  <si>
    <t>産業用蒸気</t>
    <phoneticPr fontId="6"/>
  </si>
  <si>
    <t>産業用以外の蒸気，温水，冷水</t>
    <phoneticPr fontId="6"/>
  </si>
  <si>
    <t>ＲＰＦ</t>
    <phoneticPr fontId="6"/>
  </si>
  <si>
    <t>ＲＤＦ</t>
    <phoneticPr fontId="6"/>
  </si>
  <si>
    <t>温暖化係数</t>
    <rPh sb="0" eb="3">
      <t>オンダンカ</t>
    </rPh>
    <rPh sb="3" eb="5">
      <t>ケイスウ</t>
    </rPh>
    <phoneticPr fontId="6"/>
  </si>
  <si>
    <t>二酸化炭素(非ｴﾈﾙｷﾞｰ起源)</t>
    <rPh sb="0" eb="1">
      <t>ニ</t>
    </rPh>
    <rPh sb="1" eb="3">
      <t>サンカ</t>
    </rPh>
    <rPh sb="3" eb="5">
      <t>タンソ</t>
    </rPh>
    <rPh sb="6" eb="7">
      <t>ヒ</t>
    </rPh>
    <rPh sb="12" eb="14">
      <t>キゲン</t>
    </rPh>
    <rPh sb="14" eb="15">
      <t>）</t>
    </rPh>
    <phoneticPr fontId="6"/>
  </si>
  <si>
    <t>一酸化二窒素</t>
    <rPh sb="0" eb="1">
      <t>イチ</t>
    </rPh>
    <rPh sb="1" eb="3">
      <t>サンカ</t>
    </rPh>
    <rPh sb="3" eb="4">
      <t>ニ</t>
    </rPh>
    <rPh sb="4" eb="6">
      <t>チッソ</t>
    </rPh>
    <phoneticPr fontId="6"/>
  </si>
  <si>
    <t>六ふっ化硫黄</t>
    <rPh sb="0" eb="1">
      <t>ロク</t>
    </rPh>
    <rPh sb="3" eb="4">
      <t>カ</t>
    </rPh>
    <rPh sb="4" eb="6">
      <t>イオウ</t>
    </rPh>
    <phoneticPr fontId="6"/>
  </si>
  <si>
    <t>kJ/kWh</t>
  </si>
  <si>
    <t>供給者</t>
    <rPh sb="0" eb="3">
      <t>キョウキュウシャ</t>
    </rPh>
    <phoneticPr fontId="6"/>
  </si>
  <si>
    <t>メタン</t>
    <phoneticPr fontId="6"/>
  </si>
  <si>
    <t>HFC-23</t>
  </si>
  <si>
    <t>HFC-32</t>
  </si>
  <si>
    <t>HFC-41</t>
  </si>
  <si>
    <t>HFC-125</t>
  </si>
  <si>
    <t>HFC-134</t>
  </si>
  <si>
    <t>HFC-134a</t>
  </si>
  <si>
    <t>HFC-143</t>
  </si>
  <si>
    <t>HFC-143a</t>
  </si>
  <si>
    <t>HFC-152a</t>
  </si>
  <si>
    <t>HFC-227ea</t>
  </si>
  <si>
    <t>HFC-245ca</t>
  </si>
  <si>
    <t>HFC-43-10-mee</t>
  </si>
  <si>
    <t>実数値(千kWh)</t>
    <rPh sb="0" eb="2">
      <t>ジッスウ</t>
    </rPh>
    <rPh sb="2" eb="3">
      <t>アタイ</t>
    </rPh>
    <rPh sb="4" eb="5">
      <t>セン</t>
    </rPh>
    <phoneticPr fontId="6"/>
  </si>
  <si>
    <t>東北電力(株)</t>
  </si>
  <si>
    <t>北陸電力(株)</t>
  </si>
  <si>
    <t>中国電力(株)</t>
  </si>
  <si>
    <t>四国電力(株)</t>
  </si>
  <si>
    <t>九州電力(株)</t>
  </si>
  <si>
    <t>沖縄電力(株)</t>
  </si>
  <si>
    <t>アーバンエナジー(株)</t>
  </si>
  <si>
    <t>アストモスエネルギー(株)</t>
  </si>
  <si>
    <t>イーレックス(株)</t>
  </si>
  <si>
    <t>伊藤忠エネクス(株)</t>
  </si>
  <si>
    <t>伊藤忠商事(株)</t>
  </si>
  <si>
    <t>エネサーブ(株)</t>
  </si>
  <si>
    <t>エネックス(株)</t>
  </si>
  <si>
    <t>荏原環境プラント(株)</t>
  </si>
  <si>
    <t>王子・伊藤忠エネクス電力販売(株)</t>
  </si>
  <si>
    <t>オリックス(株)</t>
  </si>
  <si>
    <t>(株)アイ・グリッド・ソリューションズ</t>
  </si>
  <si>
    <t>(株)アシストワンエナジー</t>
  </si>
  <si>
    <t>(株)アドバンテック</t>
  </si>
  <si>
    <t>(株)イーセル</t>
  </si>
  <si>
    <t>(株)岩手ウッドパワー</t>
  </si>
  <si>
    <t>(株)エネット</t>
  </si>
  <si>
    <t>(株)関電エネルギーソリューション</t>
  </si>
  <si>
    <t>(株)グローバルエンジニアリング</t>
  </si>
  <si>
    <t>(株)コンシェルジュ</t>
  </si>
  <si>
    <t>(株)サニックス</t>
  </si>
  <si>
    <t>(株)新出光</t>
  </si>
  <si>
    <t>(株)生活クラブエナジー</t>
  </si>
  <si>
    <t>(株)タクマエナジー</t>
  </si>
  <si>
    <t>(株)地球クラブ</t>
  </si>
  <si>
    <t>(株)日本セレモニー</t>
  </si>
  <si>
    <t>(株)フォレストパワー</t>
  </si>
  <si>
    <t>(株)フソウ・エナジー</t>
  </si>
  <si>
    <t>(株)リミックスポイント</t>
  </si>
  <si>
    <t>近畿電力(株)</t>
  </si>
  <si>
    <t>京葉瓦斯(株)</t>
  </si>
  <si>
    <t>合同会社北上新電力</t>
  </si>
  <si>
    <t>御所野縄文電力(株)</t>
  </si>
  <si>
    <t>西部瓦斯(株)</t>
  </si>
  <si>
    <t>サミットエナジー(株)</t>
  </si>
  <si>
    <t>シナネン(株)</t>
  </si>
  <si>
    <t>芝浦電力(株)</t>
  </si>
  <si>
    <t>湘南電力(株)</t>
  </si>
  <si>
    <t>新電力おおいた(株)</t>
  </si>
  <si>
    <t>須賀川瓦斯(株)</t>
  </si>
  <si>
    <t>鈴与商事(株)</t>
  </si>
  <si>
    <t>生活協同組合コープこうべ</t>
  </si>
  <si>
    <t>大一ガス(株)</t>
  </si>
  <si>
    <t>ダイヤモンドパワー(株)</t>
  </si>
  <si>
    <t>太陽ガス(株)</t>
  </si>
  <si>
    <t>大和エネルギー(株)</t>
  </si>
  <si>
    <t>中央電力エナジー(株)</t>
  </si>
  <si>
    <t>テス・エンジニアリング(株)</t>
  </si>
  <si>
    <t>東京エコサービス(株)</t>
  </si>
  <si>
    <t>長崎地域電力(株)</t>
  </si>
  <si>
    <t>日本テクノ(株)</t>
  </si>
  <si>
    <t>パシフィックパワー(株)</t>
  </si>
  <si>
    <t>はりま電力(株)</t>
  </si>
  <si>
    <t>北海道瓦斯(株)</t>
  </si>
  <si>
    <t>三井物産(株)</t>
  </si>
  <si>
    <t>ミツウロコグリーンエネルギー(株)</t>
  </si>
  <si>
    <t>宮崎パワーライン(株)</t>
  </si>
  <si>
    <t>みやまスマートエネルギー(株)</t>
  </si>
  <si>
    <t>森の電力(株)</t>
  </si>
  <si>
    <t>リエスパワー(株)</t>
  </si>
  <si>
    <t>リコージャパン(株)</t>
  </si>
  <si>
    <t>和歌山電力(株)</t>
  </si>
  <si>
    <t>三ふっ化窒素</t>
    <phoneticPr fontId="6"/>
  </si>
  <si>
    <t>ネクストパワーやまと(株)</t>
  </si>
  <si>
    <t>静岡ガス＆パワー(株)</t>
  </si>
  <si>
    <t>(株)グリーンサークル</t>
  </si>
  <si>
    <t>新エネルギー開発(株)</t>
  </si>
  <si>
    <t>大阪瓦斯(株)</t>
  </si>
  <si>
    <t>真庭バイオエネルギー(株)</t>
  </si>
  <si>
    <t>(株)エネサンス関東</t>
  </si>
  <si>
    <t>(株)エネルギア・ソリューション・アンド・サービス</t>
  </si>
  <si>
    <t>東京ガス(株)</t>
  </si>
  <si>
    <t>青梅ガス(株)</t>
  </si>
  <si>
    <t>(株)イーネットワークシステムズ</t>
  </si>
  <si>
    <t>(株)東急パワーサプライ</t>
  </si>
  <si>
    <t>(株)エコスタイル</t>
  </si>
  <si>
    <t>入間ガス(株)</t>
  </si>
  <si>
    <t>(株)とんでんホールディングス</t>
  </si>
  <si>
    <t>イワタニ関東(株)</t>
  </si>
  <si>
    <t>イワタニ首都圏(株)</t>
  </si>
  <si>
    <t>東邦ガス(株)</t>
  </si>
  <si>
    <t>(株)中海テレビ放送</t>
  </si>
  <si>
    <t>(株)ジェイコム札幌</t>
  </si>
  <si>
    <t>鹿児島電力(株)</t>
  </si>
  <si>
    <t>丸紅新電力(株)</t>
  </si>
  <si>
    <t>奈良電力(株)</t>
  </si>
  <si>
    <t>大東ガス(株)</t>
  </si>
  <si>
    <t>(株)北九州パワー</t>
  </si>
  <si>
    <t>武州瓦斯(株)</t>
  </si>
  <si>
    <t>大垣ガス(株)</t>
  </si>
  <si>
    <t>(株)藤田商店</t>
  </si>
  <si>
    <t>九州エナジー(株)</t>
  </si>
  <si>
    <t>(株)エナリス・パワー・マーケティング</t>
  </si>
  <si>
    <t>エフィシエント(株)</t>
  </si>
  <si>
    <t>(株)シーエナジー</t>
  </si>
  <si>
    <t>角栄ガス(株)</t>
  </si>
  <si>
    <t>伊勢崎ガス(株)</t>
  </si>
  <si>
    <t>キヤノンマーケティングジャパン(株)</t>
  </si>
  <si>
    <t>(株)とっとり市民電力</t>
  </si>
  <si>
    <t>佐野瓦斯(株)</t>
  </si>
  <si>
    <t>桐生瓦斯(株)</t>
  </si>
  <si>
    <t>(株)パルシステム電力</t>
  </si>
  <si>
    <t>ひおき地域エネルギー(株)</t>
  </si>
  <si>
    <t>九電みらいエナジー(株)</t>
  </si>
  <si>
    <t>日高都市ガス(株)</t>
  </si>
  <si>
    <t>ローカルエナジー(株)</t>
  </si>
  <si>
    <t>なでしこ電力(株)</t>
  </si>
  <si>
    <t>日田グリーン電力(株)</t>
  </si>
  <si>
    <t>埼玉ガス(株)</t>
  </si>
  <si>
    <t>(株)パワー・オプティマイザー</t>
  </si>
  <si>
    <t>里山パワーワークス(株)</t>
  </si>
  <si>
    <t>(株)中之条パワー</t>
  </si>
  <si>
    <t>日産トレーデイング(株)</t>
  </si>
  <si>
    <t>(株)浜松新電力</t>
  </si>
  <si>
    <t>ゼロワットパワー(株)</t>
  </si>
  <si>
    <t>(株)やまがた新電力</t>
  </si>
  <si>
    <t>(株)グリーンパワー大東</t>
  </si>
  <si>
    <t>宮古新電力(株)</t>
  </si>
  <si>
    <t>(株)池見石油店</t>
  </si>
  <si>
    <t>(株)エーコープサービス</t>
  </si>
  <si>
    <t>山陰エレキ・アライアンス(株)</t>
  </si>
  <si>
    <t>山陰酸素工業(株)</t>
  </si>
  <si>
    <t>武陽ガス(株)</t>
  </si>
  <si>
    <t>東京電力エナジーパートナー(株)</t>
  </si>
  <si>
    <t>北日本石油(株)</t>
  </si>
  <si>
    <t>千葉電力(株)</t>
  </si>
  <si>
    <t>(株)アースインフィニティ</t>
  </si>
  <si>
    <t>足利ガス(株)</t>
  </si>
  <si>
    <t>米子瓦斯(株)</t>
  </si>
  <si>
    <t>(株)エルピオ</t>
  </si>
  <si>
    <t>浜田ガス(株)</t>
  </si>
  <si>
    <t>(株)アメニティ電力</t>
  </si>
  <si>
    <t>岡田建設(株)</t>
  </si>
  <si>
    <t>出雲ガス(株)</t>
  </si>
  <si>
    <t>(株)ファミリーネット・ジャパン</t>
  </si>
  <si>
    <t>全農エネルギー(株)</t>
  </si>
  <si>
    <t>(株)ハルエネ</t>
  </si>
  <si>
    <t>(株)ビビット</t>
  </si>
  <si>
    <t>(株)おおた電力</t>
  </si>
  <si>
    <t>伊藤忠プランテック(株)</t>
  </si>
  <si>
    <t>(株)オカモト</t>
  </si>
  <si>
    <t>キタコー(株)</t>
  </si>
  <si>
    <t>(株)沖縄ガスニューパワー</t>
  </si>
  <si>
    <t>諏訪瓦斯(株)</t>
  </si>
  <si>
    <t>(株)いちき串木野電力</t>
  </si>
  <si>
    <t>西武ガス(株)</t>
  </si>
  <si>
    <t>松本ガス(株)</t>
  </si>
  <si>
    <t>南部だんだんエナジー(株)</t>
  </si>
  <si>
    <t>(株)エフエネ</t>
  </si>
  <si>
    <t>こなんウルトラパワー(株)</t>
  </si>
  <si>
    <t>奥出雲電力(株)</t>
  </si>
  <si>
    <t>(株)成田香取エネルギー</t>
  </si>
  <si>
    <t>ふくしま新電力(株)</t>
  </si>
  <si>
    <t>(株)エネクスライフサービス</t>
  </si>
  <si>
    <t>ネイチャーエナジー小国(株)</t>
  </si>
  <si>
    <t>リエスパワーネクスト(株)</t>
  </si>
  <si>
    <t>(株)グリムスパワー</t>
  </si>
  <si>
    <t>本庄ガス(株)</t>
  </si>
  <si>
    <t>青森県民エナジー(株)</t>
  </si>
  <si>
    <t>国際航業(株)</t>
  </si>
  <si>
    <t>ローカルでんき(株)</t>
  </si>
  <si>
    <t>(株)明治産業</t>
  </si>
  <si>
    <t>岡山電力(株)</t>
  </si>
  <si>
    <t>ミライフ(株)</t>
  </si>
  <si>
    <t>うすきエネルギー(株)</t>
  </si>
  <si>
    <t>岐阜電力(株)</t>
  </si>
  <si>
    <t>名南共同エネルギー(株)</t>
  </si>
  <si>
    <t>福井電力(株)</t>
  </si>
  <si>
    <t>スマートエナジー磐田(株)</t>
  </si>
  <si>
    <t>エネトレード(株)</t>
  </si>
  <si>
    <t>(株)さくら新電力</t>
  </si>
  <si>
    <t>(株)グローアップ</t>
  </si>
  <si>
    <t>いこま市民パワー(株)</t>
  </si>
  <si>
    <t>おもてなし山形(株)</t>
  </si>
  <si>
    <t>長野都市ガス(株)</t>
  </si>
  <si>
    <t>上田ガス(株)</t>
  </si>
  <si>
    <t>(株)シグナストラスト</t>
  </si>
  <si>
    <t>ゲーテハウス(株)</t>
  </si>
  <si>
    <t>兵庫電力(株)</t>
  </si>
  <si>
    <t>東北電力エナジートレーディング(株)</t>
  </si>
  <si>
    <t>(株)まち未来製作所</t>
  </si>
  <si>
    <t>(株)どさんこパワー</t>
  </si>
  <si>
    <t>おおすみ半島スマートエネルギー(株)</t>
  </si>
  <si>
    <t>おきなわコープエナジー(株)</t>
  </si>
  <si>
    <t>久慈地域エネルギー(株)</t>
  </si>
  <si>
    <t>弘前ガス(株)</t>
  </si>
  <si>
    <t>くるめエネルギー(株)</t>
  </si>
  <si>
    <t>松阪新電力(株)</t>
  </si>
  <si>
    <t>ヒューリックプロパティソリューション(株)</t>
  </si>
  <si>
    <t>(株)ぶんごおおのエナジー</t>
  </si>
  <si>
    <t>ヴィジョナリーパワー(株)</t>
  </si>
  <si>
    <t>有明エナジー(株)</t>
  </si>
  <si>
    <t>厚木瓦斯(株)</t>
  </si>
  <si>
    <t>(株)エネ・ビジョン</t>
  </si>
  <si>
    <t>イワタニ三重(株)</t>
  </si>
  <si>
    <t>(株)マルヰ</t>
  </si>
  <si>
    <t>大多喜ガス(株)</t>
  </si>
  <si>
    <t>鈴与電力(株)</t>
  </si>
  <si>
    <t>コープ電力(株)</t>
  </si>
  <si>
    <t>亀岡ふるさとエナジー(株)</t>
  </si>
  <si>
    <t>(株)織戸組</t>
  </si>
  <si>
    <t>日本エネルギー総合システム(株)</t>
  </si>
  <si>
    <t>イワタニ東海(株)</t>
  </si>
  <si>
    <t>(株)ところざわ未来電力</t>
  </si>
  <si>
    <t>朝日ガスエナジー(株)</t>
  </si>
  <si>
    <t>(株)エネファント</t>
  </si>
  <si>
    <t>みよしエナジー(株)</t>
  </si>
  <si>
    <t>(株)かみでん里山公社</t>
  </si>
  <si>
    <t>イワタニ長野(株)</t>
  </si>
  <si>
    <r>
      <t xml:space="preserve">原油換算数量
</t>
    </r>
    <r>
      <rPr>
        <sz val="6"/>
        <rFont val="ＭＳ 明朝"/>
        <family val="1"/>
        <charset val="128"/>
      </rPr>
      <t>(キロリットル)</t>
    </r>
    <rPh sb="0" eb="2">
      <t>ゲンユ</t>
    </rPh>
    <rPh sb="2" eb="4">
      <t>カンサン</t>
    </rPh>
    <rPh sb="4" eb="6">
      <t>スウリョウ</t>
    </rPh>
    <phoneticPr fontId="6"/>
  </si>
  <si>
    <t>契約メニュー</t>
    <rPh sb="0" eb="2">
      <t>ケイヤク</t>
    </rPh>
    <phoneticPr fontId="6"/>
  </si>
  <si>
    <t>Ａ　事業所等排出区分</t>
    <phoneticPr fontId="6"/>
  </si>
  <si>
    <t xml:space="preserve"> ■その他</t>
    <rPh sb="4" eb="5">
      <t>タ</t>
    </rPh>
    <phoneticPr fontId="6"/>
  </si>
  <si>
    <t xml:space="preserve"> ■非化石エネルギー</t>
    <phoneticPr fontId="6"/>
  </si>
  <si>
    <t>種別</t>
    <rPh sb="0" eb="2">
      <t>シュベツ</t>
    </rPh>
    <phoneticPr fontId="6"/>
  </si>
  <si>
    <t>使用量</t>
    <rPh sb="0" eb="2">
      <t>シヨウ</t>
    </rPh>
    <rPh sb="2" eb="3">
      <t>リョウ</t>
    </rPh>
    <phoneticPr fontId="6"/>
  </si>
  <si>
    <t>非化石燃料</t>
    <rPh sb="0" eb="1">
      <t>ヒ</t>
    </rPh>
    <rPh sb="1" eb="3">
      <t>カセキ</t>
    </rPh>
    <rPh sb="3" eb="5">
      <t>ネンリョウ</t>
    </rPh>
    <phoneticPr fontId="6"/>
  </si>
  <si>
    <t>黒液</t>
    <rPh sb="0" eb="2">
      <t>コクエキ</t>
    </rPh>
    <phoneticPr fontId="5"/>
  </si>
  <si>
    <t>木材</t>
    <rPh sb="0" eb="2">
      <t>モクザイ</t>
    </rPh>
    <phoneticPr fontId="5"/>
  </si>
  <si>
    <t>バイオガス</t>
    <phoneticPr fontId="5"/>
  </si>
  <si>
    <t>ＲＤＦ</t>
    <phoneticPr fontId="5"/>
  </si>
  <si>
    <t>ＲＰＦ</t>
    <phoneticPr fontId="5"/>
  </si>
  <si>
    <t>廃プラスチック</t>
    <rPh sb="0" eb="1">
      <t>ハイ</t>
    </rPh>
    <phoneticPr fontId="5"/>
  </si>
  <si>
    <t>廃タイヤ</t>
    <rPh sb="0" eb="1">
      <t>ハイ</t>
    </rPh>
    <phoneticPr fontId="5"/>
  </si>
  <si>
    <t>廃棄物ガス</t>
    <rPh sb="0" eb="3">
      <t>ハイキブツ</t>
    </rPh>
    <phoneticPr fontId="5"/>
  </si>
  <si>
    <t>水素</t>
    <rPh sb="0" eb="2">
      <t>スイソ</t>
    </rPh>
    <phoneticPr fontId="5"/>
  </si>
  <si>
    <t>アンモニア</t>
    <phoneticPr fontId="5"/>
  </si>
  <si>
    <t>太陽熱</t>
    <rPh sb="0" eb="3">
      <t>タイヨウネツ</t>
    </rPh>
    <phoneticPr fontId="5"/>
  </si>
  <si>
    <t>GJ</t>
    <phoneticPr fontId="5"/>
  </si>
  <si>
    <t>その他（非化石熱）</t>
    <rPh sb="2" eb="3">
      <t>タ</t>
    </rPh>
    <rPh sb="4" eb="5">
      <t>ヒ</t>
    </rPh>
    <rPh sb="5" eb="7">
      <t>カセキ</t>
    </rPh>
    <rPh sb="7" eb="8">
      <t>ネツ</t>
    </rPh>
    <phoneticPr fontId="5"/>
  </si>
  <si>
    <t>非化石電気</t>
    <rPh sb="0" eb="3">
      <t>ヒカセキ</t>
    </rPh>
    <rPh sb="3" eb="5">
      <t>デンキ</t>
    </rPh>
    <phoneticPr fontId="6"/>
  </si>
  <si>
    <t>バイオマス発電</t>
    <rPh sb="5" eb="7">
      <t>ハツデン</t>
    </rPh>
    <phoneticPr fontId="5"/>
  </si>
  <si>
    <t>合計</t>
    <rPh sb="0" eb="2">
      <t>ゴウケイ</t>
    </rPh>
    <phoneticPr fontId="5"/>
  </si>
  <si>
    <t>HFC-365mfc</t>
  </si>
  <si>
    <t>HFC-245fa</t>
  </si>
  <si>
    <t>HFC-236cb</t>
  </si>
  <si>
    <t>HFC-236ea</t>
  </si>
  <si>
    <t>HFC-236fa</t>
  </si>
  <si>
    <t>HFC-161</t>
  </si>
  <si>
    <t>HFC-152</t>
  </si>
  <si>
    <t>PFC-91-18</t>
  </si>
  <si>
    <t>メニューB(残差)</t>
  </si>
  <si>
    <t>二酸化炭素(t-CO2)</t>
    <phoneticPr fontId="5"/>
  </si>
  <si>
    <t>原油換算(kL)</t>
    <phoneticPr fontId="5"/>
  </si>
  <si>
    <t>換算係数</t>
    <phoneticPr fontId="5"/>
  </si>
  <si>
    <t>排出係数(直接入力)</t>
    <rPh sb="5" eb="7">
      <t>チョクセツ</t>
    </rPh>
    <rPh sb="7" eb="9">
      <t>ニュウリョク</t>
    </rPh>
    <phoneticPr fontId="6"/>
  </si>
  <si>
    <t>電気事業者名など</t>
    <rPh sb="0" eb="2">
      <t>デンキ</t>
    </rPh>
    <rPh sb="2" eb="5">
      <t>ジギョウシャ</t>
    </rPh>
    <rPh sb="5" eb="6">
      <t>メイ</t>
    </rPh>
    <phoneticPr fontId="6"/>
  </si>
  <si>
    <t>終了業</t>
    <rPh sb="0" eb="3">
      <t>シュウリョウギョウ</t>
    </rPh>
    <phoneticPr fontId="5"/>
  </si>
  <si>
    <t>開始行</t>
    <rPh sb="0" eb="3">
      <t>カイシギョウ</t>
    </rPh>
    <phoneticPr fontId="5"/>
  </si>
  <si>
    <t>ｴﾋﾞﾃﾞﾝｽ必要</t>
    <rPh sb="7" eb="9">
      <t>ヒツヨウ</t>
    </rPh>
    <phoneticPr fontId="5"/>
  </si>
  <si>
    <t>残差ﾁｪｯｸ必要</t>
    <rPh sb="0" eb="2">
      <t>ザンサ</t>
    </rPh>
    <rPh sb="6" eb="8">
      <t>ヒツヨウ</t>
    </rPh>
    <phoneticPr fontId="5"/>
  </si>
  <si>
    <t>事業者全体行</t>
    <rPh sb="0" eb="3">
      <t>ジギョウシャ</t>
    </rPh>
    <rPh sb="3" eb="5">
      <t>ゼンタイ</t>
    </rPh>
    <rPh sb="5" eb="6">
      <t>コウ</t>
    </rPh>
    <phoneticPr fontId="5"/>
  </si>
  <si>
    <t>残差行</t>
    <rPh sb="0" eb="2">
      <t>ザンサ</t>
    </rPh>
    <rPh sb="2" eb="3">
      <t>ギョウ</t>
    </rPh>
    <phoneticPr fontId="5"/>
  </si>
  <si>
    <t>電気事業者有無</t>
    <rPh sb="0" eb="2">
      <t>デンキ</t>
    </rPh>
    <rPh sb="2" eb="7">
      <t>ジギョウシャウム</t>
    </rPh>
    <phoneticPr fontId="5"/>
  </si>
  <si>
    <t>二酸化炭素（残差）(t-CO2)</t>
    <rPh sb="6" eb="8">
      <t>ザンサ</t>
    </rPh>
    <phoneticPr fontId="5"/>
  </si>
  <si>
    <t>排出係数④(残差直入力)</t>
    <rPh sb="0" eb="2">
      <t>ハイシュツ</t>
    </rPh>
    <rPh sb="2" eb="4">
      <t>ケイスウ</t>
    </rPh>
    <rPh sb="6" eb="8">
      <t>ザンサ</t>
    </rPh>
    <rPh sb="8" eb="9">
      <t>チョク</t>
    </rPh>
    <rPh sb="9" eb="11">
      <t>ニュウリョク</t>
    </rPh>
    <phoneticPr fontId="6"/>
  </si>
  <si>
    <t>排出係数③(残差)</t>
    <rPh sb="0" eb="2">
      <t>ハイシュツ</t>
    </rPh>
    <rPh sb="2" eb="4">
      <t>ケイスウ</t>
    </rPh>
    <rPh sb="6" eb="8">
      <t>ザンサ</t>
    </rPh>
    <phoneticPr fontId="6"/>
  </si>
  <si>
    <t>排出係数②(直接入力)</t>
    <rPh sb="0" eb="2">
      <t>ハイシュツ</t>
    </rPh>
    <rPh sb="2" eb="4">
      <t>ケイスウ</t>
    </rPh>
    <rPh sb="6" eb="8">
      <t>チョクセツ</t>
    </rPh>
    <rPh sb="8" eb="10">
      <t>ニュウリョク</t>
    </rPh>
    <phoneticPr fontId="6"/>
  </si>
  <si>
    <t>排出係数①(ﾒﾆｭｰ別)</t>
    <rPh sb="0" eb="2">
      <t>ハイシュツ</t>
    </rPh>
    <rPh sb="2" eb="4">
      <t>ケイスウ</t>
    </rPh>
    <rPh sb="10" eb="11">
      <t>ベツ</t>
    </rPh>
    <phoneticPr fontId="6"/>
  </si>
  <si>
    <t>その他（非化石電気）</t>
    <phoneticPr fontId="5"/>
  </si>
  <si>
    <t>太陽光発電</t>
  </si>
  <si>
    <t>非化石熱</t>
    <phoneticPr fontId="5"/>
  </si>
  <si>
    <t>混合廃材</t>
    <rPh sb="0" eb="4">
      <t>コンゴウハイザイ</t>
    </rPh>
    <phoneticPr fontId="5"/>
  </si>
  <si>
    <t>廃油</t>
    <rPh sb="0" eb="2">
      <t>ハイユ</t>
    </rPh>
    <phoneticPr fontId="5"/>
  </si>
  <si>
    <t>廃タイヤ</t>
    <rPh sb="0" eb="1">
      <t>ハイ</t>
    </rPh>
    <phoneticPr fontId="6"/>
  </si>
  <si>
    <t>バイオディーゼル</t>
    <phoneticPr fontId="5"/>
  </si>
  <si>
    <t>バイオエタノール</t>
    <phoneticPr fontId="5"/>
  </si>
  <si>
    <t>木質廃材</t>
    <rPh sb="0" eb="4">
      <t>モクシツハイザイ</t>
    </rPh>
    <phoneticPr fontId="5"/>
  </si>
  <si>
    <t>原油換算（kL）②</t>
    <phoneticPr fontId="6"/>
  </si>
  <si>
    <t>補正率</t>
    <rPh sb="0" eb="3">
      <t>ホセイリツ</t>
    </rPh>
    <phoneticPr fontId="5"/>
  </si>
  <si>
    <t>（単位）</t>
    <rPh sb="1" eb="3">
      <t>タンイ</t>
    </rPh>
    <phoneticPr fontId="5"/>
  </si>
  <si>
    <t>排出係数</t>
    <rPh sb="0" eb="4">
      <t>ハイシュツケイスウ</t>
    </rPh>
    <phoneticPr fontId="5"/>
  </si>
  <si>
    <t>換算係数</t>
    <rPh sb="0" eb="4">
      <t>カンザンケイスウ</t>
    </rPh>
    <phoneticPr fontId="5"/>
  </si>
  <si>
    <t>二酸化炭素(t-CO2)</t>
    <rPh sb="0" eb="5">
      <t>ニサンカタンソ</t>
    </rPh>
    <phoneticPr fontId="5"/>
  </si>
  <si>
    <t>原油換算（kL）</t>
    <phoneticPr fontId="5"/>
  </si>
  <si>
    <t>メニューA</t>
  </si>
  <si>
    <t>←P列のリスト参照に使用。何も入力しないこと</t>
    <rPh sb="2" eb="3">
      <t>レツ</t>
    </rPh>
    <rPh sb="7" eb="9">
      <t>サンショウ</t>
    </rPh>
    <rPh sb="10" eb="12">
      <t>シヨウ</t>
    </rPh>
    <rPh sb="13" eb="14">
      <t>ナニ</t>
    </rPh>
    <rPh sb="15" eb="17">
      <t>ニュウリョク</t>
    </rPh>
    <phoneticPr fontId="5"/>
  </si>
  <si>
    <t>hide</t>
    <phoneticPr fontId="5"/>
  </si>
  <si>
    <t>電気事業者名の数</t>
    <rPh sb="0" eb="6">
      <t>デンキジギョウシャメイ</t>
    </rPh>
    <rPh sb="7" eb="8">
      <t>カズ</t>
    </rPh>
    <phoneticPr fontId="5"/>
  </si>
  <si>
    <t>参照列c</t>
    <rPh sb="0" eb="2">
      <t>サンショウ</t>
    </rPh>
    <rPh sb="2" eb="3">
      <t>レツ</t>
    </rPh>
    <phoneticPr fontId="5"/>
  </si>
  <si>
    <t>BB</t>
    <phoneticPr fontId="5"/>
  </si>
  <si>
    <t>調整後排出係数の列</t>
    <rPh sb="0" eb="7">
      <t>チョウセイゴハイシュツケイスウ</t>
    </rPh>
    <rPh sb="8" eb="9">
      <t>レツ</t>
    </rPh>
    <phoneticPr fontId="5"/>
  </si>
  <si>
    <t>参照列b</t>
    <rPh sb="0" eb="3">
      <t>サンショウレツ</t>
    </rPh>
    <phoneticPr fontId="5"/>
  </si>
  <si>
    <t>メニューリストの列</t>
    <rPh sb="8" eb="9">
      <t>レツ</t>
    </rPh>
    <phoneticPr fontId="6"/>
  </si>
  <si>
    <t>参照列a</t>
    <rPh sb="0" eb="3">
      <t>サンショウレツ</t>
    </rPh>
    <phoneticPr fontId="5"/>
  </si>
  <si>
    <t>BD</t>
    <phoneticPr fontId="6"/>
  </si>
  <si>
    <t>電気事業者名のリストの列</t>
    <rPh sb="0" eb="6">
      <t>デンキジギョウシャメイ</t>
    </rPh>
    <rPh sb="11" eb="12">
      <t>レツ</t>
    </rPh>
    <phoneticPr fontId="6"/>
  </si>
  <si>
    <t>※以下、参照列確認すること（自動的に更新されない）</t>
    <rPh sb="1" eb="3">
      <t>イカ</t>
    </rPh>
    <rPh sb="4" eb="7">
      <t>サンショウレツ</t>
    </rPh>
    <rPh sb="7" eb="9">
      <t>カクニン</t>
    </rPh>
    <rPh sb="14" eb="17">
      <t>ジドウテキ</t>
    </rPh>
    <rPh sb="18" eb="20">
      <t>コウシン</t>
    </rPh>
    <phoneticPr fontId="5"/>
  </si>
  <si>
    <t>電気事業者名（重複削除）</t>
    <rPh sb="7" eb="11">
      <t>チョウフクサクジョ</t>
    </rPh>
    <phoneticPr fontId="6"/>
  </si>
  <si>
    <t>調整後排出係数(t-CO2/千kWh)</t>
    <rPh sb="14" eb="15">
      <t>セン</t>
    </rPh>
    <phoneticPr fontId="5"/>
  </si>
  <si>
    <t>登録番号_電気事業者名_メニュー</t>
    <phoneticPr fontId="5"/>
  </si>
  <si>
    <t>登録番号_電気事業者名</t>
    <rPh sb="0" eb="4">
      <t>トウロクバンゴウ</t>
    </rPh>
    <rPh sb="10" eb="11">
      <t>メイ</t>
    </rPh>
    <phoneticPr fontId="6"/>
  </si>
  <si>
    <t>調整後排出係数(t-CO2/kWh)</t>
    <rPh sb="0" eb="3">
      <t>チョウセイゴ</t>
    </rPh>
    <rPh sb="3" eb="5">
      <t>ハイシュツ</t>
    </rPh>
    <rPh sb="5" eb="7">
      <t>ケイスウ</t>
    </rPh>
    <phoneticPr fontId="4"/>
  </si>
  <si>
    <t>メニュー名</t>
    <rPh sb="4" eb="5">
      <t>メイ</t>
    </rPh>
    <phoneticPr fontId="4"/>
  </si>
  <si>
    <t>基礎排出係数</t>
    <rPh sb="0" eb="2">
      <t>キソ</t>
    </rPh>
    <rPh sb="2" eb="4">
      <t>ハイシュツ</t>
    </rPh>
    <rPh sb="4" eb="6">
      <t>ケイスウ</t>
    </rPh>
    <phoneticPr fontId="5"/>
  </si>
  <si>
    <t>基礎排出係数</t>
    <rPh sb="0" eb="2">
      <t>キソ</t>
    </rPh>
    <rPh sb="2" eb="4">
      <t>ハイシュツ</t>
    </rPh>
    <rPh sb="4" eb="6">
      <t>ケイスウ</t>
    </rPh>
    <phoneticPr fontId="4"/>
  </si>
  <si>
    <t>電気事業者名</t>
    <rPh sb="0" eb="2">
      <t>デンキ</t>
    </rPh>
    <rPh sb="2" eb="5">
      <t>ジギョウシャ</t>
    </rPh>
    <rPh sb="5" eb="6">
      <t>メイ</t>
    </rPh>
    <phoneticPr fontId="3"/>
  </si>
  <si>
    <t>登録番号</t>
    <rPh sb="0" eb="2">
      <t>トウロク</t>
    </rPh>
    <rPh sb="2" eb="4">
      <t>バンゴウ</t>
    </rPh>
    <phoneticPr fontId="3"/>
  </si>
  <si>
    <t>参照列c</t>
    <rPh sb="0" eb="3">
      <t>サンショウレツ</t>
    </rPh>
    <phoneticPr fontId="5"/>
  </si>
  <si>
    <t>参照シートより引用</t>
    <rPh sb="0" eb="2">
      <t>サンショウ</t>
    </rPh>
    <rPh sb="7" eb="9">
      <t>インヨウ</t>
    </rPh>
    <phoneticPr fontId="5"/>
  </si>
  <si>
    <t>パーフルオロデカリン</t>
    <phoneticPr fontId="6"/>
  </si>
  <si>
    <t>パーフルオロヘキサン</t>
    <phoneticPr fontId="6"/>
  </si>
  <si>
    <t>パーフルオロペンタン</t>
    <phoneticPr fontId="6"/>
  </si>
  <si>
    <t>パーフルオロシクロブタン</t>
    <phoneticPr fontId="6"/>
  </si>
  <si>
    <t>パーフルオロブタン</t>
    <phoneticPr fontId="6"/>
  </si>
  <si>
    <t>パーフルオロプロパン</t>
    <phoneticPr fontId="6"/>
  </si>
  <si>
    <t>パーフルオロエタン</t>
    <phoneticPr fontId="6"/>
  </si>
  <si>
    <t>パーフルオロメタン</t>
    <phoneticPr fontId="6"/>
  </si>
  <si>
    <t>パーフルオロカーボン類
ＰＦＣs</t>
    <phoneticPr fontId="6"/>
  </si>
  <si>
    <t>1･1･1･2･3･4･4･5･5･5-デカフルオロペンタン</t>
    <phoneticPr fontId="6"/>
  </si>
  <si>
    <t>1･1･1･3･3-ペンタフルオロブタン</t>
    <phoneticPr fontId="6"/>
  </si>
  <si>
    <t>1･1･1･3･3-ペンタフルオロプロパン</t>
    <phoneticPr fontId="6"/>
  </si>
  <si>
    <t>1･1･2･2･3-ペンタフルオロプロパン</t>
    <phoneticPr fontId="6"/>
  </si>
  <si>
    <t>1･1･1･2･2･3-ヘキサフルオロプロパン</t>
    <phoneticPr fontId="6"/>
  </si>
  <si>
    <t>1･1･1･2･3･3-ヘキサフルオロプロパン</t>
    <phoneticPr fontId="6"/>
  </si>
  <si>
    <t>1･1･1･3･3･3-ヘキサフルオロプロパン</t>
    <phoneticPr fontId="6"/>
  </si>
  <si>
    <t>1･1･1･2･3･3･3-ヘプタフルオロプロパン</t>
    <phoneticPr fontId="6"/>
  </si>
  <si>
    <t>フルオロエタン</t>
    <phoneticPr fontId="6"/>
  </si>
  <si>
    <t>1･1-ジフルオロエタン</t>
    <phoneticPr fontId="6"/>
  </si>
  <si>
    <t>1･2-ジフルオロエタン</t>
    <phoneticPr fontId="6"/>
  </si>
  <si>
    <t>1･1･1-トリフルオロエタン</t>
    <phoneticPr fontId="6"/>
  </si>
  <si>
    <t>1･1･2-トリフルオロエタン</t>
    <phoneticPr fontId="6"/>
  </si>
  <si>
    <t>1･1･1･2-テトラフルオロエタン</t>
    <phoneticPr fontId="6"/>
  </si>
  <si>
    <t>1･1･2･2-テトラフルオロエタン</t>
    <phoneticPr fontId="6"/>
  </si>
  <si>
    <t>1･1･1･2･2-ペンタフルオロエタン</t>
    <phoneticPr fontId="6"/>
  </si>
  <si>
    <t>フルオロメタン</t>
    <phoneticPr fontId="6"/>
  </si>
  <si>
    <t>ジフルオロメタン</t>
    <phoneticPr fontId="6"/>
  </si>
  <si>
    <t>トリフルオロメタン</t>
    <phoneticPr fontId="6"/>
  </si>
  <si>
    <t>ハイドロフルオロカーボン類
ＨＦＣs</t>
    <rPh sb="12" eb="13">
      <t>ルイ</t>
    </rPh>
    <phoneticPr fontId="6"/>
  </si>
  <si>
    <t>地球温暖化係数</t>
    <rPh sb="0" eb="2">
      <t>チキュウ</t>
    </rPh>
    <rPh sb="2" eb="5">
      <t>オンダンカ</t>
    </rPh>
    <rPh sb="5" eb="7">
      <t>ケイスウ</t>
    </rPh>
    <phoneticPr fontId="5"/>
  </si>
  <si>
    <t>ｔ－CO2/千kWh</t>
    <rPh sb="6" eb="7">
      <t>セン</t>
    </rPh>
    <phoneticPr fontId="6"/>
  </si>
  <si>
    <t>ｔ－C/GJ</t>
  </si>
  <si>
    <t>GJ/GJ</t>
    <phoneticPr fontId="6"/>
  </si>
  <si>
    <t>ｔ－C/GJ</t>
    <phoneticPr fontId="6"/>
  </si>
  <si>
    <t>４　非化石エネルギー</t>
    <rPh sb="2" eb="5">
      <t>ヒカセキ</t>
    </rPh>
    <phoneticPr fontId="6"/>
  </si>
  <si>
    <t>※電気事業者の排出係数は「係数２」シート参照</t>
    <rPh sb="1" eb="6">
      <t>デンキジギョウシャ</t>
    </rPh>
    <rPh sb="7" eb="11">
      <t>ハイシュツケイスウ</t>
    </rPh>
    <rPh sb="13" eb="15">
      <t>ケイスウ</t>
    </rPh>
    <rPh sb="20" eb="22">
      <t>サンショウ</t>
    </rPh>
    <phoneticPr fontId="6"/>
  </si>
  <si>
    <t>系統電気</t>
    <rPh sb="0" eb="4">
      <t>ケイトウデンキ</t>
    </rPh>
    <phoneticPr fontId="5"/>
  </si>
  <si>
    <t>３　他人から供給された電気の使用</t>
    <rPh sb="2" eb="4">
      <t>タニン</t>
    </rPh>
    <rPh sb="6" eb="8">
      <t>キョウキュウ</t>
    </rPh>
    <rPh sb="11" eb="13">
      <t>デンキ</t>
    </rPh>
    <rPh sb="14" eb="16">
      <t>シヨウ</t>
    </rPh>
    <phoneticPr fontId="6"/>
  </si>
  <si>
    <t>２　他人から供給された熱の使用</t>
    <rPh sb="2" eb="4">
      <t>タニン</t>
    </rPh>
    <rPh sb="6" eb="8">
      <t>キョウキュウ</t>
    </rPh>
    <rPh sb="11" eb="12">
      <t>ネツ</t>
    </rPh>
    <rPh sb="13" eb="15">
      <t>シヨウ</t>
    </rPh>
    <phoneticPr fontId="6"/>
  </si>
  <si>
    <t>※廃油は、植物性のもの及び動植物性のものを除く</t>
    <rPh sb="1" eb="3">
      <t>ハイユ</t>
    </rPh>
    <rPh sb="5" eb="8">
      <t>ショクブツセイ</t>
    </rPh>
    <rPh sb="11" eb="12">
      <t>オヨ</t>
    </rPh>
    <rPh sb="13" eb="17">
      <t>ドウショクブツセイ</t>
    </rPh>
    <rPh sb="21" eb="22">
      <t>ノゾ</t>
    </rPh>
    <phoneticPr fontId="6"/>
  </si>
  <si>
    <t>t－C/GJ</t>
  </si>
  <si>
    <t>廃プラスチックから製造される燃料油</t>
    <rPh sb="0" eb="1">
      <t>ハイ</t>
    </rPh>
    <rPh sb="9" eb="11">
      <t>セイゾウ</t>
    </rPh>
    <rPh sb="14" eb="17">
      <t>ネンリョウアブラ</t>
    </rPh>
    <phoneticPr fontId="6"/>
  </si>
  <si>
    <t>廃プラスチック（産業廃棄物）</t>
    <rPh sb="0" eb="1">
      <t>ハイ</t>
    </rPh>
    <rPh sb="8" eb="13">
      <t>サンギョウハイキブツ</t>
    </rPh>
    <phoneticPr fontId="6"/>
  </si>
  <si>
    <t>t－C/GJ</t>
    <phoneticPr fontId="6"/>
  </si>
  <si>
    <t>GJ/t</t>
  </si>
  <si>
    <t>GJ/kl</t>
  </si>
  <si>
    <t>揮発油(ｶﾞｿﾘﾝ)</t>
  </si>
  <si>
    <t>原油(ｺﾝﾃﾞﾝｾｰﾄ)</t>
    <rPh sb="0" eb="2">
      <t>ゲンユ</t>
    </rPh>
    <phoneticPr fontId="4"/>
  </si>
  <si>
    <t>原　　油</t>
  </si>
  <si>
    <t>１　燃料の使用</t>
    <rPh sb="2" eb="4">
      <t>ネンリョウ</t>
    </rPh>
    <rPh sb="5" eb="7">
      <t>シヨウ</t>
    </rPh>
    <phoneticPr fontId="6"/>
  </si>
  <si>
    <t>(t-CO2/kWh)</t>
  </si>
  <si>
    <t>把握できなかった理由</t>
    <rPh sb="0" eb="2">
      <t>ハアク</t>
    </rPh>
    <rPh sb="8" eb="10">
      <t>リユウ</t>
    </rPh>
    <phoneticPr fontId="19"/>
  </si>
  <si>
    <t>電気事業者名</t>
    <rPh sb="0" eb="2">
      <t>デンキ</t>
    </rPh>
    <rPh sb="2" eb="5">
      <t>ジギョウシャ</t>
    </rPh>
    <rPh sb="5" eb="6">
      <t>メイ</t>
    </rPh>
    <phoneticPr fontId="19"/>
  </si>
  <si>
    <t>番号</t>
    <rPh sb="0" eb="2">
      <t>バンゴウ</t>
    </rPh>
    <phoneticPr fontId="19"/>
  </si>
  <si>
    <t>【一般送配電事業者】</t>
    <rPh sb="1" eb="3">
      <t>イッパン</t>
    </rPh>
    <rPh sb="3" eb="4">
      <t>ソウ</t>
    </rPh>
    <rPh sb="4" eb="6">
      <t>ハイデン</t>
    </rPh>
    <rPh sb="6" eb="9">
      <t>ジギョウシャ</t>
    </rPh>
    <phoneticPr fontId="19"/>
  </si>
  <si>
    <t>A0808</t>
  </si>
  <si>
    <t>A0806</t>
  </si>
  <si>
    <t>A0803</t>
  </si>
  <si>
    <t>A0798</t>
  </si>
  <si>
    <t>A0796</t>
  </si>
  <si>
    <t/>
  </si>
  <si>
    <t>A0793</t>
  </si>
  <si>
    <t>A0786</t>
  </si>
  <si>
    <t>A0785</t>
  </si>
  <si>
    <t>A0783</t>
  </si>
  <si>
    <t>A0781</t>
  </si>
  <si>
    <t>A0770</t>
  </si>
  <si>
    <t>A0764</t>
  </si>
  <si>
    <t>A0760</t>
  </si>
  <si>
    <t>A0759</t>
  </si>
  <si>
    <t>A0754</t>
  </si>
  <si>
    <t>A0753</t>
  </si>
  <si>
    <t>A0752</t>
  </si>
  <si>
    <t>A0748</t>
  </si>
  <si>
    <t>A0747</t>
  </si>
  <si>
    <t>A0746</t>
  </si>
  <si>
    <t>A0744</t>
  </si>
  <si>
    <t>A0743</t>
  </si>
  <si>
    <t>A0742</t>
  </si>
  <si>
    <t>A0740</t>
  </si>
  <si>
    <t>A0739</t>
  </si>
  <si>
    <t>A0738</t>
  </si>
  <si>
    <t>A0732</t>
  </si>
  <si>
    <t>A0730</t>
  </si>
  <si>
    <t>A0729</t>
  </si>
  <si>
    <t>A0726</t>
  </si>
  <si>
    <t>A0722</t>
  </si>
  <si>
    <t>A0721</t>
  </si>
  <si>
    <t>A0720</t>
  </si>
  <si>
    <t>A0718</t>
  </si>
  <si>
    <t>A0716</t>
  </si>
  <si>
    <t>A0715</t>
  </si>
  <si>
    <t>A0714</t>
  </si>
  <si>
    <t>A0712</t>
  </si>
  <si>
    <t>A0711</t>
  </si>
  <si>
    <t>A0709</t>
  </si>
  <si>
    <t>A0708</t>
  </si>
  <si>
    <t>A0705</t>
  </si>
  <si>
    <t>A0704</t>
  </si>
  <si>
    <t>A0703</t>
  </si>
  <si>
    <t>A0702</t>
  </si>
  <si>
    <t>A0699</t>
  </si>
  <si>
    <t>A0698</t>
  </si>
  <si>
    <t>A0696</t>
  </si>
  <si>
    <t>A0693</t>
  </si>
  <si>
    <t>A0692</t>
  </si>
  <si>
    <t>A0690</t>
  </si>
  <si>
    <t>A0689</t>
  </si>
  <si>
    <t>A0687</t>
  </si>
  <si>
    <t>A0685</t>
  </si>
  <si>
    <t>A0683</t>
  </si>
  <si>
    <t>A0681</t>
  </si>
  <si>
    <t>A0680</t>
  </si>
  <si>
    <t>A0677</t>
  </si>
  <si>
    <t>A0673</t>
  </si>
  <si>
    <t>A0670</t>
  </si>
  <si>
    <t>A0668</t>
  </si>
  <si>
    <t>A0667</t>
  </si>
  <si>
    <t>A0666</t>
  </si>
  <si>
    <t>A0664</t>
  </si>
  <si>
    <t>A0660</t>
  </si>
  <si>
    <t>A0656</t>
  </si>
  <si>
    <t>A0655</t>
  </si>
  <si>
    <t>A0654</t>
  </si>
  <si>
    <t>A0653</t>
  </si>
  <si>
    <t>A0650</t>
  </si>
  <si>
    <t>A0649</t>
  </si>
  <si>
    <t>A0648</t>
  </si>
  <si>
    <t>A0644</t>
  </si>
  <si>
    <t>A0642</t>
  </si>
  <si>
    <t>A0641</t>
  </si>
  <si>
    <t>A0640</t>
  </si>
  <si>
    <t>A0639</t>
  </si>
  <si>
    <t>A0632</t>
  </si>
  <si>
    <t>A0631</t>
  </si>
  <si>
    <t>A0629</t>
  </si>
  <si>
    <t>A0627</t>
  </si>
  <si>
    <t>A0624</t>
  </si>
  <si>
    <t>A0622</t>
  </si>
  <si>
    <t>A0620</t>
  </si>
  <si>
    <t>A0617</t>
  </si>
  <si>
    <t>A0615</t>
  </si>
  <si>
    <t>A0611</t>
  </si>
  <si>
    <t>A0610</t>
  </si>
  <si>
    <t>A0609</t>
  </si>
  <si>
    <t>A0605</t>
  </si>
  <si>
    <t>A0603</t>
  </si>
  <si>
    <t>A0602</t>
  </si>
  <si>
    <t>A0598</t>
  </si>
  <si>
    <t>A0596</t>
  </si>
  <si>
    <t>A0590</t>
  </si>
  <si>
    <t>A0589</t>
  </si>
  <si>
    <t>A0587</t>
  </si>
  <si>
    <t>A0586</t>
  </si>
  <si>
    <t>A0584</t>
  </si>
  <si>
    <t>A0582</t>
  </si>
  <si>
    <t>A0581</t>
  </si>
  <si>
    <t>A0578</t>
  </si>
  <si>
    <t>A0577</t>
  </si>
  <si>
    <t>A0573</t>
  </si>
  <si>
    <t>A0572</t>
  </si>
  <si>
    <t>A0571</t>
  </si>
  <si>
    <t>A0567</t>
  </si>
  <si>
    <t>A0565</t>
  </si>
  <si>
    <t>A0562</t>
  </si>
  <si>
    <t>A0560</t>
  </si>
  <si>
    <t>A0559</t>
  </si>
  <si>
    <t>A0558</t>
  </si>
  <si>
    <t>A0556</t>
  </si>
  <si>
    <t>A0555</t>
  </si>
  <si>
    <t>A0553</t>
  </si>
  <si>
    <t>A0552</t>
  </si>
  <si>
    <t>A0551</t>
  </si>
  <si>
    <t>A0550</t>
  </si>
  <si>
    <t>A0549</t>
  </si>
  <si>
    <t>A0547</t>
  </si>
  <si>
    <t>A0546</t>
  </si>
  <si>
    <t>A0543</t>
  </si>
  <si>
    <t>A0539</t>
  </si>
  <si>
    <t>A0538</t>
  </si>
  <si>
    <t>A0534</t>
  </si>
  <si>
    <t>A0533</t>
  </si>
  <si>
    <t>A0529</t>
  </si>
  <si>
    <t>A0528</t>
  </si>
  <si>
    <t>A0526</t>
  </si>
  <si>
    <t>A0525</t>
  </si>
  <si>
    <t>A0520</t>
  </si>
  <si>
    <t>A0519</t>
  </si>
  <si>
    <t>A0518</t>
  </si>
  <si>
    <t>A0515</t>
  </si>
  <si>
    <t>A0514</t>
  </si>
  <si>
    <t>A0513</t>
  </si>
  <si>
    <t>A0511</t>
  </si>
  <si>
    <t>A0507</t>
  </si>
  <si>
    <t>A0506</t>
  </si>
  <si>
    <t>A0503</t>
  </si>
  <si>
    <t>A0502</t>
  </si>
  <si>
    <t>A0501</t>
  </si>
  <si>
    <t>A0500</t>
  </si>
  <si>
    <t>A0499</t>
  </si>
  <si>
    <t>A0495</t>
  </si>
  <si>
    <t>A0494</t>
  </si>
  <si>
    <t>A0493</t>
  </si>
  <si>
    <t>A0491</t>
  </si>
  <si>
    <t>A0490</t>
  </si>
  <si>
    <t>A0482</t>
  </si>
  <si>
    <t>A0481</t>
  </si>
  <si>
    <t>A0480</t>
  </si>
  <si>
    <t>A0477</t>
  </si>
  <si>
    <t>A0476</t>
  </si>
  <si>
    <t>A0473</t>
  </si>
  <si>
    <t>A0472</t>
  </si>
  <si>
    <t>A0471</t>
  </si>
  <si>
    <t>A0470</t>
  </si>
  <si>
    <t>A0468</t>
  </si>
  <si>
    <t>A0467</t>
  </si>
  <si>
    <t>A0465</t>
  </si>
  <si>
    <t>A0463</t>
  </si>
  <si>
    <t>A0461</t>
  </si>
  <si>
    <t>A0457</t>
  </si>
  <si>
    <t>A0456</t>
  </si>
  <si>
    <t>A0454</t>
  </si>
  <si>
    <t>A0452</t>
  </si>
  <si>
    <t>A0451</t>
  </si>
  <si>
    <t>A0447</t>
  </si>
  <si>
    <t>A0446</t>
  </si>
  <si>
    <t>A0443</t>
  </si>
  <si>
    <t>A0442</t>
  </si>
  <si>
    <t>A0440</t>
  </si>
  <si>
    <t>A0439</t>
  </si>
  <si>
    <t>A0438</t>
  </si>
  <si>
    <t>A0437</t>
  </si>
  <si>
    <t>A0435</t>
  </si>
  <si>
    <t>A0431</t>
  </si>
  <si>
    <t>A0430</t>
  </si>
  <si>
    <t>A0429</t>
  </si>
  <si>
    <t>A0425</t>
  </si>
  <si>
    <t>A0420</t>
  </si>
  <si>
    <t>A0419</t>
  </si>
  <si>
    <t>A0415</t>
  </si>
  <si>
    <t>A0413</t>
  </si>
  <si>
    <t>A0411</t>
  </si>
  <si>
    <t>A0405</t>
  </si>
  <si>
    <t>A0398</t>
  </si>
  <si>
    <t>A0397</t>
  </si>
  <si>
    <t>A0392</t>
  </si>
  <si>
    <t>A0391</t>
  </si>
  <si>
    <t>A0389</t>
  </si>
  <si>
    <t>A0388</t>
  </si>
  <si>
    <t>A0386</t>
  </si>
  <si>
    <t>A0385</t>
  </si>
  <si>
    <t>A0383</t>
  </si>
  <si>
    <t>A0382</t>
  </si>
  <si>
    <t>A0381</t>
  </si>
  <si>
    <t>A0380</t>
  </si>
  <si>
    <t>A0378</t>
  </si>
  <si>
    <t>A0372</t>
  </si>
  <si>
    <t>A0371</t>
  </si>
  <si>
    <t>A0368</t>
  </si>
  <si>
    <t>A0367</t>
  </si>
  <si>
    <t>A0366</t>
  </si>
  <si>
    <t>A0365</t>
  </si>
  <si>
    <t>A0364</t>
  </si>
  <si>
    <t>A0362</t>
  </si>
  <si>
    <t>A0356</t>
  </si>
  <si>
    <t>A0355</t>
  </si>
  <si>
    <t>A0353</t>
  </si>
  <si>
    <t>A0352</t>
  </si>
  <si>
    <t>A0351</t>
  </si>
  <si>
    <t>A0350</t>
  </si>
  <si>
    <t>A0349</t>
  </si>
  <si>
    <t>A0348</t>
  </si>
  <si>
    <t>A0345</t>
  </si>
  <si>
    <t>A0344</t>
  </si>
  <si>
    <t>A0343</t>
  </si>
  <si>
    <t>A0342</t>
  </si>
  <si>
    <t>A0338</t>
  </si>
  <si>
    <t>A0337</t>
  </si>
  <si>
    <t>A0336</t>
  </si>
  <si>
    <t>A0332</t>
  </si>
  <si>
    <t>A0330</t>
  </si>
  <si>
    <t>A0323</t>
  </si>
  <si>
    <t>A0318</t>
  </si>
  <si>
    <t>A0317</t>
  </si>
  <si>
    <t>A0315</t>
  </si>
  <si>
    <t>A0314</t>
  </si>
  <si>
    <t>A0311</t>
  </si>
  <si>
    <t>A0310</t>
  </si>
  <si>
    <t>A0306</t>
  </si>
  <si>
    <t>A0305</t>
  </si>
  <si>
    <t>A0303</t>
  </si>
  <si>
    <t>A0300</t>
  </si>
  <si>
    <t>A0296</t>
  </si>
  <si>
    <t>A0295</t>
  </si>
  <si>
    <t>A0293</t>
  </si>
  <si>
    <t>A0292</t>
  </si>
  <si>
    <t>A0288</t>
  </si>
  <si>
    <t>A0287</t>
  </si>
  <si>
    <t>A0286</t>
  </si>
  <si>
    <t>A0285</t>
  </si>
  <si>
    <t>A0284</t>
  </si>
  <si>
    <t>A0283</t>
  </si>
  <si>
    <t>A0281</t>
  </si>
  <si>
    <t>A0280</t>
  </si>
  <si>
    <t>A0278</t>
  </si>
  <si>
    <t>A0277</t>
  </si>
  <si>
    <t>A0276</t>
  </si>
  <si>
    <t>A0275</t>
  </si>
  <si>
    <t>A0274</t>
  </si>
  <si>
    <t>A0273</t>
  </si>
  <si>
    <t>A0272</t>
  </si>
  <si>
    <t>A0271</t>
  </si>
  <si>
    <t>A0270</t>
  </si>
  <si>
    <t>A0269</t>
  </si>
  <si>
    <t>A0268</t>
  </si>
  <si>
    <t>A0267</t>
  </si>
  <si>
    <t>A0265</t>
  </si>
  <si>
    <t>A0264</t>
  </si>
  <si>
    <t>A0261</t>
  </si>
  <si>
    <t>A0259</t>
  </si>
  <si>
    <t>A0258</t>
  </si>
  <si>
    <t>A0256</t>
  </si>
  <si>
    <t>A0253</t>
  </si>
  <si>
    <t>A0250</t>
  </si>
  <si>
    <t>A0248</t>
  </si>
  <si>
    <t>A0246</t>
  </si>
  <si>
    <t>A0245</t>
  </si>
  <si>
    <t>A0243</t>
  </si>
  <si>
    <t>A0241</t>
  </si>
  <si>
    <t>A0240</t>
  </si>
  <si>
    <t>A0239</t>
  </si>
  <si>
    <t>A0238</t>
  </si>
  <si>
    <t>A0237</t>
  </si>
  <si>
    <t>A0236</t>
  </si>
  <si>
    <t>A0234</t>
  </si>
  <si>
    <t>A0232</t>
  </si>
  <si>
    <t>A0231</t>
  </si>
  <si>
    <t>A0230</t>
  </si>
  <si>
    <t>A0229</t>
  </si>
  <si>
    <t>A0228</t>
  </si>
  <si>
    <t>A0227</t>
  </si>
  <si>
    <t>A0222</t>
  </si>
  <si>
    <t>A0221</t>
  </si>
  <si>
    <t>A0220</t>
  </si>
  <si>
    <t>A0218</t>
  </si>
  <si>
    <t>A0217</t>
  </si>
  <si>
    <t>A0216</t>
  </si>
  <si>
    <t>A0214</t>
  </si>
  <si>
    <t>A0213</t>
  </si>
  <si>
    <t>A0211</t>
  </si>
  <si>
    <t>A0210</t>
  </si>
  <si>
    <t>A0209</t>
  </si>
  <si>
    <t>A0206</t>
  </si>
  <si>
    <t>A0204</t>
  </si>
  <si>
    <t>A0203</t>
  </si>
  <si>
    <t>A0200</t>
  </si>
  <si>
    <t>A0199</t>
  </si>
  <si>
    <t>A0197</t>
  </si>
  <si>
    <t>A0196</t>
  </si>
  <si>
    <t>A0195</t>
  </si>
  <si>
    <t>A0193</t>
  </si>
  <si>
    <t>A0190</t>
  </si>
  <si>
    <t>A0189</t>
  </si>
  <si>
    <t>A0188</t>
  </si>
  <si>
    <t>A0187</t>
  </si>
  <si>
    <t>A0186</t>
  </si>
  <si>
    <t>A0185</t>
  </si>
  <si>
    <t>A0184</t>
  </si>
  <si>
    <t>A0181</t>
  </si>
  <si>
    <t>A0180</t>
  </si>
  <si>
    <t>A0179</t>
  </si>
  <si>
    <t>A0178</t>
  </si>
  <si>
    <t>A0177</t>
  </si>
  <si>
    <t>A0175</t>
  </si>
  <si>
    <t>A0173</t>
  </si>
  <si>
    <t>A0172</t>
  </si>
  <si>
    <t>A0170</t>
  </si>
  <si>
    <t>A0169</t>
  </si>
  <si>
    <t>A0168</t>
  </si>
  <si>
    <t>A0167</t>
  </si>
  <si>
    <t>A0166</t>
  </si>
  <si>
    <t>A0165</t>
  </si>
  <si>
    <t>A0164</t>
  </si>
  <si>
    <t>A0163</t>
  </si>
  <si>
    <t>A0162</t>
  </si>
  <si>
    <t>A0161</t>
  </si>
  <si>
    <t>A0160</t>
  </si>
  <si>
    <t>A0159</t>
  </si>
  <si>
    <t>A0158</t>
  </si>
  <si>
    <t>A0157</t>
  </si>
  <si>
    <t>A0156</t>
  </si>
  <si>
    <t>A0155</t>
  </si>
  <si>
    <t>A0154</t>
  </si>
  <si>
    <t>A0153</t>
  </si>
  <si>
    <t>A0151</t>
  </si>
  <si>
    <t>A0150</t>
  </si>
  <si>
    <t>A0149</t>
  </si>
  <si>
    <t>A0145</t>
  </si>
  <si>
    <t>A0144</t>
  </si>
  <si>
    <t>A0143</t>
  </si>
  <si>
    <t>A0142</t>
  </si>
  <si>
    <t>A0141</t>
  </si>
  <si>
    <t>A0140</t>
  </si>
  <si>
    <t>A0138</t>
  </si>
  <si>
    <t>A0137</t>
  </si>
  <si>
    <t>A0136</t>
  </si>
  <si>
    <t>A0135</t>
  </si>
  <si>
    <t>A0134</t>
  </si>
  <si>
    <t>A0133</t>
  </si>
  <si>
    <t>A0130</t>
  </si>
  <si>
    <t>A0126</t>
  </si>
  <si>
    <t>A0124</t>
  </si>
  <si>
    <t>A0123</t>
  </si>
  <si>
    <t>A0122</t>
  </si>
  <si>
    <t>A0121</t>
  </si>
  <si>
    <t>A0120</t>
  </si>
  <si>
    <t>A0104</t>
  </si>
  <si>
    <t>A0093</t>
  </si>
  <si>
    <t>A0092</t>
  </si>
  <si>
    <t>A0090</t>
  </si>
  <si>
    <t>A0089</t>
  </si>
  <si>
    <t>A0088</t>
  </si>
  <si>
    <t>A0086</t>
  </si>
  <si>
    <t>A0085</t>
  </si>
  <si>
    <t>A0084</t>
  </si>
  <si>
    <t>A0082</t>
  </si>
  <si>
    <t>A0081</t>
  </si>
  <si>
    <t>A0080</t>
  </si>
  <si>
    <t>A0079</t>
  </si>
  <si>
    <t>A0077</t>
  </si>
  <si>
    <t>A0076</t>
  </si>
  <si>
    <t>A0075</t>
  </si>
  <si>
    <t>A0073</t>
  </si>
  <si>
    <t>A0072</t>
  </si>
  <si>
    <t>A0071</t>
  </si>
  <si>
    <t>A0070</t>
  </si>
  <si>
    <t>A0069</t>
  </si>
  <si>
    <t>A0068</t>
  </si>
  <si>
    <t>A0067</t>
  </si>
  <si>
    <t>A0066</t>
  </si>
  <si>
    <t>A0065</t>
  </si>
  <si>
    <t>A0064</t>
  </si>
  <si>
    <t>A0063</t>
  </si>
  <si>
    <t>A0062</t>
  </si>
  <si>
    <t>A0061</t>
  </si>
  <si>
    <t>A0060</t>
  </si>
  <si>
    <t>A0058</t>
  </si>
  <si>
    <t>A0057</t>
  </si>
  <si>
    <t>A0056</t>
  </si>
  <si>
    <t>A0055</t>
  </si>
  <si>
    <t>A0054</t>
  </si>
  <si>
    <t>A0053</t>
  </si>
  <si>
    <t>A0052</t>
  </si>
  <si>
    <t>A0051</t>
  </si>
  <si>
    <t>A0050</t>
  </si>
  <si>
    <t>A0049</t>
  </si>
  <si>
    <t>A0048</t>
  </si>
  <si>
    <t>A0046</t>
  </si>
  <si>
    <t>A0045</t>
  </si>
  <si>
    <t>A0043</t>
  </si>
  <si>
    <t>A0042</t>
  </si>
  <si>
    <t>A0039</t>
  </si>
  <si>
    <t>A0036</t>
  </si>
  <si>
    <t>A0035</t>
  </si>
  <si>
    <t>A0034</t>
  </si>
  <si>
    <t>A0032</t>
  </si>
  <si>
    <t>A0031</t>
  </si>
  <si>
    <t>A0027</t>
  </si>
  <si>
    <t>A0026</t>
  </si>
  <si>
    <t>A0025</t>
  </si>
  <si>
    <t>A0024</t>
  </si>
  <si>
    <t>A0021</t>
  </si>
  <si>
    <t>A0020</t>
  </si>
  <si>
    <t>A0019</t>
  </si>
  <si>
    <t>A0018</t>
  </si>
  <si>
    <t>A0017</t>
  </si>
  <si>
    <t>A0016</t>
  </si>
  <si>
    <t>A0015</t>
  </si>
  <si>
    <t>A0014</t>
  </si>
  <si>
    <t>A0013</t>
  </si>
  <si>
    <t>A0012</t>
  </si>
  <si>
    <t>A0011</t>
  </si>
  <si>
    <t>A0009</t>
  </si>
  <si>
    <t>A0008</t>
  </si>
  <si>
    <t>A0007</t>
  </si>
  <si>
    <t>A0006</t>
  </si>
  <si>
    <t>A0004</t>
  </si>
  <si>
    <t>A0003</t>
  </si>
  <si>
    <t>A0002</t>
  </si>
  <si>
    <t>登録番号</t>
    <rPh sb="0" eb="2">
      <t>トウロク</t>
    </rPh>
    <rPh sb="2" eb="4">
      <t>バンゴウ</t>
    </rPh>
    <phoneticPr fontId="19"/>
  </si>
  <si>
    <t>宇都宮ライトパワー(株)</t>
  </si>
  <si>
    <t>いずも縁結び電力(株)</t>
  </si>
  <si>
    <t>出雲ケーブルビジョン(株)</t>
  </si>
  <si>
    <t>(株)ファラデー</t>
  </si>
  <si>
    <t>東北電力フロンティア(株)</t>
  </si>
  <si>
    <t>(参考値)事業者全体</t>
  </si>
  <si>
    <t>メニューB</t>
  </si>
  <si>
    <t>(株)クオリティプラス</t>
  </si>
  <si>
    <t>(株)中京電力</t>
  </si>
  <si>
    <t>(株)丸の内電力</t>
  </si>
  <si>
    <t>(株)ほくだん</t>
  </si>
  <si>
    <t>沖縄新エネ開発(株)</t>
  </si>
  <si>
    <t>三河商事(株)</t>
  </si>
  <si>
    <t>(株)彩の国でんき</t>
  </si>
  <si>
    <t>ホームタウンエナジー(株)</t>
  </si>
  <si>
    <t>イワタニセントラル北海道(株)</t>
  </si>
  <si>
    <t>穂の国とよはし電力(株)</t>
  </si>
  <si>
    <t>かけがわ報徳パワー(株)</t>
  </si>
  <si>
    <t>メニューC(残差)</t>
  </si>
  <si>
    <t>(株)ルーク</t>
  </si>
  <si>
    <t>(株)縁人</t>
  </si>
  <si>
    <t>もみじ電力(株)</t>
  </si>
  <si>
    <t>高知ニューエナジー(株)</t>
  </si>
  <si>
    <t>(株)グルーヴエナジー</t>
  </si>
  <si>
    <t>(株)ながさきサステナエナジー</t>
  </si>
  <si>
    <t>ゆきぐに新電力(株)</t>
  </si>
  <si>
    <t>神楽電力(株)</t>
  </si>
  <si>
    <t>八千代エンジニヤリング(株)</t>
  </si>
  <si>
    <t>サントラベラーズサービス有限会社</t>
  </si>
  <si>
    <t>中小企業支援(株)</t>
  </si>
  <si>
    <t>(株)日本海水</t>
  </si>
  <si>
    <t>レモンガス(株)</t>
  </si>
  <si>
    <t>(株)オズエナジー</t>
  </si>
  <si>
    <t>エルメック(株)</t>
  </si>
  <si>
    <t>アークエルテクノロジーズ(株)</t>
  </si>
  <si>
    <t>生活協同組合ひろしま</t>
  </si>
  <si>
    <t>神戸電力(株)</t>
  </si>
  <si>
    <t>(株)岡崎さくら電力</t>
  </si>
  <si>
    <t>メニューF</t>
  </si>
  <si>
    <t>メニューE</t>
  </si>
  <si>
    <t>メニューD</t>
  </si>
  <si>
    <t>メニューC</t>
  </si>
  <si>
    <t>(株)エフオン</t>
  </si>
  <si>
    <t>京和ガス(株)</t>
  </si>
  <si>
    <t>旭化成(株)</t>
  </si>
  <si>
    <t>東広島スマートエネルギー(株)</t>
  </si>
  <si>
    <t>スターティア(株)</t>
  </si>
  <si>
    <t>(株)チャームドライフ</t>
  </si>
  <si>
    <t>陸前高田しみんエネルギー(株)</t>
  </si>
  <si>
    <t>永井自動車工業(株)</t>
  </si>
  <si>
    <t>うべ未来エネルギー(株)</t>
  </si>
  <si>
    <t>会津エナジー(株)</t>
  </si>
  <si>
    <t>(株)しおさい電力</t>
  </si>
  <si>
    <t>A0676</t>
  </si>
  <si>
    <t>(株)ジャパネットサービスイノベーション</t>
  </si>
  <si>
    <t>(株)再エネ思考電力</t>
  </si>
  <si>
    <t>(株)能勢・豊能まちづくり</t>
  </si>
  <si>
    <t>たんたんエナジー(株)</t>
  </si>
  <si>
    <t>(株)西九州させぼパワーズ</t>
  </si>
  <si>
    <t>メニューD(残差)</t>
  </si>
  <si>
    <t>デジタルグリッド(株)</t>
  </si>
  <si>
    <t>(株)クリーンエネルギー総合研究所</t>
  </si>
  <si>
    <t>(株)唐津パワーホールディングス</t>
  </si>
  <si>
    <t>スマート電気(株)</t>
  </si>
  <si>
    <t>(株)東名</t>
  </si>
  <si>
    <t>(株)デンケン</t>
  </si>
  <si>
    <t>(株)マルイファシリティーズ</t>
  </si>
  <si>
    <t>グリーンピープルズパワー(株)</t>
  </si>
  <si>
    <t>新潟スワンエナジー(株)</t>
  </si>
  <si>
    <t>(株)三河の山里コミュニティパワー</t>
  </si>
  <si>
    <t>東亜ガス(株)</t>
  </si>
  <si>
    <t>酒田天然瓦斯(株)</t>
  </si>
  <si>
    <t>(株)ユーラスグリーンエナジー</t>
  </si>
  <si>
    <t>気仙沼グリーンエナジー(株)</t>
  </si>
  <si>
    <t>A0630</t>
  </si>
  <si>
    <t>新電力新潟(株)</t>
  </si>
  <si>
    <t>フィンテックラボ協同組合</t>
  </si>
  <si>
    <t>アイエスジー(株)</t>
  </si>
  <si>
    <t>スマートエコエナジー(株)</t>
  </si>
  <si>
    <t>(株)イーネットワーク</t>
  </si>
  <si>
    <t>唐津電力(株)</t>
  </si>
  <si>
    <t>(株)ミナサポ</t>
  </si>
  <si>
    <t>(株)センカク</t>
  </si>
  <si>
    <t>バンプーパワートレーディング合同会社</t>
  </si>
  <si>
    <t>(株)情熱電力</t>
  </si>
  <si>
    <t>リストプロパティーズ(株)</t>
  </si>
  <si>
    <t>五島市民電力(株)</t>
  </si>
  <si>
    <t>福山未来エナジー(株)</t>
  </si>
  <si>
    <t>スマートエナジー熊本(株)</t>
  </si>
  <si>
    <t>(株)吉田石油店</t>
  </si>
  <si>
    <t>グリーンシティこばやし(株)</t>
  </si>
  <si>
    <t>富士山エナジー(株)</t>
  </si>
  <si>
    <t>北陸電力ビズ・エナジーソリューション(株)</t>
  </si>
  <si>
    <t>(株)イシオ</t>
  </si>
  <si>
    <t>おいでんエネルギー(株)</t>
  </si>
  <si>
    <t>八幡商事(株)</t>
  </si>
  <si>
    <t>A0570</t>
  </si>
  <si>
    <t>(株)美作国電力</t>
  </si>
  <si>
    <t>福島フェニックス電力(株)</t>
  </si>
  <si>
    <t>(株)テレ・マーカー</t>
  </si>
  <si>
    <t>(株)デベロップ</t>
  </si>
  <si>
    <t>坂戸ガス(株)</t>
  </si>
  <si>
    <t>越後天然ガス(株)</t>
  </si>
  <si>
    <t>石油資源開発(株)</t>
  </si>
  <si>
    <t>シェルジャパン(株)</t>
  </si>
  <si>
    <t>飯田まちづくり電力(株)</t>
  </si>
  <si>
    <t>(株)エコログ</t>
  </si>
  <si>
    <t>(株)球磨村森電力</t>
  </si>
  <si>
    <t>(株)三郷ひまわりエナジー</t>
  </si>
  <si>
    <t>綿半パートナーズ(株)</t>
  </si>
  <si>
    <t>秩父新電力(株)</t>
  </si>
  <si>
    <t>(株)エスエナジー</t>
  </si>
  <si>
    <t>(株)グローバルキャスト</t>
  </si>
  <si>
    <t>メニューE(残差)</t>
  </si>
  <si>
    <t>宮崎電力(株)</t>
  </si>
  <si>
    <t>トリニティエナジー(株)</t>
  </si>
  <si>
    <t>ニシムラ(株)</t>
  </si>
  <si>
    <t>エネラボ(株)</t>
  </si>
  <si>
    <t>森のエネルギー(株)</t>
  </si>
  <si>
    <t>エネルギーパワー(株)</t>
  </si>
  <si>
    <t>ティーダッシュ合同会社</t>
  </si>
  <si>
    <t>エッセンシャルエナジー(株)</t>
  </si>
  <si>
    <t>香川電力(株)　</t>
  </si>
  <si>
    <t>フラワーペイメント(株)</t>
  </si>
  <si>
    <t>公益財団法人東京都環境公社</t>
  </si>
  <si>
    <t>一般社団法人グリーンコープでんき</t>
  </si>
  <si>
    <t>やめエネルギー(株)</t>
  </si>
  <si>
    <t>メニューF(残差)</t>
  </si>
  <si>
    <t>中部電力ミライズ(株)</t>
  </si>
  <si>
    <t>メニューI</t>
  </si>
  <si>
    <t>メニューH</t>
  </si>
  <si>
    <t>メニューG</t>
  </si>
  <si>
    <t>(株)地域創生ホールディングス</t>
  </si>
  <si>
    <t>(株)エネアーク関西</t>
  </si>
  <si>
    <t>一般社団法人東松島みらいとし機構</t>
  </si>
  <si>
    <t>アストマックス(株)</t>
  </si>
  <si>
    <t>(株)レクスポート</t>
  </si>
  <si>
    <t>ワタミエナジー(株)</t>
  </si>
  <si>
    <t>電源開発(株)</t>
  </si>
  <si>
    <t>大東建託パートナーズ(株)</t>
  </si>
  <si>
    <t>メニューK(残差)</t>
  </si>
  <si>
    <t>メニューJ</t>
  </si>
  <si>
    <t>歌舞伎エナジー(株)</t>
  </si>
  <si>
    <t>メニューL(残差)</t>
  </si>
  <si>
    <t>メニューK</t>
  </si>
  <si>
    <t>(株)トヨタエナジーソリューションズ</t>
  </si>
  <si>
    <t>パワーネクスト(株)</t>
  </si>
  <si>
    <t>メニューI(残差)</t>
  </si>
  <si>
    <t>カワサキグリーンエナジー(株)</t>
  </si>
  <si>
    <t>日鉄エンジニアリング(株)</t>
  </si>
  <si>
    <t>メニューG(残差)</t>
  </si>
  <si>
    <t>(株)エネアーク関東</t>
  </si>
  <si>
    <t>シン・エナジー(株)</t>
  </si>
  <si>
    <t>メニューH(残差)</t>
  </si>
  <si>
    <t>エフビットコミュニケーションズ(株)　</t>
  </si>
  <si>
    <t>コスモエネルギーソリューションズ(株)</t>
  </si>
  <si>
    <t>セントラル石油瓦斯(株)</t>
  </si>
  <si>
    <t>メニューM</t>
  </si>
  <si>
    <t>メニューL</t>
  </si>
  <si>
    <t>(株)オプテージ</t>
  </si>
  <si>
    <t>出光興産(株)</t>
  </si>
  <si>
    <t>エバーグリーン・マーケティング(株)</t>
  </si>
  <si>
    <t>エバーグリーン・リテイリング(株)</t>
  </si>
  <si>
    <t>代替値</t>
    <rPh sb="0" eb="2">
      <t>ダイタイ</t>
    </rPh>
    <rPh sb="2" eb="3">
      <t>アタイ</t>
    </rPh>
    <phoneticPr fontId="6"/>
  </si>
  <si>
    <t>項目</t>
    <rPh sb="0" eb="2">
      <t>コウモク</t>
    </rPh>
    <phoneticPr fontId="6"/>
  </si>
  <si>
    <t>電気事業者名（加工後）</t>
    <rPh sb="7" eb="10">
      <t>カコウゴ</t>
    </rPh>
    <phoneticPr fontId="6"/>
  </si>
  <si>
    <t>電気事業者名_メニュー名</t>
    <rPh sb="11" eb="12">
      <t>メイ</t>
    </rPh>
    <phoneticPr fontId="6"/>
  </si>
  <si>
    <t>③結合リスト作成（メニュー含む）</t>
    <rPh sb="1" eb="3">
      <t>ケツゴウ</t>
    </rPh>
    <rPh sb="6" eb="8">
      <t>サクセイ</t>
    </rPh>
    <rPh sb="13" eb="14">
      <t>フク</t>
    </rPh>
    <phoneticPr fontId="6"/>
  </si>
  <si>
    <t>②結合リスト作成</t>
    <rPh sb="1" eb="3">
      <t>ケツゴウ</t>
    </rPh>
    <rPh sb="6" eb="8">
      <t>サクセイ</t>
    </rPh>
    <phoneticPr fontId="6"/>
  </si>
  <si>
    <r>
      <t>①貼付け（元データ）</t>
    </r>
    <r>
      <rPr>
        <b/>
        <sz val="9"/>
        <color rgb="FFFF0000"/>
        <rFont val="ＭＳ 明朝"/>
        <family val="1"/>
        <charset val="128"/>
      </rPr>
      <t>※係数2シートよりテキスト貼付け</t>
    </r>
    <rPh sb="1" eb="3">
      <t>ハリツ</t>
    </rPh>
    <rPh sb="5" eb="6">
      <t>モト</t>
    </rPh>
    <rPh sb="11" eb="13">
      <t>ケイスウ</t>
    </rPh>
    <rPh sb="23" eb="24">
      <t>ハ</t>
    </rPh>
    <rPh sb="24" eb="25">
      <t>ツ</t>
    </rPh>
    <phoneticPr fontId="6"/>
  </si>
  <si>
    <t>GJ/千m3</t>
    <rPh sb="3" eb="4">
      <t>セン</t>
    </rPh>
    <phoneticPr fontId="5"/>
  </si>
  <si>
    <t>t</t>
    <phoneticPr fontId="5"/>
  </si>
  <si>
    <t>kl</t>
    <phoneticPr fontId="5"/>
  </si>
  <si>
    <t>千m3</t>
    <rPh sb="0" eb="1">
      <t>セン</t>
    </rPh>
    <phoneticPr fontId="5"/>
  </si>
  <si>
    <t>千kWh</t>
    <rPh sb="0" eb="1">
      <t>セン</t>
    </rPh>
    <phoneticPr fontId="5"/>
  </si>
  <si>
    <t>ふりがな</t>
  </si>
  <si>
    <t>イーレックス</t>
  </si>
  <si>
    <t>いーれっくす</t>
  </si>
  <si>
    <t>リエスパワー</t>
  </si>
  <si>
    <t>りえすぱわー</t>
  </si>
  <si>
    <t>エバーグリーン・リテイリング</t>
  </si>
  <si>
    <t>えばーぐりーんりていりんぐ</t>
  </si>
  <si>
    <t>エバーグリーン・マーケティング</t>
  </si>
  <si>
    <t>えばーぐりーんまーけてぃんぐ</t>
  </si>
  <si>
    <t>イーセル</t>
  </si>
  <si>
    <t>いーせる</t>
  </si>
  <si>
    <t>エネット</t>
  </si>
  <si>
    <t>えねっと</t>
  </si>
  <si>
    <t>須賀川瓦斯</t>
  </si>
  <si>
    <t>すかがわがす</t>
  </si>
  <si>
    <t>出光興産</t>
  </si>
  <si>
    <t>いでみつこうさん</t>
  </si>
  <si>
    <t>オプテージ</t>
  </si>
  <si>
    <t>おぷてーじ</t>
  </si>
  <si>
    <t>エネサーブ</t>
  </si>
  <si>
    <t>えねさーぶ</t>
  </si>
  <si>
    <t>ミツウロコグリーンエネルギー</t>
  </si>
  <si>
    <t>みつうろこぐりーんえねるぎー</t>
  </si>
  <si>
    <t>ネクストパワーやまと</t>
  </si>
  <si>
    <t>ねくすとぱわーやまと</t>
  </si>
  <si>
    <t>日本テクノ</t>
  </si>
  <si>
    <t>にほんてくの</t>
  </si>
  <si>
    <t>中央電力エナジー</t>
  </si>
  <si>
    <t>ちゅうおうでんりょくえなじー</t>
  </si>
  <si>
    <t>静岡ガス＆パワー</t>
  </si>
  <si>
    <t>しずおかがすあんどぱわー</t>
  </si>
  <si>
    <t>荏原環境プラント</t>
  </si>
  <si>
    <t>えばらかんきょうぷらんと</t>
  </si>
  <si>
    <t>東京エコサービス</t>
  </si>
  <si>
    <t>とうきょうえこさーびす</t>
  </si>
  <si>
    <t>ダイヤモンドパワー</t>
  </si>
  <si>
    <t>だいやもんどぱわー</t>
  </si>
  <si>
    <t>新出光</t>
  </si>
  <si>
    <t>しんいでみつ</t>
  </si>
  <si>
    <t>セントラル石油瓦斯</t>
  </si>
  <si>
    <t>せんとらるせきゆがす</t>
  </si>
  <si>
    <t>いずみさのでんりょく</t>
  </si>
  <si>
    <t>コスモエネルギーソリューションズ</t>
  </si>
  <si>
    <t>こすもえねるぎーそりゅーしょんず</t>
  </si>
  <si>
    <t>グリーンサークル</t>
  </si>
  <si>
    <t>ぐりーんさーくる</t>
  </si>
  <si>
    <t>北海道瓦斯</t>
  </si>
  <si>
    <t>ほっかいどうがす</t>
  </si>
  <si>
    <t>新エネルギー開発</t>
  </si>
  <si>
    <t>しんえねるぎーかいはつ</t>
  </si>
  <si>
    <t>伊藤忠エネクス</t>
  </si>
  <si>
    <t>いとうちゅうえねくす</t>
  </si>
  <si>
    <t>大和エネルギー</t>
  </si>
  <si>
    <t>だいわえねるぎー</t>
  </si>
  <si>
    <t>大阪瓦斯</t>
  </si>
  <si>
    <t>おおさかがす</t>
  </si>
  <si>
    <t>エフビットコミュニケーションズ　</t>
  </si>
  <si>
    <t>えふびっとこみゅにけーしょんず</t>
  </si>
  <si>
    <t>真庭バイオエネルギー</t>
  </si>
  <si>
    <t>まにわばいおえねるぎー</t>
  </si>
  <si>
    <t>三井物産</t>
  </si>
  <si>
    <t>みついぶっさん</t>
  </si>
  <si>
    <t>オリックス</t>
  </si>
  <si>
    <t>おりっくす</t>
  </si>
  <si>
    <t>エネサンス関東</t>
  </si>
  <si>
    <t>えねさんすかんとう</t>
  </si>
  <si>
    <t>シン・エナジー</t>
  </si>
  <si>
    <t>しんえなじー</t>
  </si>
  <si>
    <t>サニックス</t>
  </si>
  <si>
    <t>さにっくす</t>
  </si>
  <si>
    <t>コンシェルジュ</t>
  </si>
  <si>
    <t>こんしぇるじゅ</t>
  </si>
  <si>
    <t>アイ・グリッド・ソリューションズ</t>
  </si>
  <si>
    <t>あいぐりっどそりゅーしょんず</t>
  </si>
  <si>
    <t>サミットエナジー</t>
  </si>
  <si>
    <t>さみっとえなじー</t>
  </si>
  <si>
    <t>リコージャパン</t>
  </si>
  <si>
    <t>りこーじゃぱん</t>
  </si>
  <si>
    <t>エネルギア・ソリューション・アンド・サービス</t>
  </si>
  <si>
    <t>えねるぎあそりゅーしょんあんどさーびす</t>
  </si>
  <si>
    <t>東京ガス</t>
  </si>
  <si>
    <t>とうきょうがす</t>
  </si>
  <si>
    <t>テス・エンジニアリング</t>
  </si>
  <si>
    <t>てすえんじにありんぐ</t>
  </si>
  <si>
    <t>青梅ガス</t>
  </si>
  <si>
    <t>おうめがす</t>
  </si>
  <si>
    <t>イーネットワークシステムズ</t>
  </si>
  <si>
    <t>いーねっとわーくしすてむず</t>
  </si>
  <si>
    <t>エネアーク関東</t>
  </si>
  <si>
    <t>えねあーくかんとう</t>
  </si>
  <si>
    <t>東急パワーサプライ</t>
  </si>
  <si>
    <t>とうきゅうぱわーさぷらい</t>
  </si>
  <si>
    <t>王子・伊藤忠エネクス電力販売</t>
  </si>
  <si>
    <t>おうじいとうちゅうえねくすでんりょくはんばい</t>
  </si>
  <si>
    <t>伊藤忠商事</t>
  </si>
  <si>
    <t>いとうちゅうしょうじ</t>
  </si>
  <si>
    <t>エコスタイル</t>
  </si>
  <si>
    <t>えこすたいる</t>
  </si>
  <si>
    <t>入間ガス</t>
  </si>
  <si>
    <t>いるまがす</t>
  </si>
  <si>
    <t>とんでんホールディングス</t>
  </si>
  <si>
    <t>とんでんほーるでぃんぐす</t>
  </si>
  <si>
    <t>日鉄エンジニアリング</t>
  </si>
  <si>
    <t>にってつえんじにありんぐ</t>
  </si>
  <si>
    <t>イワタニ関東</t>
  </si>
  <si>
    <t>いわたにかんとう</t>
  </si>
  <si>
    <t>イワタニ首都圏</t>
  </si>
  <si>
    <t>いわたにしゅとけん</t>
  </si>
  <si>
    <t>地球クラブ</t>
  </si>
  <si>
    <t>ちきゅうくらぶ</t>
  </si>
  <si>
    <t>西部瓦斯</t>
  </si>
  <si>
    <t>さいぶがす</t>
  </si>
  <si>
    <t>東邦ガス</t>
  </si>
  <si>
    <t>とうほうがす</t>
  </si>
  <si>
    <t>シナネン</t>
  </si>
  <si>
    <t>しなねん</t>
  </si>
  <si>
    <t>カワサキグリーンエナジー</t>
  </si>
  <si>
    <t>かわさきぐりーんえなじー</t>
  </si>
  <si>
    <t>大一ガス</t>
  </si>
  <si>
    <t>だいいちがす</t>
  </si>
  <si>
    <t>リミックスポイント</t>
  </si>
  <si>
    <t>りみっくすぽいんと</t>
  </si>
  <si>
    <t>中海テレビ放送</t>
  </si>
  <si>
    <t>ちゅうかいてれびほうそう</t>
  </si>
  <si>
    <t>パシフィックパワー</t>
  </si>
  <si>
    <t>ぱしふぃっくぱわー</t>
  </si>
  <si>
    <t>ジェイコム札幌</t>
  </si>
  <si>
    <t>じぇいこむさっぽろ</t>
  </si>
  <si>
    <t>鹿児島電力</t>
  </si>
  <si>
    <t>かごしまでんりょく</t>
  </si>
  <si>
    <t>太陽ガス</t>
  </si>
  <si>
    <t>たいようがす</t>
  </si>
  <si>
    <t>アーバンエナジー</t>
  </si>
  <si>
    <t>あーばんえなじー</t>
  </si>
  <si>
    <t>パワーネクスト</t>
  </si>
  <si>
    <t>ぱわーねくすと</t>
  </si>
  <si>
    <t>きたかみしんでんりょく</t>
  </si>
  <si>
    <t>タクマエナジー</t>
  </si>
  <si>
    <t>たくまえなじー</t>
  </si>
  <si>
    <t>丸紅新電力</t>
  </si>
  <si>
    <t>まるべにしんでんりょく</t>
  </si>
  <si>
    <t>奈良電力</t>
  </si>
  <si>
    <t>ならでんりょく</t>
  </si>
  <si>
    <t>大東ガス</t>
  </si>
  <si>
    <t>だいとうがす</t>
  </si>
  <si>
    <t>アストモスエネルギー</t>
  </si>
  <si>
    <t>あすともすえねるぎー</t>
  </si>
  <si>
    <t>関電エネルギーソリューション</t>
  </si>
  <si>
    <t>かんでんえねるぎーそりゅーしょん</t>
  </si>
  <si>
    <t>北九州パワー</t>
  </si>
  <si>
    <t>きたきゅうしゅうぱわー</t>
  </si>
  <si>
    <t>武州瓦斯</t>
  </si>
  <si>
    <t>ぶしゅうがす</t>
  </si>
  <si>
    <t>大垣ガス</t>
  </si>
  <si>
    <t>おおがきがす</t>
  </si>
  <si>
    <t>藤田商店</t>
  </si>
  <si>
    <t>ふじたしょうてん</t>
  </si>
  <si>
    <t>グローバルエンジニアリング</t>
  </si>
  <si>
    <t>ぐろーばるえんじにありんぐ</t>
  </si>
  <si>
    <t>九州エナジー</t>
  </si>
  <si>
    <t>きゅうしゅうえなじー</t>
  </si>
  <si>
    <t>トヨタエナジーソリューションズ</t>
  </si>
  <si>
    <t>とよたえなじーそりゅーしょんず</t>
  </si>
  <si>
    <t>エナリス・パワー・マーケティング</t>
  </si>
  <si>
    <t>えなりすぱわーまーけてぃんぐ</t>
  </si>
  <si>
    <t>歌舞伎エナジー</t>
  </si>
  <si>
    <t>かぶきえなじー</t>
  </si>
  <si>
    <t>みやまスマートエネルギー</t>
  </si>
  <si>
    <t>みやますまーとえねるぎー</t>
  </si>
  <si>
    <t>エフィシエント</t>
  </si>
  <si>
    <t>えふぃしえんと</t>
  </si>
  <si>
    <t>生活クラブエナジー</t>
  </si>
  <si>
    <t>せいかつくらぶえなじー</t>
  </si>
  <si>
    <t>せいかつきょうどうくみあいこーぷこうべ</t>
  </si>
  <si>
    <t>シーエナジー</t>
  </si>
  <si>
    <t>しーえなじー</t>
  </si>
  <si>
    <t>角栄ガス</t>
  </si>
  <si>
    <t>かくえいがす</t>
  </si>
  <si>
    <t>京葉瓦斯</t>
  </si>
  <si>
    <t>けいようがす</t>
  </si>
  <si>
    <t>伊勢崎ガス</t>
  </si>
  <si>
    <t>いせさきがす</t>
  </si>
  <si>
    <t>キヤノンマーケティングジャパン</t>
  </si>
  <si>
    <t>きやのんまーけてぃんぐじゃぱん</t>
  </si>
  <si>
    <t>とっとり市民電力</t>
  </si>
  <si>
    <t>とっとりしみんでんりょく</t>
  </si>
  <si>
    <t>いーえむあい</t>
  </si>
  <si>
    <t>佐野瓦斯</t>
  </si>
  <si>
    <t>さのがす</t>
  </si>
  <si>
    <t>桐生瓦斯</t>
  </si>
  <si>
    <t>きりゅうがす</t>
  </si>
  <si>
    <t>森の電力</t>
  </si>
  <si>
    <t>もりのでんりょく</t>
  </si>
  <si>
    <t>だいわはうすこうぎょう</t>
  </si>
  <si>
    <t>アシストワンエナジー</t>
  </si>
  <si>
    <t>あしすとわんえなじー</t>
  </si>
  <si>
    <t>フソウ・エナジー</t>
  </si>
  <si>
    <t>ふそうえなじー</t>
  </si>
  <si>
    <t>湘南電力</t>
  </si>
  <si>
    <t>しょうなんでんりょく</t>
  </si>
  <si>
    <t>大東建託パートナーズ</t>
  </si>
  <si>
    <t>だいとうけんたくぱーとなーず</t>
  </si>
  <si>
    <t>電源開発</t>
  </si>
  <si>
    <t>でんげんかいはつ</t>
  </si>
  <si>
    <t>鈴与商事</t>
  </si>
  <si>
    <t>すずよしょうじ</t>
  </si>
  <si>
    <t>ワタミエナジー</t>
  </si>
  <si>
    <t>わたみえなじー</t>
  </si>
  <si>
    <t>パルシステム電力</t>
  </si>
  <si>
    <t>ぱるしすてむでんりょく</t>
  </si>
  <si>
    <t>ひおき地域エネルギー</t>
  </si>
  <si>
    <t>ひおきちいきえねるぎー</t>
  </si>
  <si>
    <t>和歌山電力</t>
  </si>
  <si>
    <t>わかやまでんりょく</t>
  </si>
  <si>
    <t>九電みらいエナジー</t>
  </si>
  <si>
    <t>きゅうでんみらいえなじー</t>
  </si>
  <si>
    <t>フォレストパワー</t>
  </si>
  <si>
    <t>ふぉれすとぱわー</t>
  </si>
  <si>
    <t>日高都市ガス</t>
  </si>
  <si>
    <t>ひだかとしがす</t>
  </si>
  <si>
    <t>アドバンテック</t>
  </si>
  <si>
    <t>あどばんてっく</t>
  </si>
  <si>
    <t>ローカルエナジー</t>
  </si>
  <si>
    <t>ろーかるえなじー</t>
  </si>
  <si>
    <t>エネックス</t>
  </si>
  <si>
    <t>えねっくす</t>
  </si>
  <si>
    <t>レクスポート</t>
  </si>
  <si>
    <t>れくすぽーと</t>
  </si>
  <si>
    <t>なでしこ電力</t>
  </si>
  <si>
    <t>なでしこでんりょく</t>
  </si>
  <si>
    <t>日田グリーン電力</t>
  </si>
  <si>
    <t>ひたぐりーんでんりょく</t>
  </si>
  <si>
    <t>埼玉ガス</t>
  </si>
  <si>
    <t>さいたまがす</t>
  </si>
  <si>
    <t>宮崎パワーライン</t>
  </si>
  <si>
    <t>みやざきぱわーらいん</t>
  </si>
  <si>
    <t>パワー・オプティマイザー</t>
  </si>
  <si>
    <t>ぱわーおぷてぃまいざー</t>
  </si>
  <si>
    <t>岩手ウッドパワー</t>
  </si>
  <si>
    <t>いわてうっどぱわー</t>
  </si>
  <si>
    <t>里山パワーワークス</t>
  </si>
  <si>
    <t>さとやまぱわーわーくす</t>
  </si>
  <si>
    <t>中之条パワー</t>
  </si>
  <si>
    <t>なかのじょうぱわー</t>
  </si>
  <si>
    <t>日産トレーデイング</t>
  </si>
  <si>
    <t>にっさんとれーでいんぐ</t>
  </si>
  <si>
    <t>はりま電力</t>
  </si>
  <si>
    <t>はりまでんりょく</t>
  </si>
  <si>
    <t>浜松新電力</t>
  </si>
  <si>
    <t>はままつしんでんりょく</t>
  </si>
  <si>
    <t>ゼロワットパワー</t>
  </si>
  <si>
    <t>ぜろわっとぱわー</t>
  </si>
  <si>
    <t>アストマックス</t>
  </si>
  <si>
    <t>あすとまっくす</t>
  </si>
  <si>
    <t>やまがた新電力</t>
  </si>
  <si>
    <t>やまがたしんでんりょく</t>
  </si>
  <si>
    <t>ひがしまつしまみらいとしきこう</t>
  </si>
  <si>
    <t>グリーンパワー大東</t>
  </si>
  <si>
    <t>ぐりーんぱわーだいとう</t>
  </si>
  <si>
    <t>御所野縄文電力</t>
  </si>
  <si>
    <t>ごしょのじょうもんでんりょく</t>
  </si>
  <si>
    <t>宮古新電力</t>
  </si>
  <si>
    <t>みやこしんでんりょく</t>
  </si>
  <si>
    <t>長崎地域電力</t>
  </si>
  <si>
    <t>ながさきちいきでんりょく</t>
  </si>
  <si>
    <t>エネアーク関西</t>
  </si>
  <si>
    <t>えねあーくかんさい</t>
  </si>
  <si>
    <t>近畿電力</t>
  </si>
  <si>
    <t>きんきでんりょく</t>
  </si>
  <si>
    <t>新電力おおいた</t>
  </si>
  <si>
    <t>しんでんりょくおおいた</t>
  </si>
  <si>
    <t>日本セレモニー</t>
  </si>
  <si>
    <t>にほんせれもにー</t>
  </si>
  <si>
    <t>池見石油店</t>
  </si>
  <si>
    <t>いけみせきゆてん</t>
  </si>
  <si>
    <t>芝浦電力</t>
  </si>
  <si>
    <t>しばうらでんりょく</t>
  </si>
  <si>
    <t>地域創生ホールディングス</t>
  </si>
  <si>
    <t>ちいきそうせいほーるでぃんぐす</t>
  </si>
  <si>
    <t>エーコープサービス</t>
  </si>
  <si>
    <t>えーこーぷさーびす</t>
  </si>
  <si>
    <t>山陰エレキ・アライアンス</t>
  </si>
  <si>
    <t>さんいんえれきあらいあんす</t>
  </si>
  <si>
    <t>みらいふひがしにほん</t>
  </si>
  <si>
    <t>山陰酸素工業</t>
  </si>
  <si>
    <t>さんいんさんそこうぎょう</t>
  </si>
  <si>
    <t>武陽ガス</t>
  </si>
  <si>
    <t>ぶようがす</t>
  </si>
  <si>
    <t>東北電力</t>
  </si>
  <si>
    <t>東京電力エナジーパートナー</t>
  </si>
  <si>
    <t>中部電力ミライズ</t>
  </si>
  <si>
    <t>北陸電力</t>
  </si>
  <si>
    <t>中国電力</t>
  </si>
  <si>
    <t>四国電力</t>
  </si>
  <si>
    <t>九州電力</t>
  </si>
  <si>
    <t>沖縄電力</t>
  </si>
  <si>
    <t>北日本石油</t>
  </si>
  <si>
    <t>きたにほんせきゆ</t>
  </si>
  <si>
    <t>千葉電力</t>
  </si>
  <si>
    <t>ちばでんりょく</t>
  </si>
  <si>
    <t>やめエネルギー</t>
  </si>
  <si>
    <t>やめえねるぎー</t>
  </si>
  <si>
    <t>アースインフィニティ</t>
  </si>
  <si>
    <t>あーすいんふぃにてぃ</t>
  </si>
  <si>
    <t>足利ガス</t>
  </si>
  <si>
    <t>あしかががす</t>
  </si>
  <si>
    <t>米子瓦斯</t>
  </si>
  <si>
    <t>よなごがす</t>
  </si>
  <si>
    <t>エルピオ</t>
  </si>
  <si>
    <t>えるぴお</t>
  </si>
  <si>
    <t>浜田ガス</t>
  </si>
  <si>
    <t>はまだがす</t>
  </si>
  <si>
    <t>アメニティ電力</t>
  </si>
  <si>
    <t>あめにてぃでんりょく</t>
  </si>
  <si>
    <t>岡田建設</t>
  </si>
  <si>
    <t>おかだけんせつ</t>
  </si>
  <si>
    <t>出雲ガス</t>
  </si>
  <si>
    <t>いずもがす</t>
  </si>
  <si>
    <t>ぐりーんこーぷでんき</t>
  </si>
  <si>
    <t>とうきょうとかんきょうこうしゃ</t>
  </si>
  <si>
    <t>ファミリーネット・ジャパン</t>
  </si>
  <si>
    <t>ふぁみりーねっとじゃぱん</t>
  </si>
  <si>
    <t>フラワーペイメント</t>
  </si>
  <si>
    <t>ふらわーぺいめんと</t>
  </si>
  <si>
    <t>全農エネルギー</t>
  </si>
  <si>
    <t>ぜんのうえねるぎー</t>
  </si>
  <si>
    <t>ハルエネ</t>
  </si>
  <si>
    <t>はるえね</t>
  </si>
  <si>
    <t>ビビット</t>
  </si>
  <si>
    <t>びびっと</t>
  </si>
  <si>
    <t>おおた電力</t>
  </si>
  <si>
    <t>おおたでんりょく</t>
  </si>
  <si>
    <t>伊藤忠プランテック</t>
  </si>
  <si>
    <t>いとうちゅうぷらんてっく</t>
  </si>
  <si>
    <t>オカモト</t>
  </si>
  <si>
    <t>おかもと</t>
  </si>
  <si>
    <t>キタコー</t>
  </si>
  <si>
    <t>きたこー</t>
  </si>
  <si>
    <t>香川電力　</t>
  </si>
  <si>
    <t>かがわでんりょく</t>
  </si>
  <si>
    <t>沖縄ガスニューパワー</t>
  </si>
  <si>
    <t>おきなわがすにゅーぱわー</t>
  </si>
  <si>
    <t>諏訪瓦斯</t>
  </si>
  <si>
    <t>すわがす</t>
  </si>
  <si>
    <t>エッセンシャルエナジー</t>
  </si>
  <si>
    <t>えっせんしゃるえなじー</t>
  </si>
  <si>
    <t>いちき串木野電力</t>
  </si>
  <si>
    <t>いちきくしきのでんりょく</t>
  </si>
  <si>
    <t>西武ガス</t>
  </si>
  <si>
    <t>せいぶがす</t>
  </si>
  <si>
    <t>松本ガス</t>
  </si>
  <si>
    <t>まつもとがす</t>
  </si>
  <si>
    <t>南部だんだんエナジー</t>
  </si>
  <si>
    <t>なんぶだんだんえなじー</t>
  </si>
  <si>
    <t>エフエネ</t>
  </si>
  <si>
    <t>えふえね</t>
  </si>
  <si>
    <t>こなんウルトラパワー</t>
  </si>
  <si>
    <t>こなんうるとらぱわー</t>
  </si>
  <si>
    <t>かんさいくうちょう</t>
  </si>
  <si>
    <t>奥出雲電力</t>
  </si>
  <si>
    <t>おくいずもでんりょく</t>
  </si>
  <si>
    <t>成田香取エネルギー</t>
  </si>
  <si>
    <t>なりたかとりえねるぎー</t>
  </si>
  <si>
    <t>ふくしま新電力</t>
  </si>
  <si>
    <t>ふくしましんでんりょく</t>
  </si>
  <si>
    <t>てぃーだっしゅごうどうがいしゃ</t>
  </si>
  <si>
    <t>エネクスライフサービス</t>
  </si>
  <si>
    <t>えねくすらいふさーびす</t>
  </si>
  <si>
    <t>ネイチャーエナジー小国</t>
  </si>
  <si>
    <t>ねいちゃーえなじーしょうこく</t>
  </si>
  <si>
    <t>リエスパワーネクスト</t>
  </si>
  <si>
    <t>りえすぱわーねくすと</t>
  </si>
  <si>
    <t>エネルギーパワー</t>
  </si>
  <si>
    <t>えねるぎーぱわー</t>
  </si>
  <si>
    <t>グリムスパワー</t>
  </si>
  <si>
    <t>ぐりむすぱわー</t>
  </si>
  <si>
    <t>本庄ガス</t>
  </si>
  <si>
    <t>ほんじょうがす</t>
  </si>
  <si>
    <t>青森県民エナジー</t>
  </si>
  <si>
    <t>あおもりけんみんえなじー</t>
  </si>
  <si>
    <t>国際航業</t>
  </si>
  <si>
    <t>こくさいこうぎょう</t>
  </si>
  <si>
    <t>ローカルでんき</t>
  </si>
  <si>
    <t>ろーかるでんき</t>
  </si>
  <si>
    <t>明治産業</t>
  </si>
  <si>
    <t>めいじさんぎょう</t>
  </si>
  <si>
    <t>岡山電力</t>
  </si>
  <si>
    <t>おかやまでんりょく</t>
  </si>
  <si>
    <t>ミライフ</t>
  </si>
  <si>
    <t>みらいふ</t>
  </si>
  <si>
    <t>うすきエネルギー</t>
  </si>
  <si>
    <t>うすきえねるぎー</t>
  </si>
  <si>
    <t>森のエネルギー</t>
  </si>
  <si>
    <t>もりのえねるぎー</t>
  </si>
  <si>
    <t>岐阜電力</t>
  </si>
  <si>
    <t>ぎふでんりょく</t>
  </si>
  <si>
    <t>名南共同エネルギー</t>
  </si>
  <si>
    <t>めいなんきょうどうえねるぎー</t>
  </si>
  <si>
    <t>福井電力</t>
  </si>
  <si>
    <t>ふくいでんりょく</t>
  </si>
  <si>
    <t>エネラボ</t>
  </si>
  <si>
    <t>えねらぼ</t>
  </si>
  <si>
    <t>スマートエナジー磐田</t>
  </si>
  <si>
    <t>すまーとえなじーいわた</t>
  </si>
  <si>
    <t>エネトレード</t>
  </si>
  <si>
    <t>えねとれーど</t>
  </si>
  <si>
    <t>ニシムラ</t>
  </si>
  <si>
    <t>にしむら</t>
  </si>
  <si>
    <t>さくら新電力</t>
  </si>
  <si>
    <t>さくらしんでんりょく</t>
  </si>
  <si>
    <t>グローアップ</t>
  </si>
  <si>
    <t>ぐろーあっぷ</t>
  </si>
  <si>
    <t>いこま市民パワー</t>
  </si>
  <si>
    <t>いこましみんぱわー</t>
  </si>
  <si>
    <t>おもてなし山形</t>
  </si>
  <si>
    <t>おもてなしやまがた</t>
  </si>
  <si>
    <t>長野都市ガス</t>
  </si>
  <si>
    <t>ながのとしがす</t>
  </si>
  <si>
    <t>上田ガス</t>
  </si>
  <si>
    <t>うえだがす</t>
  </si>
  <si>
    <t>シグナストラスト</t>
  </si>
  <si>
    <t>しぐなすとらすと</t>
  </si>
  <si>
    <t>ゲーテハウス</t>
  </si>
  <si>
    <t>げーてはうす</t>
  </si>
  <si>
    <t>兵庫電力</t>
  </si>
  <si>
    <t>ひょうごでんりょく</t>
  </si>
  <si>
    <t>東北電力エナジートレーディング</t>
  </si>
  <si>
    <t>とうほくでんりょくえなじーとれーでぃんぐ</t>
  </si>
  <si>
    <t>まち未来製作所</t>
  </si>
  <si>
    <t>まちみらいせいさくしょ</t>
  </si>
  <si>
    <t>どさんこパワー</t>
  </si>
  <si>
    <t>どさんこぱわー</t>
  </si>
  <si>
    <t>トリニティエナジー</t>
  </si>
  <si>
    <t>とりにてぃえなじー</t>
  </si>
  <si>
    <t>おおすみ半島スマートエネルギー</t>
  </si>
  <si>
    <t>おおすみはんとうすまーとえねるぎー</t>
  </si>
  <si>
    <t>おきなわコープエナジー</t>
  </si>
  <si>
    <t>おきなわこーぷえなじー</t>
  </si>
  <si>
    <t>久慈地域エネルギー</t>
  </si>
  <si>
    <t>くじちいきえねるぎー</t>
  </si>
  <si>
    <t>弘前ガス</t>
  </si>
  <si>
    <t>ひろさきがす</t>
  </si>
  <si>
    <t>ふぉーばるてれこむ</t>
  </si>
  <si>
    <t>くるめエネルギー</t>
  </si>
  <si>
    <t>くるめえねるぎー</t>
  </si>
  <si>
    <t>松阪新電力</t>
  </si>
  <si>
    <t>まつさかしんでんりょく</t>
  </si>
  <si>
    <t>ヒューリックプロパティソリューション</t>
  </si>
  <si>
    <t>ひゅーりっくぷろぱてぃそりゅーしょん</t>
  </si>
  <si>
    <t>宮崎電力</t>
  </si>
  <si>
    <t>みやざきでんりょく</t>
  </si>
  <si>
    <t>ぶんごおおのエナジー</t>
  </si>
  <si>
    <t>ぶんごおおのえなじー</t>
  </si>
  <si>
    <t>ヴィジョナリーパワー</t>
  </si>
  <si>
    <t>ヴぃじょなりーぱわー</t>
  </si>
  <si>
    <t>有明エナジー</t>
  </si>
  <si>
    <t>ありあけえなじー</t>
  </si>
  <si>
    <t>厚木瓦斯</t>
  </si>
  <si>
    <t>あつぎがす</t>
  </si>
  <si>
    <t>エネ・ビジョン</t>
  </si>
  <si>
    <t>えねびじょん</t>
  </si>
  <si>
    <t>イワタニ三重</t>
  </si>
  <si>
    <t>いわたにみえ</t>
  </si>
  <si>
    <t>マルヰ</t>
  </si>
  <si>
    <t>まるゐ</t>
  </si>
  <si>
    <t>大多喜ガス</t>
  </si>
  <si>
    <t>おおたきがす</t>
  </si>
  <si>
    <t>鈴与電力</t>
  </si>
  <si>
    <t>すずよでんりょく</t>
  </si>
  <si>
    <t>コープ電力</t>
  </si>
  <si>
    <t>こーぷでんりょく</t>
  </si>
  <si>
    <t>亀岡ふるさとエナジー</t>
  </si>
  <si>
    <t>かめおかふるさとえなじー</t>
  </si>
  <si>
    <t>織戸組</t>
  </si>
  <si>
    <t>おりとぐみ</t>
  </si>
  <si>
    <t>グローバルキャスト</t>
  </si>
  <si>
    <t>ぐろーばるきゃすと</t>
  </si>
  <si>
    <t>日本エネルギー総合システム</t>
  </si>
  <si>
    <t>にほんえねるぎーそうごうしすてむ</t>
  </si>
  <si>
    <t>イワタニ東海</t>
  </si>
  <si>
    <t>いわたにとうかい</t>
  </si>
  <si>
    <t>ところざわ未来電力</t>
  </si>
  <si>
    <t>ところざわみらいでんりょく</t>
  </si>
  <si>
    <t>朝日ガスエナジー</t>
  </si>
  <si>
    <t>あさひがすえなじー</t>
  </si>
  <si>
    <t>エネファント</t>
  </si>
  <si>
    <t>えねふぁんと</t>
  </si>
  <si>
    <t>エスエナジー</t>
  </si>
  <si>
    <t>えすえなじー</t>
  </si>
  <si>
    <t>秩父新電力</t>
  </si>
  <si>
    <t>ちちぶしんでんりょく</t>
  </si>
  <si>
    <t>みよしエナジー</t>
  </si>
  <si>
    <t>みよしえなじー</t>
  </si>
  <si>
    <t>綿半パートナーズ</t>
  </si>
  <si>
    <t>わたはんぱーとなーず</t>
  </si>
  <si>
    <t>かみでん里山公社</t>
  </si>
  <si>
    <t>かみでんさとやまこうしゃ</t>
  </si>
  <si>
    <t>三郷ひまわりエナジー</t>
  </si>
  <si>
    <t>さんごうひまわりえなじー</t>
  </si>
  <si>
    <t>球磨村森電力</t>
  </si>
  <si>
    <t>くまむらしんでんりょく</t>
  </si>
  <si>
    <t>エコログ</t>
  </si>
  <si>
    <t>えころぐ</t>
  </si>
  <si>
    <t>飯田まちづくり電力</t>
  </si>
  <si>
    <t>いいだまちづくりでんりょく</t>
  </si>
  <si>
    <t>イワタニ長野</t>
  </si>
  <si>
    <t>いわたにながの</t>
  </si>
  <si>
    <t>シェルジャパン</t>
  </si>
  <si>
    <t>しぇるじゃぱん</t>
  </si>
  <si>
    <t>石油資源開発</t>
  </si>
  <si>
    <t>せきゆしげんかいはつ</t>
  </si>
  <si>
    <t>越後天然ガス</t>
  </si>
  <si>
    <t>えちごてんねんがす</t>
  </si>
  <si>
    <t>坂戸ガス</t>
  </si>
  <si>
    <t>さかどがす</t>
  </si>
  <si>
    <t>デベロップ</t>
  </si>
  <si>
    <t>でべろっぷ</t>
  </si>
  <si>
    <t>テレ・マーカー</t>
  </si>
  <si>
    <t>てれまーかー</t>
  </si>
  <si>
    <t>福島フェニックス電力</t>
  </si>
  <si>
    <t>ふくしまふぇにっくすでんりょく</t>
  </si>
  <si>
    <t>美作国電力</t>
  </si>
  <si>
    <t>みまさかのくにでんりょく</t>
  </si>
  <si>
    <t>八幡商事</t>
  </si>
  <si>
    <t>やはたしょうじ</t>
  </si>
  <si>
    <t>おいでんエネルギー</t>
  </si>
  <si>
    <t>おいでんえねるぎー</t>
  </si>
  <si>
    <t>イシオ</t>
  </si>
  <si>
    <t>いしお</t>
  </si>
  <si>
    <t>北陸電力ビズ・エナジーソリューション</t>
  </si>
  <si>
    <t>ほくりくでんりょくびずえなじーそりゅーしょん</t>
  </si>
  <si>
    <t>富士山エナジー</t>
  </si>
  <si>
    <t>ふじさんえなじー</t>
  </si>
  <si>
    <t>グリーンシティこばやし</t>
  </si>
  <si>
    <t>ぐりーんしてぃこばやし</t>
  </si>
  <si>
    <t>吉田石油店</t>
  </si>
  <si>
    <t>よしだせきゆてん</t>
  </si>
  <si>
    <t>スマートエナジー熊本</t>
  </si>
  <si>
    <t>すまーとえなじーくまもと</t>
  </si>
  <si>
    <t>福山未来エナジー</t>
  </si>
  <si>
    <t>ふくやまみらいえなじー</t>
  </si>
  <si>
    <t>五島市民電力</t>
  </si>
  <si>
    <t>ごとうしみんでんりょく</t>
  </si>
  <si>
    <t>リストプロパティーズ</t>
  </si>
  <si>
    <t>りすとぷろぱてぃーず</t>
  </si>
  <si>
    <t>情熱電力</t>
  </si>
  <si>
    <t>じょうねつでんりょく</t>
  </si>
  <si>
    <t>ばんぷーぱわーとれーでぃんぐごうどうがいしゃ</t>
  </si>
  <si>
    <t>センカク</t>
  </si>
  <si>
    <t>せんかく</t>
  </si>
  <si>
    <t>ミナサポ</t>
  </si>
  <si>
    <t>みなさぽ</t>
  </si>
  <si>
    <t>唐津電力</t>
  </si>
  <si>
    <t>からつでんりょく</t>
  </si>
  <si>
    <t>イーネットワーク</t>
  </si>
  <si>
    <t>いーねっとわーく</t>
  </si>
  <si>
    <t>スマートエコエナジー</t>
  </si>
  <si>
    <t>すまーとえこえなじー</t>
  </si>
  <si>
    <t>アイエスジー</t>
  </si>
  <si>
    <t>あいえすじー</t>
  </si>
  <si>
    <t>ふぃんてっくらぼきょうどうくみあい</t>
  </si>
  <si>
    <t>新電力新潟</t>
  </si>
  <si>
    <t>しんでんりょくにいがた</t>
  </si>
  <si>
    <t>気仙沼グリーンエナジー</t>
  </si>
  <si>
    <t>けせんぬまぐりーんえなじー</t>
  </si>
  <si>
    <t>ユーラスグリーンエナジー</t>
  </si>
  <si>
    <t>ゆーらすぐりーんえなじー</t>
  </si>
  <si>
    <t>酒田天然瓦斯</t>
  </si>
  <si>
    <t>さかたてんねんがす</t>
  </si>
  <si>
    <t>東亜ガス</t>
  </si>
  <si>
    <t>とうあがす</t>
  </si>
  <si>
    <t>三河の山里コミュニティパワー</t>
  </si>
  <si>
    <t>みかわのやまざとこみゅにてぃぱわー</t>
  </si>
  <si>
    <t>新潟スワンエナジー</t>
  </si>
  <si>
    <t>にいがたすわんえなじー</t>
  </si>
  <si>
    <t>グリーンピープルズパワー</t>
  </si>
  <si>
    <t>ぐりーんぴーぷるずぱわー</t>
  </si>
  <si>
    <t>マルイファシリティーズ</t>
  </si>
  <si>
    <t>まるいふぁしりてぃーず</t>
  </si>
  <si>
    <t>デンケン</t>
  </si>
  <si>
    <t>でんけん</t>
  </si>
  <si>
    <t>東名</t>
  </si>
  <si>
    <t>とうめい</t>
  </si>
  <si>
    <t>スマート電気</t>
  </si>
  <si>
    <t>すまーとでんき</t>
  </si>
  <si>
    <t>唐津パワーホールディングス</t>
  </si>
  <si>
    <t>からつぱわーほーるでぃんぐす</t>
  </si>
  <si>
    <t>クリーンエネルギー総合研究所</t>
  </si>
  <si>
    <t>くりーんえねるぎーそうごうけんきゅうじょ</t>
  </si>
  <si>
    <t>デジタルグリッド</t>
  </si>
  <si>
    <t>西九州させぼパワーズ</t>
  </si>
  <si>
    <t>にしきゅうしゅうさせぼぱわーず</t>
  </si>
  <si>
    <t>たんたんエナジー</t>
  </si>
  <si>
    <t>たんたんえなじー</t>
  </si>
  <si>
    <t>能勢・豊能まちづくり</t>
  </si>
  <si>
    <t>のせとよのまちづくり</t>
  </si>
  <si>
    <t>再エネ思考電力</t>
  </si>
  <si>
    <t>さいえねしこうでんりょく</t>
  </si>
  <si>
    <t>ジャパネットサービスイノベーション</t>
  </si>
  <si>
    <t>じゃぱねっとさーびすいのべーしょん</t>
  </si>
  <si>
    <t>しおさい電力</t>
  </si>
  <si>
    <t>しおさいでんりょく</t>
  </si>
  <si>
    <t>会津エナジー</t>
  </si>
  <si>
    <t>あいづえなじー</t>
  </si>
  <si>
    <t>うべ未来エネルギー</t>
  </si>
  <si>
    <t>うべみらいえねるぎー</t>
  </si>
  <si>
    <t>永井自動車工業</t>
  </si>
  <si>
    <t>ながいじどうしゃこうぎょう</t>
  </si>
  <si>
    <t>陸前高田しみんエネルギー</t>
  </si>
  <si>
    <t>りくぜんたかたしみんえねるぎー</t>
  </si>
  <si>
    <t>チャームドライフ</t>
  </si>
  <si>
    <t>ちゃーむどらいふ</t>
  </si>
  <si>
    <t>スターティア</t>
  </si>
  <si>
    <t>すたーてぃあ</t>
  </si>
  <si>
    <t>東広島スマートエネルギー</t>
  </si>
  <si>
    <t>ひがしひろしますまーとえねるぎー</t>
  </si>
  <si>
    <t>旭化成</t>
  </si>
  <si>
    <t>あさひかせい</t>
  </si>
  <si>
    <t>京和ガス</t>
  </si>
  <si>
    <t>けいわがす</t>
  </si>
  <si>
    <t>エフオン</t>
  </si>
  <si>
    <t>えふおん</t>
  </si>
  <si>
    <t>岡崎さくら電力</t>
  </si>
  <si>
    <t>おかざきさくらでんりょく</t>
  </si>
  <si>
    <t>神戸電力</t>
  </si>
  <si>
    <t>こうべでんりょく</t>
  </si>
  <si>
    <t>せいかつきょうどうくみあいひろしま</t>
  </si>
  <si>
    <t>アークエルテクノロジーズ</t>
  </si>
  <si>
    <t>あーくえるてくのろじーず</t>
  </si>
  <si>
    <t>エルメック</t>
  </si>
  <si>
    <t>えるめっく</t>
  </si>
  <si>
    <t>オズエナジー</t>
  </si>
  <si>
    <t>おずえなじー</t>
  </si>
  <si>
    <t>レモンガス</t>
  </si>
  <si>
    <t>れもんがす</t>
  </si>
  <si>
    <t>日本海水</t>
  </si>
  <si>
    <t>にほんかいすい</t>
  </si>
  <si>
    <t>中小企業支援</t>
  </si>
  <si>
    <t>ちゅうしょうきぎょうしえん</t>
  </si>
  <si>
    <t>さんとらべらーずさーびすゆうげんがいしゃ</t>
  </si>
  <si>
    <t>八千代エンジニヤリング</t>
  </si>
  <si>
    <t>やちよえんじにやりんぐ</t>
  </si>
  <si>
    <t>神楽電力</t>
  </si>
  <si>
    <t>かぐらでんりょく</t>
  </si>
  <si>
    <t>ゆきぐに新電力</t>
  </si>
  <si>
    <t>ゆきぐにしんでんりょく</t>
  </si>
  <si>
    <t>ながさきサステナエナジー</t>
  </si>
  <si>
    <t>ながさきさすてなえなじー</t>
  </si>
  <si>
    <t>グルーヴエナジー</t>
  </si>
  <si>
    <t>ぐるーヴえなじー</t>
  </si>
  <si>
    <t>高知ニューエナジー</t>
  </si>
  <si>
    <t>こうちにゅーえなじー</t>
  </si>
  <si>
    <t>もみじ電力</t>
  </si>
  <si>
    <t>もみじでんりょく</t>
  </si>
  <si>
    <t>縁人</t>
  </si>
  <si>
    <t>えんじん</t>
  </si>
  <si>
    <t>ルーク</t>
  </si>
  <si>
    <t>るーく</t>
  </si>
  <si>
    <t>かけがわ報徳パワー</t>
  </si>
  <si>
    <t>かけがわほうとくぱわー</t>
  </si>
  <si>
    <t>穂の国とよはし電力</t>
  </si>
  <si>
    <t>ほのくにとよはしでんりょく</t>
  </si>
  <si>
    <t>イワタニセントラル北海道</t>
  </si>
  <si>
    <t>いわたにせんとらるほっかいどう</t>
  </si>
  <si>
    <t>ホームタウンエナジー</t>
  </si>
  <si>
    <t>ほーむたうんえなじー</t>
  </si>
  <si>
    <t>彩の国でんき</t>
  </si>
  <si>
    <t>さいのくにでんき</t>
  </si>
  <si>
    <t>三河商事</t>
  </si>
  <si>
    <t>みかわしょうじ</t>
  </si>
  <si>
    <t>沖縄新エネ開発</t>
  </si>
  <si>
    <t>おきなわしんえねかいはつ</t>
  </si>
  <si>
    <t>ほくだん</t>
  </si>
  <si>
    <t>丸の内電力</t>
  </si>
  <si>
    <t>まるのうちでんりょく</t>
  </si>
  <si>
    <t>中京電力</t>
  </si>
  <si>
    <t>ちゅうきょうでんりょく</t>
  </si>
  <si>
    <t>クオリティプラス</t>
  </si>
  <si>
    <t>くおりてぃぷらす</t>
  </si>
  <si>
    <t>東北電力フロンティア</t>
  </si>
  <si>
    <t>とうほくでんりょくふろんてぃあ</t>
  </si>
  <si>
    <t>ファラデー</t>
  </si>
  <si>
    <t>ふぁらでー</t>
  </si>
  <si>
    <t>出雲ケーブルビジョン</t>
  </si>
  <si>
    <t>いずもけーぶるびじょん</t>
  </si>
  <si>
    <t>いずも縁結び電力</t>
  </si>
  <si>
    <t>いずもえんむすびでんりょく</t>
  </si>
  <si>
    <t>宇都宮ライトパワー</t>
  </si>
  <si>
    <t>うつのみやらいとぱわー</t>
  </si>
  <si>
    <t>⑥M列を優先して昇順に並べ替え</t>
    <rPh sb="2" eb="3">
      <t>レツ</t>
    </rPh>
    <rPh sb="4" eb="6">
      <t>ユウセン</t>
    </rPh>
    <rPh sb="8" eb="10">
      <t>ショウジュン</t>
    </rPh>
    <rPh sb="11" eb="12">
      <t>ナラ</t>
    </rPh>
    <rPh sb="13" eb="14">
      <t>カ</t>
    </rPh>
    <phoneticPr fontId="6"/>
  </si>
  <si>
    <t>登録番号</t>
    <rPh sb="0" eb="4">
      <t>とうろくばんごう</t>
    </rPh>
    <phoneticPr fontId="6" type="Hiragana"/>
  </si>
  <si>
    <t>差し替え手順</t>
    <rPh sb="0" eb="1">
      <t>サ</t>
    </rPh>
    <rPh sb="2" eb="3">
      <t>カ</t>
    </rPh>
    <rPh sb="4" eb="6">
      <t>テジュン</t>
    </rPh>
    <phoneticPr fontId="6"/>
  </si>
  <si>
    <t>係数２シートを最新のデータに差し替え、使用する範囲を本シートにテキスト貼り付け（A:E列）</t>
    <phoneticPr fontId="6"/>
  </si>
  <si>
    <t>パーフルオロシクロプロパン</t>
    <phoneticPr fontId="6"/>
  </si>
  <si>
    <r>
      <t>廃油</t>
    </r>
    <r>
      <rPr>
        <vertAlign val="superscript"/>
        <sz val="10.5"/>
        <rFont val="ＭＳ 明朝"/>
        <family val="1"/>
        <charset val="128"/>
      </rPr>
      <t>※</t>
    </r>
    <r>
      <rPr>
        <sz val="10.5"/>
        <rFont val="ＭＳ 明朝"/>
        <family val="1"/>
        <charset val="128"/>
      </rPr>
      <t>、廃油</t>
    </r>
    <r>
      <rPr>
        <vertAlign val="superscript"/>
        <sz val="10.5"/>
        <rFont val="ＭＳ 明朝"/>
        <family val="1"/>
        <charset val="128"/>
      </rPr>
      <t>※</t>
    </r>
    <r>
      <rPr>
        <sz val="10.5"/>
        <rFont val="ＭＳ 明朝"/>
        <family val="1"/>
        <charset val="128"/>
      </rPr>
      <t>から製造される燃料油</t>
    </r>
    <rPh sb="0" eb="2">
      <t>ハイユ</t>
    </rPh>
    <rPh sb="4" eb="6">
      <t>ハイユ</t>
    </rPh>
    <rPh sb="9" eb="11">
      <t>セイゾウ</t>
    </rPh>
    <rPh sb="14" eb="17">
      <t>ネンリョウアブラ</t>
    </rPh>
    <phoneticPr fontId="6"/>
  </si>
  <si>
    <t>t-CO2/kWh</t>
    <phoneticPr fontId="6"/>
  </si>
  <si>
    <r>
      <t xml:space="preserve">④重複削除リスト作成
</t>
    </r>
    <r>
      <rPr>
        <b/>
        <sz val="9"/>
        <color rgb="FFFF0000"/>
        <rFont val="ＭＳ 明朝"/>
        <family val="1"/>
        <charset val="128"/>
      </rPr>
      <t>※F列よりUNIQE関数を使用して作成</t>
    </r>
    <rPh sb="1" eb="3">
      <t>チョウフク</t>
    </rPh>
    <rPh sb="3" eb="5">
      <t>サクジョ</t>
    </rPh>
    <rPh sb="8" eb="10">
      <t>サクセイ</t>
    </rPh>
    <phoneticPr fontId="6"/>
  </si>
  <si>
    <r>
      <t>⑤ふりがな作成　</t>
    </r>
    <r>
      <rPr>
        <b/>
        <sz val="9"/>
        <color rgb="FFFF0000"/>
        <rFont val="ＭＳ 明朝"/>
        <family val="1"/>
        <charset val="128"/>
      </rPr>
      <t>※PHONETIC関数を使用後、手作業で作成</t>
    </r>
    <rPh sb="5" eb="7">
      <t>サクセイ</t>
    </rPh>
    <rPh sb="20" eb="23">
      <t>シヨウゴ</t>
    </rPh>
    <rPh sb="24" eb="27">
      <t>テサギョウ</t>
    </rPh>
    <rPh sb="28" eb="30">
      <t>サクセイ</t>
    </rPh>
    <phoneticPr fontId="6"/>
  </si>
  <si>
    <t>（株）を削除</t>
    <rPh sb="1" eb="2">
      <t>カブ</t>
    </rPh>
    <rPh sb="4" eb="6">
      <t>サクジョ</t>
    </rPh>
    <phoneticPr fontId="6"/>
  </si>
  <si>
    <t>廃プラスチック（一般廃棄物）</t>
    <rPh sb="0" eb="1">
      <t>ハイ</t>
    </rPh>
    <rPh sb="8" eb="10">
      <t>イッパン</t>
    </rPh>
    <rPh sb="10" eb="13">
      <t>ハイキブツ</t>
    </rPh>
    <phoneticPr fontId="6"/>
  </si>
  <si>
    <t>石油コークス</t>
    <phoneticPr fontId="6"/>
  </si>
  <si>
    <t>二酸化炭素換算
数量(トン)</t>
    <phoneticPr fontId="6"/>
  </si>
  <si>
    <t>（　　ｔ　　）</t>
    <phoneticPr fontId="6"/>
  </si>
  <si>
    <t>産業用蒸気以外の蒸気、温水、冷水</t>
    <rPh sb="0" eb="3">
      <t>サンギョウヨウ</t>
    </rPh>
    <rPh sb="3" eb="5">
      <t>ジョウキ</t>
    </rPh>
    <rPh sb="5" eb="7">
      <t>イガイ</t>
    </rPh>
    <rPh sb="8" eb="10">
      <t>ジョウキ</t>
    </rPh>
    <rPh sb="11" eb="13">
      <t>オンスイ</t>
    </rPh>
    <rPh sb="14" eb="16">
      <t>レイスイ</t>
    </rPh>
    <phoneticPr fontId="6"/>
  </si>
  <si>
    <t>一般送配電事業者が維持し、及び運用する電線路を介して供給された電気</t>
    <rPh sb="0" eb="2">
      <t>イッパン</t>
    </rPh>
    <rPh sb="2" eb="5">
      <t>ソウハイデン</t>
    </rPh>
    <rPh sb="5" eb="8">
      <t>ジギョウシャ</t>
    </rPh>
    <rPh sb="9" eb="11">
      <t>イジ</t>
    </rPh>
    <rPh sb="13" eb="14">
      <t>オヨ</t>
    </rPh>
    <rPh sb="15" eb="17">
      <t>ウンヨウ</t>
    </rPh>
    <rPh sb="19" eb="22">
      <t>デンセンロ</t>
    </rPh>
    <rPh sb="23" eb="24">
      <t>カイ</t>
    </rPh>
    <rPh sb="26" eb="28">
      <t>キョウキュウ</t>
    </rPh>
    <rPh sb="31" eb="33">
      <t>デンキ</t>
    </rPh>
    <phoneticPr fontId="5"/>
  </si>
  <si>
    <t xml:space="preserve"> ■一般送配電事業者が維持し、及び運用する電線路を介して供給された電気</t>
    <phoneticPr fontId="6"/>
  </si>
  <si>
    <t>係数が代替値の事業者からの受電のため</t>
  </si>
  <si>
    <t>バランシンググループ内の融通受電のため</t>
  </si>
  <si>
    <t>A0659</t>
  </si>
  <si>
    <t>A0695</t>
  </si>
  <si>
    <t>A0809</t>
  </si>
  <si>
    <t>A0817</t>
  </si>
  <si>
    <t>A0819</t>
  </si>
  <si>
    <t>A0820</t>
  </si>
  <si>
    <t>A0822</t>
  </si>
  <si>
    <t>A0826</t>
  </si>
  <si>
    <t>A0827</t>
  </si>
  <si>
    <t>A0829</t>
  </si>
  <si>
    <t>A0831</t>
  </si>
  <si>
    <t>A0835</t>
  </si>
  <si>
    <t>A0840</t>
  </si>
  <si>
    <t>アルカナエナジー(株)</t>
  </si>
  <si>
    <t>アルカナエナジー</t>
  </si>
  <si>
    <t>あるかなえなじー</t>
  </si>
  <si>
    <t>A0792</t>
  </si>
  <si>
    <t>アースシグナルソリューションズ(株)</t>
  </si>
  <si>
    <t>あーすしぐなるそりゅーしょんず</t>
  </si>
  <si>
    <t>メニューN</t>
  </si>
  <si>
    <t>メニューO</t>
  </si>
  <si>
    <t>A0040</t>
  </si>
  <si>
    <t>(株)エスコ</t>
  </si>
  <si>
    <t>えすこ</t>
  </si>
  <si>
    <t>A0772</t>
  </si>
  <si>
    <t>恵那電力(株)</t>
  </si>
  <si>
    <t>えなでんりょく</t>
  </si>
  <si>
    <t>A0807</t>
  </si>
  <si>
    <t>(株)エネウィル</t>
  </si>
  <si>
    <t>えねうぃる</t>
  </si>
  <si>
    <t>エネウィル</t>
  </si>
  <si>
    <t>大熊るるるん電力(株)</t>
  </si>
  <si>
    <t>おおくまるるるんでんりょく</t>
  </si>
  <si>
    <t>大塚ビジネスサポート(株)</t>
  </si>
  <si>
    <t>おおつかびじねすさぽーと</t>
  </si>
  <si>
    <t>A0802</t>
  </si>
  <si>
    <t>おきたま新電力(株)</t>
  </si>
  <si>
    <t>おきたましんでんりょく</t>
  </si>
  <si>
    <t>帯広電力(株)</t>
  </si>
  <si>
    <t>おびひろでんりょく</t>
  </si>
  <si>
    <t>(株)かづのパワー</t>
  </si>
  <si>
    <t>かづのぱわー</t>
  </si>
  <si>
    <t>葛尾創生電力(株)</t>
  </si>
  <si>
    <t>かつらおそうせいでんりょく</t>
  </si>
  <si>
    <t>A0733</t>
  </si>
  <si>
    <t>河原実業(株)</t>
  </si>
  <si>
    <t>かわはらじつぎょう</t>
  </si>
  <si>
    <t>(株)なんとエナジー</t>
  </si>
  <si>
    <t>なんとえなじー</t>
  </si>
  <si>
    <t>日本エネルギーファーム(株)</t>
  </si>
  <si>
    <t>にほんえねるぎーふぁーむ</t>
  </si>
  <si>
    <t>A0612</t>
  </si>
  <si>
    <t>日本エネルギーファーム</t>
  </si>
  <si>
    <t>かづのパワー</t>
  </si>
  <si>
    <t>広島ガス(株)</t>
  </si>
  <si>
    <t>ひろしまがす</t>
  </si>
  <si>
    <t>(株)ボーダレス・ジャパン</t>
  </si>
  <si>
    <t>ぼーだれす・じゃぱん</t>
  </si>
  <si>
    <t>葛尾創生電力</t>
  </si>
  <si>
    <t>(株)みやきエネルギー</t>
  </si>
  <si>
    <t>みやきえねるぎー</t>
  </si>
  <si>
    <t>A0758</t>
  </si>
  <si>
    <t>みやきエネルギー</t>
  </si>
  <si>
    <t>エスコ</t>
  </si>
  <si>
    <t>A0737</t>
  </si>
  <si>
    <t>大塚ビジネスサポート</t>
  </si>
  <si>
    <t>恵那電力</t>
  </si>
  <si>
    <t>帯広電力</t>
  </si>
  <si>
    <t>なんとエナジー</t>
  </si>
  <si>
    <t>ボーダレス・ジャパン</t>
  </si>
  <si>
    <t>(株)ワット</t>
  </si>
  <si>
    <t>ワット</t>
  </si>
  <si>
    <t>わっと</t>
  </si>
  <si>
    <t>広島ガス</t>
  </si>
  <si>
    <t>大熊るるるん電力</t>
  </si>
  <si>
    <t>おきたま新電力</t>
  </si>
  <si>
    <t>河原実業</t>
  </si>
  <si>
    <t>アースシグナルソリューションズ</t>
  </si>
  <si>
    <t>メニュー名</t>
    <rPh sb="4" eb="5">
      <t>メイ</t>
    </rPh>
    <phoneticPr fontId="19"/>
  </si>
  <si>
    <t>各事業者の
把握率(%)</t>
    <rPh sb="0" eb="4">
      <t>カクジギョウシャ</t>
    </rPh>
    <rPh sb="6" eb="8">
      <t>ハアク</t>
    </rPh>
    <rPh sb="8" eb="9">
      <t>リツ</t>
    </rPh>
    <phoneticPr fontId="19"/>
  </si>
  <si>
    <t>(株)SEウイングズ</t>
  </si>
  <si>
    <t>係数が代替値の事業者からの受電のため。</t>
  </si>
  <si>
    <t>代替値を用いる調達元がいるため</t>
  </si>
  <si>
    <t>(株)Looop</t>
  </si>
  <si>
    <t>メニューP</t>
  </si>
  <si>
    <t>メニューQ</t>
  </si>
  <si>
    <t>メニューR(残差)</t>
  </si>
  <si>
    <t>(株)UPDATER</t>
  </si>
  <si>
    <t>係数が代替値の事業者からの受電があるため</t>
  </si>
  <si>
    <t>auエネルギー＆ライフ(株)</t>
  </si>
  <si>
    <t>サーラeエナジー(株)</t>
  </si>
  <si>
    <t>係数が代替値の事業者からの受電の為</t>
  </si>
  <si>
    <t>パナソニックオペレーショナルエクセレンス(株)</t>
  </si>
  <si>
    <t>MCリテールエナジー(株)</t>
  </si>
  <si>
    <t>リニューアブル・ジャパン(株)</t>
  </si>
  <si>
    <t>HTBエナジー(株)</t>
  </si>
  <si>
    <t>SBパワー(株)</t>
  </si>
  <si>
    <t>NFパワーサービス(株)</t>
  </si>
  <si>
    <t>日本瓦斯(株)(日本ガス(株))</t>
  </si>
  <si>
    <t>(株)TTSパワー</t>
  </si>
  <si>
    <t>Next Power(株)</t>
  </si>
  <si>
    <t>代替値を使用している事業者からの調達があるため</t>
  </si>
  <si>
    <t>(株)カーボンニュートラル</t>
  </si>
  <si>
    <t>A0260</t>
  </si>
  <si>
    <t>(株)ジョヴィ</t>
  </si>
  <si>
    <t>メニューJ(残差)</t>
  </si>
  <si>
    <t>(株)Misumi</t>
  </si>
  <si>
    <t>MKステーションズ(株)</t>
  </si>
  <si>
    <t>(株)JTBコミュニケーションデザイン</t>
  </si>
  <si>
    <t>(株)PinT</t>
  </si>
  <si>
    <t>(株)クローバー・テクノロジーズ</t>
  </si>
  <si>
    <t>(株)CHIBAむつざわエナジー</t>
  </si>
  <si>
    <t>(株)CWS</t>
  </si>
  <si>
    <t>Apaman Energy(株)</t>
  </si>
  <si>
    <t>A0407</t>
  </si>
  <si>
    <t>ALL GREEN POWER(株)</t>
  </si>
  <si>
    <t>(株)MKエネルギー</t>
  </si>
  <si>
    <t>そうまIグリッド合同会社</t>
  </si>
  <si>
    <t>JPエネルギー(株)</t>
  </si>
  <si>
    <t>Cocoテラスたがわ(株)</t>
  </si>
  <si>
    <t>(株)LIXIL TEPCO スマートパートナーズ</t>
  </si>
  <si>
    <t>(株)NEXT ONE</t>
  </si>
  <si>
    <t>(株)CDエナジーダイレクト</t>
  </si>
  <si>
    <t>Q.ENESTでんき(株)</t>
  </si>
  <si>
    <t>ふかやeパワー(株)</t>
  </si>
  <si>
    <t>(株)Link Life</t>
  </si>
  <si>
    <t>(株)karch</t>
  </si>
  <si>
    <t>くこくエネルギー(株)</t>
  </si>
  <si>
    <t>MGCエネルギー(株)</t>
  </si>
  <si>
    <t>WSエナジー(株)</t>
  </si>
  <si>
    <t>TERA Energy(株)</t>
  </si>
  <si>
    <t>MCPD(株)</t>
  </si>
  <si>
    <t>(株)LENETS</t>
  </si>
  <si>
    <t>(株)エネクル</t>
  </si>
  <si>
    <t>(株)タケエイでんき</t>
  </si>
  <si>
    <t>NTTアノードエナジー(株)</t>
  </si>
  <si>
    <t>UNIVERGY(株)</t>
  </si>
  <si>
    <t>KBN(株)</t>
  </si>
  <si>
    <t>KMパワー(株)</t>
  </si>
  <si>
    <t>(株)Okazaki</t>
  </si>
  <si>
    <t>Castleton Commodities Japan合同会社</t>
  </si>
  <si>
    <t>エア・ウォーター・ライフソリューション(株)</t>
  </si>
  <si>
    <t>T＆Tエナジー(株)</t>
  </si>
  <si>
    <t>SustainableEnergy(株)</t>
  </si>
  <si>
    <t>(株)クリーンベンチャー21</t>
  </si>
  <si>
    <t>Y.W.C.(株)</t>
  </si>
  <si>
    <t>(株)MTエナジー</t>
  </si>
  <si>
    <t>TGオクトパスエナジー(株)</t>
  </si>
  <si>
    <t>A0799</t>
  </si>
  <si>
    <t>三菱HCキャピタルエナジー(株)</t>
  </si>
  <si>
    <t>A0800</t>
  </si>
  <si>
    <t>(株)Meisin</t>
  </si>
  <si>
    <t>A0810</t>
  </si>
  <si>
    <t>フジ物産(株)</t>
  </si>
  <si>
    <t>A0812</t>
  </si>
  <si>
    <t>金沢エナジー(株)</t>
  </si>
  <si>
    <t>A0821</t>
  </si>
  <si>
    <t>ジケイ・スペース(株)</t>
  </si>
  <si>
    <t>A0824</t>
  </si>
  <si>
    <t>(株)IQg</t>
  </si>
  <si>
    <t>A0825</t>
  </si>
  <si>
    <t>(株)FPS</t>
  </si>
  <si>
    <t>(株)レックス</t>
  </si>
  <si>
    <t>A0838</t>
  </si>
  <si>
    <t>(株)stc</t>
  </si>
  <si>
    <t>A0839</t>
  </si>
  <si>
    <t>A0843</t>
  </si>
  <si>
    <t>シントウエナジー(株)</t>
  </si>
  <si>
    <t>A0847</t>
  </si>
  <si>
    <t>柏崎あい・あーるエナジー(株)</t>
  </si>
  <si>
    <t>A0849</t>
  </si>
  <si>
    <t>京セラ(株)</t>
  </si>
  <si>
    <t>A0851</t>
  </si>
  <si>
    <t>(株)鳥取みらい電力</t>
  </si>
  <si>
    <t>A0852</t>
  </si>
  <si>
    <t>鈴鹿グリーンエナジー(株)</t>
  </si>
  <si>
    <t>A0863</t>
  </si>
  <si>
    <t>(株)絆</t>
  </si>
  <si>
    <t>A0865</t>
  </si>
  <si>
    <t>東北エネルギーサービス(株)</t>
  </si>
  <si>
    <t>A0866</t>
  </si>
  <si>
    <t>(株)いなしきエナジー</t>
  </si>
  <si>
    <t>A0867</t>
  </si>
  <si>
    <t>ながのスマートパワー(株)</t>
  </si>
  <si>
    <t>A0868</t>
  </si>
  <si>
    <t>(株)ホクレン油機サービス</t>
  </si>
  <si>
    <t>基礎排出係数</t>
  </si>
  <si>
    <t>調整後排出係数</t>
  </si>
  <si>
    <t>北海道電力ネットワーク(株)</t>
  </si>
  <si>
    <t>東北電力ネットワーク(株)</t>
  </si>
  <si>
    <t>東京電力パワーグリッド(株)</t>
  </si>
  <si>
    <t>中部電力パワーグリッド(株)</t>
  </si>
  <si>
    <t>北陸電力送配電(株)</t>
  </si>
  <si>
    <t>関西電力送配電(株)</t>
  </si>
  <si>
    <t>中国電力ネットワーク(株)</t>
  </si>
  <si>
    <t>四国電力送配電(株)</t>
  </si>
  <si>
    <t>九州電力送配電(株)</t>
  </si>
  <si>
    <t>調整後排出係数
(t-CO2/kWh)</t>
    <rPh sb="0" eb="3">
      <t>チョウセイゴ</t>
    </rPh>
    <rPh sb="3" eb="5">
      <t>ハイシュツ</t>
    </rPh>
    <rPh sb="5" eb="7">
      <t>ケイスウ</t>
    </rPh>
    <phoneticPr fontId="4"/>
  </si>
  <si>
    <t>ふりがな</t>
    <phoneticPr fontId="19"/>
  </si>
  <si>
    <t>SEウイングズ</t>
  </si>
  <si>
    <t>ALL GREEN POWER</t>
  </si>
  <si>
    <t>えねわんでんき</t>
  </si>
  <si>
    <t>Apaman Energy</t>
  </si>
  <si>
    <t>auえねるぎーあんどらいふ</t>
  </si>
  <si>
    <t>りえね</t>
  </si>
  <si>
    <t>Castleton Commodities Japan</t>
  </si>
  <si>
    <t>CDえなじーだいれくと</t>
  </si>
  <si>
    <t>CHIBAむつざわえなじー</t>
  </si>
  <si>
    <t>Cocoてらすたがわ</t>
  </si>
  <si>
    <t>Looop</t>
  </si>
  <si>
    <t>CWS</t>
  </si>
  <si>
    <t>ENEOS</t>
  </si>
  <si>
    <t>FPS</t>
  </si>
  <si>
    <t>HTBえなじー</t>
  </si>
  <si>
    <t>IQg</t>
  </si>
  <si>
    <t>Japan電力(株)</t>
  </si>
  <si>
    <t>Japanでんりょく</t>
  </si>
  <si>
    <t>JPえねるぎー</t>
  </si>
  <si>
    <t>JRにしにほんじゅうたくさーびす</t>
  </si>
  <si>
    <t>JTBこみゅにけーしょんでざいん</t>
  </si>
  <si>
    <t>karch</t>
  </si>
  <si>
    <t>KBN</t>
  </si>
  <si>
    <t>KMぱわー</t>
  </si>
  <si>
    <t>LENETS</t>
  </si>
  <si>
    <t>Link Life</t>
  </si>
  <si>
    <t>V-Power</t>
  </si>
  <si>
    <t>LIXIL TEPCOすまーとぱーとなーず</t>
  </si>
  <si>
    <t>MCPD</t>
  </si>
  <si>
    <t>MCりてーるえなじー</t>
  </si>
  <si>
    <t>Meisin</t>
  </si>
  <si>
    <t>MGCえねるぎー</t>
  </si>
  <si>
    <t>Misumi</t>
  </si>
  <si>
    <t>MKえねるぎー</t>
  </si>
  <si>
    <t>MKすてーしょんず</t>
  </si>
  <si>
    <t>UPDATER</t>
  </si>
  <si>
    <t>MTえなじー</t>
  </si>
  <si>
    <t>NEXT ONE</t>
  </si>
  <si>
    <t>Next Power</t>
  </si>
  <si>
    <t>NFぱわーさーびす</t>
  </si>
  <si>
    <t>NTTあのーどえねじー</t>
  </si>
  <si>
    <t>Okazaki</t>
  </si>
  <si>
    <t>PinT</t>
  </si>
  <si>
    <t>QENESTでんき</t>
  </si>
  <si>
    <t>RE１００でんりょく</t>
  </si>
  <si>
    <t>RenoLAbo</t>
  </si>
  <si>
    <t>SBぱわー</t>
  </si>
  <si>
    <t>SEういんぐず</t>
  </si>
  <si>
    <t>stc</t>
  </si>
  <si>
    <t>SustainableEnergy</t>
  </si>
  <si>
    <t>T＆Tえなじー</t>
  </si>
  <si>
    <t>TERA Energy</t>
  </si>
  <si>
    <t>TGおくとぱすえなじー</t>
  </si>
  <si>
    <t>TOPPANほーるでぃんぐす</t>
  </si>
  <si>
    <t>TTSぱわー</t>
  </si>
  <si>
    <t>UNIVERGY</t>
  </si>
  <si>
    <t>auエネルギー＆ライフ</t>
  </si>
  <si>
    <t>U-POWER</t>
  </si>
  <si>
    <t>サーラeエナジー</t>
  </si>
  <si>
    <t>WSえなじー</t>
  </si>
  <si>
    <t>YWC</t>
  </si>
  <si>
    <t>アストマックス・エネルギー(株)</t>
  </si>
  <si>
    <t>あすとまっくすえねるぎー</t>
  </si>
  <si>
    <t>パナソニックオペレーショナルエクセレンス</t>
  </si>
  <si>
    <t>MCリテールエナジー</t>
  </si>
  <si>
    <t>リニューアブル・ジャパン</t>
  </si>
  <si>
    <t>いちのみや未来エネルギー(株)</t>
  </si>
  <si>
    <t>いちのみやみらいえなじー</t>
  </si>
  <si>
    <t>A0859</t>
  </si>
  <si>
    <t>いなしきえなじー</t>
  </si>
  <si>
    <t>HTBエナジー</t>
  </si>
  <si>
    <t>えあうぉーたーらいふそりゅーしょんず</t>
  </si>
  <si>
    <t>Japan電力</t>
  </si>
  <si>
    <t>SBパワー</t>
  </si>
  <si>
    <t>NFパワーサービス</t>
  </si>
  <si>
    <t>日本瓦斯(日本ガス)</t>
  </si>
  <si>
    <t>えねくる</t>
  </si>
  <si>
    <t>TTSパワー</t>
  </si>
  <si>
    <t>カーボンニュートラル</t>
  </si>
  <si>
    <t>ジョヴィ</t>
  </si>
  <si>
    <t>かーぼんにゅーとらる</t>
  </si>
  <si>
    <t>かしわざきあいあーるえなじー</t>
  </si>
  <si>
    <t>かなざわえなじー</t>
  </si>
  <si>
    <t>刈谷知立みらい電力(株)</t>
  </si>
  <si>
    <t>かりやちりゅうみらいでんりょく</t>
  </si>
  <si>
    <t>A0854</t>
  </si>
  <si>
    <t>きずな</t>
  </si>
  <si>
    <t>MKステーションズ</t>
  </si>
  <si>
    <t>JTBコミュニケーションデザイン</t>
  </si>
  <si>
    <t>きょうせら</t>
  </si>
  <si>
    <t>くこくえねるぎー</t>
  </si>
  <si>
    <t>クローバー・テクノロジーズ</t>
  </si>
  <si>
    <t>くりーんべんちゃー21</t>
  </si>
  <si>
    <t>くろーばーてくのろじーず</t>
  </si>
  <si>
    <t>CHIBAむつざわエナジー</t>
  </si>
  <si>
    <t>(株)工営エナジー</t>
  </si>
  <si>
    <t>こうえいえなじー</t>
  </si>
  <si>
    <t>さーらeえなじー</t>
  </si>
  <si>
    <t>アストマックス・エネルギー</t>
  </si>
  <si>
    <t>MKエネルギー</t>
  </si>
  <si>
    <t>しーらそーらー</t>
  </si>
  <si>
    <t>じけいすぺーす</t>
  </si>
  <si>
    <t>JPエネルギー</t>
  </si>
  <si>
    <t>じょヴぃ</t>
  </si>
  <si>
    <t>Cocoテラスたがわ</t>
  </si>
  <si>
    <t>しろくまでんりょく</t>
  </si>
  <si>
    <t>しんとうえねじー</t>
  </si>
  <si>
    <t>LIXIL TEPCO スマートパートナーズ</t>
  </si>
  <si>
    <t>すずかぐりーんえなじー</t>
  </si>
  <si>
    <t>すとえね</t>
  </si>
  <si>
    <t>CDエナジーダイレクト</t>
  </si>
  <si>
    <t>Q.ENESTでんき</t>
  </si>
  <si>
    <t>そうまIぐりっど</t>
  </si>
  <si>
    <t>ふかやeパワー</t>
  </si>
  <si>
    <t>たけえいでんき</t>
  </si>
  <si>
    <t>くこくエネルギー</t>
  </si>
  <si>
    <t>MGCエネルギー</t>
  </si>
  <si>
    <t>とうほくえねるぎーさーびす</t>
  </si>
  <si>
    <t>WSエナジー</t>
  </si>
  <si>
    <t>とっとりみらいでんりょく</t>
  </si>
  <si>
    <t>ながのすまーとぱわー</t>
  </si>
  <si>
    <t>那須野ヶ原みらい電力(株)</t>
  </si>
  <si>
    <t>なすのがはらみらいでんりょく</t>
  </si>
  <si>
    <t>A0844</t>
  </si>
  <si>
    <t>エネクル</t>
  </si>
  <si>
    <t>タケエイでんき</t>
  </si>
  <si>
    <t>にほんがす</t>
  </si>
  <si>
    <t>NTTアノードエナジー</t>
  </si>
  <si>
    <t>ぱなそにっくおぺれーしょなるえくせれんす</t>
  </si>
  <si>
    <t>KMパワー</t>
  </si>
  <si>
    <t>ふかやeぱわー</t>
  </si>
  <si>
    <t>エア・ウォーター・ライフソリューション</t>
  </si>
  <si>
    <t>ふじぶっさん</t>
  </si>
  <si>
    <t>ほくれんゆきさーびす</t>
  </si>
  <si>
    <t>T＆Tエナジー</t>
  </si>
  <si>
    <t>クリーンベンチャー21</t>
  </si>
  <si>
    <t>みつびしHCきゃぴたるえなじー</t>
  </si>
  <si>
    <t>Y.W.C.</t>
  </si>
  <si>
    <t>MTエナジー</t>
  </si>
  <si>
    <t>TGオクトパスエナジー</t>
  </si>
  <si>
    <t>三菱HCキャピタルエナジー</t>
  </si>
  <si>
    <t>フジ物産</t>
  </si>
  <si>
    <t>金沢エナジー</t>
  </si>
  <si>
    <t>ジケイ・スペース</t>
  </si>
  <si>
    <t>レックス</t>
  </si>
  <si>
    <t>工営エナジー</t>
  </si>
  <si>
    <t>りにゅーあぶるじゃぱん</t>
  </si>
  <si>
    <t>シントウエナジー</t>
  </si>
  <si>
    <t>那須野ヶ原みらい電力</t>
  </si>
  <si>
    <t>柏崎あい・あーるエナジー</t>
  </si>
  <si>
    <t>京セラ</t>
  </si>
  <si>
    <t>れじる</t>
  </si>
  <si>
    <t>鳥取みらい電力</t>
  </si>
  <si>
    <t>れっくす</t>
  </si>
  <si>
    <t>鈴鹿グリーンエナジー</t>
  </si>
  <si>
    <t>刈谷知立みらい電力</t>
  </si>
  <si>
    <t>いちのみや未来エネルギー</t>
  </si>
  <si>
    <t>絆</t>
  </si>
  <si>
    <t>東北エネルギーサービス</t>
  </si>
  <si>
    <t>いなしきエナジー</t>
  </si>
  <si>
    <t>ながのスマートパワー</t>
  </si>
  <si>
    <t>ホクレン油機サービス</t>
  </si>
  <si>
    <t>AW</t>
    <phoneticPr fontId="6"/>
  </si>
  <si>
    <t>基準年度排出量算出シート</t>
    <phoneticPr fontId="6"/>
  </si>
  <si>
    <t>基準年度</t>
    <phoneticPr fontId="6"/>
  </si>
  <si>
    <t>電気事業者別排出係数(特定排出者の温室効果ガス排出量算定用)
－R6年度実績－　R８.１.９   環境省・経済産業省公表、R8.2.25、R8.6.4一部更新</t>
    <rPh sb="75" eb="77">
      <t>イチブ</t>
    </rPh>
    <rPh sb="77" eb="79">
      <t>コウシン</t>
    </rPh>
    <phoneticPr fontId="40"/>
  </si>
  <si>
    <r>
      <t>○令和7年度の温室効果ガス排出量を算定する際に用いる係数です(報告は令和8年度)。
○基礎排出係数は基礎排出量の算定に、調整後排出係数は調整後排出量の算定に用います。
○令和6年度から小売供給を開始した電気事業者については、</t>
    </r>
    <r>
      <rPr>
        <sz val="9"/>
        <color rgb="FFFF0000"/>
        <rFont val="HG丸ｺﾞｼｯｸM-PRO"/>
        <family val="3"/>
        <charset val="128"/>
      </rPr>
      <t>令和5年度実績とみなす排出係数となっています。</t>
    </r>
    <r>
      <rPr>
        <sz val="9"/>
        <rFont val="HG丸ｺﾞｼｯｸM-PRO"/>
        <family val="3"/>
        <charset val="128"/>
      </rPr>
      <t xml:space="preserve">
これらの電気事業者の令和6年度実績の排出係数</t>
    </r>
    <r>
      <rPr>
        <sz val="9"/>
        <color rgb="FFFF0000"/>
        <rFont val="HG丸ｺﾞｼｯｸM-PRO"/>
        <family val="3"/>
        <charset val="128"/>
      </rPr>
      <t>（一部、令和5年度実績とみなすものを含む。）</t>
    </r>
    <r>
      <rPr>
        <sz val="9"/>
        <rFont val="HG丸ｺﾞｼｯｸM-PRO"/>
        <family val="3"/>
        <charset val="128"/>
      </rPr>
      <t>は、令和8年７月頃に更新予定です。
〇令和7年度から小売供給を開始した電気事業者の事業者別排出係数は、令和8年７月頃に公表予定です。
〇（参考値）は令和6年度実績の排出係数です。
○把握率とは、排出係数の算出に当たり、燃料使用量等の実測等をもって二酸化炭素排出量を算定した割合です。 
○把握できなかった理由は、把握率が100％でない事業者のみ記載しています。なお、特定の事業者名が記載されていた場合は事業者名は伏せて公表しています。</t>
    </r>
    <phoneticPr fontId="39"/>
  </si>
  <si>
    <t>注)(残差)はメニュー別係数を公表している電気事業者から電気の供給を受けている場合であって、供給を受けている電気に関するメニュー別係数が公表されていない場合に使用する係数です。
注)(参考値)は、メニュー別係数を公表している電気事業者についての令和6年度実績に基づくもので、原則参考情報です。ただし、メニュー別係数を公表している電気事業者から「メニュー別係数(残差)」に相当する電気の供給を受けているが、「メニュー別係数(残差)」が公表されていない場合には、この参考値を用いて算定します。</t>
    <phoneticPr fontId="40"/>
  </si>
  <si>
    <t>【小売電気事業者】</t>
    <rPh sb="1" eb="3">
      <t>コウ</t>
    </rPh>
    <rPh sb="3" eb="5">
      <t>デンキ</t>
    </rPh>
    <rPh sb="5" eb="8">
      <t>ジギョウシャ</t>
    </rPh>
    <phoneticPr fontId="39"/>
  </si>
  <si>
    <t>登録番号</t>
    <rPh sb="0" eb="2">
      <t>トウロク</t>
    </rPh>
    <rPh sb="2" eb="4">
      <t>バンゴウ</t>
    </rPh>
    <phoneticPr fontId="39"/>
  </si>
  <si>
    <t>電気事業者名</t>
    <rPh sb="0" eb="2">
      <t>デンキ</t>
    </rPh>
    <rPh sb="2" eb="5">
      <t>ジギョウシャ</t>
    </rPh>
    <rPh sb="5" eb="6">
      <t>メイ</t>
    </rPh>
    <phoneticPr fontId="39"/>
  </si>
  <si>
    <t>メニュー名</t>
    <rPh sb="4" eb="5">
      <t>メイ</t>
    </rPh>
    <phoneticPr fontId="39"/>
  </si>
  <si>
    <t>基礎排出係数</t>
    <rPh sb="0" eb="2">
      <t>キソ</t>
    </rPh>
    <rPh sb="2" eb="4">
      <t>ハイシュツ</t>
    </rPh>
    <rPh sb="4" eb="6">
      <t>ケイスウ</t>
    </rPh>
    <phoneticPr fontId="48"/>
  </si>
  <si>
    <t>調整後排出係数</t>
    <phoneticPr fontId="39"/>
  </si>
  <si>
    <t>各事業者の
把握率(%)</t>
    <rPh sb="0" eb="4">
      <t>カクジギョウシャ</t>
    </rPh>
    <rPh sb="6" eb="8">
      <t>ハアク</t>
    </rPh>
    <rPh sb="8" eb="9">
      <t>リツ</t>
    </rPh>
    <phoneticPr fontId="39"/>
  </si>
  <si>
    <t>把握できなかった理由</t>
    <rPh sb="0" eb="2">
      <t>ハアク</t>
    </rPh>
    <rPh sb="8" eb="10">
      <t>リユウ</t>
    </rPh>
    <phoneticPr fontId="39"/>
  </si>
  <si>
    <t>(t-CO2/kWh)</t>
    <phoneticPr fontId="39"/>
  </si>
  <si>
    <t>0.000422※</t>
  </si>
  <si>
    <t>-</t>
  </si>
  <si>
    <r>
      <rPr>
        <sz val="11"/>
        <color theme="1"/>
        <rFont val="Arial"/>
        <family val="2"/>
        <charset val="128"/>
      </rPr>
      <t>メニュー</t>
    </r>
    <r>
      <rPr>
        <sz val="11"/>
        <color theme="1"/>
        <rFont val="Arial"/>
        <family val="2"/>
      </rPr>
      <t>A</t>
    </r>
  </si>
  <si>
    <r>
      <rPr>
        <sz val="11"/>
        <color theme="1"/>
        <rFont val="Arial"/>
        <family val="3"/>
        <charset val="128"/>
      </rPr>
      <t>メニュー</t>
    </r>
    <r>
      <rPr>
        <sz val="11"/>
        <color theme="1"/>
        <rFont val="Arial"/>
        <family val="2"/>
      </rPr>
      <t>A</t>
    </r>
  </si>
  <si>
    <t>メニューB(残差)</t>
    <phoneticPr fontId="39"/>
  </si>
  <si>
    <t>A0009</t>
    <phoneticPr fontId="39"/>
  </si>
  <si>
    <r>
      <rPr>
        <sz val="11"/>
        <color theme="1"/>
        <rFont val="Arial"/>
        <family val="2"/>
        <charset val="128"/>
      </rPr>
      <t>メニュー</t>
    </r>
    <r>
      <rPr>
        <sz val="11"/>
        <color theme="1"/>
        <rFont val="Arial"/>
        <family val="2"/>
      </rPr>
      <t>B</t>
    </r>
  </si>
  <si>
    <r>
      <rPr>
        <sz val="11"/>
        <color theme="1"/>
        <rFont val="Arial"/>
        <family val="2"/>
        <charset val="128"/>
      </rPr>
      <t>メニュー</t>
    </r>
    <r>
      <rPr>
        <sz val="11"/>
        <color theme="1"/>
        <rFont val="Arial"/>
        <family val="2"/>
      </rPr>
      <t>C</t>
    </r>
  </si>
  <si>
    <r>
      <t>(</t>
    </r>
    <r>
      <rPr>
        <sz val="11"/>
        <color theme="1"/>
        <rFont val="Arial"/>
        <family val="2"/>
        <charset val="128"/>
      </rPr>
      <t>参考値</t>
    </r>
    <r>
      <rPr>
        <sz val="11"/>
        <color theme="1"/>
        <rFont val="Arial"/>
        <family val="2"/>
      </rPr>
      <t>)</t>
    </r>
    <r>
      <rPr>
        <sz val="11"/>
        <color theme="1"/>
        <rFont val="Arial"/>
        <family val="2"/>
        <charset val="128"/>
      </rPr>
      <t>事業者全体</t>
    </r>
  </si>
  <si>
    <t>メニューD(残差)</t>
    <phoneticPr fontId="39"/>
  </si>
  <si>
    <t>(株)エネワンでんき</t>
  </si>
  <si>
    <t>(株)リエネ</t>
  </si>
  <si>
    <t>係数が代替値の事業者からの調達のため</t>
  </si>
  <si>
    <t>事業者等別基礎二酸化炭素排出係数が発表されておらず、代替値を使って排出量を計算せざるを得ない取引先があったため</t>
  </si>
  <si>
    <t>A0023</t>
  </si>
  <si>
    <t>(株)ナンワ(旧：(株)ナンワエナジー)</t>
  </si>
  <si>
    <t>メニューK(残差)</t>
    <phoneticPr fontId="39"/>
  </si>
  <si>
    <t>一般財団法人泉佐野電力</t>
  </si>
  <si>
    <t>係数が代替値の取引先が一部あったため</t>
  </si>
  <si>
    <t>メニューE(残差)</t>
    <phoneticPr fontId="39"/>
  </si>
  <si>
    <t>(株)VーPower</t>
  </si>
  <si>
    <t>係数が代替値の事業者からの受電等があったため</t>
  </si>
  <si>
    <t>メニューG(残差)</t>
    <phoneticPr fontId="39"/>
  </si>
  <si>
    <r>
      <t>(</t>
    </r>
    <r>
      <rPr>
        <sz val="11"/>
        <color theme="1"/>
        <rFont val="Arial"/>
        <family val="3"/>
        <charset val="128"/>
      </rPr>
      <t>参考値</t>
    </r>
    <r>
      <rPr>
        <sz val="11"/>
        <color theme="1"/>
        <rFont val="Arial"/>
        <family val="2"/>
      </rPr>
      <t>)</t>
    </r>
    <r>
      <rPr>
        <sz val="11"/>
        <color theme="1"/>
        <rFont val="Arial"/>
        <family val="3"/>
        <charset val="128"/>
      </rPr>
      <t>事業者全体</t>
    </r>
  </si>
  <si>
    <t>ENEOS Power(株)（旧:ENEOS(株)）</t>
  </si>
  <si>
    <t>メニューF(残差)</t>
    <phoneticPr fontId="39"/>
  </si>
  <si>
    <t>代替値からの受電があったため</t>
  </si>
  <si>
    <t>メニューH(残差)</t>
    <phoneticPr fontId="39"/>
  </si>
  <si>
    <t>需要バランシンググループ内の融通受電のため</t>
  </si>
  <si>
    <t>代替値を用いる調達元があるため</t>
  </si>
  <si>
    <t>一部係数に代替値の事業者からの受電が含まれるため</t>
  </si>
  <si>
    <t>メニューC(残差)</t>
    <phoneticPr fontId="39"/>
  </si>
  <si>
    <r>
      <rPr>
        <sz val="11"/>
        <color rgb="FF000000"/>
        <rFont val="Arial"/>
        <family val="2"/>
      </rPr>
      <t>メニューB(残差)</t>
    </r>
    <phoneticPr fontId="39"/>
  </si>
  <si>
    <t>メニューJ(残差)</t>
    <phoneticPr fontId="39"/>
  </si>
  <si>
    <t>カナデビア(株)（旧:日立造船(株)）</t>
  </si>
  <si>
    <t>バランシンググループ内の融通受電のため、
係数が代替値の事業者からの受電のため</t>
  </si>
  <si>
    <t>TOPPANホールディングス(株)</t>
  </si>
  <si>
    <t>(株)エクスゲート(旧：(株)イーエムアイ)</t>
  </si>
  <si>
    <t>大和ハウス工業(株)</t>
  </si>
  <si>
    <r>
      <t>0.000422</t>
    </r>
    <r>
      <rPr>
        <sz val="11"/>
        <color theme="1"/>
        <rFont val="ＭＳ Ｐゴシック"/>
        <family val="2"/>
        <charset val="128"/>
      </rPr>
      <t>※</t>
    </r>
    <phoneticPr fontId="39"/>
  </si>
  <si>
    <t>(株)UーPOWER</t>
  </si>
  <si>
    <t>メニューI(残差)</t>
    <phoneticPr fontId="39"/>
  </si>
  <si>
    <t>(株)シーラソーラー</t>
  </si>
  <si>
    <t>代替値の事業者からの調達があるため</t>
  </si>
  <si>
    <t>宮崎瓦斯(株)(旧：(株)宮崎ガスリビング)</t>
  </si>
  <si>
    <t xml:space="preserve">ミライフ東日本(株) </t>
  </si>
  <si>
    <t>A0266</t>
  </si>
  <si>
    <t>常石商事(株)</t>
  </si>
  <si>
    <t>北海道電力(株)</t>
  </si>
  <si>
    <t>一部の発電事業者から排出係数を受領できなかったので代替値を活用した
また，一部の小売電気事業者の排出係数公表値が代替値であったため</t>
  </si>
  <si>
    <t>メニューM(残差)</t>
    <phoneticPr fontId="39"/>
  </si>
  <si>
    <t>係数が代替値の事業者からの受電のため</t>
    <phoneticPr fontId="39"/>
  </si>
  <si>
    <t>関西電力(株)</t>
  </si>
  <si>
    <t>(株)関西空調</t>
  </si>
  <si>
    <t>レジル(株)</t>
  </si>
  <si>
    <t>A0365</t>
    <phoneticPr fontId="39"/>
  </si>
  <si>
    <t>A0376</t>
  </si>
  <si>
    <t>自然電力(株)</t>
  </si>
  <si>
    <t>楽天モバイル(株)(旧：楽天エナジー(株))</t>
  </si>
  <si>
    <t>代替値を使用している事業者からの調達があるため
またBG間の融通電量があるため</t>
    <phoneticPr fontId="40"/>
  </si>
  <si>
    <t>日本瓦斯(株)</t>
  </si>
  <si>
    <t>代替値の事業者からの調達があったため</t>
  </si>
  <si>
    <t>A0454</t>
    <phoneticPr fontId="39"/>
  </si>
  <si>
    <r>
      <t>(</t>
    </r>
    <r>
      <rPr>
        <sz val="11"/>
        <color rgb="FF000000"/>
        <rFont val="ＭＳ ゴシック"/>
        <family val="3"/>
        <charset val="128"/>
      </rPr>
      <t>株</t>
    </r>
    <r>
      <rPr>
        <sz val="11"/>
        <color rgb="FF000000"/>
        <rFont val="Arial"/>
        <family val="2"/>
      </rPr>
      <t>)</t>
    </r>
    <r>
      <rPr>
        <sz val="11"/>
        <color rgb="FF000000"/>
        <rFont val="ＭＳ ゴシック"/>
        <family val="3"/>
        <charset val="128"/>
      </rPr>
      <t>テラス</t>
    </r>
    <r>
      <rPr>
        <sz val="11"/>
        <color rgb="FF000000"/>
        <rFont val="Arial"/>
        <family val="2"/>
      </rPr>
      <t>(</t>
    </r>
    <r>
      <rPr>
        <sz val="11"/>
        <color rgb="FF000000"/>
        <rFont val="ＭＳ ゴシック"/>
        <family val="3"/>
        <charset val="128"/>
      </rPr>
      <t>旧：</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ネオ・コーポレーション</t>
    </r>
    <r>
      <rPr>
        <sz val="11"/>
        <color rgb="FF000000"/>
        <rFont val="Arial"/>
        <family val="2"/>
      </rPr>
      <t>)</t>
    </r>
    <phoneticPr fontId="40"/>
  </si>
  <si>
    <t>つばさでんき(株)(旧：(株)アルファライズ)</t>
  </si>
  <si>
    <t>(株)フォーバルテレコム</t>
  </si>
  <si>
    <t>(株)ストエネ</t>
  </si>
  <si>
    <t>係数が代替値の事業者からの受電があったため</t>
  </si>
  <si>
    <t>メニューA</t>
    <phoneticPr fontId="39"/>
  </si>
  <si>
    <t>メニューB</t>
    <phoneticPr fontId="39"/>
  </si>
  <si>
    <t>メニューC</t>
    <phoneticPr fontId="39"/>
  </si>
  <si>
    <t>メニューD</t>
    <phoneticPr fontId="39"/>
  </si>
  <si>
    <t>メニューE</t>
    <phoneticPr fontId="39"/>
  </si>
  <si>
    <t>メニューF</t>
    <phoneticPr fontId="39"/>
  </si>
  <si>
    <t>メニューG</t>
    <phoneticPr fontId="39"/>
  </si>
  <si>
    <t>メニューH</t>
    <phoneticPr fontId="39"/>
  </si>
  <si>
    <t>メニューI</t>
    <phoneticPr fontId="39"/>
  </si>
  <si>
    <t>メニューJ</t>
    <phoneticPr fontId="39"/>
  </si>
  <si>
    <t>メニューK</t>
    <phoneticPr fontId="39"/>
  </si>
  <si>
    <t>メニューL(残差)</t>
    <rPh sb="6" eb="8">
      <t>ザンサ</t>
    </rPh>
    <phoneticPr fontId="39"/>
  </si>
  <si>
    <r>
      <t>(</t>
    </r>
    <r>
      <rPr>
        <sz val="11"/>
        <color rgb="FF000000"/>
        <rFont val="ＭＳ ゴシック"/>
        <family val="3"/>
        <charset val="128"/>
      </rPr>
      <t>株</t>
    </r>
    <r>
      <rPr>
        <sz val="11"/>
        <color rgb="FF000000"/>
        <rFont val="Arial"/>
        <family val="2"/>
      </rPr>
      <t>)</t>
    </r>
    <r>
      <rPr>
        <sz val="11"/>
        <color rgb="FF000000"/>
        <rFont val="ＭＳ ゴシック"/>
        <family val="3"/>
        <charset val="128"/>
      </rPr>
      <t>グローバルキャスト</t>
    </r>
    <phoneticPr fontId="40"/>
  </si>
  <si>
    <t>1部、係数が代替値の事業者からの受電のため</t>
  </si>
  <si>
    <r>
      <rPr>
        <sz val="11"/>
        <color rgb="FF000000"/>
        <rFont val="Arial"/>
        <family val="2"/>
      </rPr>
      <t>メニューG(残差)</t>
    </r>
    <phoneticPr fontId="39"/>
  </si>
  <si>
    <t>A0532</t>
  </si>
  <si>
    <t>(株)フリクト電力(旧：(株)Mpower)</t>
  </si>
  <si>
    <t>代替値を使用している事業者からの調達があったため</t>
  </si>
  <si>
    <t>A0574</t>
  </si>
  <si>
    <t>リニューアブルトレード(株)</t>
  </si>
  <si>
    <t>ICT伊那みらいでんき(株)(旧:丸紅伊那みらいでんき(株))</t>
  </si>
  <si>
    <t>RE100電力(株)</t>
  </si>
  <si>
    <t>前年度係数を持たない事業者からの受電の為
係数が代替値の事業者からの受電の為</t>
  </si>
  <si>
    <t>A0671</t>
  </si>
  <si>
    <t>(株)スマート</t>
  </si>
  <si>
    <t>メニューL(残差)</t>
    <phoneticPr fontId="39"/>
  </si>
  <si>
    <t>A0692</t>
    <phoneticPr fontId="39"/>
  </si>
  <si>
    <t>旭マルヰ(株)(旧：旭マルヰガス(株))</t>
  </si>
  <si>
    <t>ENEOSリニューアブル・エナジー・ソリューションズ(株)(旧：JREトレーディング(株))</t>
  </si>
  <si>
    <t>A0707</t>
  </si>
  <si>
    <t>Valhall合同会社</t>
  </si>
  <si>
    <t>(株)RenoLabo</t>
  </si>
  <si>
    <t>しろくま電力(株)</t>
  </si>
  <si>
    <t>(株)EFでんき(旧：(株)ライフエナジー)</t>
  </si>
  <si>
    <t>A0754</t>
    <phoneticPr fontId="39"/>
  </si>
  <si>
    <t>A0773</t>
  </si>
  <si>
    <t>(株)Qvou</t>
  </si>
  <si>
    <t>A0777</t>
  </si>
  <si>
    <t>住友商事(株)</t>
  </si>
  <si>
    <t>一部係数が代替値の事業者からの受電があるため</t>
  </si>
  <si>
    <t>最適でんき(株)（旧：エナジーサプライ(株)）</t>
  </si>
  <si>
    <t>A0849</t>
    <phoneticPr fontId="40"/>
  </si>
  <si>
    <t>A0853</t>
  </si>
  <si>
    <t>一般社団法人東北自動車産業グリーンエネルギー普及協会</t>
  </si>
  <si>
    <t>A0857</t>
  </si>
  <si>
    <t>(株)パワーエックス</t>
  </si>
  <si>
    <t>A0860</t>
  </si>
  <si>
    <t>岡谷酸素(株)</t>
  </si>
  <si>
    <t>A0869</t>
  </si>
  <si>
    <t>(株)JR東日本商事</t>
  </si>
  <si>
    <t>A0870</t>
  </si>
  <si>
    <t>岡山ガス(株)</t>
  </si>
  <si>
    <t>A0871</t>
  </si>
  <si>
    <t>合同会社グリーンパワーリテイリング</t>
  </si>
  <si>
    <t>A0873</t>
  </si>
  <si>
    <t>川崎未来エナジー(株)</t>
  </si>
  <si>
    <t>A0874</t>
  </si>
  <si>
    <t>(株)いずみみらい</t>
  </si>
  <si>
    <t>A0877</t>
  </si>
  <si>
    <t>(株)アット東京</t>
  </si>
  <si>
    <t>A0880</t>
  </si>
  <si>
    <t>(株)つるエネルギー</t>
  </si>
  <si>
    <t>A0881</t>
  </si>
  <si>
    <t>川重商事(株)</t>
  </si>
  <si>
    <t>A0882</t>
  </si>
  <si>
    <t>(株)JERA Cross</t>
  </si>
  <si>
    <t>A0883</t>
  </si>
  <si>
    <t>飛騨高山電力(株)</t>
  </si>
  <si>
    <t>A0886</t>
  </si>
  <si>
    <t>(株)リボンエナジー</t>
  </si>
  <si>
    <t>A0888</t>
  </si>
  <si>
    <t>(株)大崎クリエーション</t>
  </si>
  <si>
    <t>A0890</t>
  </si>
  <si>
    <t>(株)UPX</t>
  </si>
  <si>
    <t>A0893</t>
  </si>
  <si>
    <t>Miraiつのエナジー(株)</t>
  </si>
  <si>
    <t>A0903</t>
  </si>
  <si>
    <t>山口グリーンエネルギー(株)</t>
  </si>
  <si>
    <t>A0905</t>
  </si>
  <si>
    <t>(株)はちまんたいジオパワー</t>
  </si>
  <si>
    <t>A0906</t>
  </si>
  <si>
    <t>(株)アイモバイル</t>
  </si>
  <si>
    <t>【一般送配電事業者】の係数は、最終保障供給または離島供給を受けている場合に使用する係数です。
沖縄電力以外の一般送配電事業者は全国平均係数を代用して報告・公表しています。</t>
  </si>
  <si>
    <r>
      <rPr>
        <sz val="11"/>
        <color theme="1"/>
        <rFont val="ＭＳ Ｐゴシック"/>
        <family val="3"/>
        <charset val="128"/>
      </rPr>
      <t>代替値</t>
    </r>
    <rPh sb="0" eb="2">
      <t>ダイタイ</t>
    </rPh>
    <rPh sb="2" eb="3">
      <t>チ</t>
    </rPh>
    <phoneticPr fontId="1"/>
  </si>
  <si>
    <t>特定排出者が調達した非化石証書利用に係る情報</t>
    <phoneticPr fontId="39"/>
  </si>
  <si>
    <r>
      <t>○特定排出者は、温室効果ガス算定排出量（基礎排出量）及び調整後温室効果ガス排出量の調整において、非化石電源二酸化炭素削減相当量（非化石証書の量(kWh)×全国平均係数(t-CO</t>
    </r>
    <r>
      <rPr>
        <sz val="11"/>
        <color rgb="FF000000"/>
        <rFont val="MS UI Gothic"/>
        <family val="3"/>
        <charset val="1"/>
      </rPr>
      <t>₂</t>
    </r>
    <r>
      <rPr>
        <sz val="11"/>
        <color rgb="FF000000"/>
        <rFont val="HG丸ｺﾞｼｯｸM-PRO"/>
        <family val="3"/>
        <charset val="128"/>
      </rPr>
      <t>/kWh)×補正率）を、電気事業者から小売供給された電気の使用に伴って発生する二酸化炭素の排出量を上限に控除することができます。
注）令和8年度の報告（令和7年度実績）に使用するFIT補正率および非FIT補正率は、令和8年７月頃に公表予定です。</t>
    </r>
    <phoneticPr fontId="19"/>
  </si>
  <si>
    <r>
      <rPr>
        <sz val="11"/>
        <color theme="1"/>
        <rFont val="ＭＳ ゴシック"/>
        <family val="3"/>
        <charset val="128"/>
      </rPr>
      <t>全国平均係数</t>
    </r>
    <r>
      <rPr>
        <sz val="11"/>
        <color theme="1"/>
        <rFont val="Arial"/>
        <family val="2"/>
      </rPr>
      <t>(t-CO</t>
    </r>
    <r>
      <rPr>
        <sz val="11"/>
        <color theme="1"/>
        <rFont val="ＭＳ ゴシック"/>
        <family val="3"/>
        <charset val="128"/>
      </rPr>
      <t>₂</t>
    </r>
    <r>
      <rPr>
        <sz val="11"/>
        <color theme="1"/>
        <rFont val="Arial"/>
        <family val="2"/>
      </rPr>
      <t>/kWh)</t>
    </r>
    <rPh sb="0" eb="2">
      <t>ゼンコク</t>
    </rPh>
    <rPh sb="2" eb="4">
      <t>ヘイキン</t>
    </rPh>
    <rPh sb="4" eb="6">
      <t>ケイスウ</t>
    </rPh>
    <phoneticPr fontId="39"/>
  </si>
  <si>
    <r>
      <t>FIT</t>
    </r>
    <r>
      <rPr>
        <sz val="11"/>
        <color theme="1"/>
        <rFont val="ＭＳ ゴシック"/>
        <family val="3"/>
        <charset val="128"/>
      </rPr>
      <t>補正率</t>
    </r>
    <rPh sb="3" eb="5">
      <t>ホセイ</t>
    </rPh>
    <rPh sb="5" eb="6">
      <t>リツ</t>
    </rPh>
    <phoneticPr fontId="1"/>
  </si>
  <si>
    <t>―</t>
    <phoneticPr fontId="1"/>
  </si>
  <si>
    <r>
      <rPr>
        <sz val="11"/>
        <color theme="1"/>
        <rFont val="ＭＳ Ｐゴシック"/>
        <family val="2"/>
        <charset val="128"/>
      </rPr>
      <t>非</t>
    </r>
    <r>
      <rPr>
        <sz val="11"/>
        <color theme="1"/>
        <rFont val="Arial"/>
        <family val="2"/>
      </rPr>
      <t>FIT</t>
    </r>
    <r>
      <rPr>
        <sz val="11"/>
        <color theme="1"/>
        <rFont val="ＭＳ Ｐゴシック"/>
        <family val="2"/>
        <charset val="128"/>
      </rPr>
      <t>補正率</t>
    </r>
    <rPh sb="0" eb="1">
      <t>ヒ</t>
    </rPh>
    <rPh sb="4" eb="6">
      <t>ホセイ</t>
    </rPh>
    <rPh sb="6" eb="7">
      <t>リツ</t>
    </rPh>
    <phoneticPr fontId="1"/>
  </si>
  <si>
    <t>メニューM(残差)</t>
  </si>
  <si>
    <t>(株)テラス(旧：(株)ネオ・コーポレーション)</t>
  </si>
  <si>
    <t>エネワンでんき</t>
  </si>
  <si>
    <t>リエネ</t>
  </si>
  <si>
    <t>ナンワ(旧：ナンワエナジー)</t>
  </si>
  <si>
    <t>VーPower</t>
  </si>
  <si>
    <t>ENEOS Power（旧:ENEOS）</t>
  </si>
  <si>
    <t>カナデビア（旧:日立造船）</t>
  </si>
  <si>
    <t>TOPPANホールディングス</t>
  </si>
  <si>
    <t>エクスゲート(旧：イーエムアイ)</t>
  </si>
  <si>
    <t>大和ハウス工業</t>
  </si>
  <si>
    <t>UーPOWER</t>
  </si>
  <si>
    <t>シーラソーラー</t>
  </si>
  <si>
    <t>宮崎瓦斯(旧：宮崎ガスリビング)</t>
  </si>
  <si>
    <t xml:space="preserve">ミライフ東日本 </t>
  </si>
  <si>
    <t>常石商事</t>
  </si>
  <si>
    <t>北海道電力</t>
  </si>
  <si>
    <t>関西電力</t>
  </si>
  <si>
    <t>関西空調</t>
  </si>
  <si>
    <t>レジル</t>
  </si>
  <si>
    <t>自然電力</t>
  </si>
  <si>
    <t>楽天モバイル(旧：楽天エナジー)</t>
  </si>
  <si>
    <t>日本瓦斯</t>
  </si>
  <si>
    <t>テラス(旧：ネオ・コーポレーション)</t>
  </si>
  <si>
    <t>つばさでんき(旧：アルファライズ)</t>
  </si>
  <si>
    <t>フォーバルテレコム</t>
  </si>
  <si>
    <t>ストエネ</t>
  </si>
  <si>
    <t>フリクト電力(旧：Mpower)</t>
  </si>
  <si>
    <t>リニューアブルトレード</t>
  </si>
  <si>
    <t>ICT伊那みらいでんき(旧:丸紅伊那みらいでんき)</t>
  </si>
  <si>
    <t>RE100電力</t>
  </si>
  <si>
    <t>スマート</t>
  </si>
  <si>
    <t>旭マルヰ(旧：旭マルヰガス)</t>
  </si>
  <si>
    <t>ENEOSリニューアブル・エナジー・ソリューションズ(旧：JREトレーディング)</t>
  </si>
  <si>
    <t>RenoLabo</t>
  </si>
  <si>
    <t>しろくま電力</t>
  </si>
  <si>
    <t>EFでんき(旧：ライフエナジー)</t>
  </si>
  <si>
    <t>Qvou</t>
  </si>
  <si>
    <t>住友商事</t>
  </si>
  <si>
    <t>最適でんき（旧：エナジーサプライ）</t>
  </si>
  <si>
    <t>パワーエックス</t>
  </si>
  <si>
    <t>岡谷酸素</t>
  </si>
  <si>
    <t>JR東日本商事</t>
  </si>
  <si>
    <t>岡山ガス</t>
  </si>
  <si>
    <t>川崎未来エナジー</t>
  </si>
  <si>
    <t>いずみみらい</t>
  </si>
  <si>
    <t>アット東京</t>
  </si>
  <si>
    <t>つるエネルギー</t>
  </si>
  <si>
    <t>川重商事</t>
  </si>
  <si>
    <t>JERA Cross</t>
  </si>
  <si>
    <t>飛騨高山電力</t>
  </si>
  <si>
    <t>リボンエナジー</t>
  </si>
  <si>
    <t>大崎クリエーション</t>
  </si>
  <si>
    <t>UPX</t>
  </si>
  <si>
    <t>Miraiつのエナジー</t>
  </si>
  <si>
    <t>山口グリーンエネルギー</t>
  </si>
  <si>
    <t>はちまんたいジオパワー</t>
  </si>
  <si>
    <t>アイモバイル</t>
  </si>
  <si>
    <t>なんわ</t>
  </si>
  <si>
    <t>なんわ</t>
    <phoneticPr fontId="6"/>
  </si>
  <si>
    <t>かなでびあ</t>
  </si>
  <si>
    <t>かなでびあ</t>
    <phoneticPr fontId="6"/>
  </si>
  <si>
    <t>みやざきがす</t>
  </si>
  <si>
    <t>みやざきがす</t>
    <phoneticPr fontId="6"/>
  </si>
  <si>
    <t>じょうせきしょうじ</t>
  </si>
  <si>
    <t>じょうせきしょうじ</t>
    <phoneticPr fontId="6"/>
  </si>
  <si>
    <t>しぜんでんりょく</t>
  </si>
  <si>
    <t>しぜんでんりょく</t>
    <phoneticPr fontId="6"/>
  </si>
  <si>
    <t>らくてんもばいる</t>
  </si>
  <si>
    <t>らくてんもばいる</t>
    <phoneticPr fontId="6"/>
  </si>
  <si>
    <t>てらす</t>
  </si>
  <si>
    <t>てらす</t>
    <phoneticPr fontId="6"/>
  </si>
  <si>
    <t>つばさでんき</t>
  </si>
  <si>
    <t>つばさでんき</t>
    <phoneticPr fontId="6"/>
  </si>
  <si>
    <t>ふりくとでんりょく</t>
  </si>
  <si>
    <t>ふりくとでんりょく</t>
    <phoneticPr fontId="6"/>
  </si>
  <si>
    <t>りにゅーあぶるとれーど</t>
  </si>
  <si>
    <t>りにゅーあぶるとれーど</t>
    <phoneticPr fontId="6"/>
  </si>
  <si>
    <t>ICTいなみらいでんき</t>
  </si>
  <si>
    <t>ICTいなみらいでんき</t>
    <phoneticPr fontId="6"/>
  </si>
  <si>
    <t>すまーと</t>
  </si>
  <si>
    <t>すまーと</t>
    <phoneticPr fontId="6"/>
  </si>
  <si>
    <t>あさひまるゐ</t>
  </si>
  <si>
    <t>あさひまるゐ</t>
    <phoneticPr fontId="6"/>
  </si>
  <si>
    <t>Castleton Commodities Japan</t>
    <phoneticPr fontId="6"/>
  </si>
  <si>
    <t>ENEOSりゆーあぶる・えなじー・そりゅうーしょんず</t>
  </si>
  <si>
    <t>ENEOSりゆーあぶる・えなじー・そりゅうーしょんず</t>
    <phoneticPr fontId="6"/>
  </si>
  <si>
    <t>Valhall合同会社</t>
    <phoneticPr fontId="6"/>
  </si>
  <si>
    <t>Valhall</t>
  </si>
  <si>
    <t>Valhall</t>
    <phoneticPr fontId="6"/>
  </si>
  <si>
    <t>EFでんき</t>
  </si>
  <si>
    <t>EFでんき</t>
    <phoneticPr fontId="6"/>
  </si>
  <si>
    <t>すみともしょうじ</t>
  </si>
  <si>
    <t>すみともしょうじ</t>
    <phoneticPr fontId="6"/>
  </si>
  <si>
    <t>さいてきでんき</t>
  </si>
  <si>
    <t>さいてきでんき</t>
    <phoneticPr fontId="6"/>
  </si>
  <si>
    <t>とうほくじどうしゃさんぎょうぐりーんえねるぎーふきゅうきょうかい</t>
  </si>
  <si>
    <t>とうほくじどうしゃさんぎょうぐりーんえねるぎーふきゅうきょうかい</t>
    <phoneticPr fontId="6"/>
  </si>
  <si>
    <t>ぱわーえっくす</t>
  </si>
  <si>
    <t>ぱわーえっくす</t>
    <phoneticPr fontId="6"/>
  </si>
  <si>
    <t>おかたにさんそ</t>
  </si>
  <si>
    <t>おかたにさんそ</t>
    <phoneticPr fontId="6"/>
  </si>
  <si>
    <t>JRひがしにほんしょうじ</t>
  </si>
  <si>
    <t>JRひがしにほんしょうじ</t>
    <phoneticPr fontId="6"/>
  </si>
  <si>
    <t>おかやまがす</t>
  </si>
  <si>
    <t>おかやまがす</t>
    <phoneticPr fontId="6"/>
  </si>
  <si>
    <t>ふりーんぱわーりていりんぐ</t>
  </si>
  <si>
    <t>ふりーんぱわーりていりんぐ</t>
    <phoneticPr fontId="6"/>
  </si>
  <si>
    <t>かわさきみらいえなっじー</t>
  </si>
  <si>
    <t>かわさきみらいえなっじー</t>
    <phoneticPr fontId="6"/>
  </si>
  <si>
    <t>いずみみらい</t>
    <phoneticPr fontId="6"/>
  </si>
  <si>
    <t>あっととうきょう</t>
  </si>
  <si>
    <t>あっととうきょう</t>
    <phoneticPr fontId="6"/>
  </si>
  <si>
    <t>つるえねるぎー</t>
  </si>
  <si>
    <t>つるえねるぎー</t>
    <phoneticPr fontId="6"/>
  </si>
  <si>
    <t>かわしげしょうじ</t>
  </si>
  <si>
    <t>かわしげしょうじ</t>
    <phoneticPr fontId="6"/>
  </si>
  <si>
    <t>ひだたかやまでんりょく</t>
  </si>
  <si>
    <t>ひだたかやまでんりょく</t>
    <phoneticPr fontId="6"/>
  </si>
  <si>
    <t>りぼんえねじー</t>
  </si>
  <si>
    <t>りぼんえねじー</t>
    <phoneticPr fontId="6"/>
  </si>
  <si>
    <t>おおさきくりえーしょん</t>
  </si>
  <si>
    <t>おおさきくりえーしょん</t>
    <phoneticPr fontId="6"/>
  </si>
  <si>
    <t>やまぐちくりーんえねるぎー</t>
  </si>
  <si>
    <t>やまぐちくりーんえねるぎー</t>
    <phoneticPr fontId="6"/>
  </si>
  <si>
    <t>はちまんたいじおぱわー</t>
  </si>
  <si>
    <t>はちまんたいじおぱわー</t>
    <phoneticPr fontId="6"/>
  </si>
  <si>
    <t>あいもばいる</t>
  </si>
  <si>
    <t>あいもばいる</t>
    <phoneticPr fontId="6"/>
  </si>
  <si>
    <t>(  )</t>
    <phoneticPr fontId="6"/>
  </si>
  <si>
    <t>【根拠条文】政令第4条</t>
    <phoneticPr fontId="6"/>
  </si>
  <si>
    <t>政令第4条</t>
    <phoneticPr fontId="6"/>
  </si>
  <si>
    <t>二酸化炭素排出量（トン／年）</t>
    <rPh sb="0" eb="3">
      <t>ニサンカ</t>
    </rPh>
    <rPh sb="3" eb="5">
      <t>タンソ</t>
    </rPh>
    <rPh sb="5" eb="7">
      <t>ハイシュツ</t>
    </rPh>
    <rPh sb="7" eb="8">
      <t>リョウ</t>
    </rPh>
    <rPh sb="12" eb="13">
      <t>ネン</t>
    </rPh>
    <phoneticPr fontId="6"/>
  </si>
  <si>
    <t>二酸化炭素排出量（トン／年）</t>
    <rPh sb="0" eb="5">
      <t>ニサンカタンソ</t>
    </rPh>
    <rPh sb="5" eb="8">
      <t>ハイシュツリョウ</t>
    </rPh>
    <rPh sb="12" eb="13">
      <t>ネン</t>
    </rPh>
    <phoneticPr fontId="6"/>
  </si>
  <si>
    <t>導入後二酸化炭素排出量（トン／年）</t>
    <rPh sb="0" eb="3">
      <t>ドウニュウゴ</t>
    </rPh>
    <rPh sb="3" eb="8">
      <t>ニサンカタンソ</t>
    </rPh>
    <rPh sb="8" eb="11">
      <t>ハイシュツリョウ</t>
    </rPh>
    <rPh sb="15" eb="16">
      <t>ネン</t>
    </rPh>
    <phoneticPr fontId="6"/>
  </si>
  <si>
    <t>削減効果(%)</t>
    <rPh sb="0" eb="2">
      <t>サクゲン</t>
    </rPh>
    <rPh sb="2" eb="4">
      <t>コウカ</t>
    </rPh>
    <phoneticPr fontId="6"/>
  </si>
  <si>
    <t>導入後二酸化炭素排出量（トン／年）</t>
    <rPh sb="0" eb="3">
      <t>ドウニュウゴ</t>
    </rPh>
    <rPh sb="3" eb="6">
      <t>ニサンカ</t>
    </rPh>
    <rPh sb="6" eb="8">
      <t>タンソ</t>
    </rPh>
    <rPh sb="8" eb="10">
      <t>ハイシュツ</t>
    </rPh>
    <rPh sb="10" eb="11">
      <t>リョウ</t>
    </rPh>
    <rPh sb="15" eb="16">
      <t>ネン</t>
    </rPh>
    <phoneticPr fontId="6"/>
  </si>
  <si>
    <t>導入効果算出シート</t>
    <rPh sb="0" eb="2">
      <t>ドウニュウ</t>
    </rPh>
    <rPh sb="2" eb="4">
      <t>コウカ</t>
    </rPh>
    <rPh sb="4" eb="6">
      <t>サンシュツ</t>
    </rPh>
    <phoneticPr fontId="6"/>
  </si>
  <si>
    <t xml:space="preserve"> ■設備等導入効果※設備等の導入によるエネルギーの削減について計算し、該当箇所に転記してください。</t>
    <rPh sb="2" eb="4">
      <t>セツビ</t>
    </rPh>
    <rPh sb="4" eb="5">
      <t>トウ</t>
    </rPh>
    <rPh sb="5" eb="7">
      <t>ドウニュウ</t>
    </rPh>
    <rPh sb="7" eb="9">
      <t>コウカ</t>
    </rPh>
    <rPh sb="10" eb="12">
      <t>セツビ</t>
    </rPh>
    <rPh sb="12" eb="13">
      <t>トウ</t>
    </rPh>
    <rPh sb="14" eb="16">
      <t>ドウニュウ</t>
    </rPh>
    <rPh sb="25" eb="27">
      <t>サクゲン</t>
    </rPh>
    <rPh sb="31" eb="33">
      <t>ケイサン</t>
    </rPh>
    <rPh sb="35" eb="37">
      <t>ガイトウ</t>
    </rPh>
    <rPh sb="37" eb="39">
      <t>カショ</t>
    </rPh>
    <rPh sb="40" eb="42">
      <t>テンキ</t>
    </rPh>
    <phoneticPr fontId="6"/>
  </si>
  <si>
    <t>基準年度字数値</t>
    <rPh sb="0" eb="4">
      <t>キジュンネンド</t>
    </rPh>
    <rPh sb="4" eb="7">
      <t>ジスウチ</t>
    </rPh>
    <phoneticPr fontId="6"/>
  </si>
  <si>
    <t>導入後燃料消費量（予定）</t>
    <rPh sb="0" eb="3">
      <t>ドウニュウゴ</t>
    </rPh>
    <rPh sb="3" eb="5">
      <t>ネンリョウ</t>
    </rPh>
    <rPh sb="5" eb="8">
      <t>ショウヒリョウ</t>
    </rPh>
    <rPh sb="9" eb="11">
      <t>ヨテイ</t>
    </rPh>
    <phoneticPr fontId="6"/>
  </si>
  <si>
    <t>電気</t>
    <rPh sb="0" eb="2">
      <t>デンキ</t>
    </rPh>
    <phoneticPr fontId="6"/>
  </si>
  <si>
    <t>設備導入削減効果(%)</t>
    <rPh sb="0" eb="2">
      <t>セツビ</t>
    </rPh>
    <rPh sb="2" eb="4">
      <t>ドウニュウ</t>
    </rPh>
    <rPh sb="4" eb="6">
      <t>サクゲン</t>
    </rPh>
    <rPh sb="6" eb="8">
      <t>コウカ</t>
    </rPh>
    <phoneticPr fontId="6"/>
  </si>
  <si>
    <t>令和　　　　年度</t>
    <rPh sb="0" eb="2">
      <t>レイワ</t>
    </rPh>
    <rPh sb="6" eb="8">
      <t>ネンド</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</si>
</sst>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0_ "/>
    <numFmt numFmtId="177" formatCode="#,##0_);[Red]\(#,##0\)"/>
    <numFmt numFmtId="178" formatCode="0.0_);[Red]\(0.0\)"/>
    <numFmt numFmtId="179" formatCode="0.0000_ "/>
    <numFmt numFmtId="180" formatCode="0.00_);[Red]\(0.00\)"/>
    <numFmt numFmtId="181" formatCode="0.00_ "/>
    <numFmt numFmtId="182" formatCode="0.000_ "/>
    <numFmt numFmtId="183" formatCode="#,##0.0_ "/>
    <numFmt numFmtId="184" formatCode="#,##0.0_);[Red]\(#,##0.0\)"/>
    <numFmt numFmtId="185" formatCode="#,##0.000_ "/>
    <numFmt numFmtId="186" formatCode="#,##0.0000_ "/>
    <numFmt numFmtId="187" formatCode="#,##0.000_);[Red]\(#,##0.000\)"/>
    <numFmt numFmtId="188" formatCode="#,##0.00_ "/>
    <numFmt numFmtId="189" formatCode="0.0_ "/>
    <numFmt numFmtId="190" formatCode="0.000000_ "/>
    <numFmt numFmtId="191" formatCode="#,##0.000000;[Red]\-#,##0.000000"/>
    <numFmt numFmtId="192" formatCode="0_);[Red]\(0\)"/>
    <numFmt numFmtId="193" formatCode="#,##0.0;[Red]\-#,##0.0"/>
  </numFmts>
  <fonts count="65">
    <font>
      <sz val="10.5"/>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5"/>
      <name val="ＭＳ 明朝"/>
      <family val="1"/>
      <charset val="128"/>
    </font>
    <font>
      <sz val="6"/>
      <name val="ＭＳ Ｐゴシック"/>
      <family val="3"/>
      <charset val="128"/>
    </font>
    <font>
      <sz val="6"/>
      <name val="ＭＳ 明朝"/>
      <family val="1"/>
      <charset val="128"/>
    </font>
    <font>
      <sz val="8"/>
      <name val="ＭＳ 明朝"/>
      <family val="1"/>
      <charset val="128"/>
    </font>
    <font>
      <sz val="9"/>
      <name val="ＭＳ 明朝"/>
      <family val="1"/>
      <charset val="128"/>
    </font>
    <font>
      <sz val="10.5"/>
      <color indexed="8"/>
      <name val="ＭＳ 明朝"/>
      <family val="1"/>
      <charset val="128"/>
    </font>
    <font>
      <b/>
      <sz val="14"/>
      <color indexed="8"/>
      <name val="ＭＳ ゴシック"/>
      <family val="3"/>
      <charset val="128"/>
    </font>
    <font>
      <b/>
      <sz val="12"/>
      <color indexed="8"/>
      <name val="ＭＳ ゴシック"/>
      <family val="3"/>
      <charset val="128"/>
    </font>
    <font>
      <sz val="10"/>
      <name val="ＭＳ 明朝"/>
      <family val="1"/>
      <charset val="128"/>
    </font>
    <font>
      <sz val="11"/>
      <color theme="1"/>
      <name val="ＭＳ Ｐゴシック"/>
      <family val="3"/>
      <charset val="128"/>
      <scheme val="minor"/>
    </font>
    <font>
      <sz val="8"/>
      <color theme="1"/>
      <name val="ＭＳ 明朝"/>
      <family val="1"/>
      <charset val="128"/>
    </font>
    <font>
      <sz val="10"/>
      <color theme="1"/>
      <name val="ＭＳ 明朝"/>
      <family val="1"/>
      <charset val="128"/>
    </font>
    <font>
      <sz val="7"/>
      <color theme="1"/>
      <name val="ＭＳ 明朝"/>
      <family val="1"/>
      <charset val="128"/>
    </font>
    <font>
      <sz val="9"/>
      <color indexed="81"/>
      <name val="MS P ゴシック"/>
      <family val="3"/>
      <charset val="128"/>
    </font>
    <font>
      <sz val="10.5"/>
      <color rgb="FFFF0000"/>
      <name val="ＭＳ 明朝"/>
      <family val="1"/>
      <charset val="128"/>
    </font>
    <font>
      <sz val="6"/>
      <name val="ＭＳ Ｐゴシック"/>
      <family val="2"/>
      <charset val="128"/>
      <scheme val="minor"/>
    </font>
    <font>
      <sz val="11"/>
      <name val="Arial"/>
      <family val="2"/>
    </font>
    <font>
      <sz val="11"/>
      <name val="ＭＳ Ｐゴシック"/>
      <family val="3"/>
      <charset val="128"/>
    </font>
    <font>
      <sz val="11"/>
      <color rgb="FF000000"/>
      <name val="Arial"/>
      <family val="2"/>
    </font>
    <font>
      <b/>
      <sz val="10.5"/>
      <color rgb="FFFF0000"/>
      <name val="ＭＳ 明朝"/>
      <family val="1"/>
      <charset val="128"/>
    </font>
    <font>
      <b/>
      <sz val="9"/>
      <color rgb="FFFF0000"/>
      <name val="ＭＳ 明朝"/>
      <family val="1"/>
      <charset val="128"/>
    </font>
    <font>
      <vertAlign val="superscript"/>
      <sz val="10.5"/>
      <name val="ＭＳ 明朝"/>
      <family val="1"/>
      <charset val="128"/>
    </font>
    <font>
      <b/>
      <sz val="12"/>
      <color rgb="FF000000"/>
      <name val="HG丸ｺﾞｼｯｸM-PRO"/>
      <family val="3"/>
      <charset val="128"/>
    </font>
    <font>
      <b/>
      <sz val="12"/>
      <color rgb="FF000000"/>
      <name val="HG丸ｺﾞｼｯｸM-PRO"/>
      <family val="3"/>
    </font>
    <font>
      <sz val="11"/>
      <color rgb="FF000000"/>
      <name val="ＭＳ ゴシック"/>
      <family val="3"/>
      <charset val="128"/>
    </font>
    <font>
      <sz val="10"/>
      <color theme="1"/>
      <name val="Arial"/>
      <family val="2"/>
    </font>
    <font>
      <sz val="10"/>
      <color rgb="FF000000"/>
      <name val="Arial"/>
      <family val="2"/>
    </font>
    <font>
      <b/>
      <sz val="11"/>
      <color rgb="FF000000"/>
      <name val="HG丸ｺﾞｼｯｸM-PRO"/>
      <family val="3"/>
      <charset val="128"/>
    </font>
    <font>
      <b/>
      <sz val="10"/>
      <color rgb="FF000000"/>
      <name val="HG丸ｺﾞｼｯｸM-PRO"/>
      <family val="3"/>
      <charset val="128"/>
    </font>
    <font>
      <sz val="11"/>
      <color rgb="FF000000"/>
      <name val="Arial"/>
      <family val="3"/>
      <charset val="128"/>
    </font>
    <font>
      <sz val="11"/>
      <color rgb="FF000000"/>
      <name val="HG丸ｺﾞｼｯｸM-PRO"/>
      <family val="3"/>
      <charset val="128"/>
    </font>
    <font>
      <sz val="11"/>
      <color rgb="FF000000"/>
      <name val="MS UI Gothic"/>
      <family val="3"/>
      <charset val="1"/>
    </font>
    <font>
      <sz val="11"/>
      <name val="ＭＳ 明朝"/>
      <family val="1"/>
      <charset val="128"/>
    </font>
    <font>
      <sz val="12"/>
      <name val="ＭＳ 明朝"/>
      <family val="1"/>
      <charset val="128"/>
    </font>
    <font>
      <b/>
      <sz val="14"/>
      <color theme="1"/>
      <name val="ＭＳ 明朝"/>
      <family val="1"/>
      <charset val="128"/>
    </font>
    <font>
      <sz val="11"/>
      <color theme="1"/>
      <name val="ＭＳ Ｐゴシック"/>
      <family val="2"/>
      <scheme val="minor"/>
    </font>
    <font>
      <sz val="6"/>
      <name val="ＭＳ Ｐゴシック"/>
      <family val="3"/>
      <charset val="128"/>
      <scheme val="minor"/>
    </font>
    <font>
      <sz val="12"/>
      <color theme="1"/>
      <name val="Arial"/>
      <family val="2"/>
    </font>
    <font>
      <sz val="11"/>
      <color theme="1"/>
      <name val="Arial"/>
      <family val="2"/>
    </font>
    <font>
      <sz val="9"/>
      <name val="HG丸ｺﾞｼｯｸM-PRO"/>
      <family val="3"/>
      <charset val="128"/>
    </font>
    <font>
      <sz val="9"/>
      <color rgb="FFFF0000"/>
      <name val="HG丸ｺﾞｼｯｸM-PRO"/>
      <family val="3"/>
      <charset val="128"/>
    </font>
    <font>
      <b/>
      <sz val="11"/>
      <color theme="1"/>
      <name val="HG丸ｺﾞｼｯｸM-PRO"/>
      <family val="3"/>
      <charset val="128"/>
    </font>
    <font>
      <sz val="9"/>
      <color theme="1"/>
      <name val="Arial"/>
      <family val="2"/>
    </font>
    <font>
      <b/>
      <sz val="10"/>
      <color theme="1"/>
      <name val="HG丸ｺﾞｼｯｸM-PRO"/>
      <family val="3"/>
      <charset val="128"/>
    </font>
    <font>
      <sz val="18"/>
      <color theme="3"/>
      <name val="ＭＳ Ｐゴシック"/>
      <family val="3"/>
      <charset val="128"/>
      <scheme val="major"/>
    </font>
    <font>
      <b/>
      <sz val="11"/>
      <name val="HG丸ｺﾞｼｯｸM-PRO"/>
      <family val="3"/>
      <charset val="128"/>
    </font>
    <font>
      <b/>
      <sz val="9"/>
      <color theme="1"/>
      <name val="HG丸ｺﾞｼｯｸM-PRO"/>
      <family val="3"/>
      <charset val="128"/>
    </font>
    <font>
      <sz val="11"/>
      <color theme="1"/>
      <name val="ＭＳ ゴシック"/>
      <family val="3"/>
      <charset val="128"/>
    </font>
    <font>
      <sz val="11"/>
      <color theme="1"/>
      <name val="Arial"/>
      <family val="3"/>
      <charset val="128"/>
    </font>
    <font>
      <sz val="11"/>
      <color theme="1"/>
      <name val="MS Gothic"/>
      <family val="3"/>
      <charset val="128"/>
    </font>
    <font>
      <sz val="11"/>
      <color theme="1"/>
      <name val="Arial"/>
      <family val="2"/>
      <charset val="128"/>
    </font>
    <font>
      <sz val="11"/>
      <color rgb="FF000000"/>
      <name val="游ゴシック"/>
      <family val="3"/>
      <charset val="128"/>
    </font>
    <font>
      <sz val="11"/>
      <color theme="1"/>
      <name val="ＭＳ Ｐゴシック"/>
      <family val="2"/>
      <charset val="128"/>
    </font>
    <font>
      <sz val="11"/>
      <color rgb="FFFF0000"/>
      <name val="Arial"/>
      <family val="2"/>
    </font>
    <font>
      <b/>
      <sz val="10"/>
      <name val="HG丸ｺﾞｼｯｸM-PRO"/>
      <family val="3"/>
      <charset val="128"/>
    </font>
    <font>
      <b/>
      <sz val="9"/>
      <name val="HG丸ｺﾞｼｯｸM-PRO"/>
      <family val="3"/>
      <charset val="128"/>
    </font>
    <font>
      <sz val="10"/>
      <name val="Arial"/>
      <family val="2"/>
    </font>
    <font>
      <sz val="11"/>
      <color theme="1"/>
      <name val="ＭＳ Ｐゴシック"/>
      <family val="3"/>
      <charset val="128"/>
    </font>
    <font>
      <sz val="11"/>
      <color theme="1"/>
      <name val="HG丸ｺﾞｼｯｸM-PRO"/>
      <family val="3"/>
      <charset val="128"/>
    </font>
    <font>
      <sz val="14"/>
      <name val="ＭＳ 明朝"/>
      <family val="1"/>
      <charset val="128"/>
    </font>
    <font>
      <sz val="8"/>
      <color theme="0"/>
      <name val="ＭＳ 明朝"/>
      <family val="1"/>
      <charset val="128"/>
    </font>
  </fonts>
  <fills count="1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s>
  <borders count="12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double">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double">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thin">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bottom/>
      <diagonal/>
    </border>
    <border>
      <left/>
      <right style="medium">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medium">
        <color indexed="64"/>
      </top>
      <bottom style="double">
        <color indexed="64"/>
      </bottom>
      <diagonal/>
    </border>
    <border>
      <left style="thin">
        <color indexed="64"/>
      </left>
      <right/>
      <top style="double">
        <color indexed="64"/>
      </top>
      <bottom style="thin">
        <color indexed="64"/>
      </bottom>
      <diagonal/>
    </border>
    <border>
      <left style="medium">
        <color indexed="64"/>
      </left>
      <right style="thin">
        <color indexed="64"/>
      </right>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diagonalDown="1">
      <left style="thin">
        <color indexed="64"/>
      </left>
      <right style="medium">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dotted">
        <color rgb="FF000000"/>
      </top>
      <bottom style="dotted">
        <color rgb="FF000000"/>
      </bottom>
      <diagonal/>
    </border>
    <border>
      <left style="thin">
        <color rgb="FF000000"/>
      </left>
      <right/>
      <top/>
      <bottom style="thin">
        <color rgb="FF000000"/>
      </bottom>
      <diagonal/>
    </border>
    <border>
      <left style="thin">
        <color indexed="64"/>
      </left>
      <right/>
      <top style="thin">
        <color rgb="FF000000"/>
      </top>
      <bottom/>
      <diagonal/>
    </border>
    <border>
      <left style="thin">
        <color rgb="FF000000"/>
      </left>
      <right/>
      <top style="thin">
        <color rgb="FF000000"/>
      </top>
      <bottom/>
      <diagonal/>
    </border>
    <border>
      <left style="thin">
        <color rgb="FF000000"/>
      </left>
      <right/>
      <top style="thin">
        <color rgb="FF000000"/>
      </top>
      <bottom style="dotted">
        <color rgb="FF000000"/>
      </bottom>
      <diagonal/>
    </border>
    <border>
      <left style="thin">
        <color indexed="64"/>
      </left>
      <right style="thin">
        <color rgb="FF000000"/>
      </right>
      <top style="thin">
        <color rgb="FF000000"/>
      </top>
      <bottom style="thin">
        <color indexed="64"/>
      </bottom>
      <diagonal/>
    </border>
    <border>
      <left/>
      <right style="thin">
        <color rgb="FF000000"/>
      </right>
      <top/>
      <bottom/>
      <diagonal/>
    </border>
    <border>
      <left/>
      <right style="thin">
        <color rgb="FF000000"/>
      </right>
      <top/>
      <bottom style="thin">
        <color rgb="FF000000"/>
      </bottom>
      <diagonal/>
    </border>
    <border>
      <left style="thin">
        <color indexed="64"/>
      </left>
      <right/>
      <top style="thin">
        <color indexed="64"/>
      </top>
      <bottom style="thin">
        <color rgb="FF000000"/>
      </bottom>
      <diagonal/>
    </border>
    <border>
      <left style="thin">
        <color rgb="FF000000"/>
      </left>
      <right style="thin">
        <color rgb="FF000000"/>
      </right>
      <top style="dotted">
        <color rgb="FF000000"/>
      </top>
      <bottom style="thin">
        <color rgb="FF000000"/>
      </bottom>
      <diagonal/>
    </border>
    <border>
      <left style="thin">
        <color rgb="FF000000"/>
      </left>
      <right style="thin">
        <color rgb="FF000000"/>
      </right>
      <top style="thin">
        <color rgb="FF000000"/>
      </top>
      <bottom style="dotted">
        <color rgb="FF000000"/>
      </bottom>
      <diagonal/>
    </border>
    <border>
      <left/>
      <right style="thin">
        <color rgb="FF000000"/>
      </right>
      <top style="thin">
        <color rgb="FF000000"/>
      </top>
      <bottom/>
      <diagonal/>
    </border>
    <border>
      <left style="thin">
        <color indexed="64"/>
      </left>
      <right/>
      <top/>
      <bottom style="thin">
        <color rgb="FF000000"/>
      </bottom>
      <diagonal/>
    </border>
    <border>
      <left style="thin">
        <color indexed="64"/>
      </left>
      <right/>
      <top style="hair">
        <color indexed="64"/>
      </top>
      <bottom style="thin">
        <color indexed="64"/>
      </bottom>
      <diagonal/>
    </border>
    <border>
      <left/>
      <right/>
      <top style="thin">
        <color rgb="FF000000"/>
      </top>
      <bottom/>
      <diagonal/>
    </border>
    <border>
      <left style="thin">
        <color rgb="FF000000"/>
      </left>
      <right/>
      <top style="dotted">
        <color rgb="FF000000"/>
      </top>
      <bottom style="dotted">
        <color rgb="FF000000"/>
      </bottom>
      <diagonal/>
    </border>
    <border>
      <left style="thin">
        <color rgb="FF000000"/>
      </left>
      <right/>
      <top style="dotted">
        <color rgb="FF000000"/>
      </top>
      <bottom style="thin">
        <color rgb="FF000000"/>
      </bottom>
      <diagonal/>
    </border>
    <border>
      <left style="thin">
        <color indexed="64"/>
      </left>
      <right/>
      <top style="thin">
        <color rgb="FF000000"/>
      </top>
      <bottom style="thin">
        <color indexed="64"/>
      </bottom>
      <diagonal/>
    </border>
    <border>
      <left/>
      <right/>
      <top/>
      <bottom style="thin">
        <color rgb="FF000000"/>
      </bottom>
      <diagonal/>
    </border>
    <border>
      <left style="thin">
        <color indexed="64"/>
      </left>
      <right/>
      <top style="hair">
        <color indexed="64"/>
      </top>
      <bottom/>
      <diagonal/>
    </border>
    <border>
      <left style="thin">
        <color indexed="64"/>
      </left>
      <right/>
      <top style="hair">
        <color indexed="64"/>
      </top>
      <bottom style="thin">
        <color rgb="FF000000"/>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rgb="FF000000"/>
      </right>
      <top/>
      <bottom style="thin">
        <color rgb="FF000000"/>
      </bottom>
      <diagonal/>
    </border>
    <border>
      <left/>
      <right/>
      <top/>
      <bottom style="dashed">
        <color rgb="FF000000"/>
      </bottom>
      <diagonal/>
    </border>
    <border>
      <left style="thin">
        <color indexed="64"/>
      </left>
      <right/>
      <top style="thin">
        <color rgb="FF000000"/>
      </top>
      <bottom style="hair">
        <color indexed="64"/>
      </bottom>
      <diagonal/>
    </border>
    <border>
      <left/>
      <right style="thin">
        <color indexed="64"/>
      </right>
      <top style="thin">
        <color rgb="FF000000"/>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double">
        <color indexed="64"/>
      </bottom>
      <diagonal/>
    </border>
  </borders>
  <cellStyleXfs count="10">
    <xf numFmtId="0" fontId="0" fillId="0" borderId="0">
      <alignment vertical="center"/>
    </xf>
    <xf numFmtId="0" fontId="4" fillId="0" borderId="0">
      <alignment vertical="center"/>
    </xf>
    <xf numFmtId="0" fontId="13" fillId="0" borderId="0">
      <alignment vertical="center"/>
    </xf>
    <xf numFmtId="0" fontId="3" fillId="0" borderId="0">
      <alignment vertical="center"/>
    </xf>
    <xf numFmtId="38" fontId="21" fillId="0" borderId="0" applyFont="0" applyFill="0" applyBorder="0" applyAlignment="0" applyProtection="0">
      <alignment vertical="center"/>
    </xf>
    <xf numFmtId="0" fontId="2" fillId="0" borderId="0">
      <alignment vertical="center"/>
    </xf>
    <xf numFmtId="0" fontId="2" fillId="0" borderId="0">
      <alignment vertical="center"/>
    </xf>
    <xf numFmtId="0" fontId="39" fillId="0" borderId="0"/>
    <xf numFmtId="0" fontId="1" fillId="0" borderId="0">
      <alignment vertical="center"/>
    </xf>
    <xf numFmtId="38" fontId="4" fillId="0" borderId="0" applyFont="0" applyFill="0" applyBorder="0" applyAlignment="0" applyProtection="0">
      <alignment vertical="center"/>
    </xf>
  </cellStyleXfs>
  <cellXfs count="643">
    <xf numFmtId="0" fontId="0" fillId="0" borderId="0" xfId="0">
      <alignment vertical="center"/>
    </xf>
    <xf numFmtId="0" fontId="7" fillId="0" borderId="0" xfId="0" applyFont="1">
      <alignment vertical="center"/>
    </xf>
    <xf numFmtId="0" fontId="9" fillId="0" borderId="0" xfId="0" applyFont="1">
      <alignment vertical="center"/>
    </xf>
    <xf numFmtId="0" fontId="9" fillId="0" borderId="0" xfId="0" applyFont="1" applyAlignment="1">
      <alignment vertical="center" wrapText="1"/>
    </xf>
    <xf numFmtId="0" fontId="9" fillId="0" borderId="4" xfId="0" applyFont="1" applyBorder="1" applyAlignment="1">
      <alignment horizontal="center" vertical="center"/>
    </xf>
    <xf numFmtId="176" fontId="0" fillId="3" borderId="2" xfId="0" applyNumberFormat="1" applyFill="1" applyBorder="1">
      <alignment vertical="center"/>
    </xf>
    <xf numFmtId="183" fontId="7" fillId="4" borderId="1" xfId="0" applyNumberFormat="1" applyFont="1" applyFill="1" applyBorder="1" applyProtection="1">
      <alignment vertical="center"/>
      <protection locked="0"/>
    </xf>
    <xf numFmtId="183" fontId="7" fillId="4" borderId="6" xfId="0" applyNumberFormat="1" applyFont="1" applyFill="1" applyBorder="1" applyProtection="1">
      <alignment vertical="center"/>
      <protection locked="0"/>
    </xf>
    <xf numFmtId="0" fontId="7" fillId="7" borderId="0" xfId="0" applyFont="1" applyFill="1">
      <alignment vertical="center"/>
    </xf>
    <xf numFmtId="0" fontId="7" fillId="4" borderId="11" xfId="0" applyFont="1" applyFill="1" applyBorder="1" applyAlignment="1" applyProtection="1">
      <alignment vertical="center" wrapText="1"/>
      <protection locked="0"/>
    </xf>
    <xf numFmtId="183" fontId="7" fillId="4" borderId="26" xfId="0" applyNumberFormat="1" applyFont="1" applyFill="1" applyBorder="1" applyAlignment="1" applyProtection="1">
      <alignment vertical="center" shrinkToFit="1"/>
      <protection locked="0"/>
    </xf>
    <xf numFmtId="0" fontId="7" fillId="4" borderId="34" xfId="0" applyFont="1" applyFill="1" applyBorder="1" applyAlignment="1" applyProtection="1">
      <alignment vertical="center" wrapText="1"/>
      <protection locked="0"/>
    </xf>
    <xf numFmtId="183" fontId="7" fillId="4" borderId="27" xfId="0" applyNumberFormat="1" applyFont="1" applyFill="1" applyBorder="1" applyAlignment="1" applyProtection="1">
      <alignment vertical="center" shrinkToFit="1"/>
      <protection locked="0"/>
    </xf>
    <xf numFmtId="0" fontId="7" fillId="4" borderId="44" xfId="0" applyFont="1" applyFill="1" applyBorder="1" applyAlignment="1" applyProtection="1">
      <alignment vertical="center" wrapText="1"/>
      <protection locked="0"/>
    </xf>
    <xf numFmtId="183" fontId="7" fillId="4" borderId="23" xfId="0" applyNumberFormat="1" applyFont="1" applyFill="1" applyBorder="1" applyAlignment="1" applyProtection="1">
      <alignment vertical="center" shrinkToFit="1"/>
      <protection locked="0"/>
    </xf>
    <xf numFmtId="0" fontId="9" fillId="2" borderId="1" xfId="0" applyFont="1" applyFill="1" applyBorder="1" applyAlignment="1">
      <alignment horizontal="center" vertical="center"/>
    </xf>
    <xf numFmtId="0" fontId="9" fillId="0" borderId="3" xfId="0" applyFont="1" applyBorder="1" applyAlignment="1">
      <alignment horizontal="center" vertical="center"/>
    </xf>
    <xf numFmtId="0" fontId="9" fillId="2" borderId="2" xfId="0" applyFont="1" applyFill="1" applyBorder="1" applyAlignment="1">
      <alignment horizontal="center" vertical="center"/>
    </xf>
    <xf numFmtId="0" fontId="0" fillId="0" borderId="30" xfId="0" applyBorder="1" applyAlignment="1">
      <alignment horizontal="left" vertical="center" shrinkToFit="1"/>
    </xf>
    <xf numFmtId="0" fontId="7" fillId="6" borderId="1" xfId="0" applyFont="1" applyFill="1" applyBorder="1">
      <alignment vertical="center"/>
    </xf>
    <xf numFmtId="0" fontId="7" fillId="7" borderId="0" xfId="0" applyFont="1" applyFill="1" applyAlignment="1">
      <alignment vertical="top"/>
    </xf>
    <xf numFmtId="0" fontId="7" fillId="7" borderId="0" xfId="0" applyFont="1" applyFill="1" applyAlignment="1">
      <alignment wrapText="1"/>
    </xf>
    <xf numFmtId="0" fontId="7" fillId="7" borderId="0" xfId="0" applyFont="1" applyFill="1" applyAlignment="1">
      <alignment vertical="top" wrapText="1"/>
    </xf>
    <xf numFmtId="183" fontId="7" fillId="6" borderId="24" xfId="0" applyNumberFormat="1" applyFont="1" applyFill="1" applyBorder="1" applyAlignment="1">
      <alignment vertical="center" shrinkToFit="1"/>
    </xf>
    <xf numFmtId="0" fontId="7" fillId="0" borderId="0" xfId="0" applyFont="1" applyAlignment="1">
      <alignment horizontal="left" vertical="top"/>
    </xf>
    <xf numFmtId="0" fontId="12" fillId="7" borderId="52" xfId="0" applyFont="1" applyFill="1" applyBorder="1" applyAlignment="1">
      <alignment horizontal="center" vertical="center" wrapText="1"/>
    </xf>
    <xf numFmtId="183" fontId="7" fillId="6" borderId="56" xfId="0" applyNumberFormat="1" applyFont="1" applyFill="1" applyBorder="1" applyAlignment="1">
      <alignment vertical="center" shrinkToFit="1"/>
    </xf>
    <xf numFmtId="183" fontId="7" fillId="7" borderId="47" xfId="0" applyNumberFormat="1" applyFont="1" applyFill="1" applyBorder="1" applyAlignment="1">
      <alignment vertical="center" shrinkToFit="1"/>
    </xf>
    <xf numFmtId="177" fontId="7" fillId="7" borderId="24" xfId="0" applyNumberFormat="1" applyFont="1" applyFill="1" applyBorder="1" applyAlignment="1">
      <alignment vertical="center" shrinkToFit="1"/>
    </xf>
    <xf numFmtId="177" fontId="7" fillId="7" borderId="56" xfId="0" applyNumberFormat="1" applyFont="1" applyFill="1" applyBorder="1" applyAlignment="1">
      <alignment vertical="center" shrinkToFit="1"/>
    </xf>
    <xf numFmtId="176" fontId="7" fillId="6" borderId="16" xfId="0" applyNumberFormat="1" applyFont="1" applyFill="1" applyBorder="1" applyAlignment="1">
      <alignment vertical="center" shrinkToFit="1"/>
    </xf>
    <xf numFmtId="185" fontId="7" fillId="4" borderId="36" xfId="0" applyNumberFormat="1" applyFont="1" applyFill="1" applyBorder="1" applyAlignment="1" applyProtection="1">
      <alignment vertical="center" shrinkToFit="1"/>
      <protection locked="0"/>
    </xf>
    <xf numFmtId="0" fontId="7" fillId="4" borderId="11" xfId="0" applyFont="1" applyFill="1" applyBorder="1" applyProtection="1">
      <alignment vertical="center"/>
      <protection locked="0"/>
    </xf>
    <xf numFmtId="185" fontId="7" fillId="4" borderId="1" xfId="0" applyNumberFormat="1" applyFont="1" applyFill="1" applyBorder="1" applyAlignment="1" applyProtection="1">
      <alignment vertical="center" shrinkToFit="1"/>
      <protection locked="0"/>
    </xf>
    <xf numFmtId="183" fontId="7" fillId="6" borderId="11" xfId="0" applyNumberFormat="1" applyFont="1" applyFill="1" applyBorder="1">
      <alignment vertical="center"/>
    </xf>
    <xf numFmtId="0" fontId="12" fillId="7" borderId="53" xfId="0" applyFont="1" applyFill="1" applyBorder="1" applyAlignment="1">
      <alignment horizontal="center" vertical="center" wrapText="1"/>
    </xf>
    <xf numFmtId="0" fontId="12" fillId="7" borderId="54" xfId="0" applyFont="1" applyFill="1" applyBorder="1" applyAlignment="1">
      <alignment horizontal="center" vertical="center" wrapText="1"/>
    </xf>
    <xf numFmtId="0" fontId="12" fillId="7" borderId="53" xfId="0" applyFont="1" applyFill="1" applyBorder="1" applyAlignment="1">
      <alignment horizontal="center" vertical="center"/>
    </xf>
    <xf numFmtId="0" fontId="12" fillId="7" borderId="55" xfId="0" applyFont="1" applyFill="1" applyBorder="1" applyAlignment="1">
      <alignment horizontal="center" vertical="center" shrinkToFit="1"/>
    </xf>
    <xf numFmtId="0" fontId="12" fillId="7" borderId="55" xfId="0" applyFont="1" applyFill="1" applyBorder="1" applyAlignment="1">
      <alignment horizontal="center" vertical="center"/>
    </xf>
    <xf numFmtId="183" fontId="7" fillId="6" borderId="56" xfId="0" applyNumberFormat="1" applyFont="1" applyFill="1" applyBorder="1">
      <alignment vertical="center"/>
    </xf>
    <xf numFmtId="0" fontId="12" fillId="7" borderId="56" xfId="0" applyFont="1" applyFill="1" applyBorder="1">
      <alignment vertical="center"/>
    </xf>
    <xf numFmtId="0" fontId="12" fillId="7" borderId="47" xfId="0" applyFont="1" applyFill="1" applyBorder="1">
      <alignment vertical="center"/>
    </xf>
    <xf numFmtId="177" fontId="7" fillId="6" borderId="56" xfId="0" applyNumberFormat="1" applyFont="1" applyFill="1" applyBorder="1" applyAlignment="1">
      <alignment vertical="center" shrinkToFit="1"/>
    </xf>
    <xf numFmtId="184" fontId="7" fillId="6" borderId="56" xfId="0" applyNumberFormat="1" applyFont="1" applyFill="1" applyBorder="1" applyAlignment="1">
      <alignment vertical="center" shrinkToFit="1"/>
    </xf>
    <xf numFmtId="186" fontId="7" fillId="6" borderId="11" xfId="0" applyNumberFormat="1" applyFont="1" applyFill="1" applyBorder="1">
      <alignment vertical="center"/>
    </xf>
    <xf numFmtId="183" fontId="8" fillId="4" borderId="6" xfId="0" applyNumberFormat="1" applyFont="1" applyFill="1" applyBorder="1" applyProtection="1">
      <alignment vertical="center"/>
      <protection locked="0"/>
    </xf>
    <xf numFmtId="177" fontId="7" fillId="6" borderId="18" xfId="0" applyNumberFormat="1" applyFont="1" applyFill="1" applyBorder="1" applyAlignment="1">
      <alignment vertical="center" shrinkToFit="1"/>
    </xf>
    <xf numFmtId="177" fontId="7" fillId="6" borderId="11" xfId="0" applyNumberFormat="1" applyFont="1" applyFill="1" applyBorder="1" applyAlignment="1">
      <alignment vertical="center" shrinkToFit="1"/>
    </xf>
    <xf numFmtId="184" fontId="7" fillId="6" borderId="11" xfId="0" applyNumberFormat="1" applyFont="1" applyFill="1" applyBorder="1" applyAlignment="1">
      <alignment vertical="center" shrinkToFit="1"/>
    </xf>
    <xf numFmtId="187" fontId="7" fillId="4" borderId="11" xfId="0" applyNumberFormat="1" applyFont="1" applyFill="1" applyBorder="1" applyAlignment="1" applyProtection="1">
      <alignment vertical="center" shrinkToFit="1"/>
      <protection locked="0"/>
    </xf>
    <xf numFmtId="187" fontId="7" fillId="6" borderId="11" xfId="0" applyNumberFormat="1" applyFont="1" applyFill="1" applyBorder="1" applyAlignment="1">
      <alignment vertical="center" shrinkToFit="1"/>
    </xf>
    <xf numFmtId="183" fontId="8" fillId="4" borderId="1" xfId="0" applyNumberFormat="1" applyFont="1" applyFill="1" applyBorder="1" applyProtection="1">
      <alignment vertical="center"/>
      <protection locked="0"/>
    </xf>
    <xf numFmtId="185" fontId="7" fillId="6" borderId="17" xfId="0" applyNumberFormat="1" applyFont="1" applyFill="1" applyBorder="1">
      <alignment vertical="center"/>
    </xf>
    <xf numFmtId="0" fontId="7" fillId="0" borderId="0" xfId="0" applyFont="1" applyAlignment="1">
      <alignment horizontal="right" vertical="center"/>
    </xf>
    <xf numFmtId="183" fontId="7" fillId="4" borderId="11" xfId="0" applyNumberFormat="1" applyFont="1" applyFill="1" applyBorder="1" applyProtection="1">
      <alignment vertical="center"/>
      <protection locked="0"/>
    </xf>
    <xf numFmtId="183" fontId="8" fillId="4" borderId="11" xfId="0" applyNumberFormat="1" applyFont="1" applyFill="1" applyBorder="1" applyProtection="1">
      <alignment vertical="center"/>
      <protection locked="0"/>
    </xf>
    <xf numFmtId="0" fontId="12" fillId="7" borderId="54" xfId="0" applyFont="1" applyFill="1" applyBorder="1" applyAlignment="1">
      <alignment horizontal="center" vertical="center"/>
    </xf>
    <xf numFmtId="0" fontId="12" fillId="7" borderId="0" xfId="0" applyFont="1" applyFill="1" applyAlignment="1">
      <alignment horizontal="left" wrapText="1"/>
    </xf>
    <xf numFmtId="0" fontId="7" fillId="7" borderId="1" xfId="0" applyFont="1" applyFill="1" applyBorder="1">
      <alignment vertical="center"/>
    </xf>
    <xf numFmtId="0" fontId="7" fillId="7" borderId="0" xfId="0" applyFont="1" applyFill="1" applyAlignment="1">
      <alignment horizontal="center" vertical="center"/>
    </xf>
    <xf numFmtId="0" fontId="7" fillId="0" borderId="0" xfId="0" applyFont="1" applyAlignment="1">
      <alignment horizontal="left" vertical="center"/>
    </xf>
    <xf numFmtId="0" fontId="8" fillId="0" borderId="0" xfId="0" applyFont="1">
      <alignment vertical="center"/>
    </xf>
    <xf numFmtId="0" fontId="7" fillId="8" borderId="1" xfId="0" applyFont="1" applyFill="1" applyBorder="1" applyAlignment="1">
      <alignment horizontal="center" vertical="center"/>
    </xf>
    <xf numFmtId="0" fontId="8" fillId="6" borderId="1" xfId="0" applyFont="1" applyFill="1" applyBorder="1">
      <alignment vertical="center"/>
    </xf>
    <xf numFmtId="0" fontId="8" fillId="7" borderId="1" xfId="0" applyFont="1" applyFill="1" applyBorder="1">
      <alignment vertical="center"/>
    </xf>
    <xf numFmtId="0" fontId="8" fillId="7" borderId="1" xfId="0" applyFont="1" applyFill="1" applyBorder="1" applyAlignment="1">
      <alignment horizontal="center" vertical="center"/>
    </xf>
    <xf numFmtId="0" fontId="7" fillId="8" borderId="1" xfId="0" applyFont="1" applyFill="1" applyBorder="1">
      <alignment vertical="center"/>
    </xf>
    <xf numFmtId="176" fontId="0" fillId="0" borderId="30" xfId="1" applyNumberFormat="1" applyFont="1" applyBorder="1">
      <alignment vertical="center"/>
    </xf>
    <xf numFmtId="176" fontId="0" fillId="0" borderId="30" xfId="0" applyNumberFormat="1" applyBorder="1">
      <alignment vertical="center"/>
    </xf>
    <xf numFmtId="0" fontId="0" fillId="0" borderId="30" xfId="1" applyFont="1" applyBorder="1" applyAlignment="1">
      <alignment horizontal="left" vertical="center" shrinkToFit="1"/>
    </xf>
    <xf numFmtId="0" fontId="9" fillId="2" borderId="5" xfId="0" applyFont="1" applyFill="1" applyBorder="1" applyAlignment="1">
      <alignment horizontal="center" vertical="center" shrinkToFit="1"/>
    </xf>
    <xf numFmtId="186" fontId="9" fillId="0" borderId="3" xfId="0" applyNumberFormat="1" applyFont="1" applyBorder="1">
      <alignment vertical="center"/>
    </xf>
    <xf numFmtId="176" fontId="9" fillId="0" borderId="3" xfId="0" applyNumberFormat="1" applyFont="1" applyBorder="1">
      <alignment vertical="center"/>
    </xf>
    <xf numFmtId="0" fontId="0" fillId="0" borderId="3" xfId="0" applyBorder="1">
      <alignment vertical="center"/>
    </xf>
    <xf numFmtId="0" fontId="0" fillId="0" borderId="1" xfId="0" applyBorder="1">
      <alignment vertical="center"/>
    </xf>
    <xf numFmtId="0" fontId="9" fillId="2" borderId="30" xfId="0" applyFont="1" applyFill="1" applyBorder="1" applyAlignment="1">
      <alignment horizontal="center" vertical="center"/>
    </xf>
    <xf numFmtId="0" fontId="9" fillId="3" borderId="69" xfId="0" applyFont="1" applyFill="1" applyBorder="1" applyAlignment="1">
      <alignment horizontal="center" vertical="center"/>
    </xf>
    <xf numFmtId="182" fontId="9" fillId="3" borderId="70" xfId="0" applyNumberFormat="1" applyFont="1" applyFill="1" applyBorder="1">
      <alignment vertical="center"/>
    </xf>
    <xf numFmtId="0" fontId="9" fillId="0" borderId="71" xfId="0" applyFont="1" applyBorder="1" applyAlignment="1">
      <alignment horizontal="center" vertical="center"/>
    </xf>
    <xf numFmtId="0" fontId="0" fillId="8" borderId="0" xfId="0" applyFill="1">
      <alignment vertical="center"/>
    </xf>
    <xf numFmtId="0" fontId="0" fillId="0" borderId="1" xfId="0" applyBorder="1" applyAlignment="1">
      <alignment horizontal="center" vertical="center"/>
    </xf>
    <xf numFmtId="0" fontId="18" fillId="0" borderId="0" xfId="0" applyFont="1" applyAlignment="1">
      <alignment horizontal="left" vertical="center"/>
    </xf>
    <xf numFmtId="0" fontId="23" fillId="0" borderId="0" xfId="0" applyFont="1" applyAlignment="1">
      <alignment horizontal="left" vertical="center"/>
    </xf>
    <xf numFmtId="184" fontId="7" fillId="6" borderId="18" xfId="0" applyNumberFormat="1" applyFont="1" applyFill="1" applyBorder="1" applyAlignment="1">
      <alignment vertical="center" shrinkToFit="1"/>
    </xf>
    <xf numFmtId="0" fontId="7" fillId="5" borderId="0" xfId="0" applyFont="1" applyFill="1">
      <alignment vertical="center"/>
    </xf>
    <xf numFmtId="0" fontId="23" fillId="0" borderId="0" xfId="0" applyFont="1" applyAlignment="1">
      <alignment horizontal="left" vertical="center" wrapText="1"/>
    </xf>
    <xf numFmtId="0" fontId="0" fillId="8" borderId="0" xfId="0" applyFill="1" applyAlignment="1">
      <alignment horizontal="center" vertical="center"/>
    </xf>
    <xf numFmtId="0" fontId="7" fillId="4" borderId="1" xfId="0" applyFont="1" applyFill="1" applyBorder="1" applyProtection="1">
      <alignment vertical="center"/>
      <protection locked="0"/>
    </xf>
    <xf numFmtId="0" fontId="7" fillId="4" borderId="1" xfId="0" applyFont="1" applyFill="1" applyBorder="1" applyAlignment="1" applyProtection="1">
      <alignment horizontal="distributed" vertical="center"/>
      <protection locked="0"/>
    </xf>
    <xf numFmtId="0" fontId="0" fillId="3" borderId="2" xfId="0" applyFill="1" applyBorder="1" applyAlignment="1">
      <alignment horizontal="center" vertical="center"/>
    </xf>
    <xf numFmtId="0" fontId="0" fillId="0" borderId="3" xfId="0" applyBorder="1" applyAlignment="1">
      <alignment horizontal="center" vertical="center"/>
    </xf>
    <xf numFmtId="178" fontId="0" fillId="0" borderId="1" xfId="0" applyNumberFormat="1" applyBorder="1">
      <alignment vertical="center"/>
    </xf>
    <xf numFmtId="179" fontId="0" fillId="0" borderId="1" xfId="0" applyNumberFormat="1" applyBorder="1">
      <alignment vertical="center"/>
    </xf>
    <xf numFmtId="0" fontId="0" fillId="0" borderId="2" xfId="0" applyBorder="1" applyAlignment="1">
      <alignment horizontal="center" vertical="center"/>
    </xf>
    <xf numFmtId="180" fontId="0" fillId="0" borderId="1" xfId="0" applyNumberFormat="1" applyBorder="1">
      <alignment vertical="center"/>
    </xf>
    <xf numFmtId="178" fontId="0" fillId="0" borderId="1" xfId="1" applyNumberFormat="1" applyFont="1" applyBorder="1">
      <alignment vertical="center"/>
    </xf>
    <xf numFmtId="189" fontId="0" fillId="0" borderId="1" xfId="0" applyNumberFormat="1" applyBorder="1">
      <alignment vertical="center"/>
    </xf>
    <xf numFmtId="189" fontId="0" fillId="0" borderId="3" xfId="0" applyNumberFormat="1" applyBorder="1">
      <alignment vertical="center"/>
    </xf>
    <xf numFmtId="179" fontId="0" fillId="0" borderId="3" xfId="0" applyNumberFormat="1" applyBorder="1">
      <alignment vertical="center"/>
    </xf>
    <xf numFmtId="0" fontId="0" fillId="0" borderId="4" xfId="0" applyBorder="1" applyAlignment="1">
      <alignment horizontal="center" vertical="center"/>
    </xf>
    <xf numFmtId="181" fontId="0" fillId="0" borderId="1" xfId="0" applyNumberFormat="1" applyBorder="1">
      <alignment vertical="center"/>
    </xf>
    <xf numFmtId="182" fontId="0" fillId="3" borderId="1" xfId="0" applyNumberFormat="1" applyFill="1" applyBorder="1">
      <alignment vertical="center"/>
    </xf>
    <xf numFmtId="181" fontId="0" fillId="0" borderId="3" xfId="0" applyNumberFormat="1" applyBorder="1">
      <alignment vertical="center"/>
    </xf>
    <xf numFmtId="182" fontId="0" fillId="3" borderId="3" xfId="0" applyNumberFormat="1" applyFill="1" applyBorder="1">
      <alignment vertical="center"/>
    </xf>
    <xf numFmtId="0" fontId="0" fillId="3" borderId="4" xfId="0" applyFill="1" applyBorder="1" applyAlignment="1">
      <alignment horizontal="center" vertical="center"/>
    </xf>
    <xf numFmtId="183" fontId="0" fillId="0" borderId="1" xfId="0" applyNumberFormat="1" applyBorder="1">
      <alignment vertical="center"/>
    </xf>
    <xf numFmtId="186" fontId="9" fillId="0" borderId="1" xfId="0" applyNumberFormat="1" applyFont="1" applyBorder="1">
      <alignment vertical="center"/>
    </xf>
    <xf numFmtId="0" fontId="9" fillId="0" borderId="2" xfId="0" applyFont="1" applyBorder="1" applyAlignment="1">
      <alignment horizontal="center" vertical="center"/>
    </xf>
    <xf numFmtId="179" fontId="9" fillId="0" borderId="1" xfId="0" applyNumberFormat="1" applyFont="1" applyBorder="1">
      <alignment vertical="center"/>
    </xf>
    <xf numFmtId="188" fontId="9" fillId="0" borderId="1" xfId="0" applyNumberFormat="1" applyFont="1" applyBorder="1">
      <alignment vertical="center"/>
    </xf>
    <xf numFmtId="0" fontId="9" fillId="0" borderId="1" xfId="0" applyFont="1" applyBorder="1" applyAlignment="1">
      <alignment horizontal="center" vertical="center"/>
    </xf>
    <xf numFmtId="176" fontId="9" fillId="0" borderId="1" xfId="0" applyNumberFormat="1" applyFont="1" applyBorder="1">
      <alignment vertical="center"/>
    </xf>
    <xf numFmtId="176" fontId="0" fillId="0" borderId="2" xfId="0" applyNumberFormat="1" applyBorder="1">
      <alignment vertical="center"/>
    </xf>
    <xf numFmtId="176" fontId="0" fillId="0" borderId="2" xfId="1" applyNumberFormat="1" applyFont="1" applyBorder="1">
      <alignment vertical="center"/>
    </xf>
    <xf numFmtId="176" fontId="0" fillId="0" borderId="10" xfId="1" applyNumberFormat="1" applyFont="1" applyBorder="1">
      <alignment vertical="center"/>
    </xf>
    <xf numFmtId="176" fontId="0" fillId="0" borderId="4" xfId="0" applyNumberFormat="1" applyBorder="1">
      <alignment vertical="center"/>
    </xf>
    <xf numFmtId="0" fontId="0" fillId="8" borderId="1" xfId="0" applyFill="1" applyBorder="1">
      <alignment vertical="center"/>
    </xf>
    <xf numFmtId="0" fontId="0" fillId="0" borderId="0" xfId="0" applyAlignment="1">
      <alignment horizontal="center" vertical="center"/>
    </xf>
    <xf numFmtId="0" fontId="0" fillId="0" borderId="0" xfId="0" applyAlignment="1">
      <alignment vertical="center" wrapText="1"/>
    </xf>
    <xf numFmtId="0" fontId="0" fillId="8" borderId="0" xfId="0" applyFill="1" applyAlignment="1">
      <alignment vertical="center" wrapText="1"/>
    </xf>
    <xf numFmtId="0" fontId="7" fillId="5" borderId="0" xfId="0" applyFont="1" applyFill="1" applyAlignment="1">
      <alignment horizontal="center" vertical="center"/>
    </xf>
    <xf numFmtId="0" fontId="7" fillId="5" borderId="1" xfId="0" applyFont="1" applyFill="1" applyBorder="1">
      <alignment vertical="center"/>
    </xf>
    <xf numFmtId="0" fontId="12" fillId="5" borderId="0" xfId="0" applyFont="1" applyFill="1">
      <alignment vertical="center"/>
    </xf>
    <xf numFmtId="0" fontId="12" fillId="5" borderId="25" xfId="0" applyFont="1" applyFill="1" applyBorder="1" applyAlignment="1">
      <alignment horizontal="left"/>
    </xf>
    <xf numFmtId="0" fontId="12" fillId="5" borderId="25" xfId="0" applyFont="1" applyFill="1" applyBorder="1" applyAlignment="1">
      <alignment horizontal="left" wrapText="1"/>
    </xf>
    <xf numFmtId="0" fontId="12" fillId="5" borderId="0" xfId="0" applyFont="1" applyFill="1" applyAlignment="1">
      <alignment horizontal="left" wrapText="1"/>
    </xf>
    <xf numFmtId="0" fontId="12" fillId="5" borderId="55" xfId="0" applyFont="1" applyFill="1" applyBorder="1" applyAlignment="1">
      <alignment horizontal="center" vertical="center"/>
    </xf>
    <xf numFmtId="0" fontId="12" fillId="5" borderId="52"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53" xfId="0" applyFont="1" applyFill="1" applyBorder="1" applyAlignment="1">
      <alignment horizontal="center" vertical="center" wrapText="1"/>
    </xf>
    <xf numFmtId="0" fontId="12" fillId="5" borderId="55" xfId="0" applyFont="1" applyFill="1" applyBorder="1" applyAlignment="1">
      <alignment horizontal="center" vertical="center" shrinkToFit="1"/>
    </xf>
    <xf numFmtId="0" fontId="12" fillId="5" borderId="53" xfId="0" applyFont="1" applyFill="1" applyBorder="1" applyAlignment="1">
      <alignment horizontal="center" vertical="center" shrinkToFit="1"/>
    </xf>
    <xf numFmtId="0" fontId="7" fillId="5" borderId="0" xfId="0" applyFont="1" applyFill="1" applyAlignment="1">
      <alignment horizontal="right" vertical="center"/>
    </xf>
    <xf numFmtId="183" fontId="7" fillId="10" borderId="1" xfId="0" applyNumberFormat="1" applyFont="1" applyFill="1" applyBorder="1">
      <alignment vertical="center"/>
    </xf>
    <xf numFmtId="183" fontId="38" fillId="10" borderId="1" xfId="0" applyNumberFormat="1" applyFont="1" applyFill="1" applyBorder="1">
      <alignment vertical="center"/>
    </xf>
    <xf numFmtId="0" fontId="12" fillId="0" borderId="0" xfId="0" applyFont="1" applyAlignment="1">
      <alignment vertical="center" wrapText="1"/>
    </xf>
    <xf numFmtId="0" fontId="7" fillId="7" borderId="0" xfId="0" quotePrefix="1" applyFont="1" applyFill="1" applyAlignment="1">
      <alignment horizontal="left" vertical="top"/>
    </xf>
    <xf numFmtId="0" fontId="41" fillId="0" borderId="0" xfId="7" applyFont="1" applyAlignment="1">
      <alignment vertical="top"/>
    </xf>
    <xf numFmtId="0" fontId="41" fillId="0" borderId="0" xfId="7" applyFont="1" applyAlignment="1">
      <alignment vertical="center"/>
    </xf>
    <xf numFmtId="0" fontId="42" fillId="0" borderId="0" xfId="7" applyFont="1" applyAlignment="1">
      <alignment vertical="center"/>
    </xf>
    <xf numFmtId="0" fontId="42" fillId="0" borderId="0" xfId="7" applyFont="1" applyAlignment="1">
      <alignment horizontal="left" vertical="center"/>
    </xf>
    <xf numFmtId="0" fontId="42" fillId="0" borderId="0" xfId="7" applyFont="1" applyAlignment="1">
      <alignment vertical="top"/>
    </xf>
    <xf numFmtId="0" fontId="45" fillId="0" borderId="0" xfId="7" applyFont="1" applyAlignment="1">
      <alignment vertical="center"/>
    </xf>
    <xf numFmtId="0" fontId="46" fillId="0" borderId="0" xfId="7" applyFont="1" applyAlignment="1">
      <alignment vertical="top"/>
    </xf>
    <xf numFmtId="0" fontId="46" fillId="0" borderId="0" xfId="7" applyFont="1" applyAlignment="1">
      <alignment vertical="center"/>
    </xf>
    <xf numFmtId="191" fontId="47" fillId="0" borderId="83" xfId="4" applyNumberFormat="1" applyFont="1" applyBorder="1" applyAlignment="1">
      <alignment horizontal="center" vertical="center"/>
    </xf>
    <xf numFmtId="191" fontId="50" fillId="0" borderId="93" xfId="4" applyNumberFormat="1" applyFont="1" applyBorder="1" applyAlignment="1">
      <alignment horizontal="center" vertical="center"/>
    </xf>
    <xf numFmtId="0" fontId="42" fillId="0" borderId="11" xfId="7" applyFont="1" applyBorder="1" applyAlignment="1">
      <alignment vertical="center"/>
    </xf>
    <xf numFmtId="190" fontId="42" fillId="0" borderId="11" xfId="7" applyNumberFormat="1" applyFont="1" applyBorder="1" applyAlignment="1">
      <alignment vertical="center"/>
    </xf>
    <xf numFmtId="190" fontId="42" fillId="0" borderId="11" xfId="7" applyNumberFormat="1" applyFont="1" applyBorder="1" applyAlignment="1">
      <alignment horizontal="center" vertical="center"/>
    </xf>
    <xf numFmtId="190" fontId="42" fillId="0" borderId="37" xfId="7" applyNumberFormat="1" applyFont="1" applyBorder="1" applyAlignment="1">
      <alignment horizontal="center" vertical="center"/>
    </xf>
    <xf numFmtId="181" fontId="42" fillId="0" borderId="1" xfId="7" applyNumberFormat="1" applyFont="1" applyBorder="1" applyAlignment="1">
      <alignment horizontal="center" vertical="center"/>
    </xf>
    <xf numFmtId="181" fontId="51" fillId="0" borderId="17" xfId="7" applyNumberFormat="1" applyFont="1" applyBorder="1" applyAlignment="1">
      <alignment horizontal="left" vertical="center" wrapText="1"/>
    </xf>
    <xf numFmtId="0" fontId="39" fillId="0" borderId="0" xfId="7" applyAlignment="1">
      <alignment wrapText="1"/>
    </xf>
    <xf numFmtId="0" fontId="42" fillId="0" borderId="1" xfId="7" applyFont="1" applyBorder="1" applyAlignment="1">
      <alignment vertical="center"/>
    </xf>
    <xf numFmtId="0" fontId="22" fillId="0" borderId="1" xfId="7" applyFont="1" applyBorder="1" applyAlignment="1">
      <alignment vertical="center"/>
    </xf>
    <xf numFmtId="190" fontId="42" fillId="0" borderId="1" xfId="7" applyNumberFormat="1" applyFont="1" applyBorder="1" applyAlignment="1">
      <alignment vertical="center"/>
    </xf>
    <xf numFmtId="190" fontId="42" fillId="0" borderId="1" xfId="7" applyNumberFormat="1" applyFont="1" applyBorder="1" applyAlignment="1">
      <alignment horizontal="center" vertical="center"/>
    </xf>
    <xf numFmtId="190" fontId="42" fillId="0" borderId="30" xfId="7" applyNumberFormat="1" applyFont="1" applyBorder="1" applyAlignment="1">
      <alignment horizontal="center" vertical="center"/>
    </xf>
    <xf numFmtId="181" fontId="51" fillId="0" borderId="13" xfId="7" applyNumberFormat="1" applyFont="1" applyBorder="1" applyAlignment="1">
      <alignment horizontal="left" vertical="center" wrapText="1"/>
    </xf>
    <xf numFmtId="192" fontId="51" fillId="0" borderId="0" xfId="7" applyNumberFormat="1" applyFont="1" applyAlignment="1">
      <alignment vertical="top" wrapText="1"/>
    </xf>
    <xf numFmtId="0" fontId="52" fillId="0" borderId="0" xfId="7" applyFont="1" applyAlignment="1">
      <alignment vertical="center"/>
    </xf>
    <xf numFmtId="190" fontId="42" fillId="0" borderId="35" xfId="7" applyNumberFormat="1" applyFont="1" applyBorder="1" applyAlignment="1">
      <alignment horizontal="left" vertical="center"/>
    </xf>
    <xf numFmtId="190" fontId="42" fillId="0" borderId="102" xfId="7" applyNumberFormat="1" applyFont="1" applyBorder="1" applyAlignment="1">
      <alignment horizontal="center" vertical="center"/>
    </xf>
    <xf numFmtId="190" fontId="22" fillId="0" borderId="94" xfId="7" applyNumberFormat="1" applyFont="1" applyBorder="1" applyAlignment="1">
      <alignment horizontal="left" vertical="center"/>
    </xf>
    <xf numFmtId="192" fontId="51" fillId="0" borderId="0" xfId="7" applyNumberFormat="1" applyFont="1" applyAlignment="1">
      <alignment vertical="top"/>
    </xf>
    <xf numFmtId="190" fontId="42" fillId="0" borderId="102" xfId="7" applyNumberFormat="1" applyFont="1" applyBorder="1" applyAlignment="1">
      <alignment horizontal="left" vertical="center"/>
    </xf>
    <xf numFmtId="0" fontId="42" fillId="0" borderId="73" xfId="7" applyFont="1" applyBorder="1" applyAlignment="1">
      <alignment horizontal="left" vertical="center"/>
    </xf>
    <xf numFmtId="0" fontId="22" fillId="0" borderId="35" xfId="7" applyFont="1" applyBorder="1" applyAlignment="1">
      <alignment horizontal="left" vertical="center"/>
    </xf>
    <xf numFmtId="190" fontId="42" fillId="0" borderId="94" xfId="7" applyNumberFormat="1" applyFont="1" applyBorder="1" applyAlignment="1">
      <alignment horizontal="left" vertical="center"/>
    </xf>
    <xf numFmtId="190" fontId="42" fillId="0" borderId="94" xfId="7" applyNumberFormat="1" applyFont="1" applyBorder="1" applyAlignment="1">
      <alignment horizontal="center" vertical="center"/>
    </xf>
    <xf numFmtId="0" fontId="42" fillId="0" borderId="1" xfId="7" applyFont="1" applyBorder="1" applyAlignment="1">
      <alignment horizontal="left" vertical="center"/>
    </xf>
    <xf numFmtId="0" fontId="22" fillId="0" borderId="1" xfId="7" applyFont="1" applyBorder="1" applyAlignment="1">
      <alignment horizontal="left" vertical="center"/>
    </xf>
    <xf numFmtId="190" fontId="42" fillId="0" borderId="1" xfId="7" applyNumberFormat="1" applyFont="1" applyBorder="1" applyAlignment="1">
      <alignment horizontal="left" vertical="center"/>
    </xf>
    <xf numFmtId="190" fontId="22" fillId="0" borderId="1" xfId="7" applyNumberFormat="1" applyFont="1" applyBorder="1" applyAlignment="1">
      <alignment horizontal="center" vertical="center"/>
    </xf>
    <xf numFmtId="0" fontId="42" fillId="0" borderId="35" xfId="7" applyFont="1" applyBorder="1" applyAlignment="1">
      <alignment horizontal="left" vertical="center"/>
    </xf>
    <xf numFmtId="190" fontId="42" fillId="0" borderId="103" xfId="7" applyNumberFormat="1" applyFont="1" applyBorder="1" applyAlignment="1">
      <alignment horizontal="left" vertical="center"/>
    </xf>
    <xf numFmtId="190" fontId="42" fillId="0" borderId="103" xfId="7" applyNumberFormat="1" applyFont="1" applyBorder="1" applyAlignment="1">
      <alignment horizontal="center" vertical="center"/>
    </xf>
    <xf numFmtId="190" fontId="42" fillId="0" borderId="104" xfId="7" applyNumberFormat="1" applyFont="1" applyBorder="1" applyAlignment="1">
      <alignment horizontal="center" vertical="center"/>
    </xf>
    <xf numFmtId="190" fontId="42" fillId="0" borderId="105" xfId="7" applyNumberFormat="1" applyFont="1" applyBorder="1" applyAlignment="1">
      <alignment horizontal="left" vertical="center"/>
    </xf>
    <xf numFmtId="190" fontId="42" fillId="0" borderId="105" xfId="7" applyNumberFormat="1" applyFont="1" applyBorder="1" applyAlignment="1">
      <alignment horizontal="center" vertical="center"/>
    </xf>
    <xf numFmtId="190" fontId="42" fillId="0" borderId="106" xfId="7" applyNumberFormat="1" applyFont="1" applyBorder="1" applyAlignment="1">
      <alignment horizontal="center" vertical="center"/>
    </xf>
    <xf numFmtId="190" fontId="42" fillId="0" borderId="72" xfId="7" applyNumberFormat="1" applyFont="1" applyBorder="1" applyAlignment="1">
      <alignment horizontal="center" vertical="center"/>
    </xf>
    <xf numFmtId="190" fontId="22" fillId="0" borderId="105" xfId="7" applyNumberFormat="1" applyFont="1" applyBorder="1" applyAlignment="1">
      <alignment horizontal="center" vertical="center"/>
    </xf>
    <xf numFmtId="0" fontId="42" fillId="0" borderId="0" xfId="7" applyFont="1" applyAlignment="1">
      <alignment vertical="top" wrapText="1"/>
    </xf>
    <xf numFmtId="190" fontId="42" fillId="0" borderId="100" xfId="7" applyNumberFormat="1" applyFont="1" applyBorder="1" applyAlignment="1">
      <alignment horizontal="left" vertical="center"/>
    </xf>
    <xf numFmtId="190" fontId="22" fillId="0" borderId="94" xfId="7" applyNumberFormat="1" applyFont="1" applyBorder="1" applyAlignment="1">
      <alignment horizontal="center" vertical="center"/>
    </xf>
    <xf numFmtId="190" fontId="22" fillId="0" borderId="102" xfId="7" applyNumberFormat="1" applyFont="1" applyBorder="1" applyAlignment="1">
      <alignment horizontal="center" vertical="center"/>
    </xf>
    <xf numFmtId="190" fontId="22" fillId="0" borderId="102" xfId="7" applyNumberFormat="1" applyFont="1" applyBorder="1" applyAlignment="1">
      <alignment horizontal="left" vertical="center"/>
    </xf>
    <xf numFmtId="0" fontId="39" fillId="0" borderId="0" xfId="7"/>
    <xf numFmtId="0" fontId="42" fillId="0" borderId="1" xfId="7" applyFont="1" applyBorder="1" applyAlignment="1">
      <alignment horizontal="left" vertical="center" shrinkToFit="1"/>
    </xf>
    <xf numFmtId="0" fontId="52" fillId="0" borderId="0" xfId="7" applyFont="1" applyAlignment="1">
      <alignment vertical="top" wrapText="1"/>
    </xf>
    <xf numFmtId="0" fontId="42" fillId="0" borderId="0" xfId="7" applyFont="1" applyAlignment="1">
      <alignment horizontal="left" vertical="center" shrinkToFit="1"/>
    </xf>
    <xf numFmtId="190" fontId="29" fillId="0" borderId="0" xfId="7" applyNumberFormat="1" applyFont="1" applyAlignment="1">
      <alignment vertical="top"/>
    </xf>
    <xf numFmtId="190" fontId="29" fillId="0" borderId="0" xfId="7" applyNumberFormat="1" applyFont="1" applyAlignment="1">
      <alignment vertical="center"/>
    </xf>
    <xf numFmtId="0" fontId="55" fillId="0" borderId="0" xfId="7" applyFont="1" applyAlignment="1">
      <alignment vertical="top" wrapText="1"/>
    </xf>
    <xf numFmtId="190" fontId="22" fillId="0" borderId="105" xfId="7" applyNumberFormat="1" applyFont="1" applyBorder="1" applyAlignment="1">
      <alignment horizontal="left" vertical="center"/>
    </xf>
    <xf numFmtId="0" fontId="42" fillId="0" borderId="0" xfId="7" applyFont="1" applyAlignment="1">
      <alignment vertical="center" wrapText="1"/>
    </xf>
    <xf numFmtId="0" fontId="22" fillId="0" borderId="1" xfId="7" applyFont="1" applyBorder="1" applyAlignment="1">
      <alignment horizontal="left" vertical="center" shrinkToFit="1"/>
    </xf>
    <xf numFmtId="190" fontId="22" fillId="0" borderId="35" xfId="7" applyNumberFormat="1" applyFont="1" applyBorder="1" applyAlignment="1">
      <alignment horizontal="left" vertical="center"/>
    </xf>
    <xf numFmtId="190" fontId="57" fillId="0" borderId="103" xfId="7" applyNumberFormat="1" applyFont="1" applyBorder="1" applyAlignment="1">
      <alignment horizontal="center" vertical="center"/>
    </xf>
    <xf numFmtId="190" fontId="57" fillId="0" borderId="104" xfId="7" applyNumberFormat="1" applyFont="1" applyBorder="1" applyAlignment="1">
      <alignment horizontal="center" vertical="center"/>
    </xf>
    <xf numFmtId="190" fontId="22" fillId="0" borderId="37" xfId="7" applyNumberFormat="1" applyFont="1" applyBorder="1" applyAlignment="1">
      <alignment horizontal="center" vertical="center"/>
    </xf>
    <xf numFmtId="190" fontId="42" fillId="0" borderId="100" xfId="7" applyNumberFormat="1" applyFont="1" applyBorder="1" applyAlignment="1">
      <alignment horizontal="center" vertical="center"/>
    </xf>
    <xf numFmtId="181" fontId="42" fillId="0" borderId="6" xfId="7" applyNumberFormat="1" applyFont="1" applyBorder="1" applyAlignment="1">
      <alignment horizontal="center" vertical="center"/>
    </xf>
    <xf numFmtId="190" fontId="42" fillId="0" borderId="73" xfId="7" applyNumberFormat="1" applyFont="1" applyBorder="1" applyAlignment="1">
      <alignment horizontal="left" vertical="center"/>
    </xf>
    <xf numFmtId="190" fontId="42" fillId="0" borderId="73" xfId="7" applyNumberFormat="1" applyFont="1" applyBorder="1" applyAlignment="1">
      <alignment horizontal="center" vertical="center"/>
    </xf>
    <xf numFmtId="181" fontId="42" fillId="0" borderId="73" xfId="7" applyNumberFormat="1" applyFont="1" applyBorder="1" applyAlignment="1">
      <alignment horizontal="center" vertical="center"/>
    </xf>
    <xf numFmtId="181" fontId="53" fillId="0" borderId="73" xfId="7" applyNumberFormat="1" applyFont="1" applyBorder="1" applyAlignment="1">
      <alignment horizontal="left" vertical="center" wrapText="1"/>
    </xf>
    <xf numFmtId="181" fontId="42" fillId="0" borderId="11" xfId="7" applyNumberFormat="1" applyFont="1" applyBorder="1" applyAlignment="1">
      <alignment horizontal="center" vertical="center"/>
    </xf>
    <xf numFmtId="0" fontId="42" fillId="0" borderId="108" xfId="7" applyFont="1" applyBorder="1" applyAlignment="1">
      <alignment vertical="center"/>
    </xf>
    <xf numFmtId="190" fontId="22" fillId="0" borderId="100" xfId="7" applyNumberFormat="1" applyFont="1" applyBorder="1" applyAlignment="1">
      <alignment horizontal="center" vertical="center"/>
    </xf>
    <xf numFmtId="190" fontId="42" fillId="0" borderId="109" xfId="7" applyNumberFormat="1" applyFont="1" applyBorder="1" applyAlignment="1">
      <alignment horizontal="left" vertical="center"/>
    </xf>
    <xf numFmtId="190" fontId="22" fillId="0" borderId="109" xfId="7" applyNumberFormat="1" applyFont="1" applyBorder="1" applyAlignment="1">
      <alignment horizontal="center" vertical="center"/>
    </xf>
    <xf numFmtId="190" fontId="42" fillId="0" borderId="109" xfId="7" applyNumberFormat="1" applyFont="1" applyBorder="1" applyAlignment="1">
      <alignment horizontal="center" vertical="center"/>
    </xf>
    <xf numFmtId="190" fontId="42" fillId="0" borderId="101" xfId="7" applyNumberFormat="1" applyFont="1" applyBorder="1" applyAlignment="1">
      <alignment horizontal="left" vertical="center"/>
    </xf>
    <xf numFmtId="190" fontId="42" fillId="0" borderId="101" xfId="7" applyNumberFormat="1" applyFont="1" applyBorder="1" applyAlignment="1">
      <alignment horizontal="center" vertical="center"/>
    </xf>
    <xf numFmtId="0" fontId="42" fillId="0" borderId="11" xfId="7" applyFont="1" applyBorder="1" applyAlignment="1">
      <alignment horizontal="left" vertical="center"/>
    </xf>
    <xf numFmtId="0" fontId="22" fillId="0" borderId="11" xfId="7" applyFont="1" applyBorder="1" applyAlignment="1">
      <alignment horizontal="left" vertical="center"/>
    </xf>
    <xf numFmtId="190" fontId="42" fillId="0" borderId="11" xfId="7" applyNumberFormat="1" applyFont="1" applyBorder="1" applyAlignment="1">
      <alignment horizontal="left" vertical="center"/>
    </xf>
    <xf numFmtId="190" fontId="22" fillId="0" borderId="30" xfId="7" applyNumberFormat="1" applyFont="1" applyBorder="1" applyAlignment="1">
      <alignment horizontal="center" vertical="center"/>
    </xf>
    <xf numFmtId="190" fontId="22" fillId="0" borderId="109" xfId="7" applyNumberFormat="1" applyFont="1" applyBorder="1" applyAlignment="1">
      <alignment horizontal="left" vertical="center"/>
    </xf>
    <xf numFmtId="181" fontId="42" fillId="0" borderId="79" xfId="7" applyNumberFormat="1" applyFont="1" applyBorder="1" applyAlignment="1">
      <alignment horizontal="center" vertical="center"/>
    </xf>
    <xf numFmtId="0" fontId="42" fillId="0" borderId="79" xfId="7" applyFont="1" applyBorder="1" applyAlignment="1">
      <alignment horizontal="left" vertical="center"/>
    </xf>
    <xf numFmtId="0" fontId="22" fillId="0" borderId="79" xfId="7" applyFont="1" applyBorder="1" applyAlignment="1">
      <alignment horizontal="left" vertical="center"/>
    </xf>
    <xf numFmtId="190" fontId="42" fillId="0" borderId="79" xfId="7" applyNumberFormat="1" applyFont="1" applyBorder="1" applyAlignment="1">
      <alignment horizontal="left" vertical="center"/>
    </xf>
    <xf numFmtId="190" fontId="22" fillId="0" borderId="79" xfId="7" applyNumberFormat="1" applyFont="1" applyBorder="1" applyAlignment="1">
      <alignment horizontal="center" vertical="center"/>
    </xf>
    <xf numFmtId="190" fontId="42" fillId="0" borderId="98" xfId="7" applyNumberFormat="1" applyFont="1" applyBorder="1" applyAlignment="1">
      <alignment horizontal="center" vertical="center"/>
    </xf>
    <xf numFmtId="181" fontId="51" fillId="0" borderId="110" xfId="7" applyNumberFormat="1" applyFont="1" applyBorder="1" applyAlignment="1">
      <alignment horizontal="left" vertical="center" wrapText="1"/>
    </xf>
    <xf numFmtId="190" fontId="22" fillId="0" borderId="11" xfId="7" applyNumberFormat="1" applyFont="1" applyBorder="1" applyAlignment="1">
      <alignment horizontal="center" vertical="center"/>
    </xf>
    <xf numFmtId="0" fontId="42" fillId="0" borderId="102" xfId="7" applyFont="1" applyBorder="1" applyAlignment="1">
      <alignment horizontal="left" vertical="center"/>
    </xf>
    <xf numFmtId="190" fontId="42" fillId="0" borderId="6" xfId="7" applyNumberFormat="1" applyFont="1" applyBorder="1" applyAlignment="1">
      <alignment horizontal="left" vertical="center"/>
    </xf>
    <xf numFmtId="190" fontId="42" fillId="0" borderId="6" xfId="7" applyNumberFormat="1" applyFont="1" applyBorder="1" applyAlignment="1">
      <alignment horizontal="center" vertical="center"/>
    </xf>
    <xf numFmtId="190" fontId="42" fillId="0" borderId="33" xfId="7" applyNumberFormat="1" applyFont="1" applyBorder="1" applyAlignment="1">
      <alignment horizontal="center" vertical="center"/>
    </xf>
    <xf numFmtId="190" fontId="42" fillId="0" borderId="85" xfId="7" applyNumberFormat="1" applyFont="1" applyBorder="1" applyAlignment="1">
      <alignment horizontal="left" vertical="center"/>
    </xf>
    <xf numFmtId="190" fontId="42" fillId="0" borderId="85" xfId="7" applyNumberFormat="1" applyFont="1" applyBorder="1" applyAlignment="1">
      <alignment horizontal="center" vertical="center"/>
    </xf>
    <xf numFmtId="190" fontId="42" fillId="0" borderId="91" xfId="7" applyNumberFormat="1" applyFont="1" applyBorder="1" applyAlignment="1">
      <alignment horizontal="center" vertical="center"/>
    </xf>
    <xf numFmtId="190" fontId="42" fillId="0" borderId="96" xfId="7" applyNumberFormat="1" applyFont="1" applyBorder="1" applyAlignment="1">
      <alignment horizontal="left" vertical="center"/>
    </xf>
    <xf numFmtId="190" fontId="42" fillId="0" borderId="96" xfId="7" applyNumberFormat="1" applyFont="1" applyBorder="1" applyAlignment="1">
      <alignment horizontal="center" vertical="center"/>
    </xf>
    <xf numFmtId="190" fontId="42" fillId="0" borderId="81" xfId="7" applyNumberFormat="1" applyFont="1" applyBorder="1" applyAlignment="1">
      <alignment horizontal="center" vertical="center"/>
    </xf>
    <xf numFmtId="190" fontId="42" fillId="0" borderId="97" xfId="7" applyNumberFormat="1" applyFont="1" applyBorder="1" applyAlignment="1">
      <alignment horizontal="left" vertical="center"/>
    </xf>
    <xf numFmtId="190" fontId="42" fillId="0" borderId="97" xfId="7" applyNumberFormat="1" applyFont="1" applyBorder="1" applyAlignment="1">
      <alignment horizontal="center" vertical="center"/>
    </xf>
    <xf numFmtId="190" fontId="42" fillId="0" borderId="90" xfId="7" applyNumberFormat="1" applyFont="1" applyBorder="1" applyAlignment="1">
      <alignment horizontal="center" vertical="center"/>
    </xf>
    <xf numFmtId="190" fontId="22" fillId="0" borderId="1" xfId="7" applyNumberFormat="1" applyFont="1" applyBorder="1" applyAlignment="1">
      <alignment horizontal="left" vertical="center"/>
    </xf>
    <xf numFmtId="0" fontId="42" fillId="0" borderId="6" xfId="7" applyFont="1" applyBorder="1" applyAlignment="1">
      <alignment horizontal="left" vertical="center"/>
    </xf>
    <xf numFmtId="0" fontId="22" fillId="0" borderId="6" xfId="7" applyFont="1" applyBorder="1" applyAlignment="1">
      <alignment horizontal="left" vertical="center"/>
    </xf>
    <xf numFmtId="181" fontId="51" fillId="0" borderId="14" xfId="7" applyNumberFormat="1" applyFont="1" applyBorder="1" applyAlignment="1">
      <alignment horizontal="left" vertical="center" wrapText="1"/>
    </xf>
    <xf numFmtId="190" fontId="42" fillId="0" borderId="83" xfId="7" applyNumberFormat="1" applyFont="1" applyBorder="1" applyAlignment="1">
      <alignment horizontal="left" vertical="center"/>
    </xf>
    <xf numFmtId="190" fontId="42" fillId="0" borderId="93" xfId="7" applyNumberFormat="1" applyFont="1" applyBorder="1" applyAlignment="1">
      <alignment horizontal="center" vertical="center"/>
    </xf>
    <xf numFmtId="190" fontId="22" fillId="0" borderId="93" xfId="7" applyNumberFormat="1" applyFont="1" applyBorder="1" applyAlignment="1">
      <alignment horizontal="center" vertical="center"/>
    </xf>
    <xf numFmtId="190" fontId="22" fillId="0" borderId="100" xfId="7" applyNumberFormat="1" applyFont="1" applyBorder="1" applyAlignment="1">
      <alignment horizontal="left" vertical="center"/>
    </xf>
    <xf numFmtId="190" fontId="22" fillId="0" borderId="6" xfId="7" applyNumberFormat="1" applyFont="1" applyBorder="1" applyAlignment="1">
      <alignment horizontal="center" vertical="center"/>
    </xf>
    <xf numFmtId="0" fontId="33" fillId="0" borderId="0" xfId="7" applyFont="1" applyAlignment="1">
      <alignment vertical="top" wrapText="1"/>
    </xf>
    <xf numFmtId="190" fontId="57" fillId="0" borderId="102" xfId="7" applyNumberFormat="1" applyFont="1" applyBorder="1" applyAlignment="1">
      <alignment horizontal="center" vertical="center"/>
    </xf>
    <xf numFmtId="190" fontId="22" fillId="0" borderId="33" xfId="7" applyNumberFormat="1" applyFont="1" applyBorder="1" applyAlignment="1">
      <alignment horizontal="center" vertical="center"/>
    </xf>
    <xf numFmtId="190" fontId="22" fillId="0" borderId="101" xfId="7" applyNumberFormat="1" applyFont="1" applyBorder="1" applyAlignment="1">
      <alignment horizontal="center" vertical="center"/>
    </xf>
    <xf numFmtId="0" fontId="31" fillId="0" borderId="0" xfId="8" applyFont="1">
      <alignment vertical="center"/>
    </xf>
    <xf numFmtId="0" fontId="30" fillId="0" borderId="0" xfId="8" applyFont="1" applyAlignment="1">
      <alignment vertical="center" wrapText="1"/>
    </xf>
    <xf numFmtId="191" fontId="58" fillId="0" borderId="14" xfId="4" applyNumberFormat="1" applyFont="1" applyBorder="1" applyAlignment="1">
      <alignment horizontal="center" vertical="center" shrinkToFit="1"/>
    </xf>
    <xf numFmtId="191" fontId="59" fillId="0" borderId="17" xfId="4" applyNumberFormat="1" applyFont="1" applyBorder="1" applyAlignment="1">
      <alignment horizontal="center" vertical="center" shrinkToFit="1"/>
    </xf>
    <xf numFmtId="0" fontId="22" fillId="0" borderId="1" xfId="8" applyFont="1" applyBorder="1">
      <alignment vertical="center"/>
    </xf>
    <xf numFmtId="0" fontId="22" fillId="0" borderId="1" xfId="8" applyFont="1" applyBorder="1" applyAlignment="1">
      <alignment vertical="center" shrinkToFit="1"/>
    </xf>
    <xf numFmtId="190" fontId="20" fillId="0" borderId="1" xfId="8" applyNumberFormat="1" applyFont="1" applyBorder="1" applyAlignment="1">
      <alignment horizontal="center" vertical="center" shrinkToFit="1"/>
    </xf>
    <xf numFmtId="190" fontId="22" fillId="0" borderId="1" xfId="8" applyNumberFormat="1" applyFont="1" applyBorder="1" applyAlignment="1">
      <alignment horizontal="center" vertical="center"/>
    </xf>
    <xf numFmtId="181" fontId="22" fillId="0" borderId="1" xfId="8" applyNumberFormat="1" applyFont="1" applyBorder="1" applyAlignment="1">
      <alignment horizontal="center" vertical="center"/>
    </xf>
    <xf numFmtId="190" fontId="20" fillId="0" borderId="1" xfId="8" applyNumberFormat="1" applyFont="1" applyBorder="1" applyAlignment="1">
      <alignment horizontal="left" vertical="center" shrinkToFit="1"/>
    </xf>
    <xf numFmtId="0" fontId="33" fillId="0" borderId="1" xfId="8" applyFont="1" applyBorder="1">
      <alignment vertical="center"/>
    </xf>
    <xf numFmtId="190" fontId="20" fillId="0" borderId="1" xfId="8" applyNumberFormat="1" applyFont="1" applyBorder="1" applyAlignment="1">
      <alignment vertical="center" shrinkToFit="1"/>
    </xf>
    <xf numFmtId="190" fontId="57" fillId="0" borderId="1" xfId="8" applyNumberFormat="1" applyFont="1" applyBorder="1" applyAlignment="1">
      <alignment horizontal="center" vertical="center"/>
    </xf>
    <xf numFmtId="190" fontId="28" fillId="0" borderId="1" xfId="8" applyNumberFormat="1" applyFont="1" applyBorder="1" applyAlignment="1">
      <alignment horizontal="left" vertical="center" wrapText="1"/>
    </xf>
    <xf numFmtId="0" fontId="55" fillId="0" borderId="0" xfId="7" applyFont="1" applyAlignment="1">
      <alignment vertical="center" wrapText="1"/>
    </xf>
    <xf numFmtId="0" fontId="29" fillId="0" borderId="0" xfId="7" applyFont="1" applyAlignment="1">
      <alignment vertical="center" wrapText="1"/>
    </xf>
    <xf numFmtId="0" fontId="42" fillId="0" borderId="0" xfId="7" applyFont="1" applyAlignment="1">
      <alignment vertical="center" shrinkToFit="1"/>
    </xf>
    <xf numFmtId="190" fontId="42" fillId="0" borderId="0" xfId="7" applyNumberFormat="1" applyFont="1" applyAlignment="1">
      <alignment horizontal="center" vertical="center"/>
    </xf>
    <xf numFmtId="190" fontId="42" fillId="0" borderId="0" xfId="7" applyNumberFormat="1" applyFont="1" applyAlignment="1">
      <alignment horizontal="center" vertical="center" shrinkToFit="1"/>
    </xf>
    <xf numFmtId="190" fontId="60" fillId="0" borderId="0" xfId="7" applyNumberFormat="1" applyFont="1" applyAlignment="1">
      <alignment vertical="center" wrapText="1"/>
    </xf>
    <xf numFmtId="190" fontId="20" fillId="0" borderId="0" xfId="7" applyNumberFormat="1" applyFont="1" applyAlignment="1">
      <alignment vertical="center"/>
    </xf>
    <xf numFmtId="190" fontId="42" fillId="0" borderId="0" xfId="7" applyNumberFormat="1" applyFont="1" applyAlignment="1">
      <alignment vertical="center" shrinkToFit="1"/>
    </xf>
    <xf numFmtId="190" fontId="42" fillId="0" borderId="0" xfId="7" applyNumberFormat="1" applyFont="1" applyAlignment="1">
      <alignment vertical="center"/>
    </xf>
    <xf numFmtId="0" fontId="42" fillId="0" borderId="0" xfId="7" applyFont="1" applyAlignment="1">
      <alignment vertical="center" wrapText="1" shrinkToFit="1"/>
    </xf>
    <xf numFmtId="0" fontId="22" fillId="0" borderId="0" xfId="7" applyFont="1" applyAlignment="1">
      <alignment vertical="center"/>
    </xf>
    <xf numFmtId="0" fontId="61" fillId="0" borderId="0" xfId="7" applyFont="1" applyAlignment="1">
      <alignment vertical="center"/>
    </xf>
    <xf numFmtId="0" fontId="52" fillId="0" borderId="1" xfId="7" applyFont="1" applyBorder="1" applyAlignment="1">
      <alignment horizontal="left" vertical="center" shrinkToFit="1"/>
    </xf>
    <xf numFmtId="190" fontId="62" fillId="0" borderId="0" xfId="7" applyNumberFormat="1" applyFont="1" applyAlignment="1">
      <alignment vertical="center"/>
    </xf>
    <xf numFmtId="181" fontId="51" fillId="0" borderId="1" xfId="7" applyNumberFormat="1" applyFont="1" applyBorder="1" applyAlignment="1">
      <alignment horizontal="center" vertical="center"/>
    </xf>
    <xf numFmtId="0" fontId="42" fillId="0" borderId="1" xfId="7" applyFont="1" applyBorder="1" applyAlignment="1">
      <alignment vertical="center" shrinkToFit="1"/>
    </xf>
    <xf numFmtId="183" fontId="7" fillId="0" borderId="1" xfId="0" applyNumberFormat="1" applyFont="1" applyBorder="1">
      <alignment vertical="center"/>
    </xf>
    <xf numFmtId="183" fontId="14" fillId="0" borderId="11" xfId="0" applyNumberFormat="1" applyFont="1" applyBorder="1">
      <alignment vertical="center"/>
    </xf>
    <xf numFmtId="0" fontId="7" fillId="0" borderId="6" xfId="0" applyFont="1" applyBorder="1" applyAlignment="1">
      <alignment vertical="center" textRotation="255"/>
    </xf>
    <xf numFmtId="0" fontId="7" fillId="0" borderId="1" xfId="0" applyFont="1" applyBorder="1" applyAlignment="1">
      <alignment horizontal="center" vertical="center"/>
    </xf>
    <xf numFmtId="0" fontId="7" fillId="0" borderId="32" xfId="0" applyFont="1" applyBorder="1" applyAlignment="1">
      <alignment vertical="center" textRotation="255"/>
    </xf>
    <xf numFmtId="0" fontId="14" fillId="0" borderId="1" xfId="0" applyFont="1" applyBorder="1" applyAlignment="1">
      <alignment horizontal="center" vertical="center"/>
    </xf>
    <xf numFmtId="0" fontId="7" fillId="0" borderId="6" xfId="0" applyFont="1" applyBorder="1" applyAlignment="1">
      <alignment horizontal="center" vertical="center"/>
    </xf>
    <xf numFmtId="0" fontId="7"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1" xfId="0" applyFont="1" applyBorder="1" applyAlignment="1">
      <alignment horizontal="center" vertical="center"/>
    </xf>
    <xf numFmtId="0" fontId="7" fillId="0" borderId="11" xfId="0" applyFont="1" applyBorder="1" applyAlignment="1">
      <alignment horizontal="center" vertical="center" shrinkToFit="1"/>
    </xf>
    <xf numFmtId="0" fontId="12" fillId="4" borderId="11" xfId="0" applyFont="1" applyFill="1" applyBorder="1" applyProtection="1">
      <alignment vertical="center"/>
      <protection locked="0"/>
    </xf>
    <xf numFmtId="184" fontId="37" fillId="4" borderId="57" xfId="0" applyNumberFormat="1" applyFont="1" applyFill="1" applyBorder="1" applyAlignment="1" applyProtection="1">
      <alignment vertical="center" shrinkToFit="1"/>
      <protection locked="0"/>
    </xf>
    <xf numFmtId="0" fontId="16" fillId="0" borderId="11" xfId="0" applyFont="1" applyBorder="1" applyAlignment="1">
      <alignment horizontal="distributed" vertical="center"/>
    </xf>
    <xf numFmtId="185" fontId="7" fillId="0" borderId="11" xfId="0" applyNumberFormat="1" applyFont="1" applyBorder="1" applyAlignment="1">
      <alignment vertical="center" shrinkToFit="1"/>
    </xf>
    <xf numFmtId="184" fontId="7" fillId="4" borderId="2" xfId="0" applyNumberFormat="1" applyFont="1" applyFill="1" applyBorder="1" applyAlignment="1" applyProtection="1">
      <alignment vertical="center" shrinkToFit="1"/>
      <protection locked="0"/>
    </xf>
    <xf numFmtId="184" fontId="7" fillId="4" borderId="18" xfId="0" applyNumberFormat="1" applyFont="1" applyFill="1" applyBorder="1" applyAlignment="1" applyProtection="1">
      <alignment vertical="center" shrinkToFit="1"/>
      <protection locked="0"/>
    </xf>
    <xf numFmtId="0" fontId="7" fillId="9" borderId="0" xfId="0" applyFont="1" applyFill="1">
      <alignment vertical="center"/>
    </xf>
    <xf numFmtId="0" fontId="37" fillId="9" borderId="116" xfId="0" applyFont="1" applyFill="1" applyBorder="1" applyAlignment="1">
      <alignment horizontal="center" vertical="center" wrapText="1"/>
    </xf>
    <xf numFmtId="193" fontId="37" fillId="9" borderId="116" xfId="9" applyNumberFormat="1" applyFont="1" applyFill="1" applyBorder="1" applyAlignment="1">
      <alignment horizontal="center" vertical="center" wrapText="1"/>
    </xf>
    <xf numFmtId="0" fontId="12" fillId="5" borderId="0" xfId="0" applyFont="1" applyFill="1" applyAlignment="1">
      <alignment horizontal="left" vertical="center"/>
    </xf>
    <xf numFmtId="0" fontId="12" fillId="5" borderId="0" xfId="0" applyFont="1" applyFill="1" applyAlignment="1">
      <alignment horizontal="center" vertical="center" wrapText="1"/>
    </xf>
    <xf numFmtId="0" fontId="7" fillId="5" borderId="0" xfId="0" applyFont="1" applyFill="1" applyAlignment="1">
      <alignment horizontal="left" vertical="center"/>
    </xf>
    <xf numFmtId="0" fontId="8" fillId="9" borderId="63" xfId="0" applyFont="1" applyFill="1" applyBorder="1">
      <alignment vertical="center"/>
    </xf>
    <xf numFmtId="0" fontId="8" fillId="9" borderId="55" xfId="0" applyFont="1" applyFill="1" applyBorder="1" applyAlignment="1">
      <alignment horizontal="center" vertical="center"/>
    </xf>
    <xf numFmtId="0" fontId="12" fillId="9" borderId="53" xfId="0" applyFont="1" applyFill="1" applyBorder="1" applyAlignment="1">
      <alignment horizontal="center" vertical="center"/>
    </xf>
    <xf numFmtId="0" fontId="12" fillId="9" borderId="52" xfId="0" applyFont="1" applyFill="1" applyBorder="1" applyAlignment="1">
      <alignment horizontal="center" vertical="center"/>
    </xf>
    <xf numFmtId="0" fontId="8" fillId="9" borderId="17" xfId="0" applyFont="1" applyFill="1" applyBorder="1">
      <alignment vertical="center"/>
    </xf>
    <xf numFmtId="0" fontId="8" fillId="9" borderId="13" xfId="0" applyFont="1" applyFill="1" applyBorder="1">
      <alignment vertical="center"/>
    </xf>
    <xf numFmtId="0" fontId="8" fillId="9" borderId="37" xfId="0" applyFont="1" applyFill="1" applyBorder="1">
      <alignment vertical="center"/>
    </xf>
    <xf numFmtId="0" fontId="8" fillId="9" borderId="30" xfId="0" applyFont="1" applyFill="1" applyBorder="1">
      <alignment vertical="center"/>
    </xf>
    <xf numFmtId="0" fontId="8" fillId="9" borderId="9" xfId="0" applyFont="1" applyFill="1" applyBorder="1">
      <alignment vertical="center"/>
    </xf>
    <xf numFmtId="183" fontId="7" fillId="9" borderId="62" xfId="0" applyNumberFormat="1" applyFont="1" applyFill="1" applyBorder="1">
      <alignment vertical="center"/>
    </xf>
    <xf numFmtId="183" fontId="7" fillId="9" borderId="18" xfId="0" applyNumberFormat="1" applyFont="1" applyFill="1" applyBorder="1">
      <alignment vertical="center"/>
    </xf>
    <xf numFmtId="183" fontId="7" fillId="9" borderId="1" xfId="0" applyNumberFormat="1" applyFont="1" applyFill="1" applyBorder="1">
      <alignment vertical="center"/>
    </xf>
    <xf numFmtId="183" fontId="7" fillId="9" borderId="12" xfId="0" applyNumberFormat="1" applyFont="1" applyFill="1" applyBorder="1">
      <alignment vertical="center"/>
    </xf>
    <xf numFmtId="183" fontId="7" fillId="9" borderId="56" xfId="0" applyNumberFormat="1" applyFont="1" applyFill="1" applyBorder="1">
      <alignment vertical="center"/>
    </xf>
    <xf numFmtId="183" fontId="7" fillId="9" borderId="24" xfId="0" applyNumberFormat="1" applyFont="1" applyFill="1" applyBorder="1">
      <alignment vertical="center"/>
    </xf>
    <xf numFmtId="183" fontId="7" fillId="9" borderId="24" xfId="0" applyNumberFormat="1" applyFont="1" applyFill="1" applyBorder="1" applyAlignment="1">
      <alignment vertical="center" shrinkToFit="1"/>
    </xf>
    <xf numFmtId="0" fontId="7" fillId="9" borderId="54" xfId="0" applyFont="1" applyFill="1" applyBorder="1">
      <alignment vertical="center"/>
    </xf>
    <xf numFmtId="0" fontId="7" fillId="9" borderId="16" xfId="0" applyFont="1" applyFill="1" applyBorder="1" applyAlignment="1">
      <alignment horizontal="center" vertical="center"/>
    </xf>
    <xf numFmtId="0" fontId="7" fillId="9" borderId="7" xfId="0" applyFont="1" applyFill="1" applyBorder="1" applyAlignment="1">
      <alignment horizontal="center" vertical="center"/>
    </xf>
    <xf numFmtId="0" fontId="7" fillId="9" borderId="19" xfId="0" applyFont="1" applyFill="1" applyBorder="1" applyAlignment="1">
      <alignment horizontal="center" vertical="center"/>
    </xf>
    <xf numFmtId="0" fontId="12" fillId="9" borderId="58" xfId="0" applyFont="1" applyFill="1" applyBorder="1" applyAlignment="1">
      <alignment horizontal="center" vertical="center" wrapText="1"/>
    </xf>
    <xf numFmtId="184" fontId="7" fillId="9" borderId="24" xfId="0" applyNumberFormat="1" applyFont="1" applyFill="1" applyBorder="1" applyAlignment="1">
      <alignment vertical="center" shrinkToFit="1"/>
    </xf>
    <xf numFmtId="0" fontId="7" fillId="9" borderId="54" xfId="0" applyFont="1" applyFill="1" applyBorder="1" applyAlignment="1">
      <alignment horizontal="center" vertical="center"/>
    </xf>
    <xf numFmtId="0" fontId="7" fillId="9" borderId="65" xfId="0" applyFont="1" applyFill="1" applyBorder="1" applyAlignment="1">
      <alignment horizontal="center" vertical="center"/>
    </xf>
    <xf numFmtId="0" fontId="12" fillId="9" borderId="55" xfId="0" applyFont="1" applyFill="1" applyBorder="1" applyAlignment="1">
      <alignment horizontal="center" vertical="center"/>
    </xf>
    <xf numFmtId="0" fontId="15" fillId="9" borderId="53" xfId="0" applyFont="1" applyFill="1" applyBorder="1" applyAlignment="1">
      <alignment horizontal="center" vertical="center"/>
    </xf>
    <xf numFmtId="0" fontId="12" fillId="9" borderId="52" xfId="0" applyFont="1" applyFill="1" applyBorder="1" applyAlignment="1">
      <alignment horizontal="center" vertical="center" wrapText="1"/>
    </xf>
    <xf numFmtId="0" fontId="12" fillId="0" borderId="0" xfId="0" applyFont="1" applyAlignment="1">
      <alignment horizontal="center" vertical="center" wrapText="1"/>
    </xf>
    <xf numFmtId="0" fontId="36" fillId="0" borderId="1" xfId="0" applyFont="1" applyBorder="1">
      <alignment vertical="center"/>
    </xf>
    <xf numFmtId="0" fontId="36" fillId="0" borderId="30" xfId="0" applyFont="1" applyBorder="1">
      <alignment vertical="center"/>
    </xf>
    <xf numFmtId="0" fontId="36" fillId="0" borderId="13" xfId="0" applyFont="1" applyBorder="1">
      <alignment vertical="center"/>
    </xf>
    <xf numFmtId="0" fontId="36" fillId="0" borderId="36" xfId="0" applyFont="1" applyBorder="1">
      <alignment vertical="center"/>
    </xf>
    <xf numFmtId="0" fontId="36" fillId="0" borderId="36" xfId="0" applyFont="1" applyBorder="1" applyAlignment="1">
      <alignment vertical="center" wrapText="1"/>
    </xf>
    <xf numFmtId="0" fontId="12" fillId="0" borderId="36" xfId="0" applyFont="1" applyBorder="1" applyAlignment="1">
      <alignment vertical="center" wrapText="1"/>
    </xf>
    <xf numFmtId="0" fontId="12" fillId="0" borderId="36" xfId="0" applyFont="1" applyBorder="1" applyAlignment="1">
      <alignment horizontal="center" vertical="center" wrapText="1"/>
    </xf>
    <xf numFmtId="0" fontId="12" fillId="9" borderId="0" xfId="0" applyFont="1" applyFill="1" applyAlignment="1">
      <alignment horizontal="center" vertical="center" wrapText="1"/>
    </xf>
    <xf numFmtId="0" fontId="36" fillId="0" borderId="0" xfId="0" applyFont="1">
      <alignment vertical="center"/>
    </xf>
    <xf numFmtId="0" fontId="36" fillId="0" borderId="0" xfId="0" applyFont="1" applyAlignment="1">
      <alignment vertical="center" wrapText="1"/>
    </xf>
    <xf numFmtId="0" fontId="7" fillId="0" borderId="0" xfId="0" applyFont="1" applyAlignment="1">
      <alignment vertical="center" textRotation="255"/>
    </xf>
    <xf numFmtId="0" fontId="7" fillId="12" borderId="11" xfId="0" applyFont="1" applyFill="1" applyBorder="1" applyAlignment="1" applyProtection="1">
      <alignment vertical="center" wrapText="1"/>
      <protection locked="0"/>
    </xf>
    <xf numFmtId="183" fontId="7" fillId="12" borderId="26" xfId="0" applyNumberFormat="1" applyFont="1" applyFill="1" applyBorder="1" applyAlignment="1" applyProtection="1">
      <alignment vertical="center" shrinkToFit="1"/>
      <protection locked="0"/>
    </xf>
    <xf numFmtId="0" fontId="7" fillId="12" borderId="34" xfId="0" applyFont="1" applyFill="1" applyBorder="1" applyAlignment="1" applyProtection="1">
      <alignment vertical="center" wrapText="1"/>
      <protection locked="0"/>
    </xf>
    <xf numFmtId="183" fontId="7" fillId="12" borderId="27" xfId="0" applyNumberFormat="1" applyFont="1" applyFill="1" applyBorder="1" applyAlignment="1" applyProtection="1">
      <alignment vertical="center" shrinkToFit="1"/>
      <protection locked="0"/>
    </xf>
    <xf numFmtId="183" fontId="8" fillId="12" borderId="11" xfId="0" applyNumberFormat="1" applyFont="1" applyFill="1" applyBorder="1" applyProtection="1">
      <alignment vertical="center"/>
      <protection locked="0"/>
    </xf>
    <xf numFmtId="183" fontId="8" fillId="12" borderId="1" xfId="0" applyNumberFormat="1" applyFont="1" applyFill="1" applyBorder="1" applyProtection="1">
      <alignment vertical="center"/>
      <protection locked="0"/>
    </xf>
    <xf numFmtId="176" fontId="7" fillId="6" borderId="17" xfId="0" applyNumberFormat="1" applyFont="1" applyFill="1" applyBorder="1" applyAlignment="1">
      <alignment vertical="center" shrinkToFit="1"/>
    </xf>
    <xf numFmtId="184" fontId="7" fillId="0" borderId="117" xfId="0" applyNumberFormat="1" applyFont="1" applyBorder="1" applyAlignment="1">
      <alignment vertical="center" shrinkToFit="1"/>
    </xf>
    <xf numFmtId="0" fontId="12" fillId="5" borderId="55" xfId="0" applyFont="1" applyFill="1" applyBorder="1" applyAlignment="1">
      <alignment horizontal="center" vertical="center" wrapText="1"/>
    </xf>
    <xf numFmtId="183" fontId="7" fillId="7" borderId="48" xfId="0" applyNumberFormat="1" applyFont="1" applyFill="1" applyBorder="1" applyAlignment="1">
      <alignment vertical="center" shrinkToFit="1"/>
    </xf>
    <xf numFmtId="0" fontId="12" fillId="5" borderId="0" xfId="0" applyFont="1" applyFill="1" applyAlignment="1">
      <alignment horizontal="left"/>
    </xf>
    <xf numFmtId="0" fontId="7" fillId="0" borderId="14" xfId="0" applyFont="1" applyBorder="1" applyAlignment="1">
      <alignment vertical="center" shrinkToFit="1"/>
    </xf>
    <xf numFmtId="0" fontId="7" fillId="9" borderId="1" xfId="0" applyFont="1" applyFill="1" applyBorder="1">
      <alignment vertical="center"/>
    </xf>
    <xf numFmtId="0" fontId="7" fillId="0" borderId="120" xfId="0" applyFont="1" applyBorder="1">
      <alignment vertical="center"/>
    </xf>
    <xf numFmtId="0" fontId="7" fillId="9" borderId="3" xfId="0" applyFont="1" applyFill="1" applyBorder="1">
      <alignment vertical="center"/>
    </xf>
    <xf numFmtId="0" fontId="7" fillId="0" borderId="36" xfId="0" applyFont="1" applyBorder="1" applyAlignment="1">
      <alignment vertical="center" shrinkToFit="1"/>
    </xf>
    <xf numFmtId="0" fontId="7" fillId="0" borderId="53" xfId="0" applyFont="1" applyBorder="1" applyAlignment="1">
      <alignment horizontal="center" vertical="center"/>
    </xf>
    <xf numFmtId="0" fontId="7" fillId="9" borderId="52" xfId="0" applyFont="1" applyFill="1" applyBorder="1" applyAlignment="1">
      <alignment horizontal="center" vertical="center" wrapText="1"/>
    </xf>
    <xf numFmtId="183" fontId="7" fillId="0" borderId="1" xfId="0" applyNumberFormat="1" applyFont="1" applyBorder="1" applyProtection="1">
      <alignment vertical="center"/>
      <protection locked="0"/>
    </xf>
    <xf numFmtId="0" fontId="7" fillId="0" borderId="18" xfId="0" applyFont="1" applyBorder="1">
      <alignment vertical="center"/>
    </xf>
    <xf numFmtId="0" fontId="7" fillId="0" borderId="117" xfId="0" applyFont="1" applyBorder="1">
      <alignment vertical="center"/>
    </xf>
    <xf numFmtId="0" fontId="7" fillId="0" borderId="54" xfId="0" applyFont="1" applyBorder="1" applyAlignment="1">
      <alignment horizontal="center" vertical="center"/>
    </xf>
    <xf numFmtId="0" fontId="12" fillId="0" borderId="53" xfId="0" applyFont="1" applyBorder="1" applyAlignment="1">
      <alignment horizontal="center" vertical="center"/>
    </xf>
    <xf numFmtId="0" fontId="15" fillId="0" borderId="53" xfId="0" applyFont="1" applyBorder="1" applyAlignment="1">
      <alignment horizontal="center" vertical="center"/>
    </xf>
    <xf numFmtId="0" fontId="12" fillId="0" borderId="52" xfId="0" applyFont="1" applyBorder="1" applyAlignment="1">
      <alignment horizontal="center" vertical="center" wrapText="1"/>
    </xf>
    <xf numFmtId="0" fontId="7" fillId="0" borderId="65" xfId="0" applyFont="1" applyBorder="1" applyAlignment="1">
      <alignment horizontal="center" vertical="center"/>
    </xf>
    <xf numFmtId="0" fontId="12" fillId="0" borderId="11" xfId="0" applyFont="1" applyBorder="1" applyProtection="1">
      <alignment vertical="center"/>
      <protection locked="0"/>
    </xf>
    <xf numFmtId="185" fontId="7" fillId="0" borderId="11" xfId="0" applyNumberFormat="1" applyFont="1" applyBorder="1" applyAlignment="1" applyProtection="1">
      <alignment vertical="center" shrinkToFit="1"/>
      <protection locked="0"/>
    </xf>
    <xf numFmtId="0" fontId="7" fillId="0" borderId="7" xfId="0" applyFont="1" applyBorder="1" applyAlignment="1">
      <alignment horizontal="center" vertical="center"/>
    </xf>
    <xf numFmtId="185" fontId="64" fillId="0" borderId="11" xfId="0" applyNumberFormat="1" applyFont="1" applyBorder="1" applyAlignment="1">
      <alignment vertical="center" shrinkToFit="1"/>
    </xf>
    <xf numFmtId="185" fontId="7" fillId="0" borderId="1" xfId="0" applyNumberFormat="1" applyFont="1" applyBorder="1" applyAlignment="1" applyProtection="1">
      <alignment vertical="center" shrinkToFit="1"/>
      <protection locked="0"/>
    </xf>
    <xf numFmtId="185" fontId="7" fillId="0" borderId="12" xfId="0" applyNumberFormat="1" applyFont="1" applyBorder="1" applyAlignment="1" applyProtection="1">
      <alignment vertical="center" shrinkToFit="1"/>
      <protection locked="0"/>
    </xf>
    <xf numFmtId="0" fontId="7" fillId="0" borderId="11" xfId="0" applyFont="1" applyBorder="1" applyAlignment="1">
      <alignment horizontal="distributed" vertical="center" shrinkToFit="1"/>
    </xf>
    <xf numFmtId="192" fontId="7" fillId="0" borderId="1" xfId="0" applyNumberFormat="1" applyFont="1" applyBorder="1" applyAlignment="1" applyProtection="1">
      <alignment horizontal="distributed" vertical="center"/>
      <protection locked="0"/>
    </xf>
    <xf numFmtId="0" fontId="7" fillId="0" borderId="11" xfId="0" applyFont="1" applyBorder="1" applyProtection="1">
      <alignment vertical="center"/>
      <protection locked="0"/>
    </xf>
    <xf numFmtId="0" fontId="7" fillId="0" borderId="1" xfId="0" applyFont="1" applyBorder="1" applyAlignment="1" applyProtection="1">
      <alignment horizontal="distributed" vertical="center"/>
      <protection locked="0"/>
    </xf>
    <xf numFmtId="0" fontId="7" fillId="0" borderId="1" xfId="0" applyFont="1" applyBorder="1" applyProtection="1">
      <alignment vertical="center"/>
      <protection locked="0"/>
    </xf>
    <xf numFmtId="49" fontId="7" fillId="7" borderId="0" xfId="0" applyNumberFormat="1" applyFont="1" applyFill="1">
      <alignment vertical="center"/>
    </xf>
    <xf numFmtId="184" fontId="12" fillId="0" borderId="18" xfId="0" applyNumberFormat="1" applyFont="1" applyBorder="1" applyAlignment="1" applyProtection="1">
      <alignment vertical="center" shrinkToFit="1"/>
      <protection locked="0"/>
    </xf>
    <xf numFmtId="184" fontId="12" fillId="0" borderId="2" xfId="0" applyNumberFormat="1" applyFont="1" applyBorder="1" applyAlignment="1" applyProtection="1">
      <alignment vertical="center" shrinkToFit="1"/>
      <protection locked="0"/>
    </xf>
    <xf numFmtId="184" fontId="12" fillId="0" borderId="23" xfId="0" applyNumberFormat="1" applyFont="1" applyBorder="1" applyAlignment="1" applyProtection="1">
      <alignment vertical="center" shrinkToFit="1"/>
      <protection locked="0"/>
    </xf>
    <xf numFmtId="0" fontId="7" fillId="9" borderId="7" xfId="0" applyFont="1" applyFill="1" applyBorder="1" applyAlignment="1">
      <alignment horizontal="center" vertical="center"/>
    </xf>
    <xf numFmtId="0" fontId="7" fillId="9" borderId="1" xfId="0" applyFont="1" applyFill="1" applyBorder="1" applyAlignment="1">
      <alignment horizontal="center" vertical="center"/>
    </xf>
    <xf numFmtId="0" fontId="7" fillId="9" borderId="8" xfId="0" applyFont="1" applyFill="1" applyBorder="1" applyAlignment="1">
      <alignment horizontal="center" vertical="center"/>
    </xf>
    <xf numFmtId="0" fontId="7" fillId="9" borderId="3" xfId="0" applyFont="1" applyFill="1" applyBorder="1" applyAlignment="1">
      <alignment horizontal="center" vertical="center"/>
    </xf>
    <xf numFmtId="0" fontId="7" fillId="9" borderId="28" xfId="0" applyFont="1" applyFill="1" applyBorder="1" applyAlignment="1">
      <alignment horizontal="center" vertical="center"/>
    </xf>
    <xf numFmtId="0" fontId="7" fillId="9" borderId="38" xfId="0" applyFont="1" applyFill="1" applyBorder="1" applyAlignment="1">
      <alignment horizontal="center" vertical="center"/>
    </xf>
    <xf numFmtId="0" fontId="7" fillId="9" borderId="48" xfId="0" applyFont="1" applyFill="1" applyBorder="1" applyAlignment="1">
      <alignment horizontal="center" vertical="center"/>
    </xf>
    <xf numFmtId="0" fontId="7" fillId="0" borderId="121" xfId="0" applyFont="1" applyBorder="1" applyAlignment="1">
      <alignment horizontal="center" vertical="center"/>
    </xf>
    <xf numFmtId="0" fontId="7" fillId="0" borderId="55" xfId="0" applyFont="1" applyBorder="1" applyAlignment="1">
      <alignment horizontal="center" vertical="center"/>
    </xf>
    <xf numFmtId="0" fontId="7" fillId="0" borderId="51"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49" xfId="0" applyFont="1" applyBorder="1" applyAlignment="1">
      <alignment horizontal="center" vertical="center"/>
    </xf>
    <xf numFmtId="0" fontId="7" fillId="0" borderId="13" xfId="0" applyFont="1" applyBorder="1" applyAlignment="1">
      <alignment horizontal="center" vertical="center"/>
    </xf>
    <xf numFmtId="0" fontId="7" fillId="0" borderId="49"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49"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1" xfId="0" applyFont="1" applyBorder="1" applyAlignment="1">
      <alignment horizontal="center" vertical="center" shrinkToFit="1"/>
    </xf>
    <xf numFmtId="0" fontId="36" fillId="0" borderId="0" xfId="0" applyFont="1" applyAlignment="1">
      <alignment horizontal="center" vertical="center"/>
    </xf>
    <xf numFmtId="0" fontId="36" fillId="0" borderId="29" xfId="0" applyFont="1" applyBorder="1" applyAlignment="1">
      <alignment horizontal="center" vertical="center"/>
    </xf>
    <xf numFmtId="0" fontId="15" fillId="9" borderId="1" xfId="0" applyFont="1" applyFill="1" applyBorder="1" applyAlignment="1">
      <alignment horizontal="left" vertical="center" shrinkToFit="1"/>
    </xf>
    <xf numFmtId="0" fontId="36" fillId="9" borderId="1" xfId="0" applyFont="1" applyFill="1" applyBorder="1" applyAlignment="1">
      <alignment horizontal="center" vertical="center" wrapText="1"/>
    </xf>
    <xf numFmtId="0" fontId="36" fillId="0" borderId="33" xfId="0" applyFont="1" applyBorder="1" applyAlignment="1">
      <alignment horizontal="left" vertical="center" wrapText="1"/>
    </xf>
    <xf numFmtId="0" fontId="36" fillId="0" borderId="34" xfId="0" applyFont="1" applyBorder="1" applyAlignment="1">
      <alignment horizontal="left" vertical="center" wrapText="1"/>
    </xf>
    <xf numFmtId="0" fontId="36" fillId="0" borderId="14" xfId="0" applyFont="1" applyBorder="1" applyAlignment="1">
      <alignment horizontal="left" vertical="center" wrapText="1"/>
    </xf>
    <xf numFmtId="0" fontId="36" fillId="0" borderId="37" xfId="0" applyFont="1" applyBorder="1" applyAlignment="1">
      <alignment horizontal="left" vertical="center" wrapText="1"/>
    </xf>
    <xf numFmtId="0" fontId="36" fillId="0" borderId="29" xfId="0" applyFont="1" applyBorder="1" applyAlignment="1">
      <alignment horizontal="left" vertical="center" wrapText="1"/>
    </xf>
    <xf numFmtId="0" fontId="36" fillId="0" borderId="17" xfId="0" applyFont="1" applyBorder="1" applyAlignment="1">
      <alignment horizontal="left" vertical="center" wrapText="1"/>
    </xf>
    <xf numFmtId="0" fontId="12" fillId="9" borderId="59" xfId="0" applyFont="1" applyFill="1" applyBorder="1" applyAlignment="1">
      <alignment horizontal="center" vertical="center" shrinkToFit="1"/>
    </xf>
    <xf numFmtId="0" fontId="12" fillId="9" borderId="55" xfId="0" applyFont="1" applyFill="1" applyBorder="1" applyAlignment="1">
      <alignment horizontal="center" vertical="center" shrinkToFit="1"/>
    </xf>
    <xf numFmtId="187" fontId="7" fillId="12" borderId="64" xfId="0" applyNumberFormat="1" applyFont="1" applyFill="1" applyBorder="1" applyAlignment="1" applyProtection="1">
      <alignment vertical="center" shrinkToFit="1"/>
      <protection locked="0"/>
    </xf>
    <xf numFmtId="187" fontId="7" fillId="12" borderId="50" xfId="0" applyNumberFormat="1" applyFont="1" applyFill="1" applyBorder="1" applyAlignment="1" applyProtection="1">
      <alignment vertical="center" shrinkToFit="1"/>
      <protection locked="0"/>
    </xf>
    <xf numFmtId="0" fontId="63" fillId="0" borderId="17" xfId="0" applyFont="1" applyBorder="1" applyAlignment="1">
      <alignment horizontal="center"/>
    </xf>
    <xf numFmtId="0" fontId="63" fillId="0" borderId="11" xfId="0" applyFont="1" applyBorder="1" applyAlignment="1">
      <alignment horizontal="center"/>
    </xf>
    <xf numFmtId="0" fontId="63" fillId="0" borderId="37" xfId="0" applyFont="1" applyBorder="1" applyAlignment="1">
      <alignment horizontal="center"/>
    </xf>
    <xf numFmtId="187" fontId="7" fillId="12" borderId="30" xfId="0" applyNumberFormat="1" applyFont="1" applyFill="1" applyBorder="1" applyAlignment="1" applyProtection="1">
      <alignment vertical="center" shrinkToFit="1"/>
      <protection locked="0"/>
    </xf>
    <xf numFmtId="187" fontId="7" fillId="12" borderId="13" xfId="0" applyNumberFormat="1" applyFont="1" applyFill="1" applyBorder="1" applyAlignment="1" applyProtection="1">
      <alignment vertical="center" shrinkToFit="1"/>
      <protection locked="0"/>
    </xf>
    <xf numFmtId="0" fontId="7" fillId="0" borderId="1" xfId="0" applyFont="1" applyBorder="1" applyAlignment="1">
      <alignment horizontal="center" vertical="center"/>
    </xf>
    <xf numFmtId="0" fontId="12" fillId="0" borderId="33" xfId="0" applyFont="1" applyBorder="1" applyAlignment="1">
      <alignment horizontal="left" vertical="center" wrapText="1"/>
    </xf>
    <xf numFmtId="0" fontId="12" fillId="0" borderId="34" xfId="0" applyFont="1" applyBorder="1" applyAlignment="1">
      <alignment horizontal="left" vertical="center" wrapText="1"/>
    </xf>
    <xf numFmtId="0" fontId="12" fillId="0" borderId="14" xfId="0" applyFont="1" applyBorder="1" applyAlignment="1">
      <alignment horizontal="left" vertical="center" wrapText="1"/>
    </xf>
    <xf numFmtId="0" fontId="12" fillId="0" borderId="37" xfId="0" applyFont="1" applyBorder="1" applyAlignment="1">
      <alignment horizontal="left" vertical="center" wrapText="1"/>
    </xf>
    <xf numFmtId="0" fontId="12" fillId="0" borderId="29" xfId="0" applyFont="1" applyBorder="1" applyAlignment="1">
      <alignment horizontal="left" vertical="center" wrapText="1"/>
    </xf>
    <xf numFmtId="0" fontId="12" fillId="0" borderId="17" xfId="0" applyFont="1" applyBorder="1" applyAlignment="1">
      <alignment horizontal="left" vertical="center" wrapText="1"/>
    </xf>
    <xf numFmtId="0" fontId="8" fillId="9" borderId="59" xfId="0" applyFont="1" applyFill="1" applyBorder="1" applyAlignment="1">
      <alignment horizontal="center" vertical="center"/>
    </xf>
    <xf numFmtId="0" fontId="8" fillId="9" borderId="55" xfId="0" applyFont="1" applyFill="1" applyBorder="1" applyAlignment="1">
      <alignment horizontal="center" vertical="center"/>
    </xf>
    <xf numFmtId="0" fontId="7" fillId="0" borderId="33" xfId="0" applyFont="1" applyBorder="1" applyAlignment="1">
      <alignment horizontal="center" vertical="center" shrinkToFit="1"/>
    </xf>
    <xf numFmtId="0" fontId="7" fillId="0" borderId="34" xfId="0" applyFont="1" applyBorder="1" applyAlignment="1">
      <alignment horizontal="center" vertical="center" shrinkToFit="1"/>
    </xf>
    <xf numFmtId="0" fontId="7" fillId="0" borderId="14" xfId="0" applyFont="1" applyBorder="1" applyAlignment="1">
      <alignment horizontal="center" vertical="center" shrinkToFit="1"/>
    </xf>
    <xf numFmtId="187" fontId="7" fillId="12" borderId="45" xfId="0" applyNumberFormat="1" applyFont="1" applyFill="1" applyBorder="1" applyAlignment="1" applyProtection="1">
      <alignment vertical="center" shrinkToFit="1"/>
      <protection locked="0"/>
    </xf>
    <xf numFmtId="187" fontId="7" fillId="12" borderId="22" xfId="0" applyNumberFormat="1" applyFont="1" applyFill="1" applyBorder="1" applyAlignment="1" applyProtection="1">
      <alignment vertical="center" shrinkToFit="1"/>
      <protection locked="0"/>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4" xfId="0" applyFont="1" applyBorder="1" applyAlignment="1">
      <alignment horizontal="center" vertical="center" wrapText="1"/>
    </xf>
    <xf numFmtId="183" fontId="7" fillId="0" borderId="6" xfId="0" applyNumberFormat="1" applyFont="1" applyBorder="1">
      <alignment vertical="center"/>
    </xf>
    <xf numFmtId="183" fontId="7" fillId="0" borderId="11" xfId="0" applyNumberFormat="1" applyFont="1" applyBorder="1">
      <alignment vertical="center"/>
    </xf>
    <xf numFmtId="0" fontId="8" fillId="9" borderId="61" xfId="0" applyFont="1" applyFill="1" applyBorder="1" applyAlignment="1">
      <alignment horizontal="center" vertical="center" wrapText="1"/>
    </xf>
    <xf numFmtId="0" fontId="8" fillId="9" borderId="46" xfId="0" applyFont="1" applyFill="1" applyBorder="1" applyAlignment="1">
      <alignment horizontal="center" vertical="center" wrapText="1"/>
    </xf>
    <xf numFmtId="0" fontId="7" fillId="7" borderId="0" xfId="0" applyFont="1" applyFill="1" applyAlignment="1">
      <alignment vertical="top" wrapText="1"/>
    </xf>
    <xf numFmtId="0" fontId="7" fillId="0" borderId="6"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6" xfId="0" applyFont="1" applyBorder="1" applyAlignment="1">
      <alignment horizontal="center" vertical="center"/>
    </xf>
    <xf numFmtId="0" fontId="7" fillId="0" borderId="11" xfId="0" applyFont="1" applyBorder="1" applyAlignment="1">
      <alignment horizontal="center" vertical="center"/>
    </xf>
    <xf numFmtId="0" fontId="7" fillId="0" borderId="37" xfId="0" applyFont="1" applyBorder="1" applyAlignment="1">
      <alignment horizontal="center" vertical="center" wrapText="1"/>
    </xf>
    <xf numFmtId="0" fontId="7" fillId="0" borderId="17" xfId="0" applyFont="1" applyBorder="1" applyAlignment="1">
      <alignment horizontal="center" vertical="center" wrapText="1"/>
    </xf>
    <xf numFmtId="0" fontId="8" fillId="9" borderId="119" xfId="0" applyFont="1" applyFill="1" applyBorder="1" applyAlignment="1">
      <alignment horizontal="center" vertical="center" wrapText="1"/>
    </xf>
    <xf numFmtId="0" fontId="8" fillId="9" borderId="60" xfId="0" applyFont="1" applyFill="1" applyBorder="1" applyAlignment="1">
      <alignment horizontal="center" vertical="center" wrapText="1"/>
    </xf>
    <xf numFmtId="0" fontId="7" fillId="0" borderId="32" xfId="0" applyFont="1" applyBorder="1" applyAlignment="1">
      <alignment horizontal="center" vertical="center" wrapText="1"/>
    </xf>
    <xf numFmtId="0" fontId="7" fillId="0" borderId="6" xfId="0" applyFont="1" applyBorder="1" applyAlignment="1">
      <alignment horizontal="center" vertical="center" wrapText="1" shrinkToFit="1"/>
    </xf>
    <xf numFmtId="0" fontId="7" fillId="0" borderId="32" xfId="0" applyFont="1" applyBorder="1" applyAlignment="1">
      <alignment horizontal="center" vertical="center" wrapText="1" shrinkToFit="1"/>
    </xf>
    <xf numFmtId="0" fontId="7" fillId="0" borderId="11" xfId="0" applyFont="1" applyBorder="1" applyAlignment="1">
      <alignment horizontal="center" vertical="center" wrapText="1" shrinkToFit="1"/>
    </xf>
    <xf numFmtId="0" fontId="8" fillId="9" borderId="118" xfId="0" applyFont="1" applyFill="1" applyBorder="1" applyAlignment="1">
      <alignment horizontal="center" vertical="center" wrapText="1"/>
    </xf>
    <xf numFmtId="0" fontId="8" fillId="9" borderId="28" xfId="0" applyFont="1" applyFill="1" applyBorder="1" applyAlignment="1">
      <alignment horizontal="center" vertical="center"/>
    </xf>
    <xf numFmtId="0" fontId="8" fillId="9" borderId="38" xfId="0" applyFont="1" applyFill="1" applyBorder="1" applyAlignment="1">
      <alignment horizontal="center" vertical="center"/>
    </xf>
    <xf numFmtId="0" fontId="8" fillId="9" borderId="48" xfId="0" applyFont="1" applyFill="1" applyBorder="1" applyAlignment="1">
      <alignment horizontal="center" vertical="center"/>
    </xf>
    <xf numFmtId="0" fontId="7" fillId="0" borderId="0" xfId="0" applyFont="1" applyAlignment="1">
      <alignment vertical="top" wrapText="1"/>
    </xf>
    <xf numFmtId="38" fontId="12" fillId="0" borderId="1" xfId="9" applyFont="1" applyBorder="1" applyAlignment="1">
      <alignment horizontal="center" vertical="center" wrapText="1"/>
    </xf>
    <xf numFmtId="0" fontId="12" fillId="9" borderId="71" xfId="0" applyFont="1" applyFill="1" applyBorder="1" applyAlignment="1">
      <alignment horizontal="left" vertical="center" wrapText="1"/>
    </xf>
    <xf numFmtId="0" fontId="12" fillId="9" borderId="66" xfId="0" applyFont="1" applyFill="1" applyBorder="1" applyAlignment="1">
      <alignment horizontal="left" vertical="center" wrapText="1"/>
    </xf>
    <xf numFmtId="0" fontId="12" fillId="9" borderId="15" xfId="0" applyFont="1" applyFill="1" applyBorder="1" applyAlignment="1">
      <alignment horizontal="left" vertical="center" wrapText="1"/>
    </xf>
    <xf numFmtId="38" fontId="12" fillId="0" borderId="71" xfId="9" applyFont="1" applyBorder="1" applyAlignment="1">
      <alignment horizontal="center" vertical="center" wrapText="1"/>
    </xf>
    <xf numFmtId="38" fontId="12" fillId="0" borderId="66" xfId="9" applyFont="1" applyBorder="1" applyAlignment="1">
      <alignment horizontal="center" vertical="center" wrapText="1"/>
    </xf>
    <xf numFmtId="38" fontId="12" fillId="0" borderId="15" xfId="9" applyFont="1" applyBorder="1" applyAlignment="1">
      <alignment horizontal="center" vertical="center" wrapText="1"/>
    </xf>
    <xf numFmtId="0" fontId="37" fillId="11" borderId="111" xfId="0" applyFont="1" applyFill="1" applyBorder="1" applyAlignment="1">
      <alignment horizontal="center" vertical="center" wrapText="1"/>
    </xf>
    <xf numFmtId="0" fontId="37" fillId="11" borderId="112" xfId="0" applyFont="1" applyFill="1" applyBorder="1" applyAlignment="1">
      <alignment horizontal="center" vertical="center" wrapText="1"/>
    </xf>
    <xf numFmtId="0" fontId="37" fillId="11" borderId="113" xfId="0" applyFont="1" applyFill="1" applyBorder="1" applyAlignment="1">
      <alignment horizontal="center" vertical="center" wrapText="1"/>
    </xf>
    <xf numFmtId="193" fontId="37" fillId="11" borderId="114" xfId="9" applyNumberFormat="1" applyFont="1" applyFill="1" applyBorder="1" applyAlignment="1">
      <alignment horizontal="center" vertical="center" wrapText="1"/>
    </xf>
    <xf numFmtId="193" fontId="37" fillId="11" borderId="115" xfId="9" applyNumberFormat="1" applyFont="1" applyFill="1" applyBorder="1" applyAlignment="1">
      <alignment horizontal="center" vertical="center" wrapText="1"/>
    </xf>
    <xf numFmtId="0" fontId="7" fillId="7" borderId="0" xfId="0" applyFont="1" applyFill="1" applyAlignment="1">
      <alignment horizontal="left" vertical="top" wrapText="1"/>
    </xf>
    <xf numFmtId="0" fontId="7" fillId="0" borderId="35" xfId="0" applyFont="1" applyBorder="1" applyAlignment="1">
      <alignment horizontal="center" vertical="center" shrinkToFit="1"/>
    </xf>
    <xf numFmtId="0" fontId="7" fillId="0" borderId="0" xfId="0" applyFont="1" applyAlignment="1">
      <alignment horizontal="center" vertical="center" shrinkToFit="1"/>
    </xf>
    <xf numFmtId="0" fontId="7" fillId="0" borderId="36" xfId="0" applyFont="1" applyBorder="1" applyAlignment="1">
      <alignment horizontal="center" vertical="center" shrinkToFit="1"/>
    </xf>
    <xf numFmtId="0" fontId="7" fillId="0" borderId="37" xfId="0" applyFont="1" applyBorder="1" applyAlignment="1">
      <alignment horizontal="center" vertical="center" shrinkToFit="1"/>
    </xf>
    <xf numFmtId="0" fontId="7" fillId="0" borderId="29" xfId="0" applyFont="1" applyBorder="1" applyAlignment="1">
      <alignment horizontal="center" vertical="center" shrinkToFit="1"/>
    </xf>
    <xf numFmtId="0" fontId="7" fillId="0" borderId="37" xfId="0" applyFont="1" applyBorder="1" applyAlignment="1">
      <alignment horizontal="center" vertical="center"/>
    </xf>
    <xf numFmtId="0" fontId="7" fillId="0" borderId="29" xfId="0" applyFont="1" applyBorder="1" applyAlignment="1">
      <alignment horizontal="center" vertical="center"/>
    </xf>
    <xf numFmtId="0" fontId="7" fillId="0" borderId="17" xfId="0" applyFont="1" applyBorder="1" applyAlignment="1">
      <alignment horizontal="center" vertical="center"/>
    </xf>
    <xf numFmtId="187" fontId="7" fillId="4" borderId="30" xfId="0" applyNumberFormat="1" applyFont="1" applyFill="1" applyBorder="1" applyAlignment="1" applyProtection="1">
      <alignment vertical="center" shrinkToFit="1"/>
      <protection locked="0"/>
    </xf>
    <xf numFmtId="187" fontId="7" fillId="0" borderId="13" xfId="0" applyNumberFormat="1" applyFont="1" applyBorder="1" applyAlignment="1" applyProtection="1">
      <alignment vertical="center" shrinkToFit="1"/>
      <protection locked="0"/>
    </xf>
    <xf numFmtId="0" fontId="36" fillId="0" borderId="30" xfId="0" applyFont="1" applyBorder="1" applyAlignment="1">
      <alignment horizontal="left" vertical="center"/>
    </xf>
    <xf numFmtId="0" fontId="36" fillId="0" borderId="31" xfId="0" applyFont="1" applyBorder="1" applyAlignment="1">
      <alignment horizontal="left" vertical="center"/>
    </xf>
    <xf numFmtId="0" fontId="36" fillId="0" borderId="13" xfId="0" applyFont="1" applyBorder="1" applyAlignment="1">
      <alignment horizontal="left" vertical="center"/>
    </xf>
    <xf numFmtId="187" fontId="7" fillId="4" borderId="64" xfId="0" applyNumberFormat="1" applyFont="1" applyFill="1" applyBorder="1" applyAlignment="1" applyProtection="1">
      <alignment vertical="center" shrinkToFit="1"/>
      <protection locked="0"/>
    </xf>
    <xf numFmtId="187" fontId="7" fillId="0" borderId="50" xfId="0" applyNumberFormat="1" applyFont="1" applyBorder="1" applyAlignment="1" applyProtection="1">
      <alignment vertical="center" shrinkToFit="1"/>
      <protection locked="0"/>
    </xf>
    <xf numFmtId="0" fontId="63" fillId="0" borderId="36" xfId="0" applyFont="1" applyBorder="1" applyAlignment="1">
      <alignment horizontal="center"/>
    </xf>
    <xf numFmtId="0" fontId="12" fillId="0" borderId="0" xfId="0" applyFont="1" applyAlignment="1">
      <alignment horizontal="center" vertical="center" wrapText="1"/>
    </xf>
    <xf numFmtId="0" fontId="12" fillId="0" borderId="34" xfId="0" applyFont="1" applyBorder="1" applyAlignment="1">
      <alignment horizontal="center" vertical="center" wrapText="1"/>
    </xf>
    <xf numFmtId="0" fontId="8" fillId="9" borderId="53" xfId="0" applyFont="1" applyFill="1" applyBorder="1" applyAlignment="1">
      <alignment horizontal="center" vertical="center"/>
    </xf>
    <xf numFmtId="187" fontId="7" fillId="4" borderId="45" xfId="0" applyNumberFormat="1" applyFont="1" applyFill="1" applyBorder="1" applyAlignment="1" applyProtection="1">
      <alignment vertical="center" shrinkToFit="1"/>
      <protection locked="0"/>
    </xf>
    <xf numFmtId="187" fontId="7" fillId="0" borderId="22" xfId="0" applyNumberFormat="1" applyFont="1" applyBorder="1" applyAlignment="1" applyProtection="1">
      <alignment vertical="center" shrinkToFit="1"/>
      <protection locked="0"/>
    </xf>
    <xf numFmtId="0" fontId="0" fillId="9" borderId="60" xfId="0" applyFill="1" applyBorder="1" applyAlignment="1">
      <alignment horizontal="center" vertical="center" wrapText="1"/>
    </xf>
    <xf numFmtId="0" fontId="0" fillId="9" borderId="46" xfId="0" applyFill="1" applyBorder="1" applyAlignment="1">
      <alignment horizontal="center" vertical="center" wrapText="1"/>
    </xf>
    <xf numFmtId="0" fontId="10" fillId="0" borderId="0" xfId="0" applyFont="1" applyAlignment="1">
      <alignment horizontal="center" vertical="center"/>
    </xf>
    <xf numFmtId="0" fontId="11" fillId="0" borderId="0" xfId="0" applyFont="1" applyAlignment="1">
      <alignment horizontal="left" vertical="center"/>
    </xf>
    <xf numFmtId="0" fontId="9" fillId="2" borderId="40"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5" xfId="0" applyFont="1" applyFill="1" applyBorder="1" applyAlignment="1">
      <alignment horizontal="center" vertical="center"/>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wrapText="1"/>
    </xf>
    <xf numFmtId="0" fontId="0" fillId="0" borderId="7" xfId="0" applyBorder="1" applyAlignment="1">
      <alignment horizontal="center" vertical="center"/>
    </xf>
    <xf numFmtId="0" fontId="0" fillId="0" borderId="1" xfId="0" applyBorder="1" applyAlignment="1">
      <alignment horizontal="center" vertical="center"/>
    </xf>
    <xf numFmtId="0" fontId="9" fillId="0" borderId="7" xfId="0" applyFont="1" applyBorder="1" applyAlignment="1">
      <alignment horizontal="center" vertical="center"/>
    </xf>
    <xf numFmtId="0" fontId="9" fillId="0" borderId="1" xfId="0" applyFont="1"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9" fillId="2" borderId="43" xfId="0" applyFont="1" applyFill="1" applyBorder="1" applyAlignment="1">
      <alignment horizontal="center" vertical="center"/>
    </xf>
    <xf numFmtId="0" fontId="0" fillId="0" borderId="39" xfId="0" applyBorder="1" applyAlignment="1">
      <alignment horizontal="center" vertical="center"/>
    </xf>
    <xf numFmtId="0" fontId="9" fillId="0" borderId="41" xfId="0" applyFont="1" applyBorder="1" applyAlignment="1">
      <alignment horizontal="center" vertical="center" shrinkToFit="1"/>
    </xf>
    <xf numFmtId="0" fontId="9" fillId="0" borderId="15" xfId="0" applyFont="1" applyBorder="1" applyAlignment="1">
      <alignment horizontal="center" vertical="center" shrinkToFit="1"/>
    </xf>
    <xf numFmtId="0" fontId="11" fillId="0" borderId="25" xfId="0" applyFont="1" applyBorder="1" applyAlignment="1">
      <alignment horizontal="left" vertical="center"/>
    </xf>
    <xf numFmtId="0" fontId="9" fillId="2" borderId="68" xfId="0" applyFont="1" applyFill="1" applyBorder="1" applyAlignment="1">
      <alignment horizontal="center" vertical="center"/>
    </xf>
    <xf numFmtId="0" fontId="0" fillId="0" borderId="42" xfId="0" applyBorder="1" applyAlignment="1">
      <alignment horizontal="center" vertical="center"/>
    </xf>
    <xf numFmtId="0" fontId="9" fillId="2" borderId="51" xfId="0" applyFont="1" applyFill="1" applyBorder="1" applyAlignment="1">
      <alignment horizontal="center" vertical="center"/>
    </xf>
    <xf numFmtId="0" fontId="0" fillId="0" borderId="17" xfId="0" applyBorder="1" applyAlignment="1">
      <alignment horizontal="center" vertical="center"/>
    </xf>
    <xf numFmtId="0" fontId="9" fillId="0" borderId="49" xfId="0" applyFont="1" applyBorder="1" applyAlignment="1">
      <alignment horizontal="center" vertical="center"/>
    </xf>
    <xf numFmtId="0" fontId="9" fillId="0" borderId="31" xfId="0" applyFont="1" applyBorder="1" applyAlignment="1">
      <alignment horizontal="center" vertical="center"/>
    </xf>
    <xf numFmtId="0" fontId="0" fillId="0" borderId="13" xfId="0" applyBorder="1">
      <alignment vertical="center"/>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0" fillId="0" borderId="8" xfId="0" applyBorder="1" applyAlignment="1">
      <alignment horizontal="center" vertical="center" wrapText="1"/>
    </xf>
    <xf numFmtId="0" fontId="11" fillId="0" borderId="0" xfId="0" applyFont="1" applyAlignment="1">
      <alignment horizontal="center" vertical="center"/>
    </xf>
    <xf numFmtId="0" fontId="0" fillId="0" borderId="0" xfId="0" applyAlignment="1">
      <alignment horizontal="center" vertical="center"/>
    </xf>
    <xf numFmtId="0" fontId="9" fillId="2" borderId="67" xfId="0" applyFont="1" applyFill="1" applyBorder="1" applyAlignment="1">
      <alignment horizontal="center" vertical="center"/>
    </xf>
    <xf numFmtId="0" fontId="9" fillId="2" borderId="39" xfId="0" applyFont="1" applyFill="1" applyBorder="1" applyAlignment="1">
      <alignment horizontal="center" vertical="center"/>
    </xf>
    <xf numFmtId="0" fontId="0" fillId="0" borderId="20" xfId="0" applyBorder="1">
      <alignment vertical="center"/>
    </xf>
    <xf numFmtId="0" fontId="9" fillId="0" borderId="9" xfId="0" applyFont="1" applyBorder="1" applyAlignment="1">
      <alignment horizontal="center" vertical="center" wrapText="1"/>
    </xf>
    <xf numFmtId="0" fontId="0" fillId="0" borderId="65" xfId="0" applyBorder="1" applyAlignment="1">
      <alignment horizontal="center" vertical="center" wrapText="1"/>
    </xf>
    <xf numFmtId="0" fontId="0" fillId="0" borderId="16" xfId="0" applyBorder="1" applyAlignment="1">
      <alignment horizontal="center" vertical="center" wrapText="1"/>
    </xf>
    <xf numFmtId="0" fontId="9" fillId="0" borderId="30" xfId="0" applyFont="1" applyBorder="1" applyAlignment="1">
      <alignment horizontal="center" vertical="center" shrinkToFit="1"/>
    </xf>
    <xf numFmtId="0" fontId="0" fillId="0" borderId="31" xfId="0" applyBorder="1" applyAlignment="1">
      <alignment vertical="center" shrinkToFit="1"/>
    </xf>
    <xf numFmtId="0" fontId="0" fillId="0" borderId="13" xfId="0" applyBorder="1" applyAlignment="1">
      <alignment vertical="center" shrinkToFit="1"/>
    </xf>
    <xf numFmtId="0" fontId="0" fillId="0" borderId="41" xfId="0" applyBorder="1" applyAlignment="1">
      <alignment horizontal="center" vertical="center"/>
    </xf>
    <xf numFmtId="0" fontId="0" fillId="0" borderId="66" xfId="0" applyBorder="1" applyAlignment="1">
      <alignment horizontal="center" vertical="center"/>
    </xf>
    <xf numFmtId="0" fontId="0" fillId="0" borderId="15" xfId="0" applyBorder="1">
      <alignment vertical="center"/>
    </xf>
    <xf numFmtId="191" fontId="59" fillId="0" borderId="37" xfId="4" applyNumberFormat="1" applyFont="1" applyBorder="1" applyAlignment="1">
      <alignment horizontal="center" vertical="center" shrinkToFit="1"/>
    </xf>
    <xf numFmtId="191" fontId="59" fillId="0" borderId="17" xfId="4" applyNumberFormat="1" applyFont="1" applyBorder="1" applyAlignment="1">
      <alignment horizontal="center" vertical="center" shrinkToFit="1"/>
    </xf>
    <xf numFmtId="190" fontId="43" fillId="9" borderId="34" xfId="7" applyNumberFormat="1" applyFont="1" applyFill="1" applyBorder="1" applyAlignment="1">
      <alignment horizontal="left" vertical="center" wrapText="1"/>
    </xf>
    <xf numFmtId="0" fontId="45" fillId="0" borderId="0" xfId="7" applyFont="1" applyAlignment="1">
      <alignment horizontal="left" vertical="center"/>
    </xf>
    <xf numFmtId="0" fontId="34" fillId="0" borderId="0" xfId="7" applyFont="1" applyAlignment="1">
      <alignment horizontal="left" vertical="top" wrapText="1"/>
    </xf>
    <xf numFmtId="0" fontId="42" fillId="0" borderId="73" xfId="7" applyFont="1" applyBorder="1" applyAlignment="1">
      <alignment horizontal="left" vertical="center"/>
    </xf>
    <xf numFmtId="0" fontId="22" fillId="0" borderId="95" xfId="7" applyFont="1" applyBorder="1" applyAlignment="1">
      <alignment horizontal="left" vertical="center"/>
    </xf>
    <xf numFmtId="0" fontId="22" fillId="0" borderId="0" xfId="7" applyFont="1" applyAlignment="1">
      <alignment horizontal="left" vertical="center"/>
    </xf>
    <xf numFmtId="0" fontId="22" fillId="0" borderId="99" xfId="7" applyFont="1" applyBorder="1" applyAlignment="1">
      <alignment horizontal="left" vertical="center"/>
    </xf>
    <xf numFmtId="181" fontId="42" fillId="0" borderId="79" xfId="7" applyNumberFormat="1" applyFont="1" applyBorder="1" applyAlignment="1">
      <alignment horizontal="center" vertical="center"/>
    </xf>
    <xf numFmtId="181" fontId="42" fillId="0" borderId="1" xfId="7" applyNumberFormat="1" applyFont="1" applyBorder="1" applyAlignment="1">
      <alignment horizontal="center" vertical="center"/>
    </xf>
    <xf numFmtId="181" fontId="42" fillId="0" borderId="77" xfId="7" applyNumberFormat="1" applyFont="1" applyBorder="1" applyAlignment="1">
      <alignment horizontal="center" vertical="center"/>
    </xf>
    <xf numFmtId="181" fontId="53" fillId="0" borderId="92" xfId="7" applyNumberFormat="1" applyFont="1" applyBorder="1" applyAlignment="1">
      <alignment horizontal="left" vertical="center" wrapText="1"/>
    </xf>
    <xf numFmtId="181" fontId="53" fillId="0" borderId="87" xfId="7" applyNumberFormat="1" applyFont="1" applyBorder="1" applyAlignment="1">
      <alignment horizontal="left" vertical="center" wrapText="1"/>
    </xf>
    <xf numFmtId="181" fontId="53" fillId="0" borderId="88" xfId="7" applyNumberFormat="1" applyFont="1" applyBorder="1" applyAlignment="1">
      <alignment horizontal="left" vertical="center" wrapText="1"/>
    </xf>
    <xf numFmtId="190" fontId="30" fillId="9" borderId="29" xfId="8" applyNumberFormat="1" applyFont="1" applyFill="1" applyBorder="1" applyAlignment="1">
      <alignment horizontal="left" vertical="center" wrapText="1"/>
    </xf>
    <xf numFmtId="0" fontId="31" fillId="0" borderId="6" xfId="8" applyFont="1" applyBorder="1" applyAlignment="1">
      <alignment horizontal="center" vertical="center" shrinkToFit="1"/>
    </xf>
    <xf numFmtId="0" fontId="31" fillId="0" borderId="11" xfId="8" applyFont="1" applyBorder="1" applyAlignment="1">
      <alignment horizontal="center" vertical="center" shrinkToFit="1"/>
    </xf>
    <xf numFmtId="191" fontId="58" fillId="0" borderId="33" xfId="4" applyNumberFormat="1" applyFont="1" applyBorder="1" applyAlignment="1">
      <alignment horizontal="center" vertical="center" shrinkToFit="1"/>
    </xf>
    <xf numFmtId="191" fontId="58" fillId="0" borderId="14" xfId="4" applyNumberFormat="1" applyFont="1" applyBorder="1" applyAlignment="1">
      <alignment horizontal="center" vertical="center" shrinkToFit="1"/>
    </xf>
    <xf numFmtId="191" fontId="32" fillId="0" borderId="6" xfId="4" applyNumberFormat="1" applyFont="1" applyBorder="1" applyAlignment="1">
      <alignment horizontal="center" vertical="center" wrapText="1" shrinkToFit="1"/>
    </xf>
    <xf numFmtId="191" fontId="32" fillId="0" borderId="11" xfId="4" applyNumberFormat="1" applyFont="1" applyBorder="1" applyAlignment="1">
      <alignment horizontal="center" vertical="center" wrapText="1" shrinkToFit="1"/>
    </xf>
    <xf numFmtId="191" fontId="31" fillId="0" borderId="6" xfId="4" applyNumberFormat="1" applyFont="1" applyBorder="1" applyAlignment="1">
      <alignment horizontal="center" vertical="center" shrinkToFit="1"/>
    </xf>
    <xf numFmtId="191" fontId="31" fillId="0" borderId="11" xfId="4" applyNumberFormat="1" applyFont="1" applyBorder="1" applyAlignment="1">
      <alignment horizontal="center" vertical="center" shrinkToFit="1"/>
    </xf>
    <xf numFmtId="0" fontId="42" fillId="0" borderId="74" xfId="7" applyFont="1" applyBorder="1" applyAlignment="1">
      <alignment horizontal="left" vertical="center"/>
    </xf>
    <xf numFmtId="0" fontId="42" fillId="0" borderId="78" xfId="7" applyFont="1" applyBorder="1" applyAlignment="1">
      <alignment horizontal="left" vertical="center"/>
    </xf>
    <xf numFmtId="0" fontId="22" fillId="0" borderId="29" xfId="7" applyFont="1" applyBorder="1" applyAlignment="1">
      <alignment horizontal="left" vertical="center"/>
    </xf>
    <xf numFmtId="181" fontId="53" fillId="0" borderId="36" xfId="7" applyNumberFormat="1" applyFont="1" applyBorder="1" applyAlignment="1">
      <alignment horizontal="left" vertical="center" wrapText="1"/>
    </xf>
    <xf numFmtId="181" fontId="53" fillId="0" borderId="17" xfId="7" applyNumberFormat="1" applyFont="1" applyBorder="1" applyAlignment="1">
      <alignment horizontal="left" vertical="center" wrapText="1"/>
    </xf>
    <xf numFmtId="0" fontId="42" fillId="0" borderId="0" xfId="7" applyFont="1" applyAlignment="1">
      <alignment horizontal="left" vertical="center"/>
    </xf>
    <xf numFmtId="0" fontId="42" fillId="0" borderId="29" xfId="7" applyFont="1" applyBorder="1" applyAlignment="1">
      <alignment horizontal="left" vertical="center"/>
    </xf>
    <xf numFmtId="0" fontId="42" fillId="0" borderId="0" xfId="7" applyFont="1" applyAlignment="1">
      <alignment horizontal="left" vertical="center" shrinkToFit="1"/>
    </xf>
    <xf numFmtId="0" fontId="42" fillId="0" borderId="29" xfId="7" applyFont="1" applyBorder="1" applyAlignment="1">
      <alignment horizontal="left" vertical="center" shrinkToFit="1"/>
    </xf>
    <xf numFmtId="0" fontId="22" fillId="0" borderId="0" xfId="7" applyFont="1" applyAlignment="1">
      <alignment horizontal="left" vertical="center" shrinkToFit="1"/>
    </xf>
    <xf numFmtId="0" fontId="22" fillId="0" borderId="29" xfId="7" applyFont="1" applyBorder="1" applyAlignment="1">
      <alignment horizontal="left" vertical="center" shrinkToFit="1"/>
    </xf>
    <xf numFmtId="0" fontId="42" fillId="0" borderId="107" xfId="7" applyFont="1" applyBorder="1" applyAlignment="1">
      <alignment horizontal="left" vertical="center"/>
    </xf>
    <xf numFmtId="0" fontId="42" fillId="0" borderId="80" xfId="7" applyFont="1" applyBorder="1" applyAlignment="1">
      <alignment horizontal="left" vertical="center"/>
    </xf>
    <xf numFmtId="0" fontId="42" fillId="0" borderId="86" xfId="7" applyFont="1" applyBorder="1" applyAlignment="1">
      <alignment horizontal="left" vertical="center"/>
    </xf>
    <xf numFmtId="0" fontId="22" fillId="0" borderId="74" xfId="7" applyFont="1" applyBorder="1" applyAlignment="1">
      <alignment horizontal="left" vertical="center"/>
    </xf>
    <xf numFmtId="0" fontId="22" fillId="0" borderId="73" xfId="7" applyFont="1" applyBorder="1" applyAlignment="1">
      <alignment horizontal="left" vertical="center"/>
    </xf>
    <xf numFmtId="0" fontId="22" fillId="0" borderId="78" xfId="7" applyFont="1" applyBorder="1" applyAlignment="1">
      <alignment horizontal="left" vertical="center"/>
    </xf>
    <xf numFmtId="0" fontId="39" fillId="0" borderId="73" xfId="7" applyBorder="1" applyAlignment="1">
      <alignment horizontal="left" vertical="center"/>
    </xf>
    <xf numFmtId="0" fontId="39" fillId="0" borderId="78" xfId="7" applyBorder="1" applyAlignment="1">
      <alignment horizontal="left" vertical="center"/>
    </xf>
    <xf numFmtId="0" fontId="39" fillId="0" borderId="0" xfId="7" applyAlignment="1">
      <alignment horizontal="left" vertical="center"/>
    </xf>
    <xf numFmtId="0" fontId="39" fillId="0" borderId="29" xfId="7" applyBorder="1" applyAlignment="1">
      <alignment horizontal="left" vertical="center"/>
    </xf>
    <xf numFmtId="0" fontId="39" fillId="0" borderId="1" xfId="7" applyBorder="1" applyAlignment="1">
      <alignment horizontal="center" vertical="center"/>
    </xf>
    <xf numFmtId="181" fontId="53" fillId="0" borderId="36" xfId="7" applyNumberFormat="1" applyFont="1" applyBorder="1" applyAlignment="1">
      <alignment horizontal="left" vertical="center"/>
    </xf>
    <xf numFmtId="0" fontId="39" fillId="0" borderId="36" xfId="7" applyBorder="1" applyAlignment="1">
      <alignment horizontal="left" vertical="center"/>
    </xf>
    <xf numFmtId="0" fontId="39" fillId="0" borderId="17" xfId="7" applyBorder="1" applyAlignment="1">
      <alignment horizontal="left" vertical="center"/>
    </xf>
    <xf numFmtId="181" fontId="42" fillId="0" borderId="13" xfId="7" applyNumberFormat="1" applyFont="1" applyBorder="1" applyAlignment="1">
      <alignment horizontal="center" vertical="center"/>
    </xf>
    <xf numFmtId="0" fontId="42" fillId="0" borderId="76" xfId="7" applyFont="1" applyBorder="1" applyAlignment="1">
      <alignment horizontal="left" vertical="center"/>
    </xf>
    <xf numFmtId="181" fontId="42" fillId="0" borderId="6" xfId="7" applyNumberFormat="1" applyFont="1" applyBorder="1" applyAlignment="1">
      <alignment horizontal="center" vertical="center"/>
    </xf>
    <xf numFmtId="0" fontId="22" fillId="0" borderId="92" xfId="7" applyFont="1" applyBorder="1" applyAlignment="1">
      <alignment horizontal="left" vertical="center"/>
    </xf>
    <xf numFmtId="0" fontId="22" fillId="0" borderId="87" xfId="7" applyFont="1" applyBorder="1" applyAlignment="1">
      <alignment horizontal="left" vertical="center"/>
    </xf>
    <xf numFmtId="0" fontId="22" fillId="0" borderId="88" xfId="7" applyFont="1" applyBorder="1" applyAlignment="1">
      <alignment horizontal="left" vertical="center"/>
    </xf>
    <xf numFmtId="181" fontId="42" fillId="0" borderId="98" xfId="7" applyNumberFormat="1" applyFont="1" applyBorder="1" applyAlignment="1">
      <alignment horizontal="center" vertical="center"/>
    </xf>
    <xf numFmtId="181" fontId="42" fillId="0" borderId="30" xfId="7" applyNumberFormat="1" applyFont="1" applyBorder="1" applyAlignment="1">
      <alignment horizontal="center" vertical="center"/>
    </xf>
    <xf numFmtId="181" fontId="42" fillId="0" borderId="89" xfId="7" applyNumberFormat="1" applyFont="1" applyBorder="1" applyAlignment="1">
      <alignment horizontal="center" vertical="center"/>
    </xf>
    <xf numFmtId="181" fontId="53" fillId="0" borderId="76" xfId="7" applyNumberFormat="1" applyFont="1" applyBorder="1" applyAlignment="1">
      <alignment horizontal="left" vertical="center" wrapText="1"/>
    </xf>
    <xf numFmtId="181" fontId="53" fillId="0" borderId="75" xfId="7" applyNumberFormat="1" applyFont="1" applyBorder="1" applyAlignment="1">
      <alignment horizontal="left" vertical="center" wrapText="1"/>
    </xf>
    <xf numFmtId="181" fontId="53" fillId="0" borderId="74" xfId="7" applyNumberFormat="1" applyFont="1" applyBorder="1" applyAlignment="1">
      <alignment horizontal="left" vertical="center" wrapText="1"/>
    </xf>
    <xf numFmtId="181" fontId="42" fillId="0" borderId="11" xfId="7" applyNumberFormat="1" applyFont="1" applyBorder="1" applyAlignment="1">
      <alignment horizontal="center" vertical="center"/>
    </xf>
    <xf numFmtId="0" fontId="26" fillId="0" borderId="0" xfId="7" applyFont="1" applyAlignment="1">
      <alignment horizontal="left" vertical="center" wrapText="1"/>
    </xf>
    <xf numFmtId="0" fontId="26" fillId="0" borderId="0" xfId="7" applyFont="1" applyAlignment="1">
      <alignment horizontal="left" vertical="center"/>
    </xf>
    <xf numFmtId="14" fontId="27" fillId="0" borderId="0" xfId="7" applyNumberFormat="1" applyFont="1" applyAlignment="1">
      <alignment horizontal="right" vertical="center"/>
    </xf>
    <xf numFmtId="0" fontId="13" fillId="0" borderId="0" xfId="7" applyFont="1" applyAlignment="1">
      <alignment horizontal="left" vertical="center"/>
    </xf>
    <xf numFmtId="0" fontId="43" fillId="0" borderId="0" xfId="7" applyFont="1" applyAlignment="1">
      <alignment horizontal="left" vertical="center" wrapText="1"/>
    </xf>
    <xf numFmtId="0" fontId="43" fillId="0" borderId="0" xfId="7" applyFont="1" applyAlignment="1">
      <alignment horizontal="left" vertical="center"/>
    </xf>
    <xf numFmtId="0" fontId="45" fillId="0" borderId="84" xfId="7" applyFont="1" applyBorder="1" applyAlignment="1">
      <alignment horizontal="center" vertical="center"/>
    </xf>
    <xf numFmtId="0" fontId="45" fillId="0" borderId="82" xfId="7" applyFont="1" applyBorder="1" applyAlignment="1">
      <alignment horizontal="center" vertical="center"/>
    </xf>
    <xf numFmtId="0" fontId="45" fillId="0" borderId="83" xfId="7" applyFont="1" applyBorder="1" applyAlignment="1">
      <alignment horizontal="center" vertical="center"/>
    </xf>
    <xf numFmtId="0" fontId="45" fillId="0" borderId="93" xfId="7" applyFont="1" applyBorder="1" applyAlignment="1">
      <alignment horizontal="center" vertical="center"/>
    </xf>
    <xf numFmtId="191" fontId="47" fillId="0" borderId="83" xfId="4" applyNumberFormat="1" applyFont="1" applyBorder="1" applyAlignment="1">
      <alignment horizontal="center" vertical="center"/>
    </xf>
    <xf numFmtId="191" fontId="47" fillId="0" borderId="93" xfId="4" applyNumberFormat="1" applyFont="1" applyBorder="1" applyAlignment="1">
      <alignment horizontal="center" vertical="center"/>
    </xf>
    <xf numFmtId="191" fontId="47" fillId="0" borderId="1" xfId="4" applyNumberFormat="1" applyFont="1" applyFill="1" applyBorder="1" applyAlignment="1">
      <alignment horizontal="center" vertical="center" wrapText="1"/>
    </xf>
    <xf numFmtId="191" fontId="49" fillId="0" borderId="92" xfId="4" applyNumberFormat="1" applyFont="1" applyFill="1" applyBorder="1" applyAlignment="1">
      <alignment horizontal="center" vertical="center"/>
    </xf>
    <xf numFmtId="191" fontId="49" fillId="0" borderId="88" xfId="4" applyNumberFormat="1" applyFont="1" applyFill="1" applyBorder="1" applyAlignment="1">
      <alignment horizontal="center" vertical="center"/>
    </xf>
    <xf numFmtId="0" fontId="15" fillId="4" borderId="30" xfId="0" applyFont="1" applyFill="1" applyBorder="1" applyAlignment="1" applyProtection="1">
      <alignment horizontal="left" vertical="center" shrinkToFit="1"/>
      <protection locked="0"/>
    </xf>
    <xf numFmtId="0" fontId="15" fillId="4" borderId="31" xfId="0" applyFont="1" applyFill="1" applyBorder="1" applyAlignment="1" applyProtection="1">
      <alignment horizontal="left" vertical="center" shrinkToFit="1"/>
      <protection locked="0"/>
    </xf>
    <xf numFmtId="0" fontId="15" fillId="4" borderId="13" xfId="0" applyFont="1" applyFill="1" applyBorder="1" applyAlignment="1" applyProtection="1">
      <alignment horizontal="left" vertical="center" shrinkToFit="1"/>
      <protection locked="0"/>
    </xf>
    <xf numFmtId="0" fontId="36" fillId="4" borderId="33" xfId="0" applyFont="1" applyFill="1" applyBorder="1" applyAlignment="1" applyProtection="1">
      <alignment horizontal="center" vertical="center" wrapText="1"/>
      <protection locked="0"/>
    </xf>
    <xf numFmtId="0" fontId="36" fillId="4" borderId="34" xfId="0" applyFont="1" applyFill="1" applyBorder="1" applyAlignment="1" applyProtection="1">
      <alignment horizontal="center" vertical="center" wrapText="1"/>
      <protection locked="0"/>
    </xf>
    <xf numFmtId="0" fontId="36" fillId="4" borderId="14" xfId="0" applyFont="1" applyFill="1" applyBorder="1" applyAlignment="1" applyProtection="1">
      <alignment horizontal="center" vertical="center" wrapText="1"/>
      <protection locked="0"/>
    </xf>
    <xf numFmtId="0" fontId="36" fillId="4" borderId="37" xfId="0" applyFont="1" applyFill="1" applyBorder="1" applyAlignment="1" applyProtection="1">
      <alignment horizontal="center" vertical="center" wrapText="1"/>
      <protection locked="0"/>
    </xf>
    <xf numFmtId="0" fontId="36" fillId="4" borderId="29" xfId="0" applyFont="1" applyFill="1" applyBorder="1" applyAlignment="1" applyProtection="1">
      <alignment horizontal="center" vertical="center" wrapText="1"/>
      <protection locked="0"/>
    </xf>
    <xf numFmtId="0" fontId="36" fillId="4" borderId="17" xfId="0" applyFont="1" applyFill="1" applyBorder="1" applyAlignment="1" applyProtection="1">
      <alignment horizontal="center" vertical="center" wrapText="1"/>
      <protection locked="0"/>
    </xf>
    <xf numFmtId="0" fontId="7" fillId="4" borderId="11" xfId="0" applyFont="1" applyFill="1" applyBorder="1" applyAlignment="1" applyProtection="1">
      <alignment horizontal="distributed" vertical="center" shrinkToFit="1"/>
      <protection locked="0"/>
    </xf>
    <xf numFmtId="183" fontId="7" fillId="4" borderId="6" xfId="0" applyNumberFormat="1" applyFont="1" applyFill="1" applyBorder="1" applyProtection="1">
      <alignment vertical="center"/>
      <protection locked="0"/>
    </xf>
    <xf numFmtId="183" fontId="7" fillId="4" borderId="11" xfId="0" applyNumberFormat="1" applyFont="1" applyFill="1" applyBorder="1" applyProtection="1">
      <alignment vertical="center"/>
      <protection locked="0"/>
    </xf>
    <xf numFmtId="0" fontId="7" fillId="4" borderId="11" xfId="0" applyFont="1" applyFill="1" applyBorder="1" applyAlignment="1" applyProtection="1">
      <alignment horizontal="center" vertical="center"/>
      <protection locked="0"/>
    </xf>
    <xf numFmtId="0" fontId="7" fillId="4" borderId="1" xfId="0" applyFont="1" applyFill="1" applyBorder="1" applyAlignment="1" applyProtection="1">
      <alignment horizontal="center" vertical="center"/>
      <protection locked="0"/>
    </xf>
    <xf numFmtId="0" fontId="14" fillId="4" borderId="1" xfId="0" applyFont="1" applyFill="1" applyBorder="1" applyAlignment="1" applyProtection="1">
      <alignment horizontal="center" vertical="center"/>
      <protection locked="0"/>
    </xf>
    <xf numFmtId="0" fontId="7" fillId="4" borderId="3" xfId="0" applyFont="1" applyFill="1" applyBorder="1" applyProtection="1">
      <alignment vertical="center"/>
      <protection locked="0"/>
    </xf>
  </cellXfs>
  <cellStyles count="10">
    <cellStyle name="桁区切り" xfId="9" builtinId="6"/>
    <cellStyle name="桁区切り 2" xfId="4" xr:uid="{00000000-0005-0000-0000-000000000000}"/>
    <cellStyle name="標準" xfId="0" builtinId="0"/>
    <cellStyle name="標準 2" xfId="1" xr:uid="{00000000-0005-0000-0000-000002000000}"/>
    <cellStyle name="標準 3" xfId="2" xr:uid="{00000000-0005-0000-0000-000003000000}"/>
    <cellStyle name="標準 3 2" xfId="8" xr:uid="{4C270D30-7988-46F6-8270-8CC91BEC8675}"/>
    <cellStyle name="標準 4" xfId="5" xr:uid="{00000000-0005-0000-0000-000004000000}"/>
    <cellStyle name="標準 5" xfId="3" xr:uid="{00000000-0005-0000-0000-000005000000}"/>
    <cellStyle name="標準 5 2" xfId="6" xr:uid="{00000000-0005-0000-0000-000006000000}"/>
    <cellStyle name="標準 6" xfId="7" xr:uid="{B43D8E51-F0E2-4ABE-A7B2-B41CF05C9B2A}"/>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13</xdr:col>
      <xdr:colOff>228876</xdr:colOff>
      <xdr:row>1</xdr:row>
      <xdr:rowOff>6350</xdr:rowOff>
    </xdr:from>
    <xdr:to>
      <xdr:col>15</xdr:col>
      <xdr:colOff>1248833</xdr:colOff>
      <xdr:row>2</xdr:row>
      <xdr:rowOff>137583</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7182126" y="175683"/>
          <a:ext cx="3559957" cy="469900"/>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0">
              <a:solidFill>
                <a:srgbClr val="FF0000"/>
              </a:solidFill>
              <a:effectLst/>
              <a:latin typeface="+mn-lt"/>
              <a:ea typeface="+mn-ea"/>
              <a:cs typeface="+mn-cs"/>
            </a:rPr>
            <a:t>青色</a:t>
          </a:r>
          <a:r>
            <a:rPr kumimoji="1" lang="ja-JP" altLang="ja-JP" sz="1200" b="0">
              <a:solidFill>
                <a:srgbClr val="FF0000"/>
              </a:solidFill>
              <a:effectLst/>
              <a:latin typeface="+mn-lt"/>
              <a:ea typeface="+mn-ea"/>
              <a:cs typeface="+mn-cs"/>
            </a:rPr>
            <a:t>網掛けのセル</a:t>
          </a:r>
          <a:r>
            <a:rPr kumimoji="1" lang="ja-JP" altLang="en-US" sz="1200" b="0">
              <a:solidFill>
                <a:srgbClr val="FF0000"/>
              </a:solidFill>
              <a:effectLst/>
              <a:latin typeface="+mn-lt"/>
              <a:ea typeface="+mn-ea"/>
              <a:cs typeface="+mn-cs"/>
            </a:rPr>
            <a:t>に必要事項を記入</a:t>
          </a:r>
          <a:endParaRPr lang="ja-JP" altLang="ja-JP" sz="12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0</xdr:colOff>
      <xdr:row>1</xdr:row>
      <xdr:rowOff>0</xdr:rowOff>
    </xdr:from>
    <xdr:to>
      <xdr:col>17</xdr:col>
      <xdr:colOff>158750</xdr:colOff>
      <xdr:row>2</xdr:row>
      <xdr:rowOff>116417</xdr:rowOff>
    </xdr:to>
    <xdr:sp macro="" textlink="">
      <xdr:nvSpPr>
        <xdr:cNvPr id="3" name="テキスト ボックス 2">
          <a:extLst>
            <a:ext uri="{FF2B5EF4-FFF2-40B4-BE49-F238E27FC236}">
              <a16:creationId xmlns:a16="http://schemas.microsoft.com/office/drawing/2014/main" id="{3CDC620B-993C-45F1-9461-BE1CE145570D}"/>
            </a:ext>
          </a:extLst>
        </xdr:cNvPr>
        <xdr:cNvSpPr txBox="1"/>
      </xdr:nvSpPr>
      <xdr:spPr>
        <a:xfrm>
          <a:off x="7249583" y="169333"/>
          <a:ext cx="5207000" cy="455084"/>
        </a:xfrm>
        <a:prstGeom prst="rect">
          <a:avLst/>
        </a:prstGeom>
        <a:solidFill>
          <a:schemeClr val="accent5">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0">
              <a:solidFill>
                <a:srgbClr val="FF0000"/>
              </a:solidFill>
              <a:effectLst/>
              <a:latin typeface="+mn-lt"/>
              <a:ea typeface="+mn-ea"/>
              <a:cs typeface="+mn-cs"/>
            </a:rPr>
            <a:t>該当するエネルギー種別の青色</a:t>
          </a:r>
          <a:r>
            <a:rPr kumimoji="1" lang="ja-JP" altLang="ja-JP" sz="1200" b="0">
              <a:solidFill>
                <a:srgbClr val="FF0000"/>
              </a:solidFill>
              <a:effectLst/>
              <a:latin typeface="+mn-lt"/>
              <a:ea typeface="+mn-ea"/>
              <a:cs typeface="+mn-cs"/>
            </a:rPr>
            <a:t>網掛けのセル</a:t>
          </a:r>
          <a:r>
            <a:rPr kumimoji="1" lang="ja-JP" altLang="en-US" sz="1200" b="0">
              <a:solidFill>
                <a:srgbClr val="FF0000"/>
              </a:solidFill>
              <a:effectLst/>
              <a:latin typeface="+mn-lt"/>
              <a:ea typeface="+mn-ea"/>
              <a:cs typeface="+mn-cs"/>
            </a:rPr>
            <a:t>に削減効果を記載</a:t>
          </a:r>
          <a:endParaRPr kumimoji="1" lang="en-US" altLang="ja-JP" sz="1200" b="0">
            <a:solidFill>
              <a:srgbClr val="FF0000"/>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38.5.169\&#20445;&#23384;(proj)\&#38656;&#35201;&#29677;\&#36895;&#22577;\H11&#36895;&#22577;\10&#36895;&#22577;Bac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m.horide\AppData\Local\Temp\Temp3_&#20869;&#35379;&#26360;&#25913;&#27491;.zip\&#20869;&#35379;&#26360;&#25913;&#27491;\&#20140;&#37117;&#27096;&#24335;&#20462;&#27491;&#29256;\03%20&#20869;&#35379;&#26360;_1&#24180;&#24230;(&#20462;&#27491;&#29256;&#65297;&#65297;&#65289;%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pci990003.ring.meti.go.jp\Ddrive\&#24066;&#22580;&#35519;&#26619;&#29677;\&#33258;&#23478;&#30330;&#21322;&#26399;&#22577;\20&#24180;&#24230;\H20%20&#19978;&#26399;\&#30330;&#38651;&#35506;\&#31649;&#20869;&#32113;&#35336;&#65411;&#65438;&#65392;&#65408;&#38306;&#20418;\&#31649;&#29702;&#12487;&#12540;&#12479;\&#28779;&#21147;&#21407;&#23376;&#30330;&#38651;&#25152;\ps11&#24180;&#24230;&#264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昨年"/>
      <sheetName val="第１表印刷用"/>
    </sheetNames>
    <sheetDataSet>
      <sheetData sheetId="0">
        <row r="2">
          <cell r="B2">
            <v>4</v>
          </cell>
          <cell r="C2">
            <v>5</v>
          </cell>
          <cell r="D2">
            <v>6</v>
          </cell>
          <cell r="E2">
            <v>7</v>
          </cell>
          <cell r="F2">
            <v>8</v>
          </cell>
          <cell r="G2">
            <v>9</v>
          </cell>
          <cell r="H2">
            <v>10</v>
          </cell>
          <cell r="I2">
            <v>11</v>
          </cell>
          <cell r="J2">
            <v>12</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内訳書別紙（第１年度）"/>
      <sheetName val="第１年度 （合計）"/>
      <sheetName val="第１年度 （Ｊ500kl未満事業所小計）"/>
      <sheetName val="第１年度 （事業所１）"/>
      <sheetName val="第１年度 （事業所２）"/>
      <sheetName val="第１年度 （事業所３）"/>
      <sheetName val="第１年度 （事業所４）"/>
      <sheetName val="第１年度 （事業所５）"/>
      <sheetName val="第１年度 （事業所６）"/>
      <sheetName val="第１年度 （事業所７）"/>
      <sheetName val="第１年度 （事業所８）"/>
      <sheetName val="第１年度 （事業所９）"/>
      <sheetName val="第１年度 （事業所１０）"/>
      <sheetName val="第１年度 （事業所１１）"/>
      <sheetName val="最終シート"/>
      <sheetName val="係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ow r="51">
          <cell r="J51" t="str">
            <v>イーレックス</v>
          </cell>
        </row>
        <row r="52">
          <cell r="J52" t="str">
            <v>出光グリーンパワー</v>
          </cell>
        </row>
        <row r="53">
          <cell r="J53" t="str">
            <v>伊藤忠エネクス</v>
          </cell>
        </row>
        <row r="54">
          <cell r="J54" t="str">
            <v>エネサーブ</v>
          </cell>
        </row>
        <row r="55">
          <cell r="J55" t="str">
            <v>荏原環境プラント</v>
          </cell>
        </row>
        <row r="56">
          <cell r="J56" t="str">
            <v>王子製紙</v>
          </cell>
        </row>
        <row r="57">
          <cell r="J57" t="str">
            <v>オリックス</v>
          </cell>
        </row>
        <row r="58">
          <cell r="J58" t="str">
            <v>イーセル</v>
          </cell>
        </row>
        <row r="59">
          <cell r="J59" t="str">
            <v>エネット</v>
          </cell>
        </row>
        <row r="60">
          <cell r="J60" t="str">
            <v>F－Power</v>
          </cell>
        </row>
        <row r="61">
          <cell r="J61" t="str">
            <v>G－Power</v>
          </cell>
        </row>
        <row r="62">
          <cell r="J62" t="str">
            <v>日本セレモニー</v>
          </cell>
        </row>
        <row r="63">
          <cell r="J63" t="str">
            <v>サミットエナジー</v>
          </cell>
        </row>
        <row r="64">
          <cell r="J64" t="str">
            <v>JX日鉱日石エネルギー</v>
          </cell>
        </row>
        <row r="65">
          <cell r="J65" t="str">
            <v>JENホールディングス</v>
          </cell>
        </row>
        <row r="66">
          <cell r="J66" t="str">
            <v>志賀高原リゾート開発</v>
          </cell>
        </row>
        <row r="67">
          <cell r="J67" t="str">
            <v>昭和シェル石油</v>
          </cell>
        </row>
        <row r="68">
          <cell r="J68" t="str">
            <v>新日鉄住金エンジニアリング</v>
          </cell>
        </row>
        <row r="69">
          <cell r="J69" t="str">
            <v>泉北天然ガス発電</v>
          </cell>
        </row>
        <row r="70">
          <cell r="J70" t="str">
            <v>ダイヤモンドパワー</v>
          </cell>
        </row>
        <row r="71">
          <cell r="J71" t="str">
            <v>テス・エンジニアリング</v>
          </cell>
        </row>
        <row r="72">
          <cell r="J72" t="str">
            <v>東京エコサービス</v>
          </cell>
        </row>
        <row r="73">
          <cell r="J73" t="str">
            <v>日本テクノ</v>
          </cell>
        </row>
        <row r="74">
          <cell r="J74" t="str">
            <v>日本ロジテック</v>
          </cell>
        </row>
        <row r="75">
          <cell r="J75" t="str">
            <v>パナソニック</v>
          </cell>
        </row>
        <row r="76">
          <cell r="J76" t="str">
            <v>プレミアムグリーンパワー</v>
          </cell>
        </row>
        <row r="77">
          <cell r="J77" t="str">
            <v>丸紅</v>
          </cell>
        </row>
        <row r="78">
          <cell r="J78" t="str">
            <v>ミツウロコグリーンエネルギー</v>
          </cell>
        </row>
        <row r="79">
          <cell r="J79" t="str">
            <v>リエスパワー</v>
          </cell>
        </row>
        <row r="80">
          <cell r="J80" t="str">
            <v>その他のＰＰＳ</v>
          </cell>
        </row>
        <row r="106">
          <cell r="D106" t="str">
            <v>HFC-23</v>
          </cell>
        </row>
        <row r="107">
          <cell r="D107" t="str">
            <v>HFC-32</v>
          </cell>
        </row>
        <row r="108">
          <cell r="D108" t="str">
            <v>HFC-41</v>
          </cell>
        </row>
        <row r="109">
          <cell r="D109" t="str">
            <v>HFC-125</v>
          </cell>
        </row>
        <row r="110">
          <cell r="D110" t="str">
            <v>HFC-134</v>
          </cell>
        </row>
        <row r="111">
          <cell r="D111" t="str">
            <v>HFC-134a</v>
          </cell>
        </row>
        <row r="112">
          <cell r="D112" t="str">
            <v>HFC-143</v>
          </cell>
        </row>
        <row r="113">
          <cell r="D113" t="str">
            <v>HFC-143a</v>
          </cell>
        </row>
        <row r="114">
          <cell r="D114" t="str">
            <v>HFC-152</v>
          </cell>
        </row>
        <row r="115">
          <cell r="D115" t="str">
            <v>HFC-152a</v>
          </cell>
        </row>
        <row r="116">
          <cell r="D116" t="str">
            <v>HFC-161</v>
          </cell>
        </row>
        <row r="117">
          <cell r="D117" t="str">
            <v>HFC-227ea</v>
          </cell>
        </row>
        <row r="118">
          <cell r="D118" t="str">
            <v>HFC-236fa</v>
          </cell>
        </row>
        <row r="119">
          <cell r="D119" t="str">
            <v>HFC-236ea</v>
          </cell>
        </row>
        <row r="120">
          <cell r="D120" t="str">
            <v>HFC-236cb</v>
          </cell>
        </row>
        <row r="121">
          <cell r="D121" t="str">
            <v>HFC-245ca</v>
          </cell>
        </row>
        <row r="122">
          <cell r="D122" t="str">
            <v>HFC-245fa</v>
          </cell>
        </row>
        <row r="123">
          <cell r="D123" t="str">
            <v>HFC-365mfc</v>
          </cell>
        </row>
        <row r="124">
          <cell r="D124" t="str">
            <v>HFC-43-10mee</v>
          </cell>
        </row>
        <row r="125">
          <cell r="D125" t="str">
            <v>PFC-14</v>
          </cell>
        </row>
        <row r="126">
          <cell r="D126" t="str">
            <v>PFC-116</v>
          </cell>
        </row>
        <row r="127">
          <cell r="D127" t="str">
            <v>PFC-218</v>
          </cell>
        </row>
        <row r="128">
          <cell r="D128" t="str">
            <v>ﾊﾟｰﾌﾙｵﾛｼｸﾛﾌﾟﾛﾊﾟﾝ</v>
          </cell>
        </row>
        <row r="129">
          <cell r="D129" t="str">
            <v>PFC-31-10</v>
          </cell>
        </row>
        <row r="130">
          <cell r="D130" t="str">
            <v>PFC-c318</v>
          </cell>
        </row>
        <row r="131">
          <cell r="D131" t="str">
            <v>PFC-41-12</v>
          </cell>
        </row>
        <row r="132">
          <cell r="D132" t="str">
            <v>PFC-51-14</v>
          </cell>
        </row>
        <row r="133">
          <cell r="D133" t="str">
            <v>PFC-91-18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電設備"/>
      <sheetName val="集計 [ﾃﾞｰﾀ]-ﾋﾟｯﾄﾃｰﾌﾞﾙ　ﾚﾎﾟｰﾄ"/>
    </sheetNames>
    <sheetDataSet>
      <sheetData sheetId="0">
        <row r="1">
          <cell r="A1" t="str">
            <v>平成１１年度　管内火力・原子力発電所一覧表 （H12.3.31現在）</v>
          </cell>
        </row>
        <row r="2">
          <cell r="C2" t="str">
            <v>注１：対象は事業用の全て・自家用の汽力の全て・風力等（太陽電池・燃料電池）500kW以上・その他1000kW以上の事業場</v>
          </cell>
        </row>
        <row r="3">
          <cell r="C3" t="str">
            <v>注２：斜体は予定</v>
          </cell>
        </row>
        <row r="4">
          <cell r="C4" t="str">
            <v>注３：出力の項は、設置前・廃止後の場合には空欄</v>
          </cell>
        </row>
        <row r="5">
          <cell r="C5" t="str">
            <v>注４：出力増減がある場合には、備考の項にその理由を記入</v>
          </cell>
        </row>
        <row r="6">
          <cell r="C6" t="str">
            <v>注５：本表には今年度の履歴のみ記載</v>
          </cell>
        </row>
        <row r="8">
          <cell r="A8" t="str">
            <v>用途</v>
          </cell>
          <cell r="B8" t="str">
            <v>原動力</v>
          </cell>
          <cell r="C8" t="str">
            <v>設備</v>
          </cell>
          <cell r="D8" t="str">
            <v>県</v>
          </cell>
          <cell r="E8" t="str">
            <v>設置者名</v>
          </cell>
          <cell r="F8" t="str">
            <v>発電所名</v>
          </cell>
          <cell r="G8" t="str">
            <v>H11出力(kW)</v>
          </cell>
        </row>
        <row r="9">
          <cell r="A9" t="str">
            <v>事業用</v>
          </cell>
          <cell r="B9" t="str">
            <v>火力</v>
          </cell>
          <cell r="C9" t="str">
            <v>汽力</v>
          </cell>
          <cell r="D9" t="str">
            <v>富山県</v>
          </cell>
          <cell r="E9" t="str">
            <v>北陸電力㈱</v>
          </cell>
          <cell r="F9" t="str">
            <v>富山火力</v>
          </cell>
          <cell r="G9">
            <v>812000</v>
          </cell>
        </row>
        <row r="10">
          <cell r="A10" t="str">
            <v>事業用</v>
          </cell>
          <cell r="B10" t="str">
            <v>火力</v>
          </cell>
          <cell r="C10" t="str">
            <v>汽力</v>
          </cell>
          <cell r="D10" t="str">
            <v>富山県</v>
          </cell>
          <cell r="E10" t="str">
            <v>北陸電力㈱</v>
          </cell>
          <cell r="F10" t="str">
            <v>富山新港火力</v>
          </cell>
          <cell r="G10">
            <v>1000000</v>
          </cell>
        </row>
        <row r="11">
          <cell r="A11" t="str">
            <v>事業用</v>
          </cell>
          <cell r="B11" t="str">
            <v>火力</v>
          </cell>
          <cell r="C11" t="str">
            <v>汽力</v>
          </cell>
          <cell r="D11" t="str">
            <v>富山県</v>
          </cell>
          <cell r="E11" t="str">
            <v>富山共同火力発電㈱</v>
          </cell>
          <cell r="F11" t="str">
            <v>富山新港共同火力</v>
          </cell>
          <cell r="G11">
            <v>500000</v>
          </cell>
        </row>
        <row r="12">
          <cell r="A12" t="str">
            <v>事業用</v>
          </cell>
          <cell r="B12" t="str">
            <v>火力</v>
          </cell>
          <cell r="C12" t="str">
            <v>汽力</v>
          </cell>
          <cell r="D12" t="str">
            <v>石川県</v>
          </cell>
          <cell r="E12" t="str">
            <v>北陸電力㈱</v>
          </cell>
          <cell r="F12" t="str">
            <v>七尾大田火力</v>
          </cell>
          <cell r="G12">
            <v>1200000</v>
          </cell>
        </row>
        <row r="13">
          <cell r="A13" t="str">
            <v>事業用</v>
          </cell>
          <cell r="B13" t="str">
            <v>火力</v>
          </cell>
          <cell r="C13" t="str">
            <v>汽力</v>
          </cell>
          <cell r="D13" t="str">
            <v>福井県</v>
          </cell>
          <cell r="E13" t="str">
            <v>北陸電力㈱</v>
          </cell>
          <cell r="F13" t="str">
            <v>福井火力</v>
          </cell>
          <cell r="G13">
            <v>350000</v>
          </cell>
        </row>
        <row r="14">
          <cell r="A14" t="str">
            <v>事業用</v>
          </cell>
          <cell r="B14" t="str">
            <v>火力</v>
          </cell>
          <cell r="C14" t="str">
            <v>汽力</v>
          </cell>
          <cell r="D14" t="str">
            <v>福井県</v>
          </cell>
          <cell r="E14" t="str">
            <v>北陸電力㈱</v>
          </cell>
          <cell r="F14" t="str">
            <v>敦賀火力</v>
          </cell>
          <cell r="G14">
            <v>500000</v>
          </cell>
        </row>
        <row r="15">
          <cell r="A15" t="str">
            <v>事業用</v>
          </cell>
          <cell r="B15" t="str">
            <v>火力</v>
          </cell>
          <cell r="C15" t="str">
            <v>汽力</v>
          </cell>
          <cell r="D15" t="str">
            <v>福井県</v>
          </cell>
          <cell r="E15" t="str">
            <v>福井共同火力発電㈱</v>
          </cell>
          <cell r="F15" t="str">
            <v>三国共同火力</v>
          </cell>
          <cell r="G15">
            <v>250000</v>
          </cell>
        </row>
        <row r="16">
          <cell r="A16" t="str">
            <v>事業用</v>
          </cell>
          <cell r="B16" t="str">
            <v>火力</v>
          </cell>
          <cell r="C16" t="str">
            <v>内燃力</v>
          </cell>
          <cell r="D16" t="str">
            <v>石川県</v>
          </cell>
          <cell r="E16" t="str">
            <v>北陸電力㈱</v>
          </cell>
          <cell r="F16" t="str">
            <v>舳倉島</v>
          </cell>
          <cell r="G16">
            <v>288</v>
          </cell>
        </row>
        <row r="17">
          <cell r="A17" t="str">
            <v>事業用</v>
          </cell>
          <cell r="B17" t="str">
            <v>原子力</v>
          </cell>
          <cell r="C17" t="str">
            <v>原子力</v>
          </cell>
          <cell r="D17" t="str">
            <v>石川県</v>
          </cell>
          <cell r="E17" t="str">
            <v>北陸電力㈱</v>
          </cell>
          <cell r="F17" t="str">
            <v>志賀原子力</v>
          </cell>
          <cell r="G17">
            <v>540000</v>
          </cell>
        </row>
        <row r="18">
          <cell r="A18" t="str">
            <v>事業用</v>
          </cell>
          <cell r="B18" t="str">
            <v>原子力</v>
          </cell>
          <cell r="C18" t="str">
            <v>原子力</v>
          </cell>
          <cell r="D18" t="str">
            <v>福井県</v>
          </cell>
          <cell r="E18" t="str">
            <v>日本原子力発電㈱</v>
          </cell>
          <cell r="F18" t="str">
            <v>敦賀</v>
          </cell>
          <cell r="G18">
            <v>1517000</v>
          </cell>
        </row>
        <row r="19">
          <cell r="A19" t="str">
            <v>自家用</v>
          </cell>
          <cell r="B19" t="str">
            <v>火力</v>
          </cell>
          <cell r="C19" t="str">
            <v>汽力</v>
          </cell>
          <cell r="D19" t="str">
            <v>富山県</v>
          </cell>
          <cell r="E19" t="str">
            <v>三菱レイヨン㈱</v>
          </cell>
          <cell r="F19" t="str">
            <v>富山事業所</v>
          </cell>
          <cell r="G19">
            <v>15200</v>
          </cell>
        </row>
        <row r="20">
          <cell r="A20" t="str">
            <v>自家用</v>
          </cell>
          <cell r="B20" t="str">
            <v>火力</v>
          </cell>
          <cell r="C20" t="str">
            <v>汽力</v>
          </cell>
          <cell r="D20" t="str">
            <v>富山県</v>
          </cell>
          <cell r="E20" t="str">
            <v>日本製紙㈱</v>
          </cell>
          <cell r="F20" t="str">
            <v>伏木工場</v>
          </cell>
          <cell r="G20">
            <v>45500</v>
          </cell>
        </row>
        <row r="21">
          <cell r="A21" t="str">
            <v>自家用</v>
          </cell>
          <cell r="B21" t="str">
            <v>火力</v>
          </cell>
          <cell r="C21" t="str">
            <v>汽力</v>
          </cell>
          <cell r="D21" t="str">
            <v>富山県</v>
          </cell>
          <cell r="E21" t="str">
            <v>富山製紙㈱</v>
          </cell>
          <cell r="F21" t="str">
            <v>富山工場</v>
          </cell>
          <cell r="G21">
            <v>4200</v>
          </cell>
        </row>
        <row r="22">
          <cell r="A22" t="str">
            <v>自家用</v>
          </cell>
          <cell r="B22" t="str">
            <v>火力</v>
          </cell>
          <cell r="C22" t="str">
            <v>汽力</v>
          </cell>
          <cell r="D22" t="str">
            <v>富山県</v>
          </cell>
          <cell r="E22" t="str">
            <v>中越パルプ工業㈱</v>
          </cell>
          <cell r="F22" t="str">
            <v>能町工場</v>
          </cell>
          <cell r="G22">
            <v>70700</v>
          </cell>
        </row>
        <row r="23">
          <cell r="A23" t="str">
            <v>自家用</v>
          </cell>
          <cell r="B23" t="str">
            <v>火力</v>
          </cell>
          <cell r="C23" t="str">
            <v>汽力</v>
          </cell>
          <cell r="D23" t="str">
            <v>富山県</v>
          </cell>
          <cell r="E23" t="str">
            <v>中越パルプ工業㈱</v>
          </cell>
          <cell r="F23" t="str">
            <v>二塚工場</v>
          </cell>
          <cell r="G23">
            <v>49900</v>
          </cell>
        </row>
        <row r="24">
          <cell r="A24" t="str">
            <v>自家用</v>
          </cell>
          <cell r="B24" t="str">
            <v>火力</v>
          </cell>
          <cell r="C24" t="str">
            <v>汽力</v>
          </cell>
          <cell r="D24" t="str">
            <v>富山県</v>
          </cell>
          <cell r="E24" t="str">
            <v>富山地区広域圏事務組合</v>
          </cell>
          <cell r="F24" t="str">
            <v>クリーンセンター立山火力</v>
          </cell>
          <cell r="G24">
            <v>2500</v>
          </cell>
        </row>
        <row r="25">
          <cell r="A25" t="str">
            <v>自家用</v>
          </cell>
          <cell r="B25" t="str">
            <v>火力</v>
          </cell>
          <cell r="C25" t="str">
            <v>汽力</v>
          </cell>
          <cell r="D25" t="str">
            <v>富山県</v>
          </cell>
          <cell r="E25" t="str">
            <v>富士薬品工業㈱</v>
          </cell>
          <cell r="F25" t="str">
            <v>第１</v>
          </cell>
          <cell r="G25">
            <v>2200</v>
          </cell>
        </row>
        <row r="26">
          <cell r="A26" t="str">
            <v>自家用</v>
          </cell>
          <cell r="B26" t="str">
            <v>火力</v>
          </cell>
          <cell r="C26" t="str">
            <v>汽力</v>
          </cell>
          <cell r="D26" t="str">
            <v>石川県</v>
          </cell>
          <cell r="E26" t="str">
            <v>加賀製紙㈱</v>
          </cell>
          <cell r="F26" t="str">
            <v>西金沢</v>
          </cell>
          <cell r="G26">
            <v>2100</v>
          </cell>
        </row>
        <row r="27">
          <cell r="A27" t="str">
            <v>自家用</v>
          </cell>
          <cell r="B27" t="str">
            <v>火力</v>
          </cell>
          <cell r="C27" t="str">
            <v>汽力</v>
          </cell>
          <cell r="D27" t="str">
            <v>石川県</v>
          </cell>
          <cell r="E27" t="str">
            <v>金沢市</v>
          </cell>
          <cell r="F27" t="str">
            <v>西部クリーンセンター</v>
          </cell>
          <cell r="G27">
            <v>1600</v>
          </cell>
        </row>
        <row r="28">
          <cell r="A28" t="str">
            <v>自家用</v>
          </cell>
          <cell r="B28" t="str">
            <v>火力</v>
          </cell>
          <cell r="C28" t="str">
            <v>汽力</v>
          </cell>
          <cell r="D28" t="str">
            <v>石川県</v>
          </cell>
          <cell r="E28" t="str">
            <v>小松精練㈱</v>
          </cell>
          <cell r="F28" t="str">
            <v>根上</v>
          </cell>
          <cell r="G28">
            <v>6300</v>
          </cell>
        </row>
        <row r="29">
          <cell r="A29" t="str">
            <v>自家用</v>
          </cell>
          <cell r="B29" t="str">
            <v>火力</v>
          </cell>
          <cell r="C29" t="str">
            <v>汽力</v>
          </cell>
          <cell r="D29" t="str">
            <v>石川県</v>
          </cell>
          <cell r="E29" t="str">
            <v>㈱アイテックス</v>
          </cell>
          <cell r="F29" t="str">
            <v>小舞子</v>
          </cell>
          <cell r="G29">
            <v>1800</v>
          </cell>
        </row>
        <row r="30">
          <cell r="A30" t="str">
            <v>自家用</v>
          </cell>
          <cell r="B30" t="str">
            <v>火力</v>
          </cell>
          <cell r="C30" t="str">
            <v>汽力</v>
          </cell>
          <cell r="D30" t="str">
            <v>石川県</v>
          </cell>
          <cell r="E30" t="str">
            <v>金沢市</v>
          </cell>
          <cell r="F30" t="str">
            <v>東部クリーンセンター</v>
          </cell>
          <cell r="G30">
            <v>3000</v>
          </cell>
        </row>
        <row r="31">
          <cell r="A31" t="str">
            <v>自家用</v>
          </cell>
          <cell r="B31" t="str">
            <v>火力</v>
          </cell>
          <cell r="C31" t="str">
            <v>汽力</v>
          </cell>
          <cell r="D31" t="str">
            <v>石川県</v>
          </cell>
          <cell r="E31" t="str">
            <v>松任石川広域圏事務組合</v>
          </cell>
          <cell r="F31" t="str">
            <v>松任石川環境クリーンセンター</v>
          </cell>
          <cell r="G31">
            <v>2900</v>
          </cell>
        </row>
        <row r="32">
          <cell r="A32" t="str">
            <v>自家用</v>
          </cell>
          <cell r="B32" t="str">
            <v>火力</v>
          </cell>
          <cell r="C32" t="str">
            <v>汽力</v>
          </cell>
          <cell r="D32" t="str">
            <v>福井県</v>
          </cell>
          <cell r="E32" t="str">
            <v>東洋紡績㈱</v>
          </cell>
          <cell r="F32" t="str">
            <v>つるが工場第１</v>
          </cell>
          <cell r="G32">
            <v>25200</v>
          </cell>
        </row>
        <row r="33">
          <cell r="A33" t="str">
            <v>自家用</v>
          </cell>
          <cell r="B33" t="str">
            <v>火力</v>
          </cell>
          <cell r="C33" t="str">
            <v>汽力</v>
          </cell>
          <cell r="D33" t="str">
            <v>福井県</v>
          </cell>
          <cell r="E33" t="str">
            <v>東洋紡績㈱</v>
          </cell>
          <cell r="F33" t="str">
            <v>つるが工場第２</v>
          </cell>
          <cell r="G33">
            <v>5700</v>
          </cell>
        </row>
        <row r="34">
          <cell r="A34" t="str">
            <v>自家用</v>
          </cell>
          <cell r="B34" t="str">
            <v>火力</v>
          </cell>
          <cell r="C34" t="str">
            <v>汽力</v>
          </cell>
          <cell r="D34" t="str">
            <v>福井県</v>
          </cell>
          <cell r="E34" t="str">
            <v>ウラセ㈱</v>
          </cell>
          <cell r="F34" t="str">
            <v>ウラセ</v>
          </cell>
          <cell r="G34">
            <v>2500</v>
          </cell>
        </row>
        <row r="35">
          <cell r="A35" t="str">
            <v>自家用</v>
          </cell>
          <cell r="B35" t="str">
            <v>火力</v>
          </cell>
          <cell r="C35" t="str">
            <v>汽力</v>
          </cell>
          <cell r="D35" t="str">
            <v>福井県</v>
          </cell>
          <cell r="E35" t="str">
            <v>レンゴー㈱</v>
          </cell>
          <cell r="F35" t="str">
            <v>金津事業所</v>
          </cell>
          <cell r="G35">
            <v>27500</v>
          </cell>
        </row>
        <row r="36">
          <cell r="A36" t="str">
            <v>自家用</v>
          </cell>
          <cell r="B36" t="str">
            <v>火力</v>
          </cell>
          <cell r="C36" t="str">
            <v>汽力</v>
          </cell>
          <cell r="D36" t="str">
            <v>福井県</v>
          </cell>
          <cell r="E36" t="str">
            <v>㈱ミツヤ</v>
          </cell>
          <cell r="F36" t="str">
            <v>本社工場</v>
          </cell>
          <cell r="G36">
            <v>350</v>
          </cell>
        </row>
        <row r="37">
          <cell r="A37" t="str">
            <v>自家用</v>
          </cell>
          <cell r="B37" t="str">
            <v>火力</v>
          </cell>
          <cell r="C37" t="str">
            <v>汽力</v>
          </cell>
          <cell r="D37" t="str">
            <v>福井県</v>
          </cell>
          <cell r="E37" t="str">
            <v>福井市</v>
          </cell>
          <cell r="F37" t="str">
            <v>クリーンセンター</v>
          </cell>
          <cell r="G37">
            <v>1600</v>
          </cell>
        </row>
        <row r="38">
          <cell r="A38" t="str">
            <v>自家用</v>
          </cell>
          <cell r="B38" t="str">
            <v>火力</v>
          </cell>
          <cell r="C38" t="str">
            <v>ｶﾞｽﾀｰﾋﾞﾝ</v>
          </cell>
          <cell r="D38" t="str">
            <v>富山県</v>
          </cell>
          <cell r="E38" t="str">
            <v>ワイケイケイ㈱</v>
          </cell>
          <cell r="F38" t="str">
            <v>黒部工場ガスタービン</v>
          </cell>
          <cell r="G38">
            <v>5500</v>
          </cell>
        </row>
        <row r="39">
          <cell r="A39" t="str">
            <v>自家用</v>
          </cell>
          <cell r="B39" t="str">
            <v>火力</v>
          </cell>
          <cell r="C39" t="str">
            <v>ｶﾞｽﾀｰﾋﾞﾝ</v>
          </cell>
          <cell r="D39" t="str">
            <v>富山県</v>
          </cell>
          <cell r="E39" t="str">
            <v>松下電子工業㈱</v>
          </cell>
          <cell r="F39" t="str">
            <v>魚津工場</v>
          </cell>
          <cell r="G39">
            <v>9000</v>
          </cell>
        </row>
        <row r="40">
          <cell r="A40" t="str">
            <v>自家用</v>
          </cell>
          <cell r="B40" t="str">
            <v>火力</v>
          </cell>
          <cell r="C40" t="str">
            <v>ｶﾞｽﾀｰﾋﾞﾝ</v>
          </cell>
          <cell r="D40" t="str">
            <v>富山県</v>
          </cell>
          <cell r="E40" t="str">
            <v>松下電子工業㈱</v>
          </cell>
          <cell r="F40" t="str">
            <v>砺波工場</v>
          </cell>
          <cell r="G40">
            <v>9000</v>
          </cell>
        </row>
        <row r="41">
          <cell r="A41" t="str">
            <v>自家用</v>
          </cell>
          <cell r="B41" t="str">
            <v>火力</v>
          </cell>
          <cell r="C41" t="str">
            <v>ｶﾞｽﾀｰﾋﾞﾝ</v>
          </cell>
          <cell r="D41" t="str">
            <v>富山県</v>
          </cell>
          <cell r="E41" t="str">
            <v>日本ゼオン㈱</v>
          </cell>
          <cell r="F41" t="str">
            <v>高岡工場ガスタービン</v>
          </cell>
          <cell r="G41">
            <v>3830</v>
          </cell>
        </row>
        <row r="42">
          <cell r="A42" t="str">
            <v>自家用</v>
          </cell>
          <cell r="B42" t="str">
            <v>火力</v>
          </cell>
          <cell r="C42" t="str">
            <v>ｶﾞｽﾀｰﾋﾞﾝ</v>
          </cell>
          <cell r="D42" t="str">
            <v>富山県</v>
          </cell>
          <cell r="E42" t="str">
            <v>新日軽㈱</v>
          </cell>
          <cell r="F42" t="str">
            <v>北陸製造所小矢部工場</v>
          </cell>
          <cell r="G42">
            <v>4180</v>
          </cell>
        </row>
        <row r="43">
          <cell r="A43" t="str">
            <v>自家用</v>
          </cell>
          <cell r="B43" t="str">
            <v>火力</v>
          </cell>
          <cell r="C43" t="str">
            <v>ｶﾞｽﾀｰﾋﾞﾝ</v>
          </cell>
          <cell r="D43" t="str">
            <v>富山県</v>
          </cell>
          <cell r="E43" t="str">
            <v>中越合金鋳工㈱</v>
          </cell>
          <cell r="F43" t="str">
            <v>中越合金</v>
          </cell>
          <cell r="G43">
            <v>6400</v>
          </cell>
        </row>
        <row r="44">
          <cell r="A44" t="str">
            <v>自家用</v>
          </cell>
          <cell r="B44" t="str">
            <v>火力</v>
          </cell>
          <cell r="C44" t="str">
            <v>ｶﾞｽﾀｰﾋﾞﾝ</v>
          </cell>
          <cell r="D44" t="str">
            <v>石川県</v>
          </cell>
          <cell r="E44" t="str">
            <v>金沢市</v>
          </cell>
          <cell r="F44" t="str">
            <v>城北水質管理センターガスタービン</v>
          </cell>
          <cell r="G44">
            <v>2400</v>
          </cell>
        </row>
        <row r="45">
          <cell r="A45" t="str">
            <v>自家用</v>
          </cell>
          <cell r="B45" t="str">
            <v>火力</v>
          </cell>
          <cell r="C45" t="str">
            <v>ｶﾞｽﾀｰﾋﾞﾝ</v>
          </cell>
          <cell r="D45" t="str">
            <v>石川県</v>
          </cell>
          <cell r="E45" t="str">
            <v>ソニー根上㈱</v>
          </cell>
          <cell r="F45" t="str">
            <v>ソニー根上㈱</v>
          </cell>
          <cell r="G45">
            <v>1500</v>
          </cell>
        </row>
        <row r="46">
          <cell r="A46" t="str">
            <v>自家用</v>
          </cell>
          <cell r="B46" t="str">
            <v>火力</v>
          </cell>
          <cell r="C46" t="str">
            <v>ｶﾞｽﾀｰﾋﾞﾝ</v>
          </cell>
          <cell r="D46" t="str">
            <v>石川県</v>
          </cell>
          <cell r="E46" t="str">
            <v>松下電器産業㈱</v>
          </cell>
          <cell r="F46" t="str">
            <v>液晶事業部</v>
          </cell>
          <cell r="G46">
            <v>3000</v>
          </cell>
        </row>
        <row r="47">
          <cell r="A47" t="str">
            <v>自家用</v>
          </cell>
          <cell r="B47" t="str">
            <v>火力</v>
          </cell>
          <cell r="C47" t="str">
            <v>内燃力</v>
          </cell>
          <cell r="D47" t="str">
            <v>富山県</v>
          </cell>
          <cell r="E47" t="str">
            <v>日産化学工業㈱</v>
          </cell>
          <cell r="F47" t="str">
            <v>日産化学富山工場</v>
          </cell>
          <cell r="G47">
            <v>5000</v>
          </cell>
        </row>
        <row r="48">
          <cell r="A48" t="str">
            <v>自家用</v>
          </cell>
          <cell r="B48" t="str">
            <v>火力</v>
          </cell>
          <cell r="C48" t="str">
            <v>内燃力</v>
          </cell>
          <cell r="D48" t="str">
            <v>富山県</v>
          </cell>
          <cell r="E48" t="str">
            <v>中越合金鋳工㈱</v>
          </cell>
          <cell r="F48" t="str">
            <v>中越合金</v>
          </cell>
          <cell r="G48">
            <v>2900</v>
          </cell>
        </row>
        <row r="49">
          <cell r="A49" t="str">
            <v>自家用</v>
          </cell>
          <cell r="B49" t="str">
            <v>火力</v>
          </cell>
          <cell r="C49" t="str">
            <v>内燃力</v>
          </cell>
          <cell r="D49" t="str">
            <v>富山県</v>
          </cell>
          <cell r="E49" t="str">
            <v>協同組合アピア</v>
          </cell>
          <cell r="F49" t="str">
            <v>アピア</v>
          </cell>
          <cell r="G49">
            <v>1152</v>
          </cell>
        </row>
        <row r="50">
          <cell r="A50" t="str">
            <v>自家用</v>
          </cell>
          <cell r="B50" t="str">
            <v>火力</v>
          </cell>
          <cell r="C50" t="str">
            <v>内燃力</v>
          </cell>
          <cell r="D50" t="str">
            <v>富山県</v>
          </cell>
          <cell r="E50" t="str">
            <v>日清紡績㈱</v>
          </cell>
          <cell r="F50" t="str">
            <v>富山工場内燃力</v>
          </cell>
          <cell r="G50">
            <v>5000</v>
          </cell>
        </row>
        <row r="51">
          <cell r="A51" t="str">
            <v>自家用</v>
          </cell>
          <cell r="B51" t="str">
            <v>火力</v>
          </cell>
          <cell r="C51" t="str">
            <v>内燃力</v>
          </cell>
          <cell r="D51" t="str">
            <v>富山県</v>
          </cell>
          <cell r="E51" t="str">
            <v>富山県</v>
          </cell>
          <cell r="F51" t="str">
            <v>富山県立中央病院内燃力</v>
          </cell>
          <cell r="G51">
            <v>1200</v>
          </cell>
        </row>
        <row r="52">
          <cell r="A52" t="str">
            <v>自家用</v>
          </cell>
          <cell r="B52" t="str">
            <v>火力</v>
          </cell>
          <cell r="C52" t="str">
            <v>内燃力</v>
          </cell>
          <cell r="D52" t="str">
            <v>富山県</v>
          </cell>
          <cell r="E52" t="str">
            <v>㈱マイカル北日本</v>
          </cell>
          <cell r="F52" t="str">
            <v>高岡サティ内燃力</v>
          </cell>
          <cell r="G52">
            <v>1992</v>
          </cell>
        </row>
        <row r="53">
          <cell r="A53" t="str">
            <v>自家用</v>
          </cell>
          <cell r="B53" t="str">
            <v>火力</v>
          </cell>
          <cell r="C53" t="str">
            <v>内燃力</v>
          </cell>
          <cell r="D53" t="str">
            <v>富山県</v>
          </cell>
          <cell r="E53" t="str">
            <v>利賀リゾート開発㈱</v>
          </cell>
          <cell r="F53" t="str">
            <v>スノーバレー利賀スキー場</v>
          </cell>
          <cell r="G53">
            <v>1500</v>
          </cell>
        </row>
        <row r="54">
          <cell r="A54" t="str">
            <v>自家用</v>
          </cell>
          <cell r="B54" t="str">
            <v>火力</v>
          </cell>
          <cell r="C54" t="str">
            <v>内燃力</v>
          </cell>
          <cell r="D54" t="str">
            <v>富山県</v>
          </cell>
          <cell r="E54" t="str">
            <v>朝日電子㈱</v>
          </cell>
          <cell r="F54" t="str">
            <v>朝日電子内燃力</v>
          </cell>
          <cell r="G54">
            <v>1320</v>
          </cell>
        </row>
        <row r="55">
          <cell r="A55" t="str">
            <v>自家用</v>
          </cell>
          <cell r="B55" t="str">
            <v>火力</v>
          </cell>
          <cell r="C55" t="str">
            <v>内燃力</v>
          </cell>
          <cell r="D55" t="str">
            <v>富山県</v>
          </cell>
          <cell r="E55" t="str">
            <v>敷島紡績㈱</v>
          </cell>
          <cell r="F55" t="str">
            <v>富山工場</v>
          </cell>
          <cell r="G55">
            <v>1200</v>
          </cell>
        </row>
        <row r="56">
          <cell r="A56" t="str">
            <v>自家用</v>
          </cell>
          <cell r="B56" t="str">
            <v>火力</v>
          </cell>
          <cell r="C56" t="str">
            <v>内燃力</v>
          </cell>
          <cell r="D56" t="str">
            <v>石川県</v>
          </cell>
          <cell r="E56" t="str">
            <v>金沢市</v>
          </cell>
          <cell r="F56" t="str">
            <v>西部クリーンセンター内燃力</v>
          </cell>
          <cell r="G56">
            <v>2000</v>
          </cell>
        </row>
        <row r="57">
          <cell r="A57" t="str">
            <v>自家用</v>
          </cell>
          <cell r="B57" t="str">
            <v>火力</v>
          </cell>
          <cell r="C57" t="str">
            <v>内燃力</v>
          </cell>
          <cell r="D57" t="str">
            <v>石川県</v>
          </cell>
          <cell r="E57" t="str">
            <v>金沢市</v>
          </cell>
          <cell r="F57" t="str">
            <v>東部クリーンセンター内燃力</v>
          </cell>
          <cell r="G57">
            <v>1200</v>
          </cell>
        </row>
        <row r="58">
          <cell r="A58" t="str">
            <v>自家用</v>
          </cell>
          <cell r="B58" t="str">
            <v>火力</v>
          </cell>
          <cell r="C58" t="str">
            <v>内燃力</v>
          </cell>
          <cell r="D58" t="str">
            <v>石川県</v>
          </cell>
          <cell r="E58" t="str">
            <v>高山物産㈱</v>
          </cell>
          <cell r="F58" t="str">
            <v>アクアリゾートルネス金沢</v>
          </cell>
          <cell r="G58">
            <v>1500</v>
          </cell>
        </row>
        <row r="59">
          <cell r="A59" t="str">
            <v>自家用</v>
          </cell>
          <cell r="B59" t="str">
            <v>火力</v>
          </cell>
          <cell r="C59" t="str">
            <v>内燃力</v>
          </cell>
          <cell r="D59" t="str">
            <v>石川県</v>
          </cell>
          <cell r="E59" t="str">
            <v>東レ㈱</v>
          </cell>
          <cell r="F59" t="str">
            <v>東レ石川</v>
          </cell>
          <cell r="G59">
            <v>10000</v>
          </cell>
        </row>
        <row r="60">
          <cell r="A60" t="str">
            <v>自家用</v>
          </cell>
          <cell r="B60" t="str">
            <v>火力</v>
          </cell>
          <cell r="C60" t="str">
            <v>内燃力</v>
          </cell>
          <cell r="D60" t="str">
            <v>石川県</v>
          </cell>
          <cell r="E60" t="str">
            <v>㈱ホテルゆのくに</v>
          </cell>
          <cell r="F60" t="str">
            <v>ゆのくに白雲閣内燃力</v>
          </cell>
          <cell r="G60">
            <v>1950</v>
          </cell>
        </row>
        <row r="61">
          <cell r="A61" t="str">
            <v>自家用</v>
          </cell>
          <cell r="B61" t="str">
            <v>火力</v>
          </cell>
          <cell r="C61" t="str">
            <v>内燃力</v>
          </cell>
          <cell r="D61" t="str">
            <v>石川県</v>
          </cell>
          <cell r="E61" t="str">
            <v>㈱キタセン</v>
          </cell>
          <cell r="F61" t="str">
            <v>根上工場内燃力</v>
          </cell>
          <cell r="G61">
            <v>2800</v>
          </cell>
        </row>
        <row r="62">
          <cell r="A62" t="str">
            <v>自家用</v>
          </cell>
          <cell r="B62" t="str">
            <v>火力</v>
          </cell>
          <cell r="C62" t="str">
            <v>内燃力</v>
          </cell>
          <cell r="D62" t="str">
            <v>石川県</v>
          </cell>
          <cell r="E62" t="str">
            <v>積水樹脂㈱</v>
          </cell>
          <cell r="F62" t="str">
            <v>石川工場内燃力</v>
          </cell>
          <cell r="G62">
            <v>1950</v>
          </cell>
        </row>
        <row r="63">
          <cell r="A63" t="str">
            <v>自家用</v>
          </cell>
          <cell r="B63" t="str">
            <v>火力</v>
          </cell>
          <cell r="C63" t="str">
            <v>内燃力</v>
          </cell>
          <cell r="D63" t="str">
            <v>石川県</v>
          </cell>
          <cell r="E63" t="str">
            <v>中川製紙㈱</v>
          </cell>
          <cell r="F63" t="str">
            <v>本社工場内燃力</v>
          </cell>
          <cell r="G63">
            <v>1450</v>
          </cell>
        </row>
        <row r="64">
          <cell r="A64" t="str">
            <v>自家用</v>
          </cell>
          <cell r="B64" t="str">
            <v>火力</v>
          </cell>
          <cell r="C64" t="str">
            <v>内燃力</v>
          </cell>
          <cell r="D64" t="str">
            <v>石川県</v>
          </cell>
          <cell r="E64" t="str">
            <v>㈱東振精機</v>
          </cell>
          <cell r="F64" t="str">
            <v>寺井工場内燃力</v>
          </cell>
          <cell r="G64">
            <v>1300</v>
          </cell>
        </row>
        <row r="65">
          <cell r="A65" t="str">
            <v>自家用</v>
          </cell>
          <cell r="B65" t="str">
            <v>火力</v>
          </cell>
          <cell r="C65" t="str">
            <v>内燃力</v>
          </cell>
          <cell r="D65" t="str">
            <v>石川県</v>
          </cell>
          <cell r="E65" t="str">
            <v>北陸ジャスコ㈱</v>
          </cell>
          <cell r="F65" t="str">
            <v>ジャスコ杜の里内燃力</v>
          </cell>
          <cell r="G65">
            <v>1020</v>
          </cell>
        </row>
        <row r="66">
          <cell r="A66" t="str">
            <v>自家用</v>
          </cell>
          <cell r="B66" t="str">
            <v>火力</v>
          </cell>
          <cell r="C66" t="str">
            <v>内燃力</v>
          </cell>
          <cell r="D66" t="str">
            <v>石川県</v>
          </cell>
          <cell r="E66" t="str">
            <v>立山合金工業㈱</v>
          </cell>
          <cell r="F66" t="str">
            <v>石川工場</v>
          </cell>
          <cell r="G66">
            <v>5000</v>
          </cell>
        </row>
        <row r="67">
          <cell r="A67" t="str">
            <v>自家用</v>
          </cell>
          <cell r="B67" t="str">
            <v>火力</v>
          </cell>
          <cell r="C67" t="str">
            <v>内燃力</v>
          </cell>
          <cell r="D67" t="str">
            <v>石川県</v>
          </cell>
          <cell r="E67" t="str">
            <v>北陸ジャスコ㈱</v>
          </cell>
          <cell r="F67" t="str">
            <v>松任店内燃力</v>
          </cell>
          <cell r="G67">
            <v>1200</v>
          </cell>
        </row>
        <row r="68">
          <cell r="A68" t="str">
            <v>自家用</v>
          </cell>
          <cell r="B68" t="str">
            <v>火力</v>
          </cell>
          <cell r="C68" t="str">
            <v>内燃力</v>
          </cell>
          <cell r="D68" t="str">
            <v>石川県</v>
          </cell>
          <cell r="E68" t="str">
            <v>加賀ｺﾐｭﾆﾃｨｰﾌﾟﾗｻﾞ㈱</v>
          </cell>
          <cell r="F68" t="str">
            <v>アビオシティ加賀内燃力</v>
          </cell>
          <cell r="G68">
            <v>1360</v>
          </cell>
        </row>
        <row r="69">
          <cell r="A69" t="str">
            <v>自家用</v>
          </cell>
          <cell r="B69" t="str">
            <v>火力</v>
          </cell>
          <cell r="C69" t="str">
            <v>内燃力</v>
          </cell>
          <cell r="D69" t="str">
            <v>石川県</v>
          </cell>
          <cell r="E69" t="str">
            <v>㈱平和堂</v>
          </cell>
          <cell r="F69" t="str">
            <v>アル・プラザ金沢内燃力</v>
          </cell>
          <cell r="G69">
            <v>1700</v>
          </cell>
        </row>
        <row r="70">
          <cell r="A70" t="str">
            <v>自家用</v>
          </cell>
          <cell r="B70" t="str">
            <v>火力</v>
          </cell>
          <cell r="C70" t="str">
            <v>内燃力</v>
          </cell>
          <cell r="D70" t="str">
            <v>石川県</v>
          </cell>
          <cell r="E70" t="str">
            <v>㈱小松製作所</v>
          </cell>
          <cell r="F70" t="str">
            <v>粟津工場ＣＧＳ</v>
          </cell>
          <cell r="G70">
            <v>1308</v>
          </cell>
        </row>
        <row r="71">
          <cell r="A71" t="str">
            <v>自家用</v>
          </cell>
          <cell r="B71" t="str">
            <v>火力</v>
          </cell>
          <cell r="C71" t="str">
            <v>内燃力</v>
          </cell>
          <cell r="D71" t="str">
            <v>石川県</v>
          </cell>
          <cell r="E71" t="str">
            <v>㈱ホテル百万石</v>
          </cell>
          <cell r="F71" t="str">
            <v>ホテル百万石内燃力</v>
          </cell>
          <cell r="G71">
            <v>1450</v>
          </cell>
        </row>
        <row r="72">
          <cell r="A72" t="str">
            <v>自家用</v>
          </cell>
          <cell r="B72" t="str">
            <v>火力</v>
          </cell>
          <cell r="C72" t="str">
            <v>内燃力</v>
          </cell>
          <cell r="D72" t="str">
            <v>石川県</v>
          </cell>
          <cell r="E72" t="str">
            <v>金沢市</v>
          </cell>
          <cell r="F72" t="str">
            <v>西部水質管理センター</v>
          </cell>
          <cell r="G72">
            <v>2000</v>
          </cell>
        </row>
        <row r="73">
          <cell r="A73" t="str">
            <v>自家用</v>
          </cell>
          <cell r="B73" t="str">
            <v>火力</v>
          </cell>
          <cell r="C73" t="str">
            <v>内燃力</v>
          </cell>
          <cell r="D73" t="str">
            <v>石川県</v>
          </cell>
          <cell r="E73" t="str">
            <v>北陸ジャスコ㈱</v>
          </cell>
          <cell r="F73" t="str">
            <v>加賀の里店内燃力</v>
          </cell>
          <cell r="G73">
            <v>1200</v>
          </cell>
        </row>
        <row r="74">
          <cell r="A74" t="str">
            <v>自家用</v>
          </cell>
          <cell r="B74" t="str">
            <v>火力</v>
          </cell>
          <cell r="C74" t="str">
            <v>内燃力</v>
          </cell>
          <cell r="D74" t="str">
            <v>石川県</v>
          </cell>
          <cell r="E74" t="str">
            <v>帝人加工糸㈱</v>
          </cell>
          <cell r="F74" t="str">
            <v>帝人加工糸小松工場</v>
          </cell>
          <cell r="G74">
            <v>1900</v>
          </cell>
        </row>
        <row r="75">
          <cell r="A75" t="str">
            <v>自家用</v>
          </cell>
          <cell r="B75" t="str">
            <v>火力</v>
          </cell>
          <cell r="C75" t="str">
            <v>内燃力</v>
          </cell>
          <cell r="D75" t="str">
            <v>石川県</v>
          </cell>
          <cell r="E75" t="str">
            <v>山越㈱</v>
          </cell>
          <cell r="F75" t="str">
            <v>高松工場内燃力</v>
          </cell>
          <cell r="G75">
            <v>12400</v>
          </cell>
        </row>
        <row r="76">
          <cell r="A76" t="str">
            <v>自家用</v>
          </cell>
          <cell r="B76" t="str">
            <v>火力</v>
          </cell>
          <cell r="C76" t="str">
            <v>内燃力</v>
          </cell>
          <cell r="D76" t="str">
            <v>石川県</v>
          </cell>
          <cell r="E76" t="str">
            <v>㈱金沢長崎屋</v>
          </cell>
          <cell r="F76" t="str">
            <v>内燃力</v>
          </cell>
          <cell r="G76">
            <v>1360</v>
          </cell>
        </row>
        <row r="77">
          <cell r="A77" t="str">
            <v>自家用</v>
          </cell>
          <cell r="B77" t="str">
            <v>火力</v>
          </cell>
          <cell r="C77" t="str">
            <v>内燃力</v>
          </cell>
          <cell r="D77" t="str">
            <v>石川県</v>
          </cell>
          <cell r="E77" t="str">
            <v>㈱マイカル北陸</v>
          </cell>
          <cell r="F77" t="str">
            <v>御経塚SATY</v>
          </cell>
          <cell r="G77">
            <v>2432</v>
          </cell>
        </row>
        <row r="78">
          <cell r="A78" t="str">
            <v>自家用</v>
          </cell>
          <cell r="B78" t="str">
            <v>火力</v>
          </cell>
          <cell r="C78" t="str">
            <v>内燃力</v>
          </cell>
          <cell r="D78" t="str">
            <v>石川県</v>
          </cell>
          <cell r="E78" t="str">
            <v>ユニー㈱</v>
          </cell>
          <cell r="F78" t="str">
            <v>フェアモール松任店内燃力</v>
          </cell>
          <cell r="G78">
            <v>1130</v>
          </cell>
        </row>
        <row r="79">
          <cell r="A79" t="str">
            <v>自家用</v>
          </cell>
          <cell r="B79" t="str">
            <v>火力</v>
          </cell>
          <cell r="C79" t="str">
            <v>内燃力</v>
          </cell>
          <cell r="D79" t="str">
            <v>石川県</v>
          </cell>
          <cell r="E79" t="str">
            <v>㈱マイカル北日本</v>
          </cell>
          <cell r="F79" t="str">
            <v>金沢サティ</v>
          </cell>
          <cell r="G79">
            <v>2000</v>
          </cell>
        </row>
        <row r="80">
          <cell r="A80" t="str">
            <v>自家用</v>
          </cell>
          <cell r="B80" t="str">
            <v>火力</v>
          </cell>
          <cell r="C80" t="str">
            <v>内燃力</v>
          </cell>
          <cell r="D80" t="str">
            <v>福井県</v>
          </cell>
          <cell r="E80" t="str">
            <v>福井市企業局</v>
          </cell>
          <cell r="F80" t="str">
            <v>九頭竜浄水場</v>
          </cell>
          <cell r="G80">
            <v>2000</v>
          </cell>
        </row>
        <row r="81">
          <cell r="A81" t="str">
            <v>自家用</v>
          </cell>
          <cell r="B81" t="str">
            <v>火力</v>
          </cell>
          <cell r="C81" t="str">
            <v>内燃力</v>
          </cell>
          <cell r="D81" t="str">
            <v>福井県</v>
          </cell>
          <cell r="E81" t="str">
            <v>福井医科大学</v>
          </cell>
          <cell r="F81" t="str">
            <v>内燃力</v>
          </cell>
          <cell r="G81">
            <v>1200</v>
          </cell>
        </row>
        <row r="82">
          <cell r="A82" t="str">
            <v>自家用</v>
          </cell>
          <cell r="B82" t="str">
            <v>火力</v>
          </cell>
          <cell r="C82" t="str">
            <v>内燃力</v>
          </cell>
          <cell r="D82" t="str">
            <v>福井県</v>
          </cell>
          <cell r="E82" t="str">
            <v>セーレン㈱</v>
          </cell>
          <cell r="F82" t="str">
            <v>セーレン新田</v>
          </cell>
          <cell r="G82">
            <v>5000</v>
          </cell>
        </row>
        <row r="83">
          <cell r="A83" t="str">
            <v>自家用</v>
          </cell>
          <cell r="B83" t="str">
            <v>火力</v>
          </cell>
          <cell r="C83" t="str">
            <v>内燃力</v>
          </cell>
          <cell r="D83" t="str">
            <v>福井県</v>
          </cell>
          <cell r="E83" t="str">
            <v>三国観光産業㈱</v>
          </cell>
          <cell r="F83" t="str">
            <v>三国競艇場内燃力</v>
          </cell>
          <cell r="G83">
            <v>2000</v>
          </cell>
        </row>
        <row r="84">
          <cell r="A84" t="str">
            <v>自家用</v>
          </cell>
          <cell r="B84" t="str">
            <v>火力</v>
          </cell>
          <cell r="C84" t="str">
            <v>内燃力</v>
          </cell>
          <cell r="D84" t="str">
            <v>福井県</v>
          </cell>
          <cell r="E84" t="str">
            <v>カネボウ合繊㈱</v>
          </cell>
          <cell r="F84" t="str">
            <v>北陸合繊工場内燃力</v>
          </cell>
          <cell r="G84">
            <v>10000</v>
          </cell>
        </row>
        <row r="85">
          <cell r="A85" t="str">
            <v>自家用</v>
          </cell>
          <cell r="B85" t="str">
            <v>火力</v>
          </cell>
          <cell r="C85" t="str">
            <v>内燃力</v>
          </cell>
          <cell r="D85" t="str">
            <v>福井県</v>
          </cell>
          <cell r="E85" t="str">
            <v>武生松下電器㈱</v>
          </cell>
          <cell r="F85" t="str">
            <v>第２内燃力</v>
          </cell>
          <cell r="G85">
            <v>4200</v>
          </cell>
        </row>
        <row r="86">
          <cell r="A86" t="str">
            <v>自家用</v>
          </cell>
          <cell r="B86" t="str">
            <v>火力</v>
          </cell>
          <cell r="C86" t="str">
            <v>内燃力</v>
          </cell>
          <cell r="D86" t="str">
            <v>福井県</v>
          </cell>
          <cell r="E86" t="str">
            <v>㈱インテックス２１</v>
          </cell>
          <cell r="F86" t="str">
            <v>内燃力</v>
          </cell>
          <cell r="G86">
            <v>1300</v>
          </cell>
        </row>
        <row r="87">
          <cell r="A87" t="str">
            <v>自家用</v>
          </cell>
          <cell r="B87" t="str">
            <v>火力</v>
          </cell>
          <cell r="C87" t="str">
            <v>内燃力</v>
          </cell>
          <cell r="D87" t="str">
            <v>福井県</v>
          </cell>
          <cell r="E87" t="str">
            <v>㈱フクセン</v>
          </cell>
          <cell r="F87" t="str">
            <v>内燃力</v>
          </cell>
          <cell r="G87">
            <v>1300</v>
          </cell>
        </row>
        <row r="88">
          <cell r="A88" t="str">
            <v>自家用</v>
          </cell>
          <cell r="B88" t="str">
            <v>火力</v>
          </cell>
          <cell r="C88" t="str">
            <v>内燃力</v>
          </cell>
          <cell r="D88" t="str">
            <v>福井県</v>
          </cell>
          <cell r="E88" t="str">
            <v>武生商業開発㈱</v>
          </cell>
          <cell r="F88" t="str">
            <v>武生ショッピングタウン内燃力</v>
          </cell>
          <cell r="G88">
            <v>2000</v>
          </cell>
        </row>
        <row r="89">
          <cell r="A89" t="str">
            <v>自家用</v>
          </cell>
          <cell r="B89" t="str">
            <v>火力</v>
          </cell>
          <cell r="C89" t="str">
            <v>内燃力</v>
          </cell>
          <cell r="D89" t="str">
            <v>福井県</v>
          </cell>
          <cell r="E89" t="str">
            <v>㈱平和堂</v>
          </cell>
          <cell r="F89" t="str">
            <v>アル・プラザアミ</v>
          </cell>
          <cell r="G89">
            <v>1360</v>
          </cell>
        </row>
        <row r="90">
          <cell r="A90" t="str">
            <v>自家用</v>
          </cell>
          <cell r="B90" t="str">
            <v>火力</v>
          </cell>
          <cell r="C90" t="str">
            <v>内燃力</v>
          </cell>
          <cell r="D90" t="str">
            <v>福井県</v>
          </cell>
          <cell r="E90" t="str">
            <v>ｱｲｼﾝ･ｴｲ･ﾀﾞﾌﾞﾘｭ工業㈱</v>
          </cell>
          <cell r="F90" t="str">
            <v>内燃力</v>
          </cell>
          <cell r="G90">
            <v>4000</v>
          </cell>
        </row>
        <row r="91">
          <cell r="A91" t="str">
            <v>自家用</v>
          </cell>
          <cell r="B91" t="str">
            <v>火力</v>
          </cell>
          <cell r="C91" t="str">
            <v>内燃力</v>
          </cell>
          <cell r="D91" t="str">
            <v>富山県</v>
          </cell>
          <cell r="E91" t="str">
            <v>㈱平和堂</v>
          </cell>
          <cell r="F91" t="str">
            <v>アル・プラザ平和堂鯖江店</v>
          </cell>
          <cell r="G91">
            <v>1530</v>
          </cell>
        </row>
        <row r="92">
          <cell r="A92" t="str">
            <v>自家用</v>
          </cell>
          <cell r="B92" t="str">
            <v>原子力</v>
          </cell>
          <cell r="C92" t="str">
            <v>原子力</v>
          </cell>
          <cell r="D92" t="str">
            <v>福井県</v>
          </cell>
          <cell r="E92" t="str">
            <v>核燃料サイクル開発機構</v>
          </cell>
          <cell r="F92" t="str">
            <v>新型転換炉ふげん</v>
          </cell>
          <cell r="G92">
            <v>165000</v>
          </cell>
        </row>
        <row r="93">
          <cell r="A93" t="str">
            <v>自家用</v>
          </cell>
          <cell r="B93" t="str">
            <v>その他</v>
          </cell>
          <cell r="C93" t="str">
            <v>風力</v>
          </cell>
          <cell r="D93" t="str">
            <v>石川県</v>
          </cell>
          <cell r="E93" t="str">
            <v>石川県</v>
          </cell>
          <cell r="F93" t="str">
            <v>鹿島少年自然の家碁石ヶ峰風力発電設備</v>
          </cell>
          <cell r="G93">
            <v>600</v>
          </cell>
        </row>
      </sheetData>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H1288"/>
  <sheetViews>
    <sheetView showGridLines="0" tabSelected="1" zoomScale="90" zoomScaleNormal="90" zoomScaleSheetLayoutView="90" workbookViewId="0">
      <selection activeCell="AJ25" sqref="AJ25"/>
    </sheetView>
  </sheetViews>
  <sheetFormatPr defaultColWidth="9.140625" defaultRowHeight="10.5"/>
  <cols>
    <col min="1" max="1" width="1.140625" style="8" customWidth="1"/>
    <col min="2" max="2" width="1.42578125" style="8" customWidth="1"/>
    <col min="3" max="3" width="2.7109375" style="8" hidden="1" customWidth="1"/>
    <col min="4" max="4" width="3" style="8" customWidth="1"/>
    <col min="5" max="5" width="11.85546875" style="8" customWidth="1"/>
    <col min="6" max="6" width="5.140625" style="8" customWidth="1"/>
    <col min="7" max="7" width="13.7109375" style="8" customWidth="1"/>
    <col min="8" max="8" width="15.28515625" style="8" customWidth="1"/>
    <col min="9" max="9" width="13.7109375" style="8" customWidth="1"/>
    <col min="10" max="11" width="16.7109375" style="8" customWidth="1"/>
    <col min="12" max="12" width="3.140625" style="8" customWidth="1"/>
    <col min="13" max="13" width="2.28515625" style="8" customWidth="1"/>
    <col min="14" max="14" width="4.85546875" style="8" customWidth="1"/>
    <col min="15" max="15" width="33.140625" style="8" customWidth="1"/>
    <col min="16" max="16" width="19.28515625" style="8" customWidth="1"/>
    <col min="17" max="18" width="23.140625" style="8" customWidth="1"/>
    <col min="19" max="19" width="15.42578125" style="8" customWidth="1"/>
    <col min="20" max="20" width="9.7109375" style="8" hidden="1" customWidth="1"/>
    <col min="21" max="21" width="42.140625" style="8" hidden="1" customWidth="1"/>
    <col min="22" max="22" width="19.7109375" style="8" hidden="1" customWidth="1"/>
    <col min="23" max="23" width="18.7109375" style="8" hidden="1" customWidth="1"/>
    <col min="24" max="24" width="25.42578125" style="8" hidden="1" customWidth="1"/>
    <col min="25" max="25" width="28.7109375" style="8" hidden="1" customWidth="1"/>
    <col min="26" max="26" width="16.42578125" style="8" hidden="1" customWidth="1"/>
    <col min="27" max="27" width="7.7109375" style="8" hidden="1" customWidth="1"/>
    <col min="28" max="29" width="14.140625" style="8" hidden="1" customWidth="1"/>
    <col min="30" max="30" width="13" style="8" hidden="1" customWidth="1"/>
    <col min="31" max="32" width="7.7109375" style="8" hidden="1" customWidth="1"/>
    <col min="33" max="33" width="5.7109375" style="8" customWidth="1"/>
    <col min="34" max="34" width="4.85546875" style="8" customWidth="1"/>
    <col min="35" max="35" width="23.7109375" style="8" customWidth="1"/>
    <col min="36" max="36" width="17.140625" style="8" customWidth="1"/>
    <col min="37" max="37" width="5.5703125" style="8" customWidth="1"/>
    <col min="38" max="38" width="16.85546875" style="8" customWidth="1"/>
    <col min="39" max="39" width="19.7109375" style="8" bestFit="1" customWidth="1"/>
    <col min="40" max="40" width="25.7109375" style="8" hidden="1" customWidth="1"/>
    <col min="41" max="41" width="21.85546875" style="8" hidden="1" customWidth="1"/>
    <col min="42" max="42" width="19.7109375" style="8" hidden="1" customWidth="1"/>
    <col min="43" max="43" width="7.7109375" style="8" hidden="1" customWidth="1"/>
    <col min="44" max="44" width="18.7109375" style="8" hidden="1" customWidth="1"/>
    <col min="45" max="46" width="5.140625" style="8" bestFit="1" customWidth="1"/>
    <col min="47" max="47" width="18" style="8" hidden="1" customWidth="1"/>
    <col min="48" max="48" width="60.42578125" style="8" hidden="1" customWidth="1"/>
    <col min="49" max="49" width="18" style="8" hidden="1" customWidth="1"/>
    <col min="50" max="50" width="12.28515625" style="8" hidden="1" customWidth="1"/>
    <col min="51" max="51" width="24.7109375" style="8" hidden="1" customWidth="1"/>
    <col min="52" max="52" width="60.42578125" style="8" hidden="1" customWidth="1"/>
    <col min="53" max="53" width="78.7109375" style="8" hidden="1" customWidth="1"/>
    <col min="54" max="54" width="26.7109375" style="8" hidden="1" customWidth="1"/>
    <col min="55" max="55" width="5.140625" style="8" hidden="1" customWidth="1"/>
    <col min="56" max="56" width="60.42578125" style="8" hidden="1" customWidth="1"/>
    <col min="57" max="57" width="5.140625" style="8" hidden="1" customWidth="1"/>
    <col min="58" max="58" width="48.85546875" style="8" hidden="1" customWidth="1"/>
    <col min="59" max="59" width="5.140625" style="8" hidden="1" customWidth="1"/>
    <col min="60" max="60" width="7.7109375" style="8" hidden="1" customWidth="1"/>
    <col min="61" max="16384" width="9.140625" style="8"/>
  </cols>
  <sheetData>
    <row r="1" spans="1:60" ht="13.5" customHeight="1">
      <c r="A1" s="1"/>
      <c r="B1" s="62"/>
      <c r="C1" s="1"/>
      <c r="D1" s="61"/>
      <c r="E1" s="61"/>
      <c r="F1" s="61"/>
      <c r="G1" s="61"/>
      <c r="H1" s="1"/>
      <c r="I1" s="1"/>
      <c r="J1" s="1"/>
      <c r="K1" s="1"/>
      <c r="L1" s="1"/>
      <c r="M1" s="85"/>
      <c r="N1" s="85"/>
      <c r="O1" s="85"/>
      <c r="P1" s="85"/>
      <c r="Q1" s="85"/>
      <c r="R1" s="85"/>
      <c r="S1" s="85"/>
      <c r="T1" s="121" t="s">
        <v>367</v>
      </c>
      <c r="U1" s="121" t="s">
        <v>367</v>
      </c>
      <c r="V1" s="121" t="s">
        <v>367</v>
      </c>
      <c r="W1" s="121" t="s">
        <v>367</v>
      </c>
      <c r="X1" s="121" t="s">
        <v>367</v>
      </c>
      <c r="Y1" s="121" t="s">
        <v>367</v>
      </c>
      <c r="Z1" s="121" t="s">
        <v>367</v>
      </c>
      <c r="AA1" s="121" t="s">
        <v>367</v>
      </c>
      <c r="AB1" s="121" t="s">
        <v>367</v>
      </c>
      <c r="AC1" s="121" t="s">
        <v>367</v>
      </c>
      <c r="AD1" s="121" t="s">
        <v>367</v>
      </c>
      <c r="AE1" s="121" t="s">
        <v>367</v>
      </c>
      <c r="AF1" s="121" t="s">
        <v>367</v>
      </c>
      <c r="AG1" s="121"/>
      <c r="AH1" s="85"/>
      <c r="AI1" s="85"/>
      <c r="AJ1" s="85"/>
      <c r="AK1" s="85"/>
      <c r="AL1" s="85"/>
      <c r="AM1" s="121"/>
      <c r="AN1" s="60" t="s">
        <v>367</v>
      </c>
      <c r="AO1" s="60" t="s">
        <v>367</v>
      </c>
      <c r="AP1" s="60" t="s">
        <v>367</v>
      </c>
      <c r="AQ1" s="60" t="s">
        <v>367</v>
      </c>
      <c r="AR1" s="60" t="s">
        <v>367</v>
      </c>
      <c r="AS1" s="60" t="s">
        <v>367</v>
      </c>
      <c r="AT1" s="60" t="s">
        <v>367</v>
      </c>
      <c r="AU1" s="60" t="s">
        <v>367</v>
      </c>
      <c r="AV1" s="60" t="s">
        <v>367</v>
      </c>
      <c r="AW1" s="60" t="s">
        <v>367</v>
      </c>
      <c r="AX1" s="60" t="s">
        <v>367</v>
      </c>
      <c r="AY1" s="60" t="s">
        <v>367</v>
      </c>
      <c r="AZ1" s="60" t="s">
        <v>367</v>
      </c>
      <c r="BA1" s="60" t="s">
        <v>367</v>
      </c>
      <c r="BB1" s="60" t="s">
        <v>367</v>
      </c>
      <c r="BC1" s="60" t="s">
        <v>367</v>
      </c>
      <c r="BD1" s="60" t="s">
        <v>367</v>
      </c>
      <c r="BE1" s="60" t="s">
        <v>367</v>
      </c>
      <c r="BF1" s="60" t="s">
        <v>367</v>
      </c>
      <c r="BG1" s="60" t="s">
        <v>367</v>
      </c>
      <c r="BH1" s="60" t="s">
        <v>367</v>
      </c>
    </row>
    <row r="2" spans="1:60" ht="26.25" customHeight="1">
      <c r="A2" s="1"/>
      <c r="B2" s="1"/>
      <c r="C2" s="410" t="s">
        <v>2125</v>
      </c>
      <c r="D2" s="411"/>
      <c r="E2" s="411"/>
      <c r="F2" s="411"/>
      <c r="G2" s="411"/>
      <c r="H2" s="411"/>
      <c r="I2" s="411"/>
      <c r="J2" s="411"/>
      <c r="K2" s="411"/>
      <c r="L2" s="1"/>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U2" s="8" t="s">
        <v>389</v>
      </c>
      <c r="AW2" s="60" t="s">
        <v>372</v>
      </c>
      <c r="BB2" s="60" t="s">
        <v>388</v>
      </c>
      <c r="BD2" s="60" t="s">
        <v>374</v>
      </c>
    </row>
    <row r="3" spans="1:60" ht="22.5" customHeight="1">
      <c r="A3" s="1"/>
      <c r="B3" s="1"/>
      <c r="C3" s="347"/>
      <c r="D3" s="491" t="s">
        <v>1</v>
      </c>
      <c r="E3" s="492"/>
      <c r="F3" s="493"/>
      <c r="G3" s="627"/>
      <c r="H3" s="628"/>
      <c r="I3" s="628"/>
      <c r="J3" s="628"/>
      <c r="K3" s="629"/>
      <c r="L3" s="1"/>
      <c r="M3" s="85"/>
      <c r="N3" s="85"/>
      <c r="O3" s="85"/>
      <c r="P3" s="85"/>
      <c r="Q3" s="85"/>
      <c r="R3" s="85"/>
      <c r="S3" s="85"/>
      <c r="T3" s="122"/>
      <c r="U3" s="85" t="s">
        <v>366</v>
      </c>
      <c r="V3" s="85"/>
      <c r="W3" s="85"/>
      <c r="X3" s="85"/>
      <c r="Y3" s="85"/>
      <c r="Z3" s="85"/>
      <c r="AA3" s="85"/>
      <c r="AB3" s="85"/>
      <c r="AC3" s="85"/>
      <c r="AD3" s="85"/>
      <c r="AE3" s="85"/>
      <c r="AF3" s="85"/>
      <c r="AG3" s="85"/>
      <c r="AH3" s="85"/>
      <c r="AI3" s="85"/>
      <c r="AJ3" s="85"/>
      <c r="AK3" s="85"/>
      <c r="AL3" s="85"/>
      <c r="AM3" s="85"/>
      <c r="AU3" s="67" t="s">
        <v>387</v>
      </c>
      <c r="AV3" s="67" t="s">
        <v>386</v>
      </c>
      <c r="AW3" s="67" t="s">
        <v>383</v>
      </c>
      <c r="AX3" s="67" t="s">
        <v>385</v>
      </c>
      <c r="AY3" s="67" t="s">
        <v>382</v>
      </c>
      <c r="AZ3" s="63" t="s">
        <v>381</v>
      </c>
      <c r="BA3" s="63" t="s">
        <v>380</v>
      </c>
      <c r="BB3" s="67" t="s">
        <v>379</v>
      </c>
      <c r="BD3" s="63" t="s">
        <v>378</v>
      </c>
      <c r="BF3" s="8" t="s">
        <v>377</v>
      </c>
    </row>
    <row r="4" spans="1:60" ht="12.75" customHeight="1">
      <c r="A4" s="1"/>
      <c r="B4" s="1"/>
      <c r="C4" s="348"/>
      <c r="D4" s="414" t="s">
        <v>2126</v>
      </c>
      <c r="E4" s="415"/>
      <c r="F4" s="415"/>
      <c r="G4" s="416"/>
      <c r="H4" s="630" t="s">
        <v>2440</v>
      </c>
      <c r="I4" s="631"/>
      <c r="J4" s="631"/>
      <c r="K4" s="632"/>
      <c r="L4" s="1"/>
      <c r="M4" s="85"/>
      <c r="N4" s="123" t="s">
        <v>301</v>
      </c>
      <c r="O4" s="85"/>
      <c r="P4" s="85"/>
      <c r="Q4" s="85"/>
      <c r="R4" s="85"/>
      <c r="S4" s="85"/>
      <c r="T4" s="85"/>
      <c r="U4" s="85"/>
      <c r="V4" s="85"/>
      <c r="W4" s="85"/>
      <c r="X4" s="85"/>
      <c r="Y4" s="85"/>
      <c r="Z4" s="85"/>
      <c r="AA4" s="85"/>
      <c r="AB4" s="85"/>
      <c r="AC4" s="85"/>
      <c r="AD4" s="85"/>
      <c r="AE4" s="85"/>
      <c r="AF4" s="85"/>
      <c r="AG4" s="85"/>
      <c r="AH4" s="123"/>
      <c r="AI4" s="85"/>
      <c r="AJ4" s="85"/>
      <c r="AK4" s="85"/>
      <c r="AL4" s="85"/>
      <c r="AM4" s="85"/>
      <c r="AU4" s="19"/>
      <c r="AV4" s="19"/>
      <c r="AW4" s="19"/>
      <c r="AX4" s="19"/>
      <c r="AY4" s="19"/>
      <c r="AZ4" s="19"/>
      <c r="BA4" s="19"/>
      <c r="BB4" s="19"/>
      <c r="BD4" s="19" t="str">
        <f>IF(係数3!L5="","",係数3!L5)</f>
        <v>北海道電力(株)</v>
      </c>
      <c r="BF4" s="65" t="s">
        <v>376</v>
      </c>
      <c r="BG4" s="66" t="s">
        <v>375</v>
      </c>
      <c r="BH4" s="8" t="s">
        <v>374</v>
      </c>
    </row>
    <row r="5" spans="1:60" ht="12.75" customHeight="1" thickBot="1">
      <c r="A5" s="1"/>
      <c r="B5" s="1"/>
      <c r="C5" s="348"/>
      <c r="D5" s="417"/>
      <c r="E5" s="418"/>
      <c r="F5" s="418"/>
      <c r="G5" s="419"/>
      <c r="H5" s="633"/>
      <c r="I5" s="634"/>
      <c r="J5" s="634"/>
      <c r="K5" s="635"/>
      <c r="L5" s="1"/>
      <c r="M5" s="85"/>
      <c r="N5" s="124" t="s">
        <v>1760</v>
      </c>
      <c r="O5" s="125"/>
      <c r="P5" s="125"/>
      <c r="Q5" s="125"/>
      <c r="R5" s="125"/>
      <c r="S5" s="125"/>
      <c r="T5" s="126"/>
      <c r="U5" s="126"/>
      <c r="V5" s="126"/>
      <c r="W5" s="126"/>
      <c r="X5" s="126"/>
      <c r="Y5" s="126"/>
      <c r="Z5" s="126"/>
      <c r="AA5" s="85"/>
      <c r="AB5" s="85"/>
      <c r="AC5" s="85"/>
      <c r="AD5" s="85"/>
      <c r="AE5" s="126"/>
      <c r="AF5" s="126"/>
      <c r="AG5" s="85"/>
      <c r="AH5" s="124" t="s">
        <v>302</v>
      </c>
      <c r="AI5" s="125"/>
      <c r="AJ5" s="125"/>
      <c r="AK5" s="125"/>
      <c r="AL5" s="125"/>
      <c r="AM5" s="126"/>
      <c r="AN5" s="58"/>
      <c r="AU5" s="19" t="str">
        <f>IF(係数3!A5="","",係数3!A5)</f>
        <v>A0002</v>
      </c>
      <c r="AV5" s="19" t="str">
        <f>IF(係数3!B5="","",係数3!B5)</f>
        <v>イーレックス(株)</v>
      </c>
      <c r="AW5" s="19" t="str">
        <f>IF(係数3!C5="","",係数3!C5)</f>
        <v/>
      </c>
      <c r="AX5" s="19">
        <f>IF(係数3!D5="","",係数3!D5)</f>
        <v>4.2200000000000001E-4</v>
      </c>
      <c r="AY5" s="19">
        <f>IF(係数3!E5="","",係数3!E5)</f>
        <v>4.2200000000000001E-4</v>
      </c>
      <c r="AZ5" s="19" t="str">
        <f>IF(係数3!F5="","",係数3!F5)</f>
        <v>イーレックス(株)</v>
      </c>
      <c r="BA5" s="19" t="str">
        <f>IF(係数3!G5="","",係数3!G5)</f>
        <v>イーレックス(株)_</v>
      </c>
      <c r="BB5" s="19">
        <f>AY5*1000</f>
        <v>0.42199999999999999</v>
      </c>
      <c r="BD5" s="19" t="str">
        <f>IF(係数3!L6="","",係数3!L6)</f>
        <v>東北電力(株)</v>
      </c>
      <c r="BF5" s="65" t="s">
        <v>373</v>
      </c>
      <c r="BG5" s="66" t="s">
        <v>2124</v>
      </c>
      <c r="BH5" s="8" t="s">
        <v>372</v>
      </c>
    </row>
    <row r="6" spans="1:60" ht="12.75" customHeight="1" thickBot="1">
      <c r="A6" s="1"/>
      <c r="B6" s="1"/>
      <c r="C6" s="497"/>
      <c r="D6" s="498"/>
      <c r="E6" s="498"/>
      <c r="F6" s="498"/>
      <c r="G6" s="498"/>
      <c r="H6" s="136"/>
      <c r="I6" s="136"/>
      <c r="J6" s="136"/>
      <c r="K6" s="136"/>
      <c r="L6" s="1"/>
      <c r="M6" s="85"/>
      <c r="N6" s="333"/>
      <c r="O6" s="335" t="s">
        <v>31</v>
      </c>
      <c r="P6" s="336" t="s">
        <v>300</v>
      </c>
      <c r="Q6" s="313" t="s">
        <v>348</v>
      </c>
      <c r="R6" s="335" t="s">
        <v>347</v>
      </c>
      <c r="S6" s="337" t="s">
        <v>84</v>
      </c>
      <c r="T6" s="129" t="s">
        <v>334</v>
      </c>
      <c r="U6" s="130" t="s">
        <v>333</v>
      </c>
      <c r="V6" s="130" t="s">
        <v>332</v>
      </c>
      <c r="W6" s="127" t="s">
        <v>346</v>
      </c>
      <c r="X6" s="131" t="s">
        <v>345</v>
      </c>
      <c r="Y6" s="132" t="s">
        <v>344</v>
      </c>
      <c r="Z6" s="132" t="s">
        <v>343</v>
      </c>
      <c r="AA6" s="132" t="s">
        <v>342</v>
      </c>
      <c r="AB6" s="132" t="s">
        <v>341</v>
      </c>
      <c r="AC6" s="132" t="s">
        <v>340</v>
      </c>
      <c r="AD6" s="132" t="s">
        <v>339</v>
      </c>
      <c r="AE6" s="130" t="s">
        <v>338</v>
      </c>
      <c r="AF6" s="128" t="s">
        <v>337</v>
      </c>
      <c r="AG6" s="85"/>
      <c r="AH6" s="327"/>
      <c r="AI6" s="313" t="s">
        <v>336</v>
      </c>
      <c r="AJ6" s="420" t="s">
        <v>335</v>
      </c>
      <c r="AK6" s="421"/>
      <c r="AL6" s="331" t="s">
        <v>84</v>
      </c>
      <c r="AM6" s="85"/>
      <c r="AN6" s="36" t="s">
        <v>334</v>
      </c>
      <c r="AO6" s="35" t="s">
        <v>333</v>
      </c>
      <c r="AP6" s="25" t="s">
        <v>332</v>
      </c>
      <c r="AU6" s="19" t="str">
        <f>IF(係数3!A6="","",係数3!A6)</f>
        <v>A0003</v>
      </c>
      <c r="AV6" s="19" t="str">
        <f>IF(係数3!B6="","",係数3!B6)</f>
        <v>リエスパワー(株)</v>
      </c>
      <c r="AW6" s="19" t="str">
        <f>IF(係数3!C6="","",係数3!C6)</f>
        <v/>
      </c>
      <c r="AX6" s="19">
        <f>IF(係数3!D6="","",係数3!D6)</f>
        <v>0</v>
      </c>
      <c r="AY6" s="19">
        <f>IF(係数3!E6="","",係数3!E6)</f>
        <v>0</v>
      </c>
      <c r="AZ6" s="19" t="str">
        <f>IF(係数3!F6="","",係数3!F6)</f>
        <v>リエスパワー(株)</v>
      </c>
      <c r="BA6" s="19" t="str">
        <f>IF(係数3!G6="","",係数3!G6)</f>
        <v>リエスパワー(株)_</v>
      </c>
      <c r="BB6" s="19">
        <f t="shared" ref="BB6:BB69" si="0">AY6*1000</f>
        <v>0</v>
      </c>
      <c r="BD6" s="19" t="str">
        <f>IF(係数3!L7="","",係数3!L7)</f>
        <v>東京電力エナジーパートナー(株)</v>
      </c>
      <c r="BF6" s="59" t="s">
        <v>371</v>
      </c>
      <c r="BG6" s="66" t="s">
        <v>370</v>
      </c>
      <c r="BH6" s="8" t="s">
        <v>369</v>
      </c>
    </row>
    <row r="7" spans="1:60" ht="23.25" customHeight="1" thickTop="1">
      <c r="A7" s="1"/>
      <c r="B7" s="1"/>
      <c r="C7" s="497"/>
      <c r="D7" s="497"/>
      <c r="E7" s="497"/>
      <c r="F7" s="497"/>
      <c r="G7" s="497"/>
      <c r="H7" s="136"/>
      <c r="I7" s="136"/>
      <c r="J7" s="136"/>
      <c r="K7" s="136"/>
      <c r="L7" s="1"/>
      <c r="M7" s="85"/>
      <c r="N7" s="334">
        <v>1</v>
      </c>
      <c r="O7" s="299"/>
      <c r="P7" s="299"/>
      <c r="Q7" s="302" t="str">
        <f t="shared" ref="Q7:Q12" si="1">IF(O7="","",_xlfn.IFNA(VLOOKUP(O7&amp;"_"&amp;P7,$BA:$BB,2,FALSE),"該当する排出係数がありません"))</f>
        <v/>
      </c>
      <c r="R7" s="31"/>
      <c r="S7" s="300"/>
      <c r="T7" s="30">
        <f>係数１!D$48</f>
        <v>8640</v>
      </c>
      <c r="U7" s="49" t="str">
        <f>IF(OR(S7="",O7=""),"",S7/1000*T7*0.0258)</f>
        <v/>
      </c>
      <c r="V7" s="49" t="str">
        <f>IF(OR(S7="",O7=""),"",IF(R7="",S7*Q7,S7*R7))</f>
        <v/>
      </c>
      <c r="W7" s="51" t="str">
        <f t="array" aca="1" ref="W7" ca="1">IF(O7="","",IF(ISNUMBER(AA7),INDIRECT($BG$6&amp;AA7),IF(AA7="a",Q7,IF(AA7="b",INDIRECT($BG$6&amp;AB7),IF(AA7="c",R7,"")))))</f>
        <v/>
      </c>
      <c r="X7" s="50"/>
      <c r="Y7" s="49" t="str">
        <f>IF(OR(S7="",O7=""),"",IF(X7="",S7*W7,S7*X7))</f>
        <v/>
      </c>
      <c r="Z7" s="48" t="str">
        <f t="shared" ref="Z7:Z12" ca="1" si="2">IF(O7="","",IF(COUNTIF(INDIRECT($BG$4&amp;":"&amp;$BG$4),O7),1,0))</f>
        <v/>
      </c>
      <c r="AA7" s="48" t="str">
        <f ca="1">IF(O7="","",IF(OR(AE7="",AF7=""),"c",IFERROR(MATCH("*残差*",INDIRECT($BG$5&amp;AE7&amp;":"&amp;$BG$5&amp;AF7),0)+AE7-1,IF(AF7-AE7&gt;=1,"b","a"))))</f>
        <v/>
      </c>
      <c r="AB7" s="48" t="str">
        <f ca="1">IF(O7="","",IF(OR(AE7="",AF7=""),"-",IFERROR(MATCH("*事業者全体*",INDIRECT($BG$5&amp;AE7&amp;":"&amp;$BG$5&amp;AF7),0)+AE7-1,"-")))</f>
        <v/>
      </c>
      <c r="AC7" s="48">
        <f ca="1">IF(Z7=0,1,IF(R7="",0,1))</f>
        <v>0</v>
      </c>
      <c r="AD7" s="48">
        <f>IF(R7="",0,1)</f>
        <v>0</v>
      </c>
      <c r="AE7" s="48" t="str">
        <f t="shared" ref="AE7:AE12" si="3">_xlfn.IFNA(MATCH(O7,$AZ:$AZ,0),"")</f>
        <v/>
      </c>
      <c r="AF7" s="47" t="str">
        <f t="shared" ref="AF7:AF12" si="4">IFERROR(IF(O7="","",AE7+COUNTIF($AZ:$AZ,O7)-1),"")</f>
        <v/>
      </c>
      <c r="AG7" s="85"/>
      <c r="AH7" s="328">
        <v>1</v>
      </c>
      <c r="AI7" s="9"/>
      <c r="AJ7" s="494"/>
      <c r="AK7" s="495"/>
      <c r="AL7" s="10"/>
      <c r="AM7" s="85"/>
      <c r="AN7" s="30" t="str">
        <f>IF(AJ7="","",IF(AJ7=0,3600,係数１!D$48))</f>
        <v/>
      </c>
      <c r="AO7" s="49" t="str">
        <f>IF(OR(AL7="",AJ7="",AI7=""),"",AL7/1000*AN7*0.0258)</f>
        <v/>
      </c>
      <c r="AP7" s="84" t="str">
        <f>IF(OR(AL7="",AI7=""),"",AL7*AJ7)</f>
        <v/>
      </c>
      <c r="AU7" s="19" t="str">
        <f>IF(係数3!A7="","",係数3!A7)</f>
        <v>A0004</v>
      </c>
      <c r="AV7" s="19" t="str">
        <f>IF(係数3!B7="","",係数3!B7)</f>
        <v>エバーグリーン・リテイリング(株)</v>
      </c>
      <c r="AW7" s="19" t="str">
        <f>IF(係数3!C7="","",係数3!C7)</f>
        <v>メニューA</v>
      </c>
      <c r="AX7" s="19">
        <f>IF(係数3!D7="","",係数3!D7)</f>
        <v>0</v>
      </c>
      <c r="AY7" s="19">
        <f>IF(係数3!E7="","",係数3!E7)</f>
        <v>0</v>
      </c>
      <c r="AZ7" s="19" t="str">
        <f>IF(係数3!F7="","",係数3!F7)</f>
        <v>エバーグリーン・リテイリング(株)</v>
      </c>
      <c r="BA7" s="19" t="str">
        <f>IF(係数3!G7="","",係数3!G7)</f>
        <v>エバーグリーン・リテイリング(株)_メニューA</v>
      </c>
      <c r="BB7" s="19">
        <f t="shared" si="0"/>
        <v>0</v>
      </c>
      <c r="BD7" s="19" t="str">
        <f>IF(係数3!L8="","",係数3!L8)</f>
        <v>中部電力ミライズ(株)</v>
      </c>
    </row>
    <row r="8" spans="1:60" ht="28.5" customHeight="1">
      <c r="A8" s="1"/>
      <c r="B8" s="1"/>
      <c r="C8" s="496" t="s">
        <v>2429</v>
      </c>
      <c r="D8" s="425"/>
      <c r="E8" s="425"/>
      <c r="F8" s="425"/>
      <c r="G8" s="425"/>
      <c r="H8" s="425"/>
      <c r="I8" s="425"/>
      <c r="J8" s="425"/>
      <c r="K8" s="426"/>
      <c r="L8" s="1"/>
      <c r="M8" s="85"/>
      <c r="N8" s="329">
        <v>2</v>
      </c>
      <c r="O8" s="32"/>
      <c r="P8" s="32"/>
      <c r="Q8" s="302" t="str">
        <f t="shared" si="1"/>
        <v/>
      </c>
      <c r="R8" s="33"/>
      <c r="S8" s="303"/>
      <c r="T8" s="30">
        <f>係数１!D$48</f>
        <v>8640</v>
      </c>
      <c r="U8" s="49" t="str">
        <f t="shared" ref="U8:U12" si="5">IF(OR(S8="",O8=""),"",S8/1000*T8*0.0258)</f>
        <v/>
      </c>
      <c r="V8" s="49" t="str">
        <f t="shared" ref="V8:V12" si="6">IF(OR(S8="",O8=""),"",IF(R8="",S8*Q8,S8*R8))</f>
        <v/>
      </c>
      <c r="W8" s="51" t="str">
        <f ca="1">IF(O8="","",IF(ISNUMBER(AA8),INDIRECT($BG$6&amp;AA8),IF(AA8="a",Q8,IF(AA8="b",INDIRECT($BG$6&amp;AB8),IF(AA8="c",R8,"")))))</f>
        <v/>
      </c>
      <c r="X8" s="50"/>
      <c r="Y8" s="49" t="str">
        <f t="shared" ref="Y8:Y12" si="7">IF(OR(S8="",O8=""),"",IF(X8="",S8*W8,S8*X8))</f>
        <v/>
      </c>
      <c r="Z8" s="48" t="str">
        <f t="shared" ca="1" si="2"/>
        <v/>
      </c>
      <c r="AA8" s="48" t="str">
        <f t="shared" ref="AA8:AA12" ca="1" si="8">IF(O8="","",IF(OR(AE8="",AF8=""),"c",IFERROR(MATCH("*残差*",INDIRECT($BG$5&amp;AE8&amp;":"&amp;$BG$5&amp;AF8),0)+AE8-1,IF(AF8-AE8&gt;=1,"b","a"))))</f>
        <v/>
      </c>
      <c r="AB8" s="48" t="str">
        <f t="shared" ref="AB8:AB12" ca="1" si="9">IF(O8="","",IF(OR(AE8="",AF8=""),"-",IFERROR(MATCH("*事業者全体*",INDIRECT($BG$5&amp;AE8&amp;":"&amp;$BG$5&amp;AF8),0)+AE8-1,"-")))</f>
        <v/>
      </c>
      <c r="AC8" s="48">
        <f t="shared" ref="AC8:AC12" ca="1" si="10">IF(Z8=0,1,IF(R8="",0,1))</f>
        <v>0</v>
      </c>
      <c r="AD8" s="48">
        <f t="shared" ref="AD8:AD12" si="11">IF(R8="",0,1)</f>
        <v>0</v>
      </c>
      <c r="AE8" s="48" t="str">
        <f t="shared" si="3"/>
        <v/>
      </c>
      <c r="AF8" s="47" t="str">
        <f t="shared" si="4"/>
        <v/>
      </c>
      <c r="AG8" s="85"/>
      <c r="AH8" s="329">
        <v>2</v>
      </c>
      <c r="AI8" s="11"/>
      <c r="AJ8" s="489"/>
      <c r="AK8" s="490"/>
      <c r="AL8" s="12"/>
      <c r="AM8" s="85"/>
      <c r="AN8" s="30" t="str">
        <f>IF(AJ8="","",IF(AJ8=0,3600,係数１!D$48))</f>
        <v/>
      </c>
      <c r="AO8" s="49" t="str">
        <f t="shared" ref="AO8:AO11" si="12">IF(OR(AL8="",AJ8="",AI8=""),"",AL8/1000*AN8*0.0258)</f>
        <v/>
      </c>
      <c r="AP8" s="84" t="str">
        <f t="shared" ref="AP8:AP11" si="13">IF(OR(AL8="",AI8=""),"",AL8*AJ8)</f>
        <v/>
      </c>
      <c r="AU8" s="19" t="str">
        <f>IF(係数3!A8="","",係数3!A8)</f>
        <v/>
      </c>
      <c r="AV8" s="19" t="str">
        <f>IF(係数3!B8="","",係数3!B8)</f>
        <v/>
      </c>
      <c r="AW8" s="19" t="str">
        <f>IF(係数3!C8="","",係数3!C8)</f>
        <v>(参考値)事業者全体</v>
      </c>
      <c r="AX8" s="19">
        <f>IF(係数3!D8="","",係数3!D8)</f>
        <v>0</v>
      </c>
      <c r="AY8" s="19">
        <f>IF(係数3!E8="","",係数3!E8)</f>
        <v>0</v>
      </c>
      <c r="AZ8" s="19" t="str">
        <f>IF(係数3!F8="","",係数3!F8)</f>
        <v>エバーグリーン・リテイリング(株)</v>
      </c>
      <c r="BA8" s="19" t="str">
        <f>IF(係数3!G8="","",係数3!G8)</f>
        <v>エバーグリーン・リテイリング(株)_(参考値)事業者全体</v>
      </c>
      <c r="BB8" s="19">
        <f t="shared" si="0"/>
        <v>0</v>
      </c>
      <c r="BD8" s="19" t="str">
        <f>IF(係数3!L9="","",係数3!L9)</f>
        <v>北陸電力(株)</v>
      </c>
      <c r="BF8" s="65" t="s">
        <v>368</v>
      </c>
      <c r="BG8" s="64">
        <v>505</v>
      </c>
    </row>
    <row r="9" spans="1:60" ht="27" customHeight="1">
      <c r="A9" s="1"/>
      <c r="B9" s="1"/>
      <c r="C9" s="349"/>
      <c r="D9" s="429" t="s">
        <v>2</v>
      </c>
      <c r="E9" s="429"/>
      <c r="F9" s="429"/>
      <c r="G9" s="429"/>
      <c r="H9" s="290" t="s">
        <v>3</v>
      </c>
      <c r="I9" s="290" t="s">
        <v>11</v>
      </c>
      <c r="J9" s="294" t="s">
        <v>299</v>
      </c>
      <c r="K9" s="295" t="s">
        <v>1756</v>
      </c>
      <c r="L9" s="1"/>
      <c r="M9" s="85"/>
      <c r="N9" s="329">
        <v>3</v>
      </c>
      <c r="O9" s="32"/>
      <c r="P9" s="32"/>
      <c r="Q9" s="302" t="str">
        <f t="shared" si="1"/>
        <v/>
      </c>
      <c r="R9" s="33"/>
      <c r="S9" s="303"/>
      <c r="T9" s="30">
        <f>係数１!D$48</f>
        <v>8640</v>
      </c>
      <c r="U9" s="49" t="str">
        <f t="shared" si="5"/>
        <v/>
      </c>
      <c r="V9" s="49" t="str">
        <f t="shared" si="6"/>
        <v/>
      </c>
      <c r="W9" s="51" t="str">
        <f t="array" aca="1" ref="W9" ca="1">IF(O9="","",IF(ISNUMBER(AA9),INDIRECT($BG$6&amp;AA9),IF(AA9="a",Q9,IF(AA9="b",INDIRECT($BG$6&amp;AB9),IF(AA9="c",R9,"")))))</f>
        <v/>
      </c>
      <c r="X9" s="50"/>
      <c r="Y9" s="49" t="str">
        <f t="shared" si="7"/>
        <v/>
      </c>
      <c r="Z9" s="48" t="str">
        <f t="shared" ca="1" si="2"/>
        <v/>
      </c>
      <c r="AA9" s="48" t="str">
        <f t="shared" ca="1" si="8"/>
        <v/>
      </c>
      <c r="AB9" s="48" t="str">
        <f t="shared" ca="1" si="9"/>
        <v/>
      </c>
      <c r="AC9" s="48">
        <f t="shared" ca="1" si="10"/>
        <v>0</v>
      </c>
      <c r="AD9" s="48">
        <f t="shared" si="11"/>
        <v>0</v>
      </c>
      <c r="AE9" s="48" t="str">
        <f t="shared" si="3"/>
        <v/>
      </c>
      <c r="AF9" s="47" t="str">
        <f t="shared" si="4"/>
        <v/>
      </c>
      <c r="AG9" s="85"/>
      <c r="AH9" s="329">
        <v>3</v>
      </c>
      <c r="AI9" s="11"/>
      <c r="AJ9" s="489"/>
      <c r="AK9" s="490"/>
      <c r="AL9" s="12"/>
      <c r="AM9" s="85"/>
      <c r="AN9" s="30" t="str">
        <f>IF(AJ9="","",IF(AJ9=0,3600,係数１!D$48))</f>
        <v/>
      </c>
      <c r="AO9" s="49" t="str">
        <f t="shared" si="12"/>
        <v/>
      </c>
      <c r="AP9" s="84" t="str">
        <f t="shared" si="13"/>
        <v/>
      </c>
      <c r="AU9" s="19" t="str">
        <f>IF(係数3!A9="","",係数3!A9)</f>
        <v>A0006</v>
      </c>
      <c r="AV9" s="19" t="str">
        <f>IF(係数3!B9="","",係数3!B9)</f>
        <v>エバーグリーン・マーケティング(株)</v>
      </c>
      <c r="AW9" s="19" t="str">
        <f>IF(係数3!C9="","",係数3!C9)</f>
        <v>メニューA</v>
      </c>
      <c r="AX9" s="19">
        <f>IF(係数3!D9="","",係数3!D9)</f>
        <v>0</v>
      </c>
      <c r="AY9" s="19">
        <f>IF(係数3!E9="","",係数3!E9)</f>
        <v>0</v>
      </c>
      <c r="AZ9" s="19" t="str">
        <f>IF(係数3!F9="","",係数3!F9)</f>
        <v>エバーグリーン・マーケティング(株)</v>
      </c>
      <c r="BA9" s="19" t="str">
        <f>IF(係数3!G9="","",係数3!G9)</f>
        <v>エバーグリーン・マーケティング(株)_メニューA</v>
      </c>
      <c r="BB9" s="19">
        <f t="shared" si="0"/>
        <v>0</v>
      </c>
      <c r="BD9" s="19" t="str">
        <f>IF(係数3!L10="","",係数3!L10)</f>
        <v>関西電力(株)</v>
      </c>
    </row>
    <row r="10" spans="1:60" ht="27" customHeight="1">
      <c r="A10" s="1"/>
      <c r="B10" s="1"/>
      <c r="C10" s="349"/>
      <c r="D10" s="438" t="s">
        <v>16</v>
      </c>
      <c r="E10" s="439"/>
      <c r="F10" s="439"/>
      <c r="G10" s="440"/>
      <c r="H10" s="290" t="s">
        <v>14</v>
      </c>
      <c r="I10" s="6"/>
      <c r="J10" s="287" t="str">
        <f>IF($I10="","",$I10*係数１!$D$8*0.0258)</f>
        <v/>
      </c>
      <c r="K10" s="287" t="str">
        <f>IF($I10="","",$I10*係数１!$D$8*係数１!$F$8*44/12)</f>
        <v/>
      </c>
      <c r="L10" s="1"/>
      <c r="M10" s="85"/>
      <c r="N10" s="329">
        <v>4</v>
      </c>
      <c r="O10" s="32"/>
      <c r="P10" s="32"/>
      <c r="Q10" s="302" t="str">
        <f t="shared" si="1"/>
        <v/>
      </c>
      <c r="R10" s="33"/>
      <c r="S10" s="303"/>
      <c r="T10" s="30">
        <f>係数１!D$48</f>
        <v>8640</v>
      </c>
      <c r="U10" s="49" t="str">
        <f t="shared" si="5"/>
        <v/>
      </c>
      <c r="V10" s="49" t="str">
        <f t="shared" si="6"/>
        <v/>
      </c>
      <c r="W10" s="51" t="str">
        <f t="array" aca="1" ref="W10" ca="1">IF(O10="","",IF(ISNUMBER(AA10),INDIRECT($BG$6&amp;AA10),IF(AA10="a",Q10,IF(AA10="b",INDIRECT($BG$6&amp;AB10),IF(AA10="c",R10,"")))))</f>
        <v/>
      </c>
      <c r="X10" s="50"/>
      <c r="Y10" s="49" t="str">
        <f t="shared" si="7"/>
        <v/>
      </c>
      <c r="Z10" s="48" t="str">
        <f t="shared" ca="1" si="2"/>
        <v/>
      </c>
      <c r="AA10" s="48" t="str">
        <f t="shared" ca="1" si="8"/>
        <v/>
      </c>
      <c r="AB10" s="48" t="str">
        <f t="shared" ca="1" si="9"/>
        <v/>
      </c>
      <c r="AC10" s="48">
        <f t="shared" ca="1" si="10"/>
        <v>0</v>
      </c>
      <c r="AD10" s="48">
        <f t="shared" si="11"/>
        <v>0</v>
      </c>
      <c r="AE10" s="48" t="str">
        <f t="shared" si="3"/>
        <v/>
      </c>
      <c r="AF10" s="47" t="str">
        <f t="shared" si="4"/>
        <v/>
      </c>
      <c r="AG10" s="85"/>
      <c r="AH10" s="329">
        <v>4</v>
      </c>
      <c r="AI10" s="11"/>
      <c r="AJ10" s="489"/>
      <c r="AK10" s="490"/>
      <c r="AL10" s="12"/>
      <c r="AM10" s="85"/>
      <c r="AN10" s="30" t="str">
        <f>IF(AJ10="","",IF(AJ10=0,3600,係数１!D$48))</f>
        <v/>
      </c>
      <c r="AO10" s="49" t="str">
        <f t="shared" si="12"/>
        <v/>
      </c>
      <c r="AP10" s="84" t="str">
        <f t="shared" si="13"/>
        <v/>
      </c>
      <c r="AU10" s="19" t="str">
        <f>IF(係数3!A10="","",係数3!A10)</f>
        <v/>
      </c>
      <c r="AV10" s="19" t="str">
        <f>IF(係数3!B10="","",係数3!B10)</f>
        <v/>
      </c>
      <c r="AW10" s="19" t="str">
        <f>IF(係数3!C10="","",係数3!C10)</f>
        <v>メニューB(残差)</v>
      </c>
      <c r="AX10" s="19">
        <f>IF(係数3!D10="","",係数3!D10)</f>
        <v>3.7399999999999998E-4</v>
      </c>
      <c r="AY10" s="19">
        <f>IF(係数3!E10="","",係数3!E10)</f>
        <v>3.7399999999999998E-4</v>
      </c>
      <c r="AZ10" s="19" t="str">
        <f>IF(係数3!F10="","",係数3!F10)</f>
        <v>エバーグリーン・マーケティング(株)</v>
      </c>
      <c r="BA10" s="19" t="str">
        <f>IF(係数3!G10="","",係数3!G10)</f>
        <v>エバーグリーン・マーケティング(株)_メニューB(残差)</v>
      </c>
      <c r="BB10" s="19">
        <f t="shared" si="0"/>
        <v>0.374</v>
      </c>
      <c r="BD10" s="19" t="str">
        <f>IF(係数3!L11="","",係数3!L11)</f>
        <v>中国電力(株)</v>
      </c>
    </row>
    <row r="11" spans="1:60" ht="27" customHeight="1" thickBot="1">
      <c r="A11" s="1"/>
      <c r="B11" s="1"/>
      <c r="C11" s="349"/>
      <c r="D11" s="429" t="s">
        <v>4</v>
      </c>
      <c r="E11" s="429"/>
      <c r="F11" s="429"/>
      <c r="G11" s="429"/>
      <c r="H11" s="290" t="s">
        <v>14</v>
      </c>
      <c r="I11" s="6"/>
      <c r="J11" s="287" t="str">
        <f>IF($I11="","",$I11*係数１!$D$11*0.0258)</f>
        <v/>
      </c>
      <c r="K11" s="287" t="str">
        <f>IF($I11="","",$I11*係数１!$D$11*係数１!$F$11*44/12)</f>
        <v/>
      </c>
      <c r="L11" s="1"/>
      <c r="M11" s="85"/>
      <c r="N11" s="329">
        <v>5</v>
      </c>
      <c r="O11" s="32"/>
      <c r="P11" s="32"/>
      <c r="Q11" s="302" t="str">
        <f t="shared" si="1"/>
        <v/>
      </c>
      <c r="R11" s="33"/>
      <c r="S11" s="304"/>
      <c r="T11" s="30">
        <f>係数１!D$48</f>
        <v>8640</v>
      </c>
      <c r="U11" s="49" t="str">
        <f t="shared" si="5"/>
        <v/>
      </c>
      <c r="V11" s="49" t="str">
        <f t="shared" si="6"/>
        <v/>
      </c>
      <c r="W11" s="51" t="str">
        <f t="array" aca="1" ref="W11" ca="1">IF(O11="","",IF(ISNUMBER(AA11),INDIRECT($BG$6&amp;AA11),IF(AA11="a",Q11,IF(AA11="b",INDIRECT($BG$6&amp;AB11),IF(AA11="c",R11,"")))))</f>
        <v/>
      </c>
      <c r="X11" s="50"/>
      <c r="Y11" s="49" t="str">
        <f t="shared" si="7"/>
        <v/>
      </c>
      <c r="Z11" s="48" t="str">
        <f t="shared" ca="1" si="2"/>
        <v/>
      </c>
      <c r="AA11" s="48" t="str">
        <f t="shared" ca="1" si="8"/>
        <v/>
      </c>
      <c r="AB11" s="48" t="str">
        <f t="shared" ca="1" si="9"/>
        <v/>
      </c>
      <c r="AC11" s="48">
        <f t="shared" ca="1" si="10"/>
        <v>0</v>
      </c>
      <c r="AD11" s="48">
        <f t="shared" si="11"/>
        <v>0</v>
      </c>
      <c r="AE11" s="48" t="str">
        <f t="shared" si="3"/>
        <v/>
      </c>
      <c r="AF11" s="47" t="str">
        <f t="shared" si="4"/>
        <v/>
      </c>
      <c r="AG11" s="85"/>
      <c r="AH11" s="330">
        <v>5</v>
      </c>
      <c r="AI11" s="13"/>
      <c r="AJ11" s="500"/>
      <c r="AK11" s="501"/>
      <c r="AL11" s="14"/>
      <c r="AM11" s="85"/>
      <c r="AN11" s="30" t="str">
        <f>IF(AJ11="","",IF(AJ11=0,3600,係数１!D$48))</f>
        <v/>
      </c>
      <c r="AO11" s="49" t="str">
        <f t="shared" si="12"/>
        <v/>
      </c>
      <c r="AP11" s="84" t="str">
        <f t="shared" si="13"/>
        <v/>
      </c>
      <c r="AU11" s="19" t="str">
        <f>IF(係数3!A11="","",係数3!A11)</f>
        <v/>
      </c>
      <c r="AV11" s="19" t="str">
        <f>IF(係数3!B11="","",係数3!B11)</f>
        <v/>
      </c>
      <c r="AW11" s="19" t="str">
        <f>IF(係数3!C11="","",係数3!C11)</f>
        <v>(参考値)事業者全体</v>
      </c>
      <c r="AX11" s="19">
        <f>IF(係数3!D11="","",係数3!D11)</f>
        <v>3.0800000000000001E-4</v>
      </c>
      <c r="AY11" s="19">
        <f>IF(係数3!E11="","",係数3!E11)</f>
        <v>3.0800000000000001E-4</v>
      </c>
      <c r="AZ11" s="19" t="str">
        <f>IF(係数3!F11="","",係数3!F11)</f>
        <v>エバーグリーン・マーケティング(株)</v>
      </c>
      <c r="BA11" s="19" t="str">
        <f>IF(係数3!G11="","",係数3!G11)</f>
        <v>エバーグリーン・マーケティング(株)_(参考値)事業者全体</v>
      </c>
      <c r="BB11" s="19">
        <f t="shared" si="0"/>
        <v>0.308</v>
      </c>
      <c r="BD11" s="19" t="str">
        <f>IF(係数3!L12="","",係数3!L12)</f>
        <v>四国電力(株)</v>
      </c>
    </row>
    <row r="12" spans="1:60" ht="27" customHeight="1" thickTop="1" thickBot="1">
      <c r="A12" s="1"/>
      <c r="B12" s="1"/>
      <c r="C12" s="349"/>
      <c r="D12" s="443" t="s">
        <v>5</v>
      </c>
      <c r="E12" s="444"/>
      <c r="F12" s="444"/>
      <c r="G12" s="445"/>
      <c r="H12" s="290" t="s">
        <v>14</v>
      </c>
      <c r="I12" s="6"/>
      <c r="J12" s="287" t="str">
        <f>IF($I12="","",$I12*係数１!$D$12*0.0258)</f>
        <v/>
      </c>
      <c r="K12" s="287" t="str">
        <f>IF($I12="","",$I12*係数１!$D$12*係数１!$F$12*44/12)</f>
        <v/>
      </c>
      <c r="L12" s="1"/>
      <c r="M12" s="85"/>
      <c r="N12" s="329">
        <v>6</v>
      </c>
      <c r="O12" s="32"/>
      <c r="P12" s="32"/>
      <c r="Q12" s="302" t="str">
        <f t="shared" si="1"/>
        <v/>
      </c>
      <c r="R12" s="33"/>
      <c r="S12" s="303"/>
      <c r="T12" s="30">
        <f>係数１!D$48</f>
        <v>8640</v>
      </c>
      <c r="U12" s="49" t="str">
        <f t="shared" si="5"/>
        <v/>
      </c>
      <c r="V12" s="49" t="str">
        <f t="shared" si="6"/>
        <v/>
      </c>
      <c r="W12" s="51" t="str">
        <f t="array" aca="1" ref="W12" ca="1">IF(O12="","",IF(ISNUMBER(AA12),INDIRECT($BG$6&amp;AA12),IF(AA12="a",Q12,IF(AA12="b",INDIRECT($BG$6&amp;AB12),IF(AA12="c",R12,"")))))</f>
        <v/>
      </c>
      <c r="X12" s="50"/>
      <c r="Y12" s="49" t="str">
        <f t="shared" si="7"/>
        <v/>
      </c>
      <c r="Z12" s="48" t="str">
        <f t="shared" ca="1" si="2"/>
        <v/>
      </c>
      <c r="AA12" s="48" t="str">
        <f t="shared" ca="1" si="8"/>
        <v/>
      </c>
      <c r="AB12" s="48" t="str">
        <f t="shared" ca="1" si="9"/>
        <v/>
      </c>
      <c r="AC12" s="48">
        <f t="shared" ca="1" si="10"/>
        <v>0</v>
      </c>
      <c r="AD12" s="48">
        <f t="shared" si="11"/>
        <v>0</v>
      </c>
      <c r="AE12" s="48" t="str">
        <f t="shared" si="3"/>
        <v/>
      </c>
      <c r="AF12" s="47" t="str">
        <f t="shared" si="4"/>
        <v/>
      </c>
      <c r="AG12" s="85"/>
      <c r="AH12" s="395" t="s">
        <v>23</v>
      </c>
      <c r="AI12" s="396"/>
      <c r="AJ12" s="396"/>
      <c r="AK12" s="396"/>
      <c r="AL12" s="326">
        <f>SUM(AL7:AL11)</f>
        <v>0</v>
      </c>
      <c r="AM12" s="85"/>
      <c r="AN12" s="27"/>
      <c r="AO12" s="26">
        <f>SUM(AO7:AO11)</f>
        <v>0</v>
      </c>
      <c r="AP12" s="23">
        <f>SUM(AP7:AP11)</f>
        <v>0</v>
      </c>
      <c r="AU12" s="19" t="str">
        <f>IF(係数3!A12="","",係数3!A12)</f>
        <v>A0007</v>
      </c>
      <c r="AV12" s="19" t="str">
        <f>IF(係数3!B12="","",係数3!B12)</f>
        <v>(株)SEウイングズ</v>
      </c>
      <c r="AW12" s="19" t="str">
        <f>IF(係数3!C12="","",係数3!C12)</f>
        <v/>
      </c>
      <c r="AX12" s="19">
        <f>IF(係数3!D12="","",係数3!D12)</f>
        <v>4.1100000000000002E-4</v>
      </c>
      <c r="AY12" s="19">
        <f>IF(係数3!E12="","",係数3!E12)</f>
        <v>4.1100000000000002E-4</v>
      </c>
      <c r="AZ12" s="19" t="str">
        <f>IF(係数3!F12="","",係数3!F12)</f>
        <v>(株)SEウイングズ</v>
      </c>
      <c r="BA12" s="19" t="str">
        <f>IF(係数3!G12="","",係数3!G12)</f>
        <v>(株)SEウイングズ_</v>
      </c>
      <c r="BB12" s="19">
        <f t="shared" si="0"/>
        <v>0.41100000000000003</v>
      </c>
      <c r="BD12" s="19" t="str">
        <f>IF(係数3!L13="","",係数3!L13)</f>
        <v>九州電力(株)</v>
      </c>
    </row>
    <row r="13" spans="1:60" ht="27" customHeight="1" thickTop="1" thickBot="1">
      <c r="A13" s="1"/>
      <c r="B13" s="1"/>
      <c r="C13" s="349"/>
      <c r="D13" s="429" t="s">
        <v>6</v>
      </c>
      <c r="E13" s="429"/>
      <c r="F13" s="429"/>
      <c r="G13" s="429"/>
      <c r="H13" s="290" t="s">
        <v>14</v>
      </c>
      <c r="I13" s="6"/>
      <c r="J13" s="287" t="str">
        <f>IF($I13="","",$I13*係数１!$D$13*0.0258)</f>
        <v/>
      </c>
      <c r="K13" s="287" t="str">
        <f>IF($I13="","",$I13*係数１!$D$13*係数１!$F$13*44/12)</f>
        <v/>
      </c>
      <c r="L13" s="1"/>
      <c r="M13" s="85"/>
      <c r="N13" s="395" t="s">
        <v>23</v>
      </c>
      <c r="O13" s="396"/>
      <c r="P13" s="396"/>
      <c r="Q13" s="396"/>
      <c r="R13" s="397"/>
      <c r="S13" s="332">
        <f>SUM(S7:S12)</f>
        <v>0</v>
      </c>
      <c r="T13" s="27"/>
      <c r="U13" s="44">
        <f>SUM(U7:U12)</f>
        <v>0</v>
      </c>
      <c r="V13" s="44">
        <f>SUM(V7:V12)</f>
        <v>0</v>
      </c>
      <c r="W13" s="29"/>
      <c r="X13" s="29"/>
      <c r="Y13" s="44">
        <f>SUM(Y7:Y12)</f>
        <v>0</v>
      </c>
      <c r="Z13" s="43">
        <f ca="1">SUM(Z7:Z12)</f>
        <v>0</v>
      </c>
      <c r="AA13" s="29"/>
      <c r="AB13" s="29"/>
      <c r="AC13" s="43">
        <f ca="1">SUM(AC7:AC12)</f>
        <v>0</v>
      </c>
      <c r="AD13" s="43">
        <f>SUM(AD7:AD12)</f>
        <v>0</v>
      </c>
      <c r="AE13" s="29"/>
      <c r="AF13" s="28"/>
      <c r="AG13" s="85"/>
      <c r="AH13" s="85"/>
      <c r="AI13" s="85"/>
      <c r="AJ13" s="85"/>
      <c r="AK13" s="85"/>
      <c r="AL13" s="85"/>
      <c r="AM13" s="85"/>
      <c r="AU13" s="19" t="str">
        <f>IF(係数3!A13="","",係数3!A13)</f>
        <v>A0008</v>
      </c>
      <c r="AV13" s="19" t="str">
        <f>IF(係数3!B13="","",係数3!B13)</f>
        <v>(株)イーセル</v>
      </c>
      <c r="AW13" s="19" t="str">
        <f>IF(係数3!C13="","",係数3!C13)</f>
        <v>メニューA</v>
      </c>
      <c r="AX13" s="19">
        <f>IF(係数3!D13="","",係数3!D13)</f>
        <v>0</v>
      </c>
      <c r="AY13" s="19">
        <f>IF(係数3!E13="","",係数3!E13)</f>
        <v>0</v>
      </c>
      <c r="AZ13" s="19" t="str">
        <f>IF(係数3!F13="","",係数3!F13)</f>
        <v>(株)イーセル</v>
      </c>
      <c r="BA13" s="19" t="str">
        <f>IF(係数3!G13="","",係数3!G13)</f>
        <v>(株)イーセル_メニューA</v>
      </c>
      <c r="BB13" s="19">
        <f t="shared" si="0"/>
        <v>0</v>
      </c>
      <c r="BD13" s="19" t="str">
        <f>IF(係数3!L14="","",係数3!L14)</f>
        <v>沖縄電力(株)</v>
      </c>
    </row>
    <row r="14" spans="1:60" ht="27" customHeight="1">
      <c r="A14" s="1"/>
      <c r="B14" s="1"/>
      <c r="C14" s="349"/>
      <c r="D14" s="438" t="s">
        <v>17</v>
      </c>
      <c r="E14" s="439"/>
      <c r="F14" s="439"/>
      <c r="G14" s="440"/>
      <c r="H14" s="292" t="s">
        <v>1757</v>
      </c>
      <c r="I14" s="6"/>
      <c r="J14" s="287" t="str">
        <f>IF($I14="","",$I14*係数１!$D$18*0.0258)</f>
        <v/>
      </c>
      <c r="K14" s="287" t="str">
        <f>IF($I14="","",$I14*係数１!$D$18*係数１!$F$18*44/12)</f>
        <v/>
      </c>
      <c r="L14" s="1"/>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U14" s="19" t="str">
        <f>IF(係数3!A14="","",係数3!A14)</f>
        <v/>
      </c>
      <c r="AV14" s="19" t="str">
        <f>IF(係数3!B14="","",係数3!B14)</f>
        <v/>
      </c>
      <c r="AW14" s="19" t="str">
        <f>IF(係数3!C14="","",係数3!C14)</f>
        <v>メニューB(残差)</v>
      </c>
      <c r="AX14" s="19">
        <f>IF(係数3!D14="","",係数3!D14)</f>
        <v>3.39E-4</v>
      </c>
      <c r="AY14" s="19">
        <f>IF(係数3!E14="","",係数3!E14)</f>
        <v>3.39E-4</v>
      </c>
      <c r="AZ14" s="19" t="str">
        <f>IF(係数3!F14="","",係数3!F14)</f>
        <v>(株)イーセル</v>
      </c>
      <c r="BA14" s="19" t="str">
        <f>IF(係数3!G14="","",係数3!G14)</f>
        <v>(株)イーセル_メニューB(残差)</v>
      </c>
      <c r="BB14" s="19">
        <f t="shared" si="0"/>
        <v>0.33900000000000002</v>
      </c>
      <c r="BD14" s="19" t="str">
        <f>IF(係数3!L15="","",係数3!L15)</f>
        <v>ALL GREEN POWER(株)</v>
      </c>
    </row>
    <row r="15" spans="1:60" ht="27" customHeight="1" thickBot="1">
      <c r="A15" s="1"/>
      <c r="B15" s="1"/>
      <c r="C15" s="349"/>
      <c r="D15" s="438" t="s">
        <v>18</v>
      </c>
      <c r="E15" s="439"/>
      <c r="F15" s="439"/>
      <c r="G15" s="440"/>
      <c r="H15" s="292" t="s">
        <v>1757</v>
      </c>
      <c r="I15" s="6"/>
      <c r="J15" s="287" t="str">
        <f>IF($I15="","",$I15*係数１!$D$20*0.0258)</f>
        <v/>
      </c>
      <c r="K15" s="287" t="str">
        <f>IF($I15="","",$I15*係数１!$D$20*係数１!$F$20*44/12)</f>
        <v/>
      </c>
      <c r="L15" s="1"/>
      <c r="M15" s="85"/>
      <c r="N15" s="85"/>
      <c r="O15" s="85"/>
      <c r="P15" s="85"/>
      <c r="Q15" s="85"/>
      <c r="R15" s="85"/>
      <c r="S15" s="85"/>
      <c r="T15" s="308"/>
      <c r="U15" s="308"/>
      <c r="V15" s="308"/>
      <c r="W15" s="308"/>
      <c r="X15" s="308"/>
      <c r="Y15" s="308"/>
      <c r="Z15" s="308"/>
      <c r="AA15" s="308"/>
      <c r="AB15" s="308"/>
      <c r="AC15" s="308"/>
      <c r="AD15" s="308"/>
      <c r="AE15" s="85"/>
      <c r="AF15" s="308"/>
      <c r="AG15" s="85"/>
      <c r="AH15" s="123" t="s">
        <v>303</v>
      </c>
      <c r="AI15" s="85"/>
      <c r="AJ15" s="85"/>
      <c r="AK15" s="85"/>
      <c r="AL15" s="85"/>
      <c r="AM15" s="85"/>
      <c r="AU15" s="19" t="str">
        <f>IF(係数3!A15="","",係数3!A15)</f>
        <v/>
      </c>
      <c r="AV15" s="19" t="str">
        <f>IF(係数3!B15="","",係数3!B15)</f>
        <v/>
      </c>
      <c r="AW15" s="19" t="str">
        <f>IF(係数3!C15="","",係数3!C15)</f>
        <v>(参考値)事業者全体</v>
      </c>
      <c r="AX15" s="19">
        <f>IF(係数3!D15="","",係数3!D15)</f>
        <v>2.9999999999999997E-4</v>
      </c>
      <c r="AY15" s="19">
        <f>IF(係数3!E15="","",係数3!E15)</f>
        <v>2.9999999999999997E-4</v>
      </c>
      <c r="AZ15" s="19" t="str">
        <f>IF(係数3!F15="","",係数3!F15)</f>
        <v>(株)イーセル</v>
      </c>
      <c r="BA15" s="19" t="str">
        <f>IF(係数3!G15="","",係数3!G15)</f>
        <v>(株)イーセル_(参考値)事業者全体</v>
      </c>
      <c r="BB15" s="19">
        <f t="shared" si="0"/>
        <v>0.3</v>
      </c>
      <c r="BD15" s="19" t="str">
        <f>IF(係数3!L16="","",係数3!L16)</f>
        <v>Apaman Energy(株)</v>
      </c>
    </row>
    <row r="16" spans="1:60" ht="27" customHeight="1" thickBot="1">
      <c r="A16" s="1"/>
      <c r="B16" s="1"/>
      <c r="C16" s="349"/>
      <c r="D16" s="443" t="s">
        <v>19</v>
      </c>
      <c r="E16" s="444"/>
      <c r="F16" s="444"/>
      <c r="G16" s="445"/>
      <c r="H16" s="290" t="s">
        <v>9</v>
      </c>
      <c r="I16" s="6"/>
      <c r="J16" s="287" t="str">
        <f>IF($I16="","",$I16*係数１!$D$29*0.0258)</f>
        <v/>
      </c>
      <c r="K16" s="287" t="str">
        <f>IF($I16="","",$I16*係数１!$D$29*係数１!$F$29*44/12)</f>
        <v/>
      </c>
      <c r="L16" s="1"/>
      <c r="M16" s="85"/>
      <c r="N16" s="85"/>
      <c r="O16" s="85"/>
      <c r="P16" s="85"/>
      <c r="Q16" s="85"/>
      <c r="R16" s="85"/>
      <c r="S16" s="85"/>
      <c r="T16" s="85"/>
      <c r="U16" s="85"/>
      <c r="V16" s="85"/>
      <c r="W16" s="309"/>
      <c r="X16" s="309"/>
      <c r="Y16" s="309"/>
      <c r="Z16" s="309"/>
      <c r="AA16" s="309"/>
      <c r="AB16" s="309"/>
      <c r="AC16" s="309"/>
      <c r="AD16" s="309"/>
      <c r="AE16" s="85"/>
      <c r="AF16" s="85"/>
      <c r="AG16" s="85"/>
      <c r="AH16" s="311"/>
      <c r="AI16" s="312" t="s">
        <v>304</v>
      </c>
      <c r="AJ16" s="499" t="s">
        <v>305</v>
      </c>
      <c r="AK16" s="436"/>
      <c r="AL16" s="313" t="s">
        <v>364</v>
      </c>
      <c r="AM16" s="314" t="s">
        <v>363</v>
      </c>
      <c r="AN16" s="57" t="s">
        <v>362</v>
      </c>
      <c r="AO16" s="39" t="s">
        <v>361</v>
      </c>
      <c r="AP16" s="38" t="s">
        <v>360</v>
      </c>
      <c r="AQ16" s="39" t="s">
        <v>359</v>
      </c>
      <c r="AR16" s="37" t="s">
        <v>358</v>
      </c>
      <c r="AU16" s="19" t="str">
        <f>IF(係数3!A16="","",係数3!A16)</f>
        <v>A0009</v>
      </c>
      <c r="AV16" s="19" t="str">
        <f>IF(係数3!B16="","",係数3!B16)</f>
        <v>(株)エネット</v>
      </c>
      <c r="AW16" s="19" t="str">
        <f>IF(係数3!C16="","",係数3!C16)</f>
        <v>メニューA</v>
      </c>
      <c r="AX16" s="19">
        <f>IF(係数3!D16="","",係数3!D16)</f>
        <v>0</v>
      </c>
      <c r="AY16" s="19">
        <f>IF(係数3!E16="","",係数3!E16)</f>
        <v>0</v>
      </c>
      <c r="AZ16" s="19" t="str">
        <f>IF(係数3!F16="","",係数3!F16)</f>
        <v>(株)エネット</v>
      </c>
      <c r="BA16" s="19" t="str">
        <f>IF(係数3!G16="","",係数3!G16)</f>
        <v>(株)エネット_メニューA</v>
      </c>
      <c r="BB16" s="19">
        <f t="shared" si="0"/>
        <v>0</v>
      </c>
      <c r="BD16" s="19" t="str">
        <f>IF(係数3!L17="","",係数3!L17)</f>
        <v>auエネルギー＆ライフ(株)</v>
      </c>
    </row>
    <row r="17" spans="1:56" ht="27" customHeight="1" thickTop="1">
      <c r="A17" s="1"/>
      <c r="B17" s="1"/>
      <c r="C17" s="349"/>
      <c r="D17" s="429" t="s">
        <v>7</v>
      </c>
      <c r="E17" s="429"/>
      <c r="F17" s="429"/>
      <c r="G17" s="429"/>
      <c r="H17" s="290" t="s">
        <v>15</v>
      </c>
      <c r="I17" s="6"/>
      <c r="J17" s="287" t="str">
        <f>IF($I17="","",$I17*係数１!$D$42*0.0258)</f>
        <v/>
      </c>
      <c r="K17" s="287" t="str">
        <f>IF($I17="","",$I17*係数１!$F$43)</f>
        <v/>
      </c>
      <c r="L17" s="1"/>
      <c r="M17" s="85"/>
      <c r="N17" s="85"/>
      <c r="O17" s="85"/>
      <c r="P17" s="85"/>
      <c r="Q17" s="85"/>
      <c r="R17" s="85"/>
      <c r="S17" s="85"/>
      <c r="T17" s="85"/>
      <c r="U17" s="85"/>
      <c r="V17" s="85"/>
      <c r="W17" s="309"/>
      <c r="X17" s="309"/>
      <c r="Y17" s="309"/>
      <c r="Z17" s="309"/>
      <c r="AA17" s="309"/>
      <c r="AB17" s="309"/>
      <c r="AC17" s="309"/>
      <c r="AD17" s="309"/>
      <c r="AE17" s="85"/>
      <c r="AF17" s="85"/>
      <c r="AG17" s="85"/>
      <c r="AH17" s="458" t="s">
        <v>306</v>
      </c>
      <c r="AI17" s="315" t="s">
        <v>307</v>
      </c>
      <c r="AJ17" s="56"/>
      <c r="AK17" s="317" t="s">
        <v>1051</v>
      </c>
      <c r="AL17" s="320" t="str">
        <f>IF(AJ17="","",AJ17*AN17*0.0258)</f>
        <v/>
      </c>
      <c r="AM17" s="321" t="str">
        <f>IF(AJ17="","",AJ17*AN17*AO17*44/12)</f>
        <v/>
      </c>
      <c r="AN17" s="53">
        <f>係数１!D54</f>
        <v>13.6</v>
      </c>
      <c r="AO17" s="45">
        <f>係数１!F54</f>
        <v>0</v>
      </c>
      <c r="AP17" s="45" t="str">
        <f>係数１!G54</f>
        <v>ｔ－C/GJ</v>
      </c>
      <c r="AQ17" s="55">
        <v>0.8</v>
      </c>
      <c r="AR17" s="34" t="str">
        <f>IF(AJ17="","",AL17*AQ17)</f>
        <v/>
      </c>
      <c r="AU17" s="19" t="str">
        <f>IF(係数3!A17="","",係数3!A17)</f>
        <v/>
      </c>
      <c r="AV17" s="19" t="str">
        <f>IF(係数3!B17="","",係数3!B17)</f>
        <v/>
      </c>
      <c r="AW17" s="19" t="str">
        <f>IF(係数3!C17="","",係数3!C17)</f>
        <v>メニューB</v>
      </c>
      <c r="AX17" s="19">
        <f>IF(係数3!D17="","",係数3!D17)</f>
        <v>0</v>
      </c>
      <c r="AY17" s="19">
        <f>IF(係数3!E17="","",係数3!E17)</f>
        <v>0</v>
      </c>
      <c r="AZ17" s="19" t="str">
        <f>IF(係数3!F17="","",係数3!F17)</f>
        <v>(株)エネット</v>
      </c>
      <c r="BA17" s="19" t="str">
        <f>IF(係数3!G17="","",係数3!G17)</f>
        <v>(株)エネット_メニューB</v>
      </c>
      <c r="BB17" s="19">
        <f t="shared" si="0"/>
        <v>0</v>
      </c>
      <c r="BD17" s="19" t="str">
        <f>IF(係数3!L18="","",係数3!L18)</f>
        <v>Castleton Commodities Japan合同会社</v>
      </c>
    </row>
    <row r="18" spans="1:56" ht="27" customHeight="1">
      <c r="A18" s="1"/>
      <c r="B18" s="1"/>
      <c r="C18" s="349"/>
      <c r="D18" s="438" t="s">
        <v>1758</v>
      </c>
      <c r="E18" s="439"/>
      <c r="F18" s="439"/>
      <c r="G18" s="440"/>
      <c r="H18" s="293" t="s">
        <v>15</v>
      </c>
      <c r="I18" s="7"/>
      <c r="J18" s="287" t="str">
        <f>IF($I18="","",$I18*係数１!$D$43*0.0258)</f>
        <v/>
      </c>
      <c r="K18" s="287" t="str">
        <f>IF($I18="","",$I18*係数１!$F$43)</f>
        <v/>
      </c>
      <c r="L18" s="1"/>
      <c r="M18" s="85"/>
      <c r="N18" s="85"/>
      <c r="O18" s="85"/>
      <c r="P18" s="85"/>
      <c r="Q18" s="85"/>
      <c r="R18" s="85"/>
      <c r="S18" s="85"/>
      <c r="T18" s="85"/>
      <c r="U18" s="85"/>
      <c r="V18" s="85"/>
      <c r="W18" s="309"/>
      <c r="X18" s="309"/>
      <c r="Y18" s="309"/>
      <c r="Z18" s="309"/>
      <c r="AA18" s="309"/>
      <c r="AB18" s="309"/>
      <c r="AC18" s="309"/>
      <c r="AD18" s="309"/>
      <c r="AE18" s="85"/>
      <c r="AF18" s="85"/>
      <c r="AG18" s="85"/>
      <c r="AH18" s="502"/>
      <c r="AI18" s="316" t="s">
        <v>308</v>
      </c>
      <c r="AJ18" s="52"/>
      <c r="AK18" s="317" t="s">
        <v>1051</v>
      </c>
      <c r="AL18" s="322" t="str">
        <f t="shared" ref="AL18:AL33" si="14">IF(AJ18="","",AJ18*AN18*0.0258)</f>
        <v/>
      </c>
      <c r="AM18" s="321" t="str">
        <f t="shared" ref="AM18:AM33" si="15">IF(AJ18="","",AJ18*AN18*AO18*44/12)</f>
        <v/>
      </c>
      <c r="AN18" s="53">
        <f>係数１!D55</f>
        <v>13.2</v>
      </c>
      <c r="AO18" s="45">
        <f>係数１!F55</f>
        <v>0</v>
      </c>
      <c r="AP18" s="45" t="str">
        <f>係数１!G55</f>
        <v>ｔ－C/GJ</v>
      </c>
      <c r="AQ18" s="6">
        <v>0.8</v>
      </c>
      <c r="AR18" s="34" t="str">
        <f t="shared" ref="AR18:AR36" si="16">IF(AJ18="","",AL18*AQ18)</f>
        <v/>
      </c>
      <c r="AU18" s="19" t="str">
        <f>IF(係数3!A18="","",係数3!A18)</f>
        <v/>
      </c>
      <c r="AV18" s="19" t="str">
        <f>IF(係数3!B18="","",係数3!B18)</f>
        <v/>
      </c>
      <c r="AW18" s="19" t="str">
        <f>IF(係数3!C18="","",係数3!C18)</f>
        <v>メニューC</v>
      </c>
      <c r="AX18" s="19">
        <f>IF(係数3!D18="","",係数3!D18)</f>
        <v>2.9999999999999997E-4</v>
      </c>
      <c r="AY18" s="19">
        <f>IF(係数3!E18="","",係数3!E18)</f>
        <v>2.9999999999999997E-4</v>
      </c>
      <c r="AZ18" s="19" t="str">
        <f>IF(係数3!F18="","",係数3!F18)</f>
        <v>(株)エネット</v>
      </c>
      <c r="BA18" s="19" t="str">
        <f>IF(係数3!G18="","",係数3!G18)</f>
        <v>(株)エネット_メニューC</v>
      </c>
      <c r="BB18" s="19">
        <f t="shared" si="0"/>
        <v>0.3</v>
      </c>
      <c r="BD18" s="19" t="str">
        <f>IF(係数3!L19="","",係数3!L19)</f>
        <v>(株)CDエナジーダイレクト</v>
      </c>
    </row>
    <row r="19" spans="1:56" ht="27" customHeight="1">
      <c r="A19" s="1"/>
      <c r="B19" s="1"/>
      <c r="C19" s="349"/>
      <c r="D19" s="451" t="s">
        <v>20</v>
      </c>
      <c r="E19" s="460" t="s">
        <v>1759</v>
      </c>
      <c r="F19" s="451" t="s">
        <v>21</v>
      </c>
      <c r="G19" s="296" t="s">
        <v>70</v>
      </c>
      <c r="H19" s="453" t="s">
        <v>10</v>
      </c>
      <c r="I19" s="446" t="str">
        <f>IF(S13=0,"",S13)</f>
        <v/>
      </c>
      <c r="J19" s="446" t="str">
        <f>IF(U13=0,"",U13)</f>
        <v/>
      </c>
      <c r="K19" s="446">
        <f>Y13</f>
        <v>0</v>
      </c>
      <c r="L19" s="1"/>
      <c r="M19" s="85"/>
      <c r="N19" s="85"/>
      <c r="O19" s="85"/>
      <c r="P19" s="85"/>
      <c r="Q19" s="85"/>
      <c r="R19" s="85"/>
      <c r="S19" s="85"/>
      <c r="T19" s="85"/>
      <c r="U19" s="85"/>
      <c r="V19" s="85"/>
      <c r="W19" s="309"/>
      <c r="X19" s="309"/>
      <c r="Y19" s="309"/>
      <c r="Z19" s="309"/>
      <c r="AA19" s="309"/>
      <c r="AB19" s="309"/>
      <c r="AC19" s="309"/>
      <c r="AD19" s="309"/>
      <c r="AE19" s="85"/>
      <c r="AF19" s="85"/>
      <c r="AG19" s="85"/>
      <c r="AH19" s="502"/>
      <c r="AI19" s="316" t="s">
        <v>357</v>
      </c>
      <c r="AJ19" s="52"/>
      <c r="AK19" s="317" t="s">
        <v>1051</v>
      </c>
      <c r="AL19" s="322" t="str">
        <f t="shared" si="14"/>
        <v/>
      </c>
      <c r="AM19" s="321" t="str">
        <f t="shared" si="15"/>
        <v/>
      </c>
      <c r="AN19" s="53">
        <f>係数１!D56</f>
        <v>17.100000000000001</v>
      </c>
      <c r="AO19" s="45">
        <f>係数１!F56</f>
        <v>0</v>
      </c>
      <c r="AP19" s="45" t="str">
        <f>係数１!G56</f>
        <v>ｔ－C/GJ</v>
      </c>
      <c r="AQ19" s="6">
        <v>0.8</v>
      </c>
      <c r="AR19" s="34" t="str">
        <f t="shared" si="16"/>
        <v/>
      </c>
      <c r="AU19" s="19" t="str">
        <f>IF(係数3!A19="","",係数3!A19)</f>
        <v/>
      </c>
      <c r="AV19" s="19" t="str">
        <f>IF(係数3!B19="","",係数3!B19)</f>
        <v/>
      </c>
      <c r="AW19" s="19" t="str">
        <f>IF(係数3!C19="","",係数3!C19)</f>
        <v>メニューD</v>
      </c>
      <c r="AX19" s="19">
        <f>IF(係数3!D19="","",係数3!D19)</f>
        <v>3.4900000000000003E-4</v>
      </c>
      <c r="AY19" s="19">
        <f>IF(係数3!E19="","",係数3!E19)</f>
        <v>3.4900000000000003E-4</v>
      </c>
      <c r="AZ19" s="19" t="str">
        <f>IF(係数3!F19="","",係数3!F19)</f>
        <v>(株)エネット</v>
      </c>
      <c r="BA19" s="19" t="str">
        <f>IF(係数3!G19="","",係数3!G19)</f>
        <v>(株)エネット_メニューD</v>
      </c>
      <c r="BB19" s="19">
        <f t="shared" si="0"/>
        <v>0.34900000000000003</v>
      </c>
      <c r="BD19" s="19" t="str">
        <f>IF(係数3!L20="","",係数3!L20)</f>
        <v>(株)CHIBAむつざわエナジー</v>
      </c>
    </row>
    <row r="20" spans="1:56" ht="27" customHeight="1">
      <c r="A20" s="1"/>
      <c r="B20" s="1"/>
      <c r="C20" s="349"/>
      <c r="D20" s="459"/>
      <c r="E20" s="461"/>
      <c r="F20" s="452"/>
      <c r="G20" s="298" t="str">
        <f>IF(COUNTA(O7:O12)=0,"（　　　 　　）",IF(COUNTA(O7:O12)=1,"（"&amp;O7&amp;"）","（複数の電気事業者）"))</f>
        <v>（　　　 　　）</v>
      </c>
      <c r="H20" s="454"/>
      <c r="I20" s="447"/>
      <c r="J20" s="447"/>
      <c r="K20" s="447"/>
      <c r="L20" s="1"/>
      <c r="M20" s="85"/>
      <c r="N20" s="310"/>
      <c r="O20" s="85"/>
      <c r="P20" s="85"/>
      <c r="Q20" s="85"/>
      <c r="R20" s="85"/>
      <c r="S20" s="85"/>
      <c r="T20" s="85"/>
      <c r="U20" s="85"/>
      <c r="V20" s="85"/>
      <c r="W20" s="309"/>
      <c r="X20" s="309"/>
      <c r="Y20" s="309"/>
      <c r="Z20" s="309"/>
      <c r="AA20" s="309"/>
      <c r="AB20" s="309"/>
      <c r="AC20" s="309"/>
      <c r="AD20" s="309"/>
      <c r="AE20" s="85"/>
      <c r="AF20" s="85"/>
      <c r="AG20" s="85"/>
      <c r="AH20" s="502"/>
      <c r="AI20" s="316" t="s">
        <v>356</v>
      </c>
      <c r="AJ20" s="52"/>
      <c r="AK20" s="317" t="s">
        <v>1052</v>
      </c>
      <c r="AL20" s="322" t="str">
        <f t="shared" si="14"/>
        <v/>
      </c>
      <c r="AM20" s="321" t="str">
        <f t="shared" si="15"/>
        <v/>
      </c>
      <c r="AN20" s="53">
        <f>係数１!D57</f>
        <v>23.4</v>
      </c>
      <c r="AO20" s="45">
        <f>係数１!F57</f>
        <v>0</v>
      </c>
      <c r="AP20" s="45" t="str">
        <f>係数１!G57</f>
        <v>ｔ－C/GJ</v>
      </c>
      <c r="AQ20" s="6">
        <v>0.8</v>
      </c>
      <c r="AR20" s="34" t="str">
        <f t="shared" si="16"/>
        <v/>
      </c>
      <c r="AU20" s="19" t="str">
        <f>IF(係数3!A20="","",係数3!A20)</f>
        <v/>
      </c>
      <c r="AV20" s="19" t="str">
        <f>IF(係数3!B20="","",係数3!B20)</f>
        <v/>
      </c>
      <c r="AW20" s="19" t="str">
        <f>IF(係数3!C20="","",係数3!C20)</f>
        <v>メニューE</v>
      </c>
      <c r="AX20" s="19">
        <f>IF(係数3!D20="","",係数3!D20)</f>
        <v>4.0000000000000002E-4</v>
      </c>
      <c r="AY20" s="19">
        <f>IF(係数3!E20="","",係数3!E20)</f>
        <v>4.0000000000000002E-4</v>
      </c>
      <c r="AZ20" s="19" t="str">
        <f>IF(係数3!F20="","",係数3!F20)</f>
        <v>(株)エネット</v>
      </c>
      <c r="BA20" s="19" t="str">
        <f>IF(係数3!G20="","",係数3!G20)</f>
        <v>(株)エネット_メニューE</v>
      </c>
      <c r="BB20" s="19">
        <f t="shared" si="0"/>
        <v>0.4</v>
      </c>
      <c r="BD20" s="19" t="str">
        <f>IF(係数3!L21="","",係数3!L21)</f>
        <v>Cocoテラスたがわ(株)</v>
      </c>
    </row>
    <row r="21" spans="1:56" ht="27" customHeight="1">
      <c r="A21" s="1"/>
      <c r="B21" s="1"/>
      <c r="C21" s="349"/>
      <c r="D21" s="459"/>
      <c r="E21" s="461"/>
      <c r="F21" s="451" t="s">
        <v>22</v>
      </c>
      <c r="G21" s="296" t="s">
        <v>70</v>
      </c>
      <c r="H21" s="453" t="s">
        <v>10</v>
      </c>
      <c r="I21" s="637"/>
      <c r="J21" s="637"/>
      <c r="K21" s="637"/>
      <c r="L21" s="1"/>
      <c r="M21" s="85"/>
      <c r="N21" s="85"/>
      <c r="O21" s="85"/>
      <c r="P21" s="85"/>
      <c r="Q21" s="85"/>
      <c r="R21" s="85"/>
      <c r="S21" s="85"/>
      <c r="T21" s="85"/>
      <c r="U21" s="85"/>
      <c r="V21" s="85"/>
      <c r="W21" s="309"/>
      <c r="X21" s="309"/>
      <c r="Y21" s="309"/>
      <c r="Z21" s="309"/>
      <c r="AA21" s="309"/>
      <c r="AB21" s="309"/>
      <c r="AC21" s="309"/>
      <c r="AD21" s="309"/>
      <c r="AE21" s="85"/>
      <c r="AF21" s="85"/>
      <c r="AG21" s="85"/>
      <c r="AH21" s="502"/>
      <c r="AI21" s="316" t="s">
        <v>355</v>
      </c>
      <c r="AJ21" s="52"/>
      <c r="AK21" s="317" t="s">
        <v>1052</v>
      </c>
      <c r="AL21" s="322" t="str">
        <f t="shared" si="14"/>
        <v/>
      </c>
      <c r="AM21" s="321" t="str">
        <f t="shared" si="15"/>
        <v/>
      </c>
      <c r="AN21" s="53">
        <f>係数１!D58</f>
        <v>35.6</v>
      </c>
      <c r="AO21" s="45">
        <f>係数１!F58</f>
        <v>0</v>
      </c>
      <c r="AP21" s="45" t="str">
        <f>係数１!G58</f>
        <v>ｔ－C/GJ</v>
      </c>
      <c r="AQ21" s="6">
        <v>0.8</v>
      </c>
      <c r="AR21" s="34" t="str">
        <f t="shared" si="16"/>
        <v/>
      </c>
      <c r="AU21" s="19" t="str">
        <f>IF(係数3!A21="","",係数3!A21)</f>
        <v/>
      </c>
      <c r="AV21" s="19" t="str">
        <f>IF(係数3!B21="","",係数3!B21)</f>
        <v/>
      </c>
      <c r="AW21" s="19" t="str">
        <f>IF(係数3!C21="","",係数3!C21)</f>
        <v>メニューF(残差)</v>
      </c>
      <c r="AX21" s="19">
        <f>IF(係数3!D21="","",係数3!D21)</f>
        <v>5.4699999999999996E-4</v>
      </c>
      <c r="AY21" s="19">
        <f>IF(係数3!E21="","",係数3!E21)</f>
        <v>5.4699999999999996E-4</v>
      </c>
      <c r="AZ21" s="19" t="str">
        <f>IF(係数3!F21="","",係数3!F21)</f>
        <v>(株)エネット</v>
      </c>
      <c r="BA21" s="19" t="str">
        <f>IF(係数3!G21="","",係数3!G21)</f>
        <v>(株)エネット_メニューF(残差)</v>
      </c>
      <c r="BB21" s="19">
        <f t="shared" si="0"/>
        <v>0.54699999999999993</v>
      </c>
      <c r="BD21" s="19" t="str">
        <f>IF(係数3!L22="","",係数3!L22)</f>
        <v>(株)CWS</v>
      </c>
    </row>
    <row r="22" spans="1:56" ht="27" customHeight="1">
      <c r="A22" s="1"/>
      <c r="B22" s="1"/>
      <c r="C22" s="349"/>
      <c r="D22" s="459"/>
      <c r="E22" s="462"/>
      <c r="F22" s="452"/>
      <c r="G22" s="636" t="s">
        <v>2426</v>
      </c>
      <c r="H22" s="454"/>
      <c r="I22" s="638"/>
      <c r="J22" s="638"/>
      <c r="K22" s="638"/>
      <c r="L22" s="1"/>
      <c r="M22" s="85"/>
      <c r="N22" s="85"/>
      <c r="O22" s="85"/>
      <c r="P22" s="85"/>
      <c r="Q22" s="85"/>
      <c r="R22" s="85"/>
      <c r="S22" s="85"/>
      <c r="T22" s="85"/>
      <c r="U22" s="85"/>
      <c r="V22" s="85"/>
      <c r="W22" s="85"/>
      <c r="X22" s="85"/>
      <c r="Y22" s="85"/>
      <c r="Z22" s="85"/>
      <c r="AA22" s="85"/>
      <c r="AB22" s="85"/>
      <c r="AC22" s="85"/>
      <c r="AD22" s="85"/>
      <c r="AE22" s="85"/>
      <c r="AF22" s="85"/>
      <c r="AG22" s="85"/>
      <c r="AH22" s="502"/>
      <c r="AI22" s="316" t="s">
        <v>309</v>
      </c>
      <c r="AJ22" s="52"/>
      <c r="AK22" s="317" t="s">
        <v>1053</v>
      </c>
      <c r="AL22" s="322" t="str">
        <f t="shared" si="14"/>
        <v/>
      </c>
      <c r="AM22" s="321" t="str">
        <f t="shared" si="15"/>
        <v/>
      </c>
      <c r="AN22" s="53">
        <f>係数１!D59</f>
        <v>21.2</v>
      </c>
      <c r="AO22" s="45">
        <f>係数１!F59</f>
        <v>0</v>
      </c>
      <c r="AP22" s="45" t="str">
        <f>係数１!G59</f>
        <v>ｔ－C/GJ</v>
      </c>
      <c r="AQ22" s="6">
        <v>0.8</v>
      </c>
      <c r="AR22" s="34" t="str">
        <f t="shared" si="16"/>
        <v/>
      </c>
      <c r="AU22" s="19" t="str">
        <f>IF(係数3!A22="","",係数3!A22)</f>
        <v/>
      </c>
      <c r="AV22" s="19" t="str">
        <f>IF(係数3!B22="","",係数3!B22)</f>
        <v/>
      </c>
      <c r="AW22" s="19" t="str">
        <f>IF(係数3!C22="","",係数3!C22)</f>
        <v>(参考値)事業者全体</v>
      </c>
      <c r="AX22" s="19">
        <f>IF(係数3!D22="","",係数3!D22)</f>
        <v>4.1399999999999998E-4</v>
      </c>
      <c r="AY22" s="19">
        <f>IF(係数3!E22="","",係数3!E22)</f>
        <v>4.1399999999999998E-4</v>
      </c>
      <c r="AZ22" s="19" t="str">
        <f>IF(係数3!F22="","",係数3!F22)</f>
        <v>(株)エネット</v>
      </c>
      <c r="BA22" s="19" t="str">
        <f>IF(係数3!G22="","",係数3!G22)</f>
        <v>(株)エネット_(参考値)事業者全体</v>
      </c>
      <c r="BB22" s="19">
        <f t="shared" si="0"/>
        <v>0.41399999999999998</v>
      </c>
      <c r="BD22" s="19" t="str">
        <f>IF(係数3!L23="","",係数3!L23)</f>
        <v>(株)EFでんき(旧：(株)ライフエナジー)</v>
      </c>
    </row>
    <row r="23" spans="1:56" ht="27" customHeight="1">
      <c r="A23" s="1"/>
      <c r="B23" s="1"/>
      <c r="C23" s="349"/>
      <c r="D23" s="459"/>
      <c r="E23" s="443" t="s">
        <v>0</v>
      </c>
      <c r="F23" s="445"/>
      <c r="G23" s="296" t="s">
        <v>70</v>
      </c>
      <c r="H23" s="453" t="s">
        <v>10</v>
      </c>
      <c r="I23" s="446" t="str">
        <f>IF(AL12=0,"",AL12)</f>
        <v/>
      </c>
      <c r="J23" s="446" t="str">
        <f>IF(AO12=0,"",AO12)</f>
        <v/>
      </c>
      <c r="K23" s="446">
        <f>AP12</f>
        <v>0</v>
      </c>
      <c r="L23" s="54"/>
      <c r="M23" s="133"/>
      <c r="N23" s="85"/>
      <c r="O23" s="85"/>
      <c r="P23" s="85"/>
      <c r="Q23" s="85"/>
      <c r="R23" s="85"/>
      <c r="S23" s="85"/>
      <c r="T23" s="85"/>
      <c r="U23" s="85"/>
      <c r="V23" s="85"/>
      <c r="W23" s="309"/>
      <c r="X23" s="309"/>
      <c r="Y23" s="309"/>
      <c r="Z23" s="309"/>
      <c r="AA23" s="309"/>
      <c r="AB23" s="309"/>
      <c r="AC23" s="309"/>
      <c r="AD23" s="309"/>
      <c r="AE23" s="85"/>
      <c r="AF23" s="85"/>
      <c r="AG23" s="85"/>
      <c r="AH23" s="502"/>
      <c r="AI23" s="316" t="s">
        <v>310</v>
      </c>
      <c r="AJ23" s="52"/>
      <c r="AK23" s="317" t="s">
        <v>1051</v>
      </c>
      <c r="AL23" s="322" t="str">
        <f t="shared" si="14"/>
        <v/>
      </c>
      <c r="AM23" s="321" t="str">
        <f t="shared" si="15"/>
        <v/>
      </c>
      <c r="AN23" s="53">
        <f>係数１!D60</f>
        <v>18</v>
      </c>
      <c r="AO23" s="45">
        <f>係数１!F60</f>
        <v>1.7000000000000001E-2</v>
      </c>
      <c r="AP23" s="45" t="str">
        <f>係数１!G60</f>
        <v>ｔ－C/GJ</v>
      </c>
      <c r="AQ23" s="6">
        <v>0.8</v>
      </c>
      <c r="AR23" s="34" t="str">
        <f t="shared" si="16"/>
        <v/>
      </c>
      <c r="AU23" s="19" t="str">
        <f>IF(係数3!A23="","",係数3!A23)</f>
        <v>A0011</v>
      </c>
      <c r="AV23" s="19" t="str">
        <f>IF(係数3!B23="","",係数3!B23)</f>
        <v>須賀川瓦斯(株)</v>
      </c>
      <c r="AW23" s="19" t="str">
        <f>IF(係数3!C23="","",係数3!C23)</f>
        <v>メニューA</v>
      </c>
      <c r="AX23" s="19">
        <f>IF(係数3!D23="","",係数3!D23)</f>
        <v>0</v>
      </c>
      <c r="AY23" s="19">
        <f>IF(係数3!E23="","",係数3!E23)</f>
        <v>0</v>
      </c>
      <c r="AZ23" s="19" t="str">
        <f>IF(係数3!F23="","",係数3!F23)</f>
        <v>須賀川瓦斯(株)</v>
      </c>
      <c r="BA23" s="19" t="str">
        <f>IF(係数3!G23="","",係数3!G23)</f>
        <v>須賀川瓦斯(株)_メニューA</v>
      </c>
      <c r="BB23" s="19">
        <f t="shared" si="0"/>
        <v>0</v>
      </c>
      <c r="BD23" s="19" t="str">
        <f>IF(係数3!L24="","",係数3!L24)</f>
        <v>ENEOS Power(株)（旧:ENEOS(株)）</v>
      </c>
    </row>
    <row r="24" spans="1:56" ht="27" customHeight="1">
      <c r="A24" s="1"/>
      <c r="B24" s="1"/>
      <c r="C24" s="349"/>
      <c r="D24" s="452"/>
      <c r="E24" s="455"/>
      <c r="F24" s="456"/>
      <c r="G24" s="298" t="str">
        <f>IF(COUNTA(AI7:AI11)=0,"（　　　 　　）",IF(COUNTA(AI7:AI11)=1,"（"&amp;AI7&amp;"）","（複数の電気事業者）"))</f>
        <v>（　　　 　　）</v>
      </c>
      <c r="H24" s="454"/>
      <c r="I24" s="447"/>
      <c r="J24" s="447"/>
      <c r="K24" s="447"/>
      <c r="L24" s="54"/>
      <c r="M24" s="133"/>
      <c r="N24" s="85"/>
      <c r="O24" s="85"/>
      <c r="P24" s="85"/>
      <c r="Q24" s="85"/>
      <c r="R24" s="85"/>
      <c r="S24" s="85"/>
      <c r="T24" s="85"/>
      <c r="U24" s="85"/>
      <c r="V24" s="85"/>
      <c r="W24" s="309"/>
      <c r="X24" s="309"/>
      <c r="Y24" s="309"/>
      <c r="Z24" s="309"/>
      <c r="AA24" s="309"/>
      <c r="AB24" s="309"/>
      <c r="AC24" s="309"/>
      <c r="AD24" s="309"/>
      <c r="AE24" s="85"/>
      <c r="AF24" s="85"/>
      <c r="AG24" s="85"/>
      <c r="AH24" s="502"/>
      <c r="AI24" s="316" t="s">
        <v>311</v>
      </c>
      <c r="AJ24" s="52"/>
      <c r="AK24" s="317" t="s">
        <v>1051</v>
      </c>
      <c r="AL24" s="322" t="str">
        <f t="shared" si="14"/>
        <v/>
      </c>
      <c r="AM24" s="321" t="str">
        <f t="shared" si="15"/>
        <v/>
      </c>
      <c r="AN24" s="53">
        <f>係数１!D61</f>
        <v>26.9</v>
      </c>
      <c r="AO24" s="45">
        <f>係数１!F61</f>
        <v>1.52E-2</v>
      </c>
      <c r="AP24" s="45" t="str">
        <f>係数１!G61</f>
        <v>ｔ－C/GJ</v>
      </c>
      <c r="AQ24" s="6">
        <v>0.8</v>
      </c>
      <c r="AR24" s="34" t="str">
        <f t="shared" si="16"/>
        <v/>
      </c>
      <c r="AU24" s="19" t="str">
        <f>IF(係数3!A24="","",係数3!A24)</f>
        <v/>
      </c>
      <c r="AV24" s="19" t="str">
        <f>IF(係数3!B24="","",係数3!B24)</f>
        <v/>
      </c>
      <c r="AW24" s="19" t="str">
        <f>IF(係数3!C24="","",係数3!C24)</f>
        <v>メニューB</v>
      </c>
      <c r="AX24" s="19">
        <f>IF(係数3!D24="","",係数3!D24)</f>
        <v>0</v>
      </c>
      <c r="AY24" s="19">
        <f>IF(係数3!E24="","",係数3!E24)</f>
        <v>0</v>
      </c>
      <c r="AZ24" s="19" t="str">
        <f>IF(係数3!F24="","",係数3!F24)</f>
        <v>須賀川瓦斯(株)</v>
      </c>
      <c r="BA24" s="19" t="str">
        <f>IF(係数3!G24="","",係数3!G24)</f>
        <v>須賀川瓦斯(株)_メニューB</v>
      </c>
      <c r="BB24" s="19">
        <f t="shared" si="0"/>
        <v>0</v>
      </c>
      <c r="BD24" s="19" t="str">
        <f>IF(係数3!L25="","",係数3!L25)</f>
        <v>ENEOSリニューアブル・エナジー・ソリューションズ(株)(旧：JREトレーディング(株))</v>
      </c>
    </row>
    <row r="25" spans="1:56" ht="27" customHeight="1">
      <c r="A25" s="1"/>
      <c r="B25" s="1"/>
      <c r="C25" s="349"/>
      <c r="D25" s="481" t="s">
        <v>12</v>
      </c>
      <c r="E25" s="482"/>
      <c r="F25" s="483"/>
      <c r="G25" s="301" t="str">
        <f>IF(COUNT($AJ$17:$AJ$36)=0,"","非化石エネルギー等")</f>
        <v/>
      </c>
      <c r="H25" s="301" t="str">
        <f>IF(COUNT($AJ$17:$AJ$36)=0,"","-")</f>
        <v/>
      </c>
      <c r="I25" s="301" t="str">
        <f>IF(COUNT($AJ$17:$AJ$36)=0,"","-")</f>
        <v/>
      </c>
      <c r="J25" s="288" t="str">
        <f>IF(AL37=0,"",AL37)</f>
        <v/>
      </c>
      <c r="K25" s="288">
        <f>AM37</f>
        <v>0</v>
      </c>
      <c r="L25" s="1"/>
      <c r="M25" s="85"/>
      <c r="N25" s="85"/>
      <c r="O25" s="85"/>
      <c r="P25" s="85"/>
      <c r="Q25" s="85"/>
      <c r="R25" s="85"/>
      <c r="S25" s="85"/>
      <c r="T25" s="85"/>
      <c r="U25" s="85"/>
      <c r="V25" s="85"/>
      <c r="W25" s="309"/>
      <c r="X25" s="309"/>
      <c r="Y25" s="309"/>
      <c r="Z25" s="309"/>
      <c r="AA25" s="309"/>
      <c r="AB25" s="309"/>
      <c r="AC25" s="309"/>
      <c r="AD25" s="309"/>
      <c r="AE25" s="85"/>
      <c r="AF25" s="85"/>
      <c r="AG25" s="85"/>
      <c r="AH25" s="502"/>
      <c r="AI25" s="316" t="s">
        <v>313</v>
      </c>
      <c r="AJ25" s="52"/>
      <c r="AK25" s="317" t="s">
        <v>1051</v>
      </c>
      <c r="AL25" s="322" t="str">
        <f t="shared" si="14"/>
        <v/>
      </c>
      <c r="AM25" s="321" t="str">
        <f t="shared" si="15"/>
        <v/>
      </c>
      <c r="AN25" s="53">
        <f>係数１!D62</f>
        <v>33.200000000000003</v>
      </c>
      <c r="AO25" s="45">
        <f>係数１!F62</f>
        <v>1.35E-2</v>
      </c>
      <c r="AP25" s="45" t="str">
        <f>係数１!G62</f>
        <v>ｔ－C/GJ</v>
      </c>
      <c r="AQ25" s="6">
        <v>0.8</v>
      </c>
      <c r="AR25" s="34" t="str">
        <f t="shared" si="16"/>
        <v/>
      </c>
      <c r="AU25" s="19" t="str">
        <f>IF(係数3!A25="","",係数3!A25)</f>
        <v/>
      </c>
      <c r="AV25" s="19" t="str">
        <f>IF(係数3!B25="","",係数3!B25)</f>
        <v/>
      </c>
      <c r="AW25" s="19" t="str">
        <f>IF(係数3!C25="","",係数3!C25)</f>
        <v>メニューC</v>
      </c>
      <c r="AX25" s="19">
        <f>IF(係数3!D25="","",係数3!D25)</f>
        <v>0</v>
      </c>
      <c r="AY25" s="19">
        <f>IF(係数3!E25="","",係数3!E25)</f>
        <v>0</v>
      </c>
      <c r="AZ25" s="19" t="str">
        <f>IF(係数3!F25="","",係数3!F25)</f>
        <v>須賀川瓦斯(株)</v>
      </c>
      <c r="BA25" s="19" t="str">
        <f>IF(係数3!G25="","",係数3!G25)</f>
        <v>須賀川瓦斯(株)_メニューC</v>
      </c>
      <c r="BB25" s="19">
        <f t="shared" si="0"/>
        <v>0</v>
      </c>
      <c r="BD25" s="19" t="str">
        <f>IF(係数3!L26="","",係数3!L26)</f>
        <v>(株)FPS</v>
      </c>
    </row>
    <row r="26" spans="1:56" ht="27" customHeight="1">
      <c r="A26" s="1"/>
      <c r="B26" s="1"/>
      <c r="C26" s="349"/>
      <c r="D26" s="481"/>
      <c r="E26" s="482"/>
      <c r="F26" s="483"/>
      <c r="G26" s="89"/>
      <c r="H26" s="32"/>
      <c r="I26" s="6"/>
      <c r="J26" s="6"/>
      <c r="K26" s="6"/>
      <c r="L26" s="1"/>
      <c r="M26" s="85"/>
      <c r="N26" s="85"/>
      <c r="O26" s="85"/>
      <c r="P26" s="85"/>
      <c r="Q26" s="85"/>
      <c r="R26" s="85"/>
      <c r="S26" s="85"/>
      <c r="T26" s="85"/>
      <c r="U26" s="85"/>
      <c r="V26" s="85"/>
      <c r="W26" s="309"/>
      <c r="X26" s="309"/>
      <c r="Y26" s="309"/>
      <c r="Z26" s="309"/>
      <c r="AA26" s="309"/>
      <c r="AB26" s="309"/>
      <c r="AC26" s="309"/>
      <c r="AD26" s="309"/>
      <c r="AE26" s="85"/>
      <c r="AF26" s="85"/>
      <c r="AG26" s="85"/>
      <c r="AH26" s="502"/>
      <c r="AI26" s="316" t="s">
        <v>312</v>
      </c>
      <c r="AJ26" s="52"/>
      <c r="AK26" s="317" t="s">
        <v>1051</v>
      </c>
      <c r="AL26" s="322" t="str">
        <f t="shared" si="14"/>
        <v/>
      </c>
      <c r="AM26" s="321" t="str">
        <f t="shared" si="15"/>
        <v/>
      </c>
      <c r="AN26" s="53">
        <f>係数１!D63</f>
        <v>29.3</v>
      </c>
      <c r="AO26" s="45">
        <f>係数１!F63</f>
        <v>2.6200000000000001E-2</v>
      </c>
      <c r="AP26" s="45" t="str">
        <f>係数１!G63</f>
        <v>ｔ－C/GJ</v>
      </c>
      <c r="AQ26" s="6">
        <v>0.8</v>
      </c>
      <c r="AR26" s="34" t="str">
        <f t="shared" si="16"/>
        <v/>
      </c>
      <c r="AU26" s="19" t="str">
        <f>IF(係数3!A26="","",係数3!A26)</f>
        <v/>
      </c>
      <c r="AV26" s="19" t="str">
        <f>IF(係数3!B26="","",係数3!B26)</f>
        <v/>
      </c>
      <c r="AW26" s="19" t="str">
        <f>IF(係数3!C26="","",係数3!C26)</f>
        <v>メニューD(残差)</v>
      </c>
      <c r="AX26" s="19">
        <f>IF(係数3!D26="","",係数3!D26)</f>
        <v>4.95E-4</v>
      </c>
      <c r="AY26" s="19">
        <f>IF(係数3!E26="","",係数3!E26)</f>
        <v>4.95E-4</v>
      </c>
      <c r="AZ26" s="19" t="str">
        <f>IF(係数3!F26="","",係数3!F26)</f>
        <v>須賀川瓦斯(株)</v>
      </c>
      <c r="BA26" s="19" t="str">
        <f>IF(係数3!G26="","",係数3!G26)</f>
        <v>須賀川瓦斯(株)_メニューD(残差)</v>
      </c>
      <c r="BB26" s="19">
        <f t="shared" si="0"/>
        <v>0.495</v>
      </c>
      <c r="BD26" s="19" t="str">
        <f>IF(係数3!L27="","",係数3!L27)</f>
        <v>HTBエナジー(株)</v>
      </c>
    </row>
    <row r="27" spans="1:56" ht="27" customHeight="1">
      <c r="A27" s="1"/>
      <c r="B27" s="1"/>
      <c r="C27" s="349"/>
      <c r="D27" s="484"/>
      <c r="E27" s="485"/>
      <c r="F27" s="401"/>
      <c r="G27" s="89"/>
      <c r="H27" s="88"/>
      <c r="I27" s="6"/>
      <c r="J27" s="6"/>
      <c r="K27" s="6"/>
      <c r="L27" s="1"/>
      <c r="M27" s="85"/>
      <c r="N27" s="85"/>
      <c r="O27" s="85"/>
      <c r="P27" s="85"/>
      <c r="Q27" s="85"/>
      <c r="R27" s="85"/>
      <c r="S27" s="85"/>
      <c r="T27" s="85"/>
      <c r="U27" s="85"/>
      <c r="V27" s="85"/>
      <c r="W27" s="309"/>
      <c r="X27" s="309"/>
      <c r="Y27" s="309"/>
      <c r="Z27" s="309"/>
      <c r="AA27" s="309"/>
      <c r="AB27" s="309"/>
      <c r="AC27" s="309"/>
      <c r="AD27" s="309"/>
      <c r="AE27" s="85"/>
      <c r="AF27" s="85"/>
      <c r="AG27" s="85"/>
      <c r="AH27" s="502"/>
      <c r="AI27" s="316" t="s">
        <v>353</v>
      </c>
      <c r="AJ27" s="52"/>
      <c r="AK27" s="317" t="s">
        <v>1052</v>
      </c>
      <c r="AL27" s="322" t="str">
        <f t="shared" si="14"/>
        <v/>
      </c>
      <c r="AM27" s="321" t="str">
        <f t="shared" si="15"/>
        <v/>
      </c>
      <c r="AN27" s="53">
        <f>係数１!D64</f>
        <v>40.200000000000003</v>
      </c>
      <c r="AO27" s="45">
        <f>係数１!F64</f>
        <v>1.7899999999999999E-2</v>
      </c>
      <c r="AP27" s="45" t="str">
        <f>係数１!G64</f>
        <v>ｔ－C/GJ</v>
      </c>
      <c r="AQ27" s="6">
        <v>0.8</v>
      </c>
      <c r="AR27" s="34" t="str">
        <f t="shared" si="16"/>
        <v/>
      </c>
      <c r="AU27" s="19" t="str">
        <f>IF(係数3!A27="","",係数3!A27)</f>
        <v/>
      </c>
      <c r="AV27" s="19" t="str">
        <f>IF(係数3!B27="","",係数3!B27)</f>
        <v/>
      </c>
      <c r="AW27" s="19" t="str">
        <f>IF(係数3!C27="","",係数3!C27)</f>
        <v>(参考値)事業者全体</v>
      </c>
      <c r="AX27" s="19">
        <f>IF(係数3!D27="","",係数3!D27)</f>
        <v>4.4499999999999997E-4</v>
      </c>
      <c r="AY27" s="19">
        <f>IF(係数3!E27="","",係数3!E27)</f>
        <v>4.4499999999999997E-4</v>
      </c>
      <c r="AZ27" s="19" t="str">
        <f>IF(係数3!F27="","",係数3!F27)</f>
        <v>須賀川瓦斯(株)</v>
      </c>
      <c r="BA27" s="19" t="str">
        <f>IF(係数3!G27="","",係数3!G27)</f>
        <v>須賀川瓦斯(株)_(参考値)事業者全体</v>
      </c>
      <c r="BB27" s="19">
        <f t="shared" si="0"/>
        <v>0.44499999999999995</v>
      </c>
      <c r="BD27" s="19" t="str">
        <f>IF(係数3!L28="","",係数3!L28)</f>
        <v>ICT伊那みらいでんき(株)(旧:丸紅伊那みらいでんき(株))</v>
      </c>
    </row>
    <row r="28" spans="1:56" ht="27" customHeight="1">
      <c r="A28" s="1"/>
      <c r="B28" s="1"/>
      <c r="C28" s="349"/>
      <c r="D28" s="486" t="s">
        <v>13</v>
      </c>
      <c r="E28" s="487"/>
      <c r="F28" s="487"/>
      <c r="G28" s="488"/>
      <c r="H28" s="297" t="s">
        <v>8</v>
      </c>
      <c r="I28" s="297" t="s">
        <v>8</v>
      </c>
      <c r="J28" s="134" t="str">
        <f>IF(SUM(J10:J27)=0,"",SUM(J10:J27))</f>
        <v/>
      </c>
      <c r="K28" s="135">
        <f>SUM(K10:K27)</f>
        <v>0</v>
      </c>
      <c r="L28" s="1"/>
      <c r="M28" s="85"/>
      <c r="N28" s="85"/>
      <c r="O28" s="85"/>
      <c r="P28" s="85"/>
      <c r="Q28" s="85"/>
      <c r="R28" s="85"/>
      <c r="S28" s="85"/>
      <c r="T28" s="85"/>
      <c r="U28" s="85"/>
      <c r="V28" s="85"/>
      <c r="W28" s="309"/>
      <c r="X28" s="309"/>
      <c r="Y28" s="309"/>
      <c r="Z28" s="309"/>
      <c r="AA28" s="309"/>
      <c r="AB28" s="309"/>
      <c r="AC28" s="309"/>
      <c r="AD28" s="309"/>
      <c r="AE28" s="85"/>
      <c r="AF28" s="85"/>
      <c r="AG28" s="85"/>
      <c r="AH28" s="502"/>
      <c r="AI28" s="316" t="s">
        <v>314</v>
      </c>
      <c r="AJ28" s="52"/>
      <c r="AK28" s="317" t="s">
        <v>1053</v>
      </c>
      <c r="AL28" s="322" t="str">
        <f t="shared" si="14"/>
        <v/>
      </c>
      <c r="AM28" s="321" t="str">
        <f t="shared" si="15"/>
        <v/>
      </c>
      <c r="AN28" s="53">
        <f>係数１!D65</f>
        <v>21.2</v>
      </c>
      <c r="AO28" s="45">
        <f>係数１!F65</f>
        <v>0</v>
      </c>
      <c r="AP28" s="45" t="str">
        <f>係数１!G65</f>
        <v>ｔ－C/GJ</v>
      </c>
      <c r="AQ28" s="6">
        <v>0.8</v>
      </c>
      <c r="AR28" s="34" t="str">
        <f t="shared" si="16"/>
        <v/>
      </c>
      <c r="AU28" s="19" t="str">
        <f>IF(係数3!A28="","",係数3!A28)</f>
        <v>A0012</v>
      </c>
      <c r="AV28" s="19" t="str">
        <f>IF(係数3!B28="","",係数3!B28)</f>
        <v>出光興産(株)</v>
      </c>
      <c r="AW28" s="19" t="str">
        <f>IF(係数3!C28="","",係数3!C28)</f>
        <v>メニューA</v>
      </c>
      <c r="AX28" s="19">
        <f>IF(係数3!D28="","",係数3!D28)</f>
        <v>0</v>
      </c>
      <c r="AY28" s="19">
        <f>IF(係数3!E28="","",係数3!E28)</f>
        <v>0</v>
      </c>
      <c r="AZ28" s="19" t="str">
        <f>IF(係数3!F28="","",係数3!F28)</f>
        <v>出光興産(株)</v>
      </c>
      <c r="BA28" s="19" t="str">
        <f>IF(係数3!G28="","",係数3!G28)</f>
        <v>出光興産(株)_メニューA</v>
      </c>
      <c r="BB28" s="19">
        <f t="shared" si="0"/>
        <v>0</v>
      </c>
      <c r="BD28" s="19" t="str">
        <f>IF(係数3!L29="","",係数3!L29)</f>
        <v>(株)IQg</v>
      </c>
    </row>
    <row r="29" spans="1:56" ht="27.75" customHeight="1">
      <c r="A29" s="1"/>
      <c r="B29" s="1"/>
      <c r="C29" s="1"/>
      <c r="D29" s="1"/>
      <c r="E29" s="1"/>
      <c r="F29" s="1"/>
      <c r="G29" s="1"/>
      <c r="H29" s="1"/>
      <c r="I29" s="1"/>
      <c r="J29" s="1"/>
      <c r="K29" s="1"/>
      <c r="L29" s="1"/>
      <c r="M29" s="85"/>
      <c r="N29" s="85"/>
      <c r="O29" s="85"/>
      <c r="P29" s="85"/>
      <c r="Q29" s="85"/>
      <c r="R29" s="85"/>
      <c r="S29" s="85"/>
      <c r="T29" s="85"/>
      <c r="U29" s="85"/>
      <c r="V29" s="85"/>
      <c r="W29" s="85"/>
      <c r="X29" s="85"/>
      <c r="Y29" s="85"/>
      <c r="Z29" s="85"/>
      <c r="AA29" s="85"/>
      <c r="AB29" s="85"/>
      <c r="AC29" s="85"/>
      <c r="AD29" s="85"/>
      <c r="AE29" s="85"/>
      <c r="AF29" s="85"/>
      <c r="AG29" s="85"/>
      <c r="AH29" s="502"/>
      <c r="AI29" s="316" t="s">
        <v>352</v>
      </c>
      <c r="AJ29" s="52"/>
      <c r="AK29" s="317" t="s">
        <v>1051</v>
      </c>
      <c r="AL29" s="322" t="str">
        <f t="shared" si="14"/>
        <v/>
      </c>
      <c r="AM29" s="321" t="str">
        <f t="shared" si="15"/>
        <v/>
      </c>
      <c r="AN29" s="53">
        <f>係数１!D66</f>
        <v>17.100000000000001</v>
      </c>
      <c r="AO29" s="45">
        <f>係数１!F66</f>
        <v>0</v>
      </c>
      <c r="AP29" s="45" t="str">
        <f>係数１!G66</f>
        <v>ｔ－C/GJ</v>
      </c>
      <c r="AQ29" s="6">
        <v>0.8</v>
      </c>
      <c r="AR29" s="34" t="str">
        <f t="shared" si="16"/>
        <v/>
      </c>
      <c r="AU29" s="19" t="str">
        <f>IF(係数3!A29="","",係数3!A29)</f>
        <v/>
      </c>
      <c r="AV29" s="19" t="str">
        <f>IF(係数3!B29="","",係数3!B29)</f>
        <v/>
      </c>
      <c r="AW29" s="19" t="str">
        <f>IF(係数3!C29="","",係数3!C29)</f>
        <v>メニューB</v>
      </c>
      <c r="AX29" s="19">
        <f>IF(係数3!D29="","",係数3!D29)</f>
        <v>0</v>
      </c>
      <c r="AY29" s="19">
        <f>IF(係数3!E29="","",係数3!E29)</f>
        <v>0</v>
      </c>
      <c r="AZ29" s="19" t="str">
        <f>IF(係数3!F29="","",係数3!F29)</f>
        <v>出光興産(株)</v>
      </c>
      <c r="BA29" s="19" t="str">
        <f>IF(係数3!G29="","",係数3!G29)</f>
        <v>出光興産(株)_メニューB</v>
      </c>
      <c r="BB29" s="19">
        <f t="shared" si="0"/>
        <v>0</v>
      </c>
      <c r="BD29" s="19" t="str">
        <f>IF(係数3!L30="","",係数3!L30)</f>
        <v>Japan電力(株)</v>
      </c>
    </row>
    <row r="30" spans="1:56" ht="27.75" customHeight="1">
      <c r="A30" s="1"/>
      <c r="B30" s="1"/>
      <c r="C30" s="24"/>
      <c r="D30" s="467"/>
      <c r="E30" s="467"/>
      <c r="F30" s="467"/>
      <c r="G30" s="467"/>
      <c r="H30" s="467"/>
      <c r="I30" s="467"/>
      <c r="J30" s="467"/>
      <c r="K30" s="467"/>
      <c r="L30" s="1"/>
      <c r="M30" s="85"/>
      <c r="N30" s="85"/>
      <c r="O30" s="85"/>
      <c r="P30" s="85"/>
      <c r="Q30" s="85"/>
      <c r="R30" s="85"/>
      <c r="S30" s="85"/>
      <c r="T30" s="85"/>
      <c r="U30" s="85"/>
      <c r="V30" s="85"/>
      <c r="W30" s="85"/>
      <c r="X30" s="85"/>
      <c r="Y30" s="85"/>
      <c r="Z30" s="85"/>
      <c r="AA30" s="85"/>
      <c r="AB30" s="85"/>
      <c r="AC30" s="85"/>
      <c r="AD30" s="85"/>
      <c r="AE30" s="85"/>
      <c r="AF30" s="85"/>
      <c r="AG30" s="85"/>
      <c r="AH30" s="502"/>
      <c r="AI30" s="316" t="s">
        <v>315</v>
      </c>
      <c r="AJ30" s="52"/>
      <c r="AK30" s="317" t="s">
        <v>1051</v>
      </c>
      <c r="AL30" s="322" t="str">
        <f t="shared" si="14"/>
        <v/>
      </c>
      <c r="AM30" s="321" t="str">
        <f t="shared" si="15"/>
        <v/>
      </c>
      <c r="AN30" s="53">
        <f>係数１!D67</f>
        <v>142</v>
      </c>
      <c r="AO30" s="45">
        <f>係数１!F67</f>
        <v>0</v>
      </c>
      <c r="AP30" s="45" t="str">
        <f>係数１!G67</f>
        <v>ｔ－C/GJ</v>
      </c>
      <c r="AQ30" s="6">
        <v>0.8</v>
      </c>
      <c r="AR30" s="34" t="str">
        <f t="shared" si="16"/>
        <v/>
      </c>
      <c r="AU30" s="19" t="str">
        <f>IF(係数3!A30="","",係数3!A30)</f>
        <v/>
      </c>
      <c r="AV30" s="19" t="str">
        <f>IF(係数3!B30="","",係数3!B30)</f>
        <v/>
      </c>
      <c r="AW30" s="19" t="str">
        <f>IF(係数3!C30="","",係数3!C30)</f>
        <v>メニューC</v>
      </c>
      <c r="AX30" s="19">
        <f>IF(係数3!D30="","",係数3!D30)</f>
        <v>2.0000000000000001E-4</v>
      </c>
      <c r="AY30" s="19">
        <f>IF(係数3!E30="","",係数3!E30)</f>
        <v>2.0000000000000001E-4</v>
      </c>
      <c r="AZ30" s="19" t="str">
        <f>IF(係数3!F30="","",係数3!F30)</f>
        <v>出光興産(株)</v>
      </c>
      <c r="BA30" s="19" t="str">
        <f>IF(係数3!G30="","",係数3!G30)</f>
        <v>出光興産(株)_メニューC</v>
      </c>
      <c r="BB30" s="19">
        <f t="shared" si="0"/>
        <v>0.2</v>
      </c>
      <c r="BD30" s="19" t="str">
        <f>IF(係数3!L31="","",係数3!L31)</f>
        <v>(株)JERA Cross</v>
      </c>
    </row>
    <row r="31" spans="1:56" ht="27.75" customHeight="1">
      <c r="C31" s="137"/>
      <c r="D31" s="450"/>
      <c r="E31" s="450"/>
      <c r="F31" s="450"/>
      <c r="G31" s="450"/>
      <c r="H31" s="450"/>
      <c r="I31" s="450"/>
      <c r="J31" s="450"/>
      <c r="K31" s="450"/>
      <c r="M31" s="85"/>
      <c r="N31" s="85"/>
      <c r="O31" s="85"/>
      <c r="P31" s="85"/>
      <c r="Q31" s="85"/>
      <c r="R31" s="85"/>
      <c r="S31" s="85"/>
      <c r="T31" s="85"/>
      <c r="U31" s="85"/>
      <c r="V31" s="85"/>
      <c r="W31" s="85"/>
      <c r="X31" s="85"/>
      <c r="Y31" s="85"/>
      <c r="Z31" s="85"/>
      <c r="AA31" s="85"/>
      <c r="AB31" s="85"/>
      <c r="AC31" s="85"/>
      <c r="AD31" s="85"/>
      <c r="AE31" s="85"/>
      <c r="AF31" s="85"/>
      <c r="AG31" s="85"/>
      <c r="AH31" s="503"/>
      <c r="AI31" s="316" t="s">
        <v>316</v>
      </c>
      <c r="AJ31" s="52"/>
      <c r="AK31" s="317" t="s">
        <v>1051</v>
      </c>
      <c r="AL31" s="322" t="str">
        <f t="shared" si="14"/>
        <v/>
      </c>
      <c r="AM31" s="321" t="str">
        <f t="shared" si="15"/>
        <v/>
      </c>
      <c r="AN31" s="53">
        <f>係数１!D68</f>
        <v>22.5</v>
      </c>
      <c r="AO31" s="45">
        <f>係数１!F68</f>
        <v>0</v>
      </c>
      <c r="AP31" s="45" t="str">
        <f>係数１!G68</f>
        <v>ｔ－C/GJ</v>
      </c>
      <c r="AQ31" s="6">
        <v>0.8</v>
      </c>
      <c r="AR31" s="34" t="str">
        <f t="shared" si="16"/>
        <v/>
      </c>
      <c r="AU31" s="19" t="str">
        <f>IF(係数3!A31="","",係数3!A31)</f>
        <v/>
      </c>
      <c r="AV31" s="19" t="str">
        <f>IF(係数3!B31="","",係数3!B31)</f>
        <v/>
      </c>
      <c r="AW31" s="19" t="str">
        <f>IF(係数3!C31="","",係数3!C31)</f>
        <v>メニューD(残差)</v>
      </c>
      <c r="AX31" s="19">
        <f>IF(係数3!D31="","",係数3!D31)</f>
        <v>5.3200000000000003E-4</v>
      </c>
      <c r="AY31" s="19">
        <f>IF(係数3!E31="","",係数3!E31)</f>
        <v>5.3200000000000003E-4</v>
      </c>
      <c r="AZ31" s="19" t="str">
        <f>IF(係数3!F31="","",係数3!F31)</f>
        <v>出光興産(株)</v>
      </c>
      <c r="BA31" s="19" t="str">
        <f>IF(係数3!G31="","",係数3!G31)</f>
        <v>出光興産(株)_メニューD(残差)</v>
      </c>
      <c r="BB31" s="19">
        <f t="shared" si="0"/>
        <v>0.53200000000000003</v>
      </c>
      <c r="BD31" s="19" t="str">
        <f>IF(係数3!L32="","",係数3!L32)</f>
        <v>JPエネルギー(株)</v>
      </c>
    </row>
    <row r="32" spans="1:56" ht="27.75" customHeight="1">
      <c r="C32" s="137"/>
      <c r="D32" s="450"/>
      <c r="E32" s="450"/>
      <c r="F32" s="450"/>
      <c r="G32" s="450"/>
      <c r="H32" s="450"/>
      <c r="I32" s="450"/>
      <c r="J32" s="450"/>
      <c r="K32" s="450"/>
      <c r="M32" s="85"/>
      <c r="N32" s="85"/>
      <c r="O32" s="85"/>
      <c r="P32" s="85"/>
      <c r="Q32" s="85"/>
      <c r="R32" s="85"/>
      <c r="S32" s="85"/>
      <c r="T32" s="85"/>
      <c r="U32" s="85"/>
      <c r="V32" s="85"/>
      <c r="W32" s="85"/>
      <c r="X32" s="85"/>
      <c r="Y32" s="85"/>
      <c r="Z32" s="85"/>
      <c r="AA32" s="85"/>
      <c r="AB32" s="85"/>
      <c r="AC32" s="85"/>
      <c r="AD32" s="85"/>
      <c r="AE32" s="85"/>
      <c r="AF32" s="85"/>
      <c r="AG32" s="85"/>
      <c r="AH32" s="448" t="s">
        <v>351</v>
      </c>
      <c r="AI32" s="316" t="s">
        <v>317</v>
      </c>
      <c r="AJ32" s="52"/>
      <c r="AK32" s="318" t="s">
        <v>318</v>
      </c>
      <c r="AL32" s="322" t="str">
        <f t="shared" si="14"/>
        <v/>
      </c>
      <c r="AM32" s="321" t="str">
        <f t="shared" si="15"/>
        <v/>
      </c>
      <c r="AN32" s="53">
        <f>係数１!D69</f>
        <v>1</v>
      </c>
      <c r="AO32" s="45">
        <f>係数１!F69</f>
        <v>0</v>
      </c>
      <c r="AP32" s="45" t="str">
        <f>係数１!G69</f>
        <v>ｔ－C/GJ</v>
      </c>
      <c r="AQ32" s="6">
        <v>1</v>
      </c>
      <c r="AR32" s="34" t="str">
        <f t="shared" si="16"/>
        <v/>
      </c>
      <c r="AU32" s="19" t="str">
        <f>IF(係数3!A32="","",係数3!A32)</f>
        <v/>
      </c>
      <c r="AV32" s="19" t="str">
        <f>IF(係数3!B32="","",係数3!B32)</f>
        <v/>
      </c>
      <c r="AW32" s="19" t="str">
        <f>IF(係数3!C32="","",係数3!C32)</f>
        <v>(参考値)事業者全体</v>
      </c>
      <c r="AX32" s="19">
        <f>IF(係数3!D32="","",係数3!D32)</f>
        <v>4.1899999999999999E-4</v>
      </c>
      <c r="AY32" s="19">
        <f>IF(係数3!E32="","",係数3!E32)</f>
        <v>4.1899999999999999E-4</v>
      </c>
      <c r="AZ32" s="19" t="str">
        <f>IF(係数3!F32="","",係数3!F32)</f>
        <v>出光興産(株)</v>
      </c>
      <c r="BA32" s="19" t="str">
        <f>IF(係数3!G32="","",係数3!G32)</f>
        <v>出光興産(株)_(参考値)事業者全体</v>
      </c>
      <c r="BB32" s="19">
        <f t="shared" si="0"/>
        <v>0.41899999999999998</v>
      </c>
      <c r="BD32" s="19" t="str">
        <f>IF(係数3!L33="","",係数3!L33)</f>
        <v>デジタルグリッド(株)</v>
      </c>
    </row>
    <row r="33" spans="3:56" ht="27.75" customHeight="1">
      <c r="C33" s="137"/>
      <c r="D33" s="480"/>
      <c r="E33" s="480"/>
      <c r="F33" s="480"/>
      <c r="G33" s="480"/>
      <c r="H33" s="480"/>
      <c r="I33" s="480"/>
      <c r="J33" s="480"/>
      <c r="K33" s="480"/>
      <c r="M33" s="85"/>
      <c r="N33" s="85"/>
      <c r="O33" s="85"/>
      <c r="P33" s="85"/>
      <c r="Q33" s="85"/>
      <c r="R33" s="85"/>
      <c r="S33" s="85"/>
      <c r="T33" s="85"/>
      <c r="U33" s="85"/>
      <c r="V33" s="85"/>
      <c r="W33" s="85"/>
      <c r="X33" s="85"/>
      <c r="Y33" s="85"/>
      <c r="Z33" s="85"/>
      <c r="AA33" s="85"/>
      <c r="AB33" s="85"/>
      <c r="AC33" s="85"/>
      <c r="AD33" s="85"/>
      <c r="AE33" s="85"/>
      <c r="AF33" s="85"/>
      <c r="AG33" s="85"/>
      <c r="AH33" s="502"/>
      <c r="AI33" s="316" t="s">
        <v>319</v>
      </c>
      <c r="AJ33" s="52"/>
      <c r="AK33" s="318" t="s">
        <v>318</v>
      </c>
      <c r="AL33" s="322" t="str">
        <f t="shared" si="14"/>
        <v/>
      </c>
      <c r="AM33" s="321" t="str">
        <f t="shared" si="15"/>
        <v/>
      </c>
      <c r="AN33" s="53">
        <f>係数１!D70</f>
        <v>1</v>
      </c>
      <c r="AO33" s="45">
        <f>係数１!F70</f>
        <v>0</v>
      </c>
      <c r="AP33" s="45" t="str">
        <f>係数１!G70</f>
        <v>ｔ－C/GJ</v>
      </c>
      <c r="AQ33" s="6">
        <v>1</v>
      </c>
      <c r="AR33" s="34" t="str">
        <f t="shared" si="16"/>
        <v/>
      </c>
      <c r="AU33" s="19" t="str">
        <f>IF(係数3!A33="","",係数3!A33)</f>
        <v>A0013</v>
      </c>
      <c r="AV33" s="19" t="str">
        <f>IF(係数3!B33="","",係数3!B33)</f>
        <v>(株)オプテージ</v>
      </c>
      <c r="AW33" s="19" t="str">
        <f>IF(係数3!C33="","",係数3!C33)</f>
        <v>メニューA</v>
      </c>
      <c r="AX33" s="19">
        <f>IF(係数3!D33="","",係数3!D33)</f>
        <v>0</v>
      </c>
      <c r="AY33" s="19">
        <f>IF(係数3!E33="","",係数3!E33)</f>
        <v>0</v>
      </c>
      <c r="AZ33" s="19" t="str">
        <f>IF(係数3!F33="","",係数3!F33)</f>
        <v>(株)オプテージ</v>
      </c>
      <c r="BA33" s="19" t="str">
        <f>IF(係数3!G33="","",係数3!G33)</f>
        <v>(株)オプテージ_メニューA</v>
      </c>
      <c r="BB33" s="19">
        <f t="shared" si="0"/>
        <v>0</v>
      </c>
      <c r="BD33" s="19" t="str">
        <f>IF(係数3!L34="","",係数3!L34)</f>
        <v>(株)JR東日本商事</v>
      </c>
    </row>
    <row r="34" spans="3:56" ht="27.75" customHeight="1">
      <c r="C34" s="137"/>
      <c r="D34" s="450"/>
      <c r="E34" s="450"/>
      <c r="F34" s="450"/>
      <c r="G34" s="450"/>
      <c r="H34" s="450"/>
      <c r="I34" s="450"/>
      <c r="J34" s="450"/>
      <c r="K34" s="450"/>
      <c r="M34" s="85"/>
      <c r="N34" s="85"/>
      <c r="O34" s="85"/>
      <c r="P34" s="85"/>
      <c r="Q34" s="85"/>
      <c r="R34" s="85"/>
      <c r="S34" s="85"/>
      <c r="T34" s="85"/>
      <c r="U34" s="85"/>
      <c r="V34" s="85"/>
      <c r="W34" s="85"/>
      <c r="X34" s="85"/>
      <c r="Y34" s="85"/>
      <c r="Z34" s="85"/>
      <c r="AA34" s="85"/>
      <c r="AB34" s="85"/>
      <c r="AC34" s="85"/>
      <c r="AD34" s="85"/>
      <c r="AE34" s="85"/>
      <c r="AF34" s="85"/>
      <c r="AG34" s="85"/>
      <c r="AH34" s="448" t="s">
        <v>320</v>
      </c>
      <c r="AI34" s="316" t="s">
        <v>350</v>
      </c>
      <c r="AJ34" s="52"/>
      <c r="AK34" s="318" t="s">
        <v>1054</v>
      </c>
      <c r="AL34" s="322" t="str">
        <f>IF(AJ34="","",AJ34/1000*AN34*0.0258)</f>
        <v/>
      </c>
      <c r="AM34" s="321" t="str">
        <f>IF(AJ34="","",AJ34/1000*AO34)</f>
        <v/>
      </c>
      <c r="AN34" s="53">
        <f>係数１!D71</f>
        <v>3600</v>
      </c>
      <c r="AO34" s="45">
        <f>係数１!F71</f>
        <v>0</v>
      </c>
      <c r="AP34" s="45" t="str">
        <f>係数１!G71</f>
        <v>ｔ－CO2/千kWh</v>
      </c>
      <c r="AQ34" s="6">
        <v>1</v>
      </c>
      <c r="AR34" s="34" t="str">
        <f t="shared" si="16"/>
        <v/>
      </c>
      <c r="AU34" s="19" t="str">
        <f>IF(係数3!A34="","",係数3!A34)</f>
        <v/>
      </c>
      <c r="AV34" s="19" t="str">
        <f>IF(係数3!B34="","",係数3!B34)</f>
        <v/>
      </c>
      <c r="AW34" s="19" t="str">
        <f>IF(係数3!C34="","",係数3!C34)</f>
        <v>メニューB(残差)</v>
      </c>
      <c r="AX34" s="19">
        <f>IF(係数3!D34="","",係数3!D34)</f>
        <v>3.3300000000000002E-4</v>
      </c>
      <c r="AY34" s="19">
        <f>IF(係数3!E34="","",係数3!E34)</f>
        <v>3.3300000000000002E-4</v>
      </c>
      <c r="AZ34" s="19" t="str">
        <f>IF(係数3!F34="","",係数3!F34)</f>
        <v>(株)オプテージ</v>
      </c>
      <c r="BA34" s="19" t="str">
        <f>IF(係数3!G34="","",係数3!G34)</f>
        <v>(株)オプテージ_メニューB(残差)</v>
      </c>
      <c r="BB34" s="19">
        <f t="shared" si="0"/>
        <v>0.33300000000000002</v>
      </c>
      <c r="BD34" s="19" t="str">
        <f>IF(係数3!L35="","",係数3!L35)</f>
        <v>(株)JTBコミュニケーションデザイン</v>
      </c>
    </row>
    <row r="35" spans="3:56" ht="27.75" customHeight="1">
      <c r="C35" s="137"/>
      <c r="D35" s="450"/>
      <c r="E35" s="450"/>
      <c r="F35" s="450"/>
      <c r="G35" s="450"/>
      <c r="H35" s="450"/>
      <c r="I35" s="450"/>
      <c r="J35" s="450"/>
      <c r="K35" s="450"/>
      <c r="M35" s="85"/>
      <c r="N35" s="85"/>
      <c r="O35" s="85"/>
      <c r="P35" s="85"/>
      <c r="Q35" s="85"/>
      <c r="R35" s="85"/>
      <c r="S35" s="85"/>
      <c r="T35" s="85"/>
      <c r="U35" s="85"/>
      <c r="V35" s="85"/>
      <c r="W35" s="85"/>
      <c r="X35" s="85"/>
      <c r="Y35" s="85"/>
      <c r="Z35" s="85"/>
      <c r="AA35" s="85"/>
      <c r="AB35" s="85"/>
      <c r="AC35" s="85"/>
      <c r="AD35" s="85"/>
      <c r="AE35" s="85"/>
      <c r="AF35" s="85"/>
      <c r="AG35" s="85"/>
      <c r="AH35" s="458"/>
      <c r="AI35" s="316" t="s">
        <v>321</v>
      </c>
      <c r="AJ35" s="52"/>
      <c r="AK35" s="318" t="s">
        <v>1054</v>
      </c>
      <c r="AL35" s="322" t="str">
        <f t="shared" ref="AL35:AL36" si="17">IF(AJ35="","",AJ35/1000*AN35*0.0258)</f>
        <v/>
      </c>
      <c r="AM35" s="321" t="str">
        <f t="shared" ref="AM35:AM36" si="18">IF(AJ35="","",AJ35/1000*AO35)</f>
        <v/>
      </c>
      <c r="AN35" s="53">
        <f>係数１!D72</f>
        <v>3600</v>
      </c>
      <c r="AO35" s="45">
        <f>係数１!F72</f>
        <v>0</v>
      </c>
      <c r="AP35" s="45" t="str">
        <f>係数１!G72</f>
        <v>ｔ－CO2/千kWh</v>
      </c>
      <c r="AQ35" s="6">
        <v>1</v>
      </c>
      <c r="AR35" s="34" t="str">
        <f t="shared" si="16"/>
        <v/>
      </c>
      <c r="AU35" s="19" t="str">
        <f>IF(係数3!A35="","",係数3!A35)</f>
        <v/>
      </c>
      <c r="AV35" s="19" t="str">
        <f>IF(係数3!B35="","",係数3!B35)</f>
        <v/>
      </c>
      <c r="AW35" s="19" t="str">
        <f>IF(係数3!C35="","",係数3!C35)</f>
        <v>(参考値)事業者全体</v>
      </c>
      <c r="AX35" s="19">
        <f>IF(係数3!D35="","",係数3!D35)</f>
        <v>3.3300000000000002E-4</v>
      </c>
      <c r="AY35" s="19">
        <f>IF(係数3!E35="","",係数3!E35)</f>
        <v>3.3300000000000002E-4</v>
      </c>
      <c r="AZ35" s="19" t="str">
        <f>IF(係数3!F35="","",係数3!F35)</f>
        <v>(株)オプテージ</v>
      </c>
      <c r="BA35" s="19" t="str">
        <f>IF(係数3!G35="","",係数3!G35)</f>
        <v>(株)オプテージ_(参考値)事業者全体</v>
      </c>
      <c r="BB35" s="19">
        <f t="shared" si="0"/>
        <v>0.33300000000000002</v>
      </c>
      <c r="BD35" s="19" t="str">
        <f>IF(係数3!L36="","",係数3!L36)</f>
        <v>(株)karch</v>
      </c>
    </row>
    <row r="36" spans="3:56" ht="27.75" customHeight="1" thickBot="1">
      <c r="C36" s="137"/>
      <c r="D36" s="450"/>
      <c r="E36" s="450"/>
      <c r="F36" s="450"/>
      <c r="G36" s="450"/>
      <c r="H36" s="450"/>
      <c r="I36" s="450"/>
      <c r="J36" s="450"/>
      <c r="K36" s="450"/>
      <c r="M36" s="85"/>
      <c r="N36" s="85"/>
      <c r="O36" s="85"/>
      <c r="P36" s="85"/>
      <c r="Q36" s="85"/>
      <c r="R36" s="85"/>
      <c r="S36" s="85"/>
      <c r="T36" s="85"/>
      <c r="U36" s="85"/>
      <c r="V36" s="85"/>
      <c r="W36" s="85"/>
      <c r="X36" s="85"/>
      <c r="Y36" s="85"/>
      <c r="Z36" s="85"/>
      <c r="AA36" s="85"/>
      <c r="AB36" s="85"/>
      <c r="AC36" s="85"/>
      <c r="AD36" s="85"/>
      <c r="AE36" s="85"/>
      <c r="AF36" s="85"/>
      <c r="AG36" s="85"/>
      <c r="AH36" s="458"/>
      <c r="AI36" s="319" t="s">
        <v>349</v>
      </c>
      <c r="AJ36" s="46"/>
      <c r="AK36" s="318" t="s">
        <v>1054</v>
      </c>
      <c r="AL36" s="323" t="str">
        <f t="shared" si="17"/>
        <v/>
      </c>
      <c r="AM36" s="321" t="str">
        <f t="shared" si="18"/>
        <v/>
      </c>
      <c r="AN36" s="53">
        <f>係数１!D73</f>
        <v>3600</v>
      </c>
      <c r="AO36" s="45">
        <f>係数１!F73</f>
        <v>0</v>
      </c>
      <c r="AP36" s="45" t="str">
        <f>係数１!G73</f>
        <v>ｔ－CO2/千kWh</v>
      </c>
      <c r="AQ36" s="7">
        <v>1</v>
      </c>
      <c r="AR36" s="34" t="str">
        <f t="shared" si="16"/>
        <v/>
      </c>
      <c r="AU36" s="19" t="str">
        <f>IF(係数3!A36="","",係数3!A36)</f>
        <v>A0014</v>
      </c>
      <c r="AV36" s="19" t="str">
        <f>IF(係数3!B36="","",係数3!B36)</f>
        <v>エネサーブ(株)</v>
      </c>
      <c r="AW36" s="19" t="str">
        <f>IF(係数3!C36="","",係数3!C36)</f>
        <v>メニューA</v>
      </c>
      <c r="AX36" s="19">
        <f>IF(係数3!D36="","",係数3!D36)</f>
        <v>0</v>
      </c>
      <c r="AY36" s="19">
        <f>IF(係数3!E36="","",係数3!E36)</f>
        <v>0</v>
      </c>
      <c r="AZ36" s="19" t="str">
        <f>IF(係数3!F36="","",係数3!F36)</f>
        <v>エネサーブ(株)</v>
      </c>
      <c r="BA36" s="19" t="str">
        <f>IF(係数3!G36="","",係数3!G36)</f>
        <v>エネサーブ(株)_メニューA</v>
      </c>
      <c r="BB36" s="19">
        <f t="shared" si="0"/>
        <v>0</v>
      </c>
      <c r="BD36" s="19" t="str">
        <f>IF(係数3!L37="","",係数3!L37)</f>
        <v>KBN(株)</v>
      </c>
    </row>
    <row r="37" spans="3:56" ht="27.75" customHeight="1" thickTop="1" thickBot="1">
      <c r="C37" s="137"/>
      <c r="D37" s="450"/>
      <c r="E37" s="450"/>
      <c r="F37" s="450"/>
      <c r="G37" s="450"/>
      <c r="H37" s="450"/>
      <c r="I37" s="450"/>
      <c r="J37" s="450"/>
      <c r="K37" s="450"/>
      <c r="L37" s="22"/>
      <c r="M37" s="85"/>
      <c r="N37" s="85"/>
      <c r="O37" s="85"/>
      <c r="P37" s="85"/>
      <c r="Q37" s="85"/>
      <c r="R37" s="85"/>
      <c r="S37" s="85"/>
      <c r="T37" s="85"/>
      <c r="U37" s="85"/>
      <c r="V37" s="85"/>
      <c r="W37" s="85"/>
      <c r="X37" s="85"/>
      <c r="Y37" s="85"/>
      <c r="Z37" s="85"/>
      <c r="AA37" s="85"/>
      <c r="AB37" s="85"/>
      <c r="AC37" s="85"/>
      <c r="AD37" s="85"/>
      <c r="AE37" s="85"/>
      <c r="AF37" s="85"/>
      <c r="AG37" s="85"/>
      <c r="AH37" s="464" t="s">
        <v>322</v>
      </c>
      <c r="AI37" s="465"/>
      <c r="AJ37" s="465"/>
      <c r="AK37" s="465"/>
      <c r="AL37" s="324">
        <f>SUM(AL17:AL36)</f>
        <v>0</v>
      </c>
      <c r="AM37" s="325">
        <f>SUM(AM17:AM36)</f>
        <v>0</v>
      </c>
      <c r="AN37" s="42"/>
      <c r="AO37" s="41"/>
      <c r="AP37" s="41"/>
      <c r="AQ37" s="41"/>
      <c r="AR37" s="40">
        <f>SUM(AR17:AR36)</f>
        <v>0</v>
      </c>
      <c r="AU37" s="19" t="str">
        <f>IF(係数3!A37="","",係数3!A37)</f>
        <v/>
      </c>
      <c r="AV37" s="19" t="str">
        <f>IF(係数3!B37="","",係数3!B37)</f>
        <v/>
      </c>
      <c r="AW37" s="19" t="str">
        <f>IF(係数3!C37="","",係数3!C37)</f>
        <v>メニューB(残差)</v>
      </c>
      <c r="AX37" s="19">
        <f>IF(係数3!D37="","",係数3!D37)</f>
        <v>6.6E-4</v>
      </c>
      <c r="AY37" s="19">
        <f>IF(係数3!E37="","",係数3!E37)</f>
        <v>6.6E-4</v>
      </c>
      <c r="AZ37" s="19" t="str">
        <f>IF(係数3!F37="","",係数3!F37)</f>
        <v>エネサーブ(株)</v>
      </c>
      <c r="BA37" s="19" t="str">
        <f>IF(係数3!G37="","",係数3!G37)</f>
        <v>エネサーブ(株)_メニューB(残差)</v>
      </c>
      <c r="BB37" s="19">
        <f t="shared" si="0"/>
        <v>0.66</v>
      </c>
      <c r="BD37" s="19" t="str">
        <f>IF(係数3!L38="","",係数3!L38)</f>
        <v>KMパワー(株)</v>
      </c>
    </row>
    <row r="38" spans="3:56" ht="27.75" customHeight="1">
      <c r="C38" s="137"/>
      <c r="D38" s="450"/>
      <c r="E38" s="450"/>
      <c r="F38" s="450"/>
      <c r="G38" s="450"/>
      <c r="H38" s="450"/>
      <c r="I38" s="450"/>
      <c r="J38" s="450"/>
      <c r="K38" s="450"/>
      <c r="L38" s="22"/>
      <c r="M38" s="22"/>
      <c r="AU38" s="19" t="str">
        <f>IF(係数3!A38="","",係数3!A38)</f>
        <v/>
      </c>
      <c r="AV38" s="19" t="str">
        <f>IF(係数3!B38="","",係数3!B38)</f>
        <v/>
      </c>
      <c r="AW38" s="19" t="str">
        <f>IF(係数3!C38="","",係数3!C38)</f>
        <v>(参考値)事業者全体</v>
      </c>
      <c r="AX38" s="19">
        <f>IF(係数3!D38="","",係数3!D38)</f>
        <v>2.8400000000000002E-4</v>
      </c>
      <c r="AY38" s="19">
        <f>IF(係数3!E38="","",係数3!E38)</f>
        <v>2.8400000000000002E-4</v>
      </c>
      <c r="AZ38" s="19" t="str">
        <f>IF(係数3!F38="","",係数3!F38)</f>
        <v>エネサーブ(株)</v>
      </c>
      <c r="BA38" s="19" t="str">
        <f>IF(係数3!G38="","",係数3!G38)</f>
        <v>エネサーブ(株)_(参考値)事業者全体</v>
      </c>
      <c r="BB38" s="19">
        <f t="shared" si="0"/>
        <v>0.28400000000000003</v>
      </c>
      <c r="BD38" s="19" t="str">
        <f>IF(係数3!L39="","",係数3!L39)</f>
        <v>(株)LENETS</v>
      </c>
    </row>
    <row r="39" spans="3:56" ht="16.5" customHeight="1">
      <c r="L39" s="22"/>
      <c r="M39" s="22"/>
      <c r="AU39" s="19" t="str">
        <f>IF(係数3!A39="","",係数3!A39)</f>
        <v>A0015</v>
      </c>
      <c r="AV39" s="19" t="str">
        <f>IF(係数3!B39="","",係数3!B39)</f>
        <v>(株)エネワンでんき</v>
      </c>
      <c r="AW39" s="19" t="str">
        <f>IF(係数3!C39="","",係数3!C39)</f>
        <v>メニューA</v>
      </c>
      <c r="AX39" s="19">
        <f>IF(係数3!D39="","",係数3!D39)</f>
        <v>4.0299999999999998E-4</v>
      </c>
      <c r="AY39" s="19">
        <f>IF(係数3!E39="","",係数3!E39)</f>
        <v>4.0299999999999998E-4</v>
      </c>
      <c r="AZ39" s="19" t="str">
        <f>IF(係数3!F39="","",係数3!F39)</f>
        <v>(株)エネワンでんき</v>
      </c>
      <c r="BA39" s="19" t="str">
        <f>IF(係数3!G39="","",係数3!G39)</f>
        <v>(株)エネワンでんき_メニューA</v>
      </c>
      <c r="BB39" s="19">
        <f t="shared" si="0"/>
        <v>0.40299999999999997</v>
      </c>
      <c r="BD39" s="19" t="str">
        <f>IF(係数3!L40="","",係数3!L40)</f>
        <v>(株)Link Life</v>
      </c>
    </row>
    <row r="40" spans="3:56" ht="16.5" customHeight="1">
      <c r="L40" s="21"/>
      <c r="M40" s="22"/>
      <c r="AU40" s="19" t="str">
        <f>IF(係数3!A40="","",係数3!A40)</f>
        <v/>
      </c>
      <c r="AV40" s="19" t="str">
        <f>IF(係数3!B40="","",係数3!B40)</f>
        <v/>
      </c>
      <c r="AW40" s="19" t="str">
        <f>IF(係数3!C40="","",係数3!C40)</f>
        <v>メニューB(残差)</v>
      </c>
      <c r="AX40" s="19">
        <f>IF(係数3!D40="","",係数3!D40)</f>
        <v>3.79E-4</v>
      </c>
      <c r="AY40" s="19">
        <f>IF(係数3!E40="","",係数3!E40)</f>
        <v>3.79E-4</v>
      </c>
      <c r="AZ40" s="19" t="str">
        <f>IF(係数3!F40="","",係数3!F40)</f>
        <v>(株)エネワンでんき</v>
      </c>
      <c r="BA40" s="19" t="str">
        <f>IF(係数3!G40="","",係数3!G40)</f>
        <v>(株)エネワンでんき_メニューB(残差)</v>
      </c>
      <c r="BB40" s="19">
        <f t="shared" si="0"/>
        <v>0.379</v>
      </c>
      <c r="BD40" s="19" t="str">
        <f>IF(係数3!L41="","",係数3!L41)</f>
        <v>(株)LIXIL TEPCO スマートパートナーズ</v>
      </c>
    </row>
    <row r="41" spans="3:56" ht="16.5" customHeight="1">
      <c r="L41" s="20"/>
      <c r="M41" s="21"/>
      <c r="AU41" s="19" t="str">
        <f>IF(係数3!A41="","",係数3!A41)</f>
        <v/>
      </c>
      <c r="AV41" s="19" t="str">
        <f>IF(係数3!B41="","",係数3!B41)</f>
        <v/>
      </c>
      <c r="AW41" s="19" t="str">
        <f>IF(係数3!C41="","",係数3!C41)</f>
        <v>(参考値)事業者全体</v>
      </c>
      <c r="AX41" s="19">
        <f>IF(係数3!D41="","",係数3!D41)</f>
        <v>3.79E-4</v>
      </c>
      <c r="AY41" s="19">
        <f>IF(係数3!E41="","",係数3!E41)</f>
        <v>3.79E-4</v>
      </c>
      <c r="AZ41" s="19" t="str">
        <f>IF(係数3!F41="","",係数3!F41)</f>
        <v>(株)エネワンでんき</v>
      </c>
      <c r="BA41" s="19" t="str">
        <f>IF(係数3!G41="","",係数3!G41)</f>
        <v>(株)エネワンでんき_(参考値)事業者全体</v>
      </c>
      <c r="BB41" s="19">
        <f t="shared" si="0"/>
        <v>0.379</v>
      </c>
      <c r="BD41" s="19" t="str">
        <f>IF(係数3!L42="","",係数3!L42)</f>
        <v>(株)Looop</v>
      </c>
    </row>
    <row r="42" spans="3:56" ht="16.5" customHeight="1">
      <c r="L42" s="20"/>
      <c r="M42" s="20"/>
      <c r="AU42" s="19" t="str">
        <f>IF(係数3!A42="","",係数3!A42)</f>
        <v>A0016</v>
      </c>
      <c r="AV42" s="19" t="str">
        <f>IF(係数3!B42="","",係数3!B42)</f>
        <v>ミツウロコグリーンエネルギー(株)</v>
      </c>
      <c r="AW42" s="19" t="str">
        <f>IF(係数3!C42="","",係数3!C42)</f>
        <v>メニューA</v>
      </c>
      <c r="AX42" s="19">
        <f>IF(係数3!D42="","",係数3!D42)</f>
        <v>0</v>
      </c>
      <c r="AY42" s="19">
        <f>IF(係数3!E42="","",係数3!E42)</f>
        <v>0</v>
      </c>
      <c r="AZ42" s="19" t="str">
        <f>IF(係数3!F42="","",係数3!F42)</f>
        <v>ミツウロコグリーンエネルギー(株)</v>
      </c>
      <c r="BA42" s="19" t="str">
        <f>IF(係数3!G42="","",係数3!G42)</f>
        <v>ミツウロコグリーンエネルギー(株)_メニューA</v>
      </c>
      <c r="BB42" s="19">
        <f t="shared" si="0"/>
        <v>0</v>
      </c>
      <c r="BD42" s="19" t="str">
        <f>IF(係数3!L43="","",係数3!L43)</f>
        <v>MCPD(株)</v>
      </c>
    </row>
    <row r="43" spans="3:56" ht="12.75" customHeight="1">
      <c r="L43" s="20"/>
      <c r="M43" s="20"/>
      <c r="AU43" s="19" t="str">
        <f>IF(係数3!A43="","",係数3!A43)</f>
        <v/>
      </c>
      <c r="AV43" s="19" t="str">
        <f>IF(係数3!B43="","",係数3!B43)</f>
        <v/>
      </c>
      <c r="AW43" s="19" t="str">
        <f>IF(係数3!C43="","",係数3!C43)</f>
        <v>メニューB</v>
      </c>
      <c r="AX43" s="19">
        <f>IF(係数3!D43="","",係数3!D43)</f>
        <v>2.0000000000000001E-4</v>
      </c>
      <c r="AY43" s="19">
        <f>IF(係数3!E43="","",係数3!E43)</f>
        <v>2.0000000000000001E-4</v>
      </c>
      <c r="AZ43" s="19" t="str">
        <f>IF(係数3!F43="","",係数3!F43)</f>
        <v>ミツウロコグリーンエネルギー(株)</v>
      </c>
      <c r="BA43" s="19" t="str">
        <f>IF(係数3!G43="","",係数3!G43)</f>
        <v>ミツウロコグリーンエネルギー(株)_メニューB</v>
      </c>
      <c r="BB43" s="19">
        <f t="shared" si="0"/>
        <v>0.2</v>
      </c>
      <c r="BD43" s="19" t="str">
        <f>IF(係数3!L44="","",係数3!L44)</f>
        <v>MCリテールエナジー(株)</v>
      </c>
    </row>
    <row r="44" spans="3:56" ht="12.75" customHeight="1">
      <c r="L44" s="20"/>
      <c r="M44" s="20"/>
      <c r="AU44" s="19" t="str">
        <f>IF(係数3!A44="","",係数3!A44)</f>
        <v/>
      </c>
      <c r="AV44" s="19" t="str">
        <f>IF(係数3!B44="","",係数3!B44)</f>
        <v/>
      </c>
      <c r="AW44" s="19" t="str">
        <f>IF(係数3!C44="","",係数3!C44)</f>
        <v>メニューC</v>
      </c>
      <c r="AX44" s="19">
        <f>IF(係数3!D44="","",係数3!D44)</f>
        <v>0</v>
      </c>
      <c r="AY44" s="19">
        <f>IF(係数3!E44="","",係数3!E44)</f>
        <v>0</v>
      </c>
      <c r="AZ44" s="19" t="str">
        <f>IF(係数3!F44="","",係数3!F44)</f>
        <v>ミツウロコグリーンエネルギー(株)</v>
      </c>
      <c r="BA44" s="19" t="str">
        <f>IF(係数3!G44="","",係数3!G44)</f>
        <v>ミツウロコグリーンエネルギー(株)_メニューC</v>
      </c>
      <c r="BB44" s="19">
        <f t="shared" si="0"/>
        <v>0</v>
      </c>
      <c r="BD44" s="19" t="str">
        <f>IF(係数3!L45="","",係数3!L45)</f>
        <v>(株)Meisin</v>
      </c>
    </row>
    <row r="45" spans="3:56" ht="12.75" customHeight="1">
      <c r="M45" s="20"/>
      <c r="AU45" s="19" t="str">
        <f>IF(係数3!A45="","",係数3!A45)</f>
        <v/>
      </c>
      <c r="AV45" s="19" t="str">
        <f>IF(係数3!B45="","",係数3!B45)</f>
        <v/>
      </c>
      <c r="AW45" s="19" t="str">
        <f>IF(係数3!C45="","",係数3!C45)</f>
        <v>メニューD</v>
      </c>
      <c r="AX45" s="19">
        <f>IF(係数3!D45="","",係数3!D45)</f>
        <v>0</v>
      </c>
      <c r="AY45" s="19">
        <f>IF(係数3!E45="","",係数3!E45)</f>
        <v>0</v>
      </c>
      <c r="AZ45" s="19" t="str">
        <f>IF(係数3!F45="","",係数3!F45)</f>
        <v>ミツウロコグリーンエネルギー(株)</v>
      </c>
      <c r="BA45" s="19" t="str">
        <f>IF(係数3!G45="","",係数3!G45)</f>
        <v>ミツウロコグリーンエネルギー(株)_メニューD</v>
      </c>
      <c r="BB45" s="19">
        <f t="shared" si="0"/>
        <v>0</v>
      </c>
      <c r="BD45" s="19" t="str">
        <f>IF(係数3!L46="","",係数3!L46)</f>
        <v>MGCエネルギー(株)</v>
      </c>
    </row>
    <row r="46" spans="3:56" ht="12.75" customHeight="1">
      <c r="AU46" s="19" t="str">
        <f>IF(係数3!A46="","",係数3!A46)</f>
        <v/>
      </c>
      <c r="AV46" s="19" t="str">
        <f>IF(係数3!B46="","",係数3!B46)</f>
        <v/>
      </c>
      <c r="AW46" s="19" t="str">
        <f>IF(係数3!C46="","",係数3!C46)</f>
        <v>メニューE</v>
      </c>
      <c r="AX46" s="19">
        <f>IF(係数3!D46="","",係数3!D46)</f>
        <v>2.5799999999999998E-4</v>
      </c>
      <c r="AY46" s="19">
        <f>IF(係数3!E46="","",係数3!E46)</f>
        <v>2.5799999999999998E-4</v>
      </c>
      <c r="AZ46" s="19" t="str">
        <f>IF(係数3!F46="","",係数3!F46)</f>
        <v>ミツウロコグリーンエネルギー(株)</v>
      </c>
      <c r="BA46" s="19" t="str">
        <f>IF(係数3!G46="","",係数3!G46)</f>
        <v>ミツウロコグリーンエネルギー(株)_メニューE</v>
      </c>
      <c r="BB46" s="19">
        <f t="shared" si="0"/>
        <v>0.25800000000000001</v>
      </c>
      <c r="BD46" s="19" t="str">
        <f>IF(係数3!L47="","",係数3!L47)</f>
        <v>Miraiつのエナジー(株)</v>
      </c>
    </row>
    <row r="47" spans="3:56" ht="12.75" customHeight="1">
      <c r="AU47" s="19" t="str">
        <f>IF(係数3!A47="","",係数3!A47)</f>
        <v/>
      </c>
      <c r="AV47" s="19" t="str">
        <f>IF(係数3!B47="","",係数3!B47)</f>
        <v/>
      </c>
      <c r="AW47" s="19" t="str">
        <f>IF(係数3!C47="","",係数3!C47)</f>
        <v>メニューF</v>
      </c>
      <c r="AX47" s="19">
        <f>IF(係数3!D47="","",係数3!D47)</f>
        <v>0</v>
      </c>
      <c r="AY47" s="19">
        <f>IF(係数3!E47="","",係数3!E47)</f>
        <v>0</v>
      </c>
      <c r="AZ47" s="19" t="str">
        <f>IF(係数3!F47="","",係数3!F47)</f>
        <v>ミツウロコグリーンエネルギー(株)</v>
      </c>
      <c r="BA47" s="19" t="str">
        <f>IF(係数3!G47="","",係数3!G47)</f>
        <v>ミツウロコグリーンエネルギー(株)_メニューF</v>
      </c>
      <c r="BB47" s="19">
        <f t="shared" si="0"/>
        <v>0</v>
      </c>
      <c r="BD47" s="19" t="str">
        <f>IF(係数3!L48="","",係数3!L48)</f>
        <v>(株)Misumi</v>
      </c>
    </row>
    <row r="48" spans="3:56" ht="14.25" customHeight="1">
      <c r="AU48" s="19" t="str">
        <f>IF(係数3!A48="","",係数3!A48)</f>
        <v/>
      </c>
      <c r="AV48" s="19" t="str">
        <f>IF(係数3!B48="","",係数3!B48)</f>
        <v/>
      </c>
      <c r="AW48" s="19" t="str">
        <f>IF(係数3!C48="","",係数3!C48)</f>
        <v>メニューG</v>
      </c>
      <c r="AX48" s="19">
        <f>IF(係数3!D48="","",係数3!D48)</f>
        <v>0</v>
      </c>
      <c r="AY48" s="19">
        <f>IF(係数3!E48="","",係数3!E48)</f>
        <v>0</v>
      </c>
      <c r="AZ48" s="19" t="str">
        <f>IF(係数3!F48="","",係数3!F48)</f>
        <v>ミツウロコグリーンエネルギー(株)</v>
      </c>
      <c r="BA48" s="19" t="str">
        <f>IF(係数3!G48="","",係数3!G48)</f>
        <v>ミツウロコグリーンエネルギー(株)_メニューG</v>
      </c>
      <c r="BB48" s="19">
        <f t="shared" si="0"/>
        <v>0</v>
      </c>
      <c r="BD48" s="19" t="str">
        <f>IF(係数3!L49="","",係数3!L49)</f>
        <v>(株)MKエネルギー</v>
      </c>
    </row>
    <row r="49" spans="47:56" ht="14.25" customHeight="1">
      <c r="AU49" s="19" t="str">
        <f>IF(係数3!A49="","",係数3!A49)</f>
        <v/>
      </c>
      <c r="AV49" s="19" t="str">
        <f>IF(係数3!B49="","",係数3!B49)</f>
        <v/>
      </c>
      <c r="AW49" s="19" t="str">
        <f>IF(係数3!C49="","",係数3!C49)</f>
        <v>メニューH</v>
      </c>
      <c r="AX49" s="19">
        <f>IF(係数3!D49="","",係数3!D49)</f>
        <v>0</v>
      </c>
      <c r="AY49" s="19">
        <f>IF(係数3!E49="","",係数3!E49)</f>
        <v>0</v>
      </c>
      <c r="AZ49" s="19" t="str">
        <f>IF(係数3!F49="","",係数3!F49)</f>
        <v>ミツウロコグリーンエネルギー(株)</v>
      </c>
      <c r="BA49" s="19" t="str">
        <f>IF(係数3!G49="","",係数3!G49)</f>
        <v>ミツウロコグリーンエネルギー(株)_メニューH</v>
      </c>
      <c r="BB49" s="19">
        <f t="shared" si="0"/>
        <v>0</v>
      </c>
      <c r="BD49" s="19" t="str">
        <f>IF(係数3!L50="","",係数3!L50)</f>
        <v>MKステーションズ(株)</v>
      </c>
    </row>
    <row r="50" spans="47:56" ht="14.25" customHeight="1">
      <c r="AU50" s="19" t="str">
        <f>IF(係数3!A50="","",係数3!A50)</f>
        <v/>
      </c>
      <c r="AV50" s="19" t="str">
        <f>IF(係数3!B50="","",係数3!B50)</f>
        <v/>
      </c>
      <c r="AW50" s="19" t="str">
        <f>IF(係数3!C50="","",係数3!C50)</f>
        <v>メニューI</v>
      </c>
      <c r="AX50" s="19">
        <f>IF(係数3!D50="","",係数3!D50)</f>
        <v>2.5799999999999998E-4</v>
      </c>
      <c r="AY50" s="19">
        <f>IF(係数3!E50="","",係数3!E50)</f>
        <v>2.5799999999999998E-4</v>
      </c>
      <c r="AZ50" s="19" t="str">
        <f>IF(係数3!F50="","",係数3!F50)</f>
        <v>ミツウロコグリーンエネルギー(株)</v>
      </c>
      <c r="BA50" s="19" t="str">
        <f>IF(係数3!G50="","",係数3!G50)</f>
        <v>ミツウロコグリーンエネルギー(株)_メニューI</v>
      </c>
      <c r="BB50" s="19">
        <f t="shared" si="0"/>
        <v>0.25800000000000001</v>
      </c>
      <c r="BD50" s="19" t="str">
        <f>IF(係数3!L51="","",係数3!L51)</f>
        <v>(株)MTエナジー</v>
      </c>
    </row>
    <row r="51" spans="47:56" ht="14.25" customHeight="1">
      <c r="AU51" s="19" t="str">
        <f>IF(係数3!A51="","",係数3!A51)</f>
        <v/>
      </c>
      <c r="AV51" s="19" t="str">
        <f>IF(係数3!B51="","",係数3!B51)</f>
        <v/>
      </c>
      <c r="AW51" s="19" t="str">
        <f>IF(係数3!C51="","",係数3!C51)</f>
        <v>メニューJ</v>
      </c>
      <c r="AX51" s="19">
        <f>IF(係数3!D51="","",係数3!D51)</f>
        <v>1.73E-4</v>
      </c>
      <c r="AY51" s="19">
        <f>IF(係数3!E51="","",係数3!E51)</f>
        <v>1.73E-4</v>
      </c>
      <c r="AZ51" s="19" t="str">
        <f>IF(係数3!F51="","",係数3!F51)</f>
        <v>ミツウロコグリーンエネルギー(株)</v>
      </c>
      <c r="BA51" s="19" t="str">
        <f>IF(係数3!G51="","",係数3!G51)</f>
        <v>ミツウロコグリーンエネルギー(株)_メニューJ</v>
      </c>
      <c r="BB51" s="19">
        <f t="shared" si="0"/>
        <v>0.17300000000000001</v>
      </c>
      <c r="BD51" s="19" t="str">
        <f>IF(係数3!L52="","",係数3!L52)</f>
        <v>(株)NEXT ONE</v>
      </c>
    </row>
    <row r="52" spans="47:56" ht="14.25" customHeight="1">
      <c r="AU52" s="19" t="str">
        <f>IF(係数3!A52="","",係数3!A52)</f>
        <v/>
      </c>
      <c r="AV52" s="19" t="str">
        <f>IF(係数3!B52="","",係数3!B52)</f>
        <v/>
      </c>
      <c r="AW52" s="19" t="str">
        <f>IF(係数3!C52="","",係数3!C52)</f>
        <v>メニューK(残差)</v>
      </c>
      <c r="AX52" s="19">
        <f>IF(係数3!D52="","",係数3!D52)</f>
        <v>4.3600000000000003E-4</v>
      </c>
      <c r="AY52" s="19">
        <f>IF(係数3!E52="","",係数3!E52)</f>
        <v>4.3600000000000003E-4</v>
      </c>
      <c r="AZ52" s="19" t="str">
        <f>IF(係数3!F52="","",係数3!F52)</f>
        <v>ミツウロコグリーンエネルギー(株)</v>
      </c>
      <c r="BA52" s="19" t="str">
        <f>IF(係数3!G52="","",係数3!G52)</f>
        <v>ミツウロコグリーンエネルギー(株)_メニューK(残差)</v>
      </c>
      <c r="BB52" s="19">
        <f t="shared" si="0"/>
        <v>0.43600000000000005</v>
      </c>
      <c r="BD52" s="19" t="str">
        <f>IF(係数3!L53="","",係数3!L53)</f>
        <v>Next Power(株)</v>
      </c>
    </row>
    <row r="53" spans="47:56" ht="14.25" customHeight="1">
      <c r="AU53" s="19" t="str">
        <f>IF(係数3!A53="","",係数3!A53)</f>
        <v/>
      </c>
      <c r="AV53" s="19" t="str">
        <f>IF(係数3!B53="","",係数3!B53)</f>
        <v/>
      </c>
      <c r="AW53" s="19" t="str">
        <f>IF(係数3!C53="","",係数3!C53)</f>
        <v>(参考値)事業者全体</v>
      </c>
      <c r="AX53" s="19">
        <f>IF(係数3!D53="","",係数3!D53)</f>
        <v>3.8699999999999997E-4</v>
      </c>
      <c r="AY53" s="19">
        <f>IF(係数3!E53="","",係数3!E53)</f>
        <v>3.8699999999999997E-4</v>
      </c>
      <c r="AZ53" s="19" t="str">
        <f>IF(係数3!F53="","",係数3!F53)</f>
        <v>ミツウロコグリーンエネルギー(株)</v>
      </c>
      <c r="BA53" s="19" t="str">
        <f>IF(係数3!G53="","",係数3!G53)</f>
        <v>ミツウロコグリーンエネルギー(株)_(参考値)事業者全体</v>
      </c>
      <c r="BB53" s="19">
        <f t="shared" si="0"/>
        <v>0.38699999999999996</v>
      </c>
      <c r="BD53" s="19" t="str">
        <f>IF(係数3!L54="","",係数3!L54)</f>
        <v>NFパワーサービス(株)</v>
      </c>
    </row>
    <row r="54" spans="47:56" ht="14.25" customHeight="1">
      <c r="AU54" s="19" t="str">
        <f>IF(係数3!A54="","",係数3!A54)</f>
        <v>A0017</v>
      </c>
      <c r="AV54" s="19" t="str">
        <f>IF(係数3!B54="","",係数3!B54)</f>
        <v>(株)リエネ</v>
      </c>
      <c r="AW54" s="19" t="str">
        <f>IF(係数3!C54="","",係数3!C54)</f>
        <v>メニューA</v>
      </c>
      <c r="AX54" s="19">
        <f>IF(係数3!D54="","",係数3!D54)</f>
        <v>0</v>
      </c>
      <c r="AY54" s="19">
        <f>IF(係数3!E54="","",係数3!E54)</f>
        <v>0</v>
      </c>
      <c r="AZ54" s="19" t="str">
        <f>IF(係数3!F54="","",係数3!F54)</f>
        <v>(株)リエネ</v>
      </c>
      <c r="BA54" s="19" t="str">
        <f>IF(係数3!G54="","",係数3!G54)</f>
        <v>(株)リエネ_メニューA</v>
      </c>
      <c r="BB54" s="19">
        <f t="shared" si="0"/>
        <v>0</v>
      </c>
      <c r="BD54" s="19" t="str">
        <f>IF(係数3!L55="","",係数3!L55)</f>
        <v>NTTアノードエナジー(株)</v>
      </c>
    </row>
    <row r="55" spans="47:56" ht="14.25" customHeight="1">
      <c r="AU55" s="19" t="str">
        <f>IF(係数3!A55="","",係数3!A55)</f>
        <v/>
      </c>
      <c r="AV55" s="19" t="str">
        <f>IF(係数3!B55="","",係数3!B55)</f>
        <v/>
      </c>
      <c r="AW55" s="19" t="str">
        <f>IF(係数3!C55="","",係数3!C55)</f>
        <v>メニューB</v>
      </c>
      <c r="AX55" s="19">
        <f>IF(係数3!D55="","",係数3!D55)</f>
        <v>0</v>
      </c>
      <c r="AY55" s="19">
        <f>IF(係数3!E55="","",係数3!E55)</f>
        <v>0</v>
      </c>
      <c r="AZ55" s="19" t="str">
        <f>IF(係数3!F55="","",係数3!F55)</f>
        <v>(株)リエネ</v>
      </c>
      <c r="BA55" s="19" t="str">
        <f>IF(係数3!G55="","",係数3!G55)</f>
        <v>(株)リエネ_メニューB</v>
      </c>
      <c r="BB55" s="19">
        <f t="shared" si="0"/>
        <v>0</v>
      </c>
      <c r="BD55" s="19" t="str">
        <f>IF(係数3!L56="","",係数3!L56)</f>
        <v>(株)Okazaki</v>
      </c>
    </row>
    <row r="56" spans="47:56" ht="14.25" customHeight="1">
      <c r="AU56" s="19" t="str">
        <f>IF(係数3!A56="","",係数3!A56)</f>
        <v/>
      </c>
      <c r="AV56" s="19" t="str">
        <f>IF(係数3!B56="","",係数3!B56)</f>
        <v/>
      </c>
      <c r="AW56" s="19" t="str">
        <f>IF(係数3!C56="","",係数3!C56)</f>
        <v>メニューC(残差)</v>
      </c>
      <c r="AX56" s="19">
        <f>IF(係数3!D56="","",係数3!D56)</f>
        <v>5.9199999999999997E-4</v>
      </c>
      <c r="AY56" s="19">
        <f>IF(係数3!E56="","",係数3!E56)</f>
        <v>5.9199999999999997E-4</v>
      </c>
      <c r="AZ56" s="19" t="str">
        <f>IF(係数3!F56="","",係数3!F56)</f>
        <v>(株)リエネ</v>
      </c>
      <c r="BA56" s="19" t="str">
        <f>IF(係数3!G56="","",係数3!G56)</f>
        <v>(株)リエネ_メニューC(残差)</v>
      </c>
      <c r="BB56" s="19">
        <f t="shared" si="0"/>
        <v>0.59199999999999997</v>
      </c>
      <c r="BD56" s="19" t="str">
        <f>IF(係数3!L57="","",係数3!L57)</f>
        <v>(株)PinT</v>
      </c>
    </row>
    <row r="57" spans="47:56" ht="14.25" customHeight="1">
      <c r="AU57" s="19" t="str">
        <f>IF(係数3!A57="","",係数3!A57)</f>
        <v/>
      </c>
      <c r="AV57" s="19" t="str">
        <f>IF(係数3!B57="","",係数3!B57)</f>
        <v/>
      </c>
      <c r="AW57" s="19" t="str">
        <f>IF(係数3!C57="","",係数3!C57)</f>
        <v>(参考値)事業者全体</v>
      </c>
      <c r="AX57" s="19">
        <f>IF(係数3!D57="","",係数3!D57)</f>
        <v>2.8499999999999999E-4</v>
      </c>
      <c r="AY57" s="19">
        <f>IF(係数3!E57="","",係数3!E57)</f>
        <v>2.8499999999999999E-4</v>
      </c>
      <c r="AZ57" s="19" t="str">
        <f>IF(係数3!F57="","",係数3!F57)</f>
        <v>(株)リエネ</v>
      </c>
      <c r="BA57" s="19" t="str">
        <f>IF(係数3!G57="","",係数3!G57)</f>
        <v>(株)リエネ_(参考値)事業者全体</v>
      </c>
      <c r="BB57" s="19">
        <f t="shared" si="0"/>
        <v>0.28499999999999998</v>
      </c>
      <c r="BD57" s="19" t="str">
        <f>IF(係数3!L58="","",係数3!L58)</f>
        <v>Q.ENESTでんき(株)</v>
      </c>
    </row>
    <row r="58" spans="47:56" ht="14.25" customHeight="1">
      <c r="AU58" s="19" t="str">
        <f>IF(係数3!A58="","",係数3!A58)</f>
        <v>A0018</v>
      </c>
      <c r="AV58" s="19" t="str">
        <f>IF(係数3!B58="","",係数3!B58)</f>
        <v>ネクストパワーやまと(株)</v>
      </c>
      <c r="AW58" s="19" t="str">
        <f>IF(係数3!C58="","",係数3!C58)</f>
        <v>メニューA</v>
      </c>
      <c r="AX58" s="19">
        <f>IF(係数3!D58="","",係数3!D58)</f>
        <v>0</v>
      </c>
      <c r="AY58" s="19">
        <f>IF(係数3!E58="","",係数3!E58)</f>
        <v>0</v>
      </c>
      <c r="AZ58" s="19" t="str">
        <f>IF(係数3!F58="","",係数3!F58)</f>
        <v>ネクストパワーやまと(株)</v>
      </c>
      <c r="BA58" s="19" t="str">
        <f>IF(係数3!G58="","",係数3!G58)</f>
        <v>ネクストパワーやまと(株)_メニューA</v>
      </c>
      <c r="BB58" s="19">
        <f t="shared" si="0"/>
        <v>0</v>
      </c>
      <c r="BD58" s="19" t="str">
        <f>IF(係数3!L59="","",係数3!L59)</f>
        <v>(株)Qvou</v>
      </c>
    </row>
    <row r="59" spans="47:56" ht="14.25" customHeight="1">
      <c r="AU59" s="19" t="str">
        <f>IF(係数3!A59="","",係数3!A59)</f>
        <v/>
      </c>
      <c r="AV59" s="19" t="str">
        <f>IF(係数3!B59="","",係数3!B59)</f>
        <v/>
      </c>
      <c r="AW59" s="19" t="str">
        <f>IF(係数3!C59="","",係数3!C59)</f>
        <v>メニューB</v>
      </c>
      <c r="AX59" s="19">
        <f>IF(係数3!D59="","",係数3!D59)</f>
        <v>2.4499999999999999E-4</v>
      </c>
      <c r="AY59" s="19">
        <f>IF(係数3!E59="","",係数3!E59)</f>
        <v>2.4499999999999999E-4</v>
      </c>
      <c r="AZ59" s="19" t="str">
        <f>IF(係数3!F59="","",係数3!F59)</f>
        <v>ネクストパワーやまと(株)</v>
      </c>
      <c r="BA59" s="19" t="str">
        <f>IF(係数3!G59="","",係数3!G59)</f>
        <v>ネクストパワーやまと(株)_メニューB</v>
      </c>
      <c r="BB59" s="19">
        <f t="shared" si="0"/>
        <v>0.245</v>
      </c>
      <c r="BD59" s="19" t="str">
        <f>IF(係数3!L60="","",係数3!L60)</f>
        <v>RE100電力(株)</v>
      </c>
    </row>
    <row r="60" spans="47:56" ht="14.25" customHeight="1">
      <c r="AU60" s="19" t="str">
        <f>IF(係数3!A60="","",係数3!A60)</f>
        <v/>
      </c>
      <c r="AV60" s="19" t="str">
        <f>IF(係数3!B60="","",係数3!B60)</f>
        <v/>
      </c>
      <c r="AW60" s="19" t="str">
        <f>IF(係数3!C60="","",係数3!C60)</f>
        <v>メニューC(残差)</v>
      </c>
      <c r="AX60" s="19">
        <f>IF(係数3!D60="","",係数3!D60)</f>
        <v>4.7800000000000002E-4</v>
      </c>
      <c r="AY60" s="19">
        <f>IF(係数3!E60="","",係数3!E60)</f>
        <v>4.7800000000000002E-4</v>
      </c>
      <c r="AZ60" s="19" t="str">
        <f>IF(係数3!F60="","",係数3!F60)</f>
        <v>ネクストパワーやまと(株)</v>
      </c>
      <c r="BA60" s="19" t="str">
        <f>IF(係数3!G60="","",係数3!G60)</f>
        <v>ネクストパワーやまと(株)_メニューC(残差)</v>
      </c>
      <c r="BB60" s="19">
        <f t="shared" si="0"/>
        <v>0.47800000000000004</v>
      </c>
      <c r="BD60" s="19" t="str">
        <f>IF(係数3!L61="","",係数3!L61)</f>
        <v>(株)RenoLabo</v>
      </c>
    </row>
    <row r="61" spans="47:56" ht="14.25" customHeight="1">
      <c r="AU61" s="19" t="str">
        <f>IF(係数3!A61="","",係数3!A61)</f>
        <v/>
      </c>
      <c r="AV61" s="19" t="str">
        <f>IF(係数3!B61="","",係数3!B61)</f>
        <v/>
      </c>
      <c r="AW61" s="19" t="str">
        <f>IF(係数3!C61="","",係数3!C61)</f>
        <v>(参考値)事業者全体</v>
      </c>
      <c r="AX61" s="19">
        <f>IF(係数3!D61="","",係数3!D61)</f>
        <v>4.75E-4</v>
      </c>
      <c r="AY61" s="19">
        <f>IF(係数3!E61="","",係数3!E61)</f>
        <v>4.75E-4</v>
      </c>
      <c r="AZ61" s="19" t="str">
        <f>IF(係数3!F61="","",係数3!F61)</f>
        <v>ネクストパワーやまと(株)</v>
      </c>
      <c r="BA61" s="19" t="str">
        <f>IF(係数3!G61="","",係数3!G61)</f>
        <v>ネクストパワーやまと(株)_(参考値)事業者全体</v>
      </c>
      <c r="BB61" s="19">
        <f t="shared" si="0"/>
        <v>0.47499999999999998</v>
      </c>
      <c r="BD61" s="19" t="str">
        <f>IF(係数3!L62="","",係数3!L62)</f>
        <v>SBパワー(株)</v>
      </c>
    </row>
    <row r="62" spans="47:56" ht="14.25" customHeight="1">
      <c r="AU62" s="19" t="str">
        <f>IF(係数3!A62="","",係数3!A62)</f>
        <v>A0019</v>
      </c>
      <c r="AV62" s="19" t="str">
        <f>IF(係数3!B62="","",係数3!B62)</f>
        <v>日本テクノ(株)</v>
      </c>
      <c r="AW62" s="19" t="str">
        <f>IF(係数3!C62="","",係数3!C62)</f>
        <v>メニューA</v>
      </c>
      <c r="AX62" s="19">
        <f>IF(係数3!D62="","",係数3!D62)</f>
        <v>0</v>
      </c>
      <c r="AY62" s="19">
        <f>IF(係数3!E62="","",係数3!E62)</f>
        <v>0</v>
      </c>
      <c r="AZ62" s="19" t="str">
        <f>IF(係数3!F62="","",係数3!F62)</f>
        <v>日本テクノ(株)</v>
      </c>
      <c r="BA62" s="19" t="str">
        <f>IF(係数3!G62="","",係数3!G62)</f>
        <v>日本テクノ(株)_メニューA</v>
      </c>
      <c r="BB62" s="19">
        <f t="shared" si="0"/>
        <v>0</v>
      </c>
      <c r="BD62" s="19" t="str">
        <f>IF(係数3!L63="","",係数3!L63)</f>
        <v>(株)SEウイングズ</v>
      </c>
    </row>
    <row r="63" spans="47:56" ht="10.5" customHeight="1">
      <c r="AU63" s="19" t="str">
        <f>IF(係数3!A63="","",係数3!A63)</f>
        <v/>
      </c>
      <c r="AV63" s="19" t="str">
        <f>IF(係数3!B63="","",係数3!B63)</f>
        <v/>
      </c>
      <c r="AW63" s="19" t="str">
        <f>IF(係数3!C63="","",係数3!C63)</f>
        <v>メニューB(残差)</v>
      </c>
      <c r="AX63" s="19">
        <f>IF(係数3!D63="","",係数3!D63)</f>
        <v>4.2000000000000002E-4</v>
      </c>
      <c r="AY63" s="19">
        <f>IF(係数3!E63="","",係数3!E63)</f>
        <v>4.2000000000000002E-4</v>
      </c>
      <c r="AZ63" s="19" t="str">
        <f>IF(係数3!F63="","",係数3!F63)</f>
        <v>日本テクノ(株)</v>
      </c>
      <c r="BA63" s="19" t="str">
        <f>IF(係数3!G63="","",係数3!G63)</f>
        <v>日本テクノ(株)_メニューB(残差)</v>
      </c>
      <c r="BB63" s="19">
        <f t="shared" si="0"/>
        <v>0.42000000000000004</v>
      </c>
      <c r="BD63" s="19" t="str">
        <f>IF(係数3!L64="","",係数3!L64)</f>
        <v>(株)stc</v>
      </c>
    </row>
    <row r="64" spans="47:56">
      <c r="AU64" s="19" t="str">
        <f>IF(係数3!A64="","",係数3!A64)</f>
        <v/>
      </c>
      <c r="AV64" s="19" t="str">
        <f>IF(係数3!B64="","",係数3!B64)</f>
        <v/>
      </c>
      <c r="AW64" s="19" t="str">
        <f>IF(係数3!C64="","",係数3!C64)</f>
        <v>(参考値)事業者全体</v>
      </c>
      <c r="AX64" s="19">
        <f>IF(係数3!D64="","",係数3!D64)</f>
        <v>2.4000000000000001E-4</v>
      </c>
      <c r="AY64" s="19">
        <f>IF(係数3!E64="","",係数3!E64)</f>
        <v>2.4000000000000001E-4</v>
      </c>
      <c r="AZ64" s="19" t="str">
        <f>IF(係数3!F64="","",係数3!F64)</f>
        <v>日本テクノ(株)</v>
      </c>
      <c r="BA64" s="19" t="str">
        <f>IF(係数3!G64="","",係数3!G64)</f>
        <v>日本テクノ(株)_(参考値)事業者全体</v>
      </c>
      <c r="BB64" s="19">
        <f t="shared" si="0"/>
        <v>0.24000000000000002</v>
      </c>
      <c r="BD64" s="19" t="str">
        <f>IF(係数3!L65="","",係数3!L65)</f>
        <v>SustainableEnergy(株)</v>
      </c>
    </row>
    <row r="65" spans="47:56" ht="10.5" customHeight="1">
      <c r="AU65" s="19" t="str">
        <f>IF(係数3!A65="","",係数3!A65)</f>
        <v>A0020</v>
      </c>
      <c r="AV65" s="19" t="str">
        <f>IF(係数3!B65="","",係数3!B65)</f>
        <v>中央電力エナジー(株)</v>
      </c>
      <c r="AW65" s="19" t="str">
        <f>IF(係数3!C65="","",係数3!C65)</f>
        <v>メニューA</v>
      </c>
      <c r="AX65" s="19">
        <f>IF(係数3!D65="","",係数3!D65)</f>
        <v>0</v>
      </c>
      <c r="AY65" s="19">
        <f>IF(係数3!E65="","",係数3!E65)</f>
        <v>0</v>
      </c>
      <c r="AZ65" s="19" t="str">
        <f>IF(係数3!F65="","",係数3!F65)</f>
        <v>中央電力エナジー(株)</v>
      </c>
      <c r="BA65" s="19" t="str">
        <f>IF(係数3!G65="","",係数3!G65)</f>
        <v>中央電力エナジー(株)_メニューA</v>
      </c>
      <c r="BB65" s="19">
        <f t="shared" si="0"/>
        <v>0</v>
      </c>
      <c r="BD65" s="19" t="str">
        <f>IF(係数3!L66="","",係数3!L66)</f>
        <v>T＆Tエナジー(株)</v>
      </c>
    </row>
    <row r="66" spans="47:56">
      <c r="AU66" s="19" t="str">
        <f>IF(係数3!A66="","",係数3!A66)</f>
        <v/>
      </c>
      <c r="AV66" s="19" t="str">
        <f>IF(係数3!B66="","",係数3!B66)</f>
        <v/>
      </c>
      <c r="AW66" s="19" t="str">
        <f>IF(係数3!C66="","",係数3!C66)</f>
        <v>メニューB</v>
      </c>
      <c r="AX66" s="19">
        <f>IF(係数3!D66="","",係数3!D66)</f>
        <v>0</v>
      </c>
      <c r="AY66" s="19">
        <f>IF(係数3!E66="","",係数3!E66)</f>
        <v>0</v>
      </c>
      <c r="AZ66" s="19" t="str">
        <f>IF(係数3!F66="","",係数3!F66)</f>
        <v>中央電力エナジー(株)</v>
      </c>
      <c r="BA66" s="19" t="str">
        <f>IF(係数3!G66="","",係数3!G66)</f>
        <v>中央電力エナジー(株)_メニューB</v>
      </c>
      <c r="BB66" s="19">
        <f t="shared" si="0"/>
        <v>0</v>
      </c>
      <c r="BD66" s="19" t="str">
        <f>IF(係数3!L67="","",係数3!L67)</f>
        <v>TERA Energy(株)</v>
      </c>
    </row>
    <row r="67" spans="47:56">
      <c r="AU67" s="19" t="str">
        <f>IF(係数3!A67="","",係数3!A67)</f>
        <v/>
      </c>
      <c r="AV67" s="19" t="str">
        <f>IF(係数3!B67="","",係数3!B67)</f>
        <v/>
      </c>
      <c r="AW67" s="19" t="str">
        <f>IF(係数3!C67="","",係数3!C67)</f>
        <v>メニューC</v>
      </c>
      <c r="AX67" s="19">
        <f>IF(係数3!D67="","",係数3!D67)</f>
        <v>0</v>
      </c>
      <c r="AY67" s="19">
        <f>IF(係数3!E67="","",係数3!E67)</f>
        <v>0</v>
      </c>
      <c r="AZ67" s="19" t="str">
        <f>IF(係数3!F67="","",係数3!F67)</f>
        <v>中央電力エナジー(株)</v>
      </c>
      <c r="BA67" s="19" t="str">
        <f>IF(係数3!G67="","",係数3!G67)</f>
        <v>中央電力エナジー(株)_メニューC</v>
      </c>
      <c r="BB67" s="19">
        <f t="shared" si="0"/>
        <v>0</v>
      </c>
      <c r="BD67" s="19" t="str">
        <f>IF(係数3!L68="","",係数3!L68)</f>
        <v>TGオクトパスエナジー(株)</v>
      </c>
    </row>
    <row r="68" spans="47:56" ht="21" customHeight="1">
      <c r="AU68" s="19" t="str">
        <f>IF(係数3!A68="","",係数3!A68)</f>
        <v/>
      </c>
      <c r="AV68" s="19" t="str">
        <f>IF(係数3!B68="","",係数3!B68)</f>
        <v/>
      </c>
      <c r="AW68" s="19" t="str">
        <f>IF(係数3!C68="","",係数3!C68)</f>
        <v>メニューD(残差)</v>
      </c>
      <c r="AX68" s="19">
        <f>IF(係数3!D68="","",係数3!D68)</f>
        <v>6.5099999999999999E-4</v>
      </c>
      <c r="AY68" s="19">
        <f>IF(係数3!E68="","",係数3!E68)</f>
        <v>6.5099999999999999E-4</v>
      </c>
      <c r="AZ68" s="19" t="str">
        <f>IF(係数3!F68="","",係数3!F68)</f>
        <v>中央電力エナジー(株)</v>
      </c>
      <c r="BA68" s="19" t="str">
        <f>IF(係数3!G68="","",係数3!G68)</f>
        <v>中央電力エナジー(株)_メニューD(残差)</v>
      </c>
      <c r="BB68" s="19">
        <f t="shared" si="0"/>
        <v>0.65100000000000002</v>
      </c>
      <c r="BD68" s="19" t="str">
        <f>IF(係数3!L69="","",係数3!L69)</f>
        <v>TOPPANホールディングス(株)</v>
      </c>
    </row>
    <row r="69" spans="47:56">
      <c r="AU69" s="19" t="str">
        <f>IF(係数3!A69="","",係数3!A69)</f>
        <v/>
      </c>
      <c r="AV69" s="19" t="str">
        <f>IF(係数3!B69="","",係数3!B69)</f>
        <v/>
      </c>
      <c r="AW69" s="19" t="str">
        <f>IF(係数3!C69="","",係数3!C69)</f>
        <v>(参考値)事業者全体</v>
      </c>
      <c r="AX69" s="19">
        <f>IF(係数3!D69="","",係数3!D69)</f>
        <v>2.9799999999999998E-4</v>
      </c>
      <c r="AY69" s="19">
        <f>IF(係数3!E69="","",係数3!E69)</f>
        <v>2.9799999999999998E-4</v>
      </c>
      <c r="AZ69" s="19" t="str">
        <f>IF(係数3!F69="","",係数3!F69)</f>
        <v>中央電力エナジー(株)</v>
      </c>
      <c r="BA69" s="19" t="str">
        <f>IF(係数3!G69="","",係数3!G69)</f>
        <v>中央電力エナジー(株)_(参考値)事業者全体</v>
      </c>
      <c r="BB69" s="19">
        <f t="shared" si="0"/>
        <v>0.29799999999999999</v>
      </c>
      <c r="BD69" s="19" t="str">
        <f>IF(係数3!L70="","",係数3!L70)</f>
        <v>(株)TTSパワー</v>
      </c>
    </row>
    <row r="70" spans="47:56">
      <c r="AU70" s="19" t="str">
        <f>IF(係数3!A70="","",係数3!A70)</f>
        <v>A0021</v>
      </c>
      <c r="AV70" s="19" t="str">
        <f>IF(係数3!B70="","",係数3!B70)</f>
        <v>(株)Looop</v>
      </c>
      <c r="AW70" s="19" t="str">
        <f>IF(係数3!C70="","",係数3!C70)</f>
        <v>メニューA</v>
      </c>
      <c r="AX70" s="19">
        <f>IF(係数3!D70="","",係数3!D70)</f>
        <v>0</v>
      </c>
      <c r="AY70" s="19">
        <f>IF(係数3!E70="","",係数3!E70)</f>
        <v>0</v>
      </c>
      <c r="AZ70" s="19" t="str">
        <f>IF(係数3!F70="","",係数3!F70)</f>
        <v>(株)Looop</v>
      </c>
      <c r="BA70" s="19" t="str">
        <f>IF(係数3!G70="","",係数3!G70)</f>
        <v>(株)Looop_メニューA</v>
      </c>
      <c r="BB70" s="19">
        <f t="shared" ref="BB70:BB133" si="19">AY70*1000</f>
        <v>0</v>
      </c>
      <c r="BD70" s="19" t="str">
        <f>IF(係数3!L71="","",係数3!L71)</f>
        <v>UNIVERGY(株)</v>
      </c>
    </row>
    <row r="71" spans="47:56">
      <c r="AU71" s="19" t="str">
        <f>IF(係数3!A71="","",係数3!A71)</f>
        <v/>
      </c>
      <c r="AV71" s="19" t="str">
        <f>IF(係数3!B71="","",係数3!B71)</f>
        <v/>
      </c>
      <c r="AW71" s="19" t="str">
        <f>IF(係数3!C71="","",係数3!C71)</f>
        <v>メニューB</v>
      </c>
      <c r="AX71" s="19">
        <f>IF(係数3!D71="","",係数3!D71)</f>
        <v>1.73E-4</v>
      </c>
      <c r="AY71" s="19">
        <f>IF(係数3!E71="","",係数3!E71)</f>
        <v>1.73E-4</v>
      </c>
      <c r="AZ71" s="19" t="str">
        <f>IF(係数3!F71="","",係数3!F71)</f>
        <v>(株)Looop</v>
      </c>
      <c r="BA71" s="19" t="str">
        <f>IF(係数3!G71="","",係数3!G71)</f>
        <v>(株)Looop_メニューB</v>
      </c>
      <c r="BB71" s="19">
        <f t="shared" si="19"/>
        <v>0.17300000000000001</v>
      </c>
      <c r="BD71" s="19" t="str">
        <f>IF(係数3!L72="","",係数3!L72)</f>
        <v>(株)UPDATER</v>
      </c>
    </row>
    <row r="72" spans="47:56">
      <c r="AU72" s="19" t="str">
        <f>IF(係数3!A72="","",係数3!A72)</f>
        <v/>
      </c>
      <c r="AV72" s="19" t="str">
        <f>IF(係数3!B72="","",係数3!B72)</f>
        <v/>
      </c>
      <c r="AW72" s="19" t="str">
        <f>IF(係数3!C72="","",係数3!C72)</f>
        <v>メニューC(残差)</v>
      </c>
      <c r="AX72" s="19">
        <f>IF(係数3!D72="","",係数3!D72)</f>
        <v>5.9599999999999996E-4</v>
      </c>
      <c r="AY72" s="19">
        <f>IF(係数3!E72="","",係数3!E72)</f>
        <v>5.9599999999999996E-4</v>
      </c>
      <c r="AZ72" s="19" t="str">
        <f>IF(係数3!F72="","",係数3!F72)</f>
        <v>(株)Looop</v>
      </c>
      <c r="BA72" s="19" t="str">
        <f>IF(係数3!G72="","",係数3!G72)</f>
        <v>(株)Looop_メニューC(残差)</v>
      </c>
      <c r="BB72" s="19">
        <f t="shared" si="19"/>
        <v>0.59599999999999997</v>
      </c>
      <c r="BD72" s="19" t="str">
        <f>IF(係数3!L73="","",係数3!L73)</f>
        <v>(株)UーPOWER</v>
      </c>
    </row>
    <row r="73" spans="47:56">
      <c r="AU73" s="19" t="str">
        <f>IF(係数3!A73="","",係数3!A73)</f>
        <v/>
      </c>
      <c r="AV73" s="19" t="str">
        <f>IF(係数3!B73="","",係数3!B73)</f>
        <v/>
      </c>
      <c r="AW73" s="19" t="str">
        <f>IF(係数3!C73="","",係数3!C73)</f>
        <v>(参考値)事業者全体</v>
      </c>
      <c r="AX73" s="19">
        <f>IF(係数3!D73="","",係数3!D73)</f>
        <v>5.8699999999999996E-4</v>
      </c>
      <c r="AY73" s="19">
        <f>IF(係数3!E73="","",係数3!E73)</f>
        <v>5.8699999999999996E-4</v>
      </c>
      <c r="AZ73" s="19" t="str">
        <f>IF(係数3!F73="","",係数3!F73)</f>
        <v>(株)Looop</v>
      </c>
      <c r="BA73" s="19" t="str">
        <f>IF(係数3!G73="","",係数3!G73)</f>
        <v>(株)Looop_(参考値)事業者全体</v>
      </c>
      <c r="BB73" s="19">
        <f t="shared" si="19"/>
        <v>0.58699999999999997</v>
      </c>
      <c r="BD73" s="19" t="str">
        <f>IF(係数3!L74="","",係数3!L74)</f>
        <v>(株)UPX</v>
      </c>
    </row>
    <row r="74" spans="47:56">
      <c r="AU74" s="19" t="str">
        <f>IF(係数3!A74="","",係数3!A74)</f>
        <v>A0023</v>
      </c>
      <c r="AV74" s="19" t="str">
        <f>IF(係数3!B74="","",係数3!B74)</f>
        <v>(株)ナンワ(旧：(株)ナンワエナジー)</v>
      </c>
      <c r="AW74" s="19" t="str">
        <f>IF(係数3!C74="","",係数3!C74)</f>
        <v/>
      </c>
      <c r="AX74" s="19">
        <f>IF(係数3!D74="","",係数3!D74)</f>
        <v>6.5300000000000004E-4</v>
      </c>
      <c r="AY74" s="19">
        <f>IF(係数3!E74="","",係数3!E74)</f>
        <v>6.5300000000000004E-4</v>
      </c>
      <c r="AZ74" s="19" t="str">
        <f>IF(係数3!F74="","",係数3!F74)</f>
        <v>(株)ナンワ(旧：(株)ナンワエナジー)</v>
      </c>
      <c r="BA74" s="19" t="str">
        <f>IF(係数3!G74="","",係数3!G74)</f>
        <v>(株)ナンワ(旧：(株)ナンワエナジー)_</v>
      </c>
      <c r="BB74" s="19">
        <f t="shared" si="19"/>
        <v>0.65300000000000002</v>
      </c>
      <c r="BD74" s="19" t="str">
        <f>IF(係数3!L75="","",係数3!L75)</f>
        <v>Valhall合同会社</v>
      </c>
    </row>
    <row r="75" spans="47:56">
      <c r="AU75" s="19" t="str">
        <f>IF(係数3!A75="","",係数3!A75)</f>
        <v>A0024</v>
      </c>
      <c r="AV75" s="19" t="str">
        <f>IF(係数3!B75="","",係数3!B75)</f>
        <v>静岡ガス＆パワー(株)</v>
      </c>
      <c r="AW75" s="19" t="str">
        <f>IF(係数3!C75="","",係数3!C75)</f>
        <v>メニューA</v>
      </c>
      <c r="AX75" s="19">
        <f>IF(係数3!D75="","",係数3!D75)</f>
        <v>3.1399999999999999E-4</v>
      </c>
      <c r="AY75" s="19">
        <f>IF(係数3!E75="","",係数3!E75)</f>
        <v>3.1399999999999999E-4</v>
      </c>
      <c r="AZ75" s="19" t="str">
        <f>IF(係数3!F75="","",係数3!F75)</f>
        <v>静岡ガス＆パワー(株)</v>
      </c>
      <c r="BA75" s="19" t="str">
        <f>IF(係数3!G75="","",係数3!G75)</f>
        <v>静岡ガス＆パワー(株)_メニューA</v>
      </c>
      <c r="BB75" s="19">
        <f t="shared" si="19"/>
        <v>0.314</v>
      </c>
      <c r="BD75" s="19" t="str">
        <f>IF(係数3!L76="","",係数3!L76)</f>
        <v>(株)VーPower</v>
      </c>
    </row>
    <row r="76" spans="47:56">
      <c r="AU76" s="19" t="str">
        <f>IF(係数3!A76="","",係数3!A76)</f>
        <v/>
      </c>
      <c r="AV76" s="19" t="str">
        <f>IF(係数3!B76="","",係数3!B76)</f>
        <v/>
      </c>
      <c r="AW76" s="19" t="str">
        <f>IF(係数3!C76="","",係数3!C76)</f>
        <v>メニューB</v>
      </c>
      <c r="AX76" s="19">
        <f>IF(係数3!D76="","",係数3!D76)</f>
        <v>0</v>
      </c>
      <c r="AY76" s="19">
        <f>IF(係数3!E76="","",係数3!E76)</f>
        <v>0</v>
      </c>
      <c r="AZ76" s="19" t="str">
        <f>IF(係数3!F76="","",係数3!F76)</f>
        <v>静岡ガス＆パワー(株)</v>
      </c>
      <c r="BA76" s="19" t="str">
        <f>IF(係数3!G76="","",係数3!G76)</f>
        <v>静岡ガス＆パワー(株)_メニューB</v>
      </c>
      <c r="BB76" s="19">
        <f t="shared" si="19"/>
        <v>0</v>
      </c>
      <c r="BD76" s="19" t="str">
        <f>IF(係数3!L77="","",係数3!L77)</f>
        <v>WSエナジー(株)</v>
      </c>
    </row>
    <row r="77" spans="47:56">
      <c r="AU77" s="19" t="str">
        <f>IF(係数3!A77="","",係数3!A77)</f>
        <v/>
      </c>
      <c r="AV77" s="19" t="str">
        <f>IF(係数3!B77="","",係数3!B77)</f>
        <v/>
      </c>
      <c r="AW77" s="19" t="str">
        <f>IF(係数3!C77="","",係数3!C77)</f>
        <v>メニューC</v>
      </c>
      <c r="AX77" s="19">
        <f>IF(係数3!D77="","",係数3!D77)</f>
        <v>3.5500000000000001E-4</v>
      </c>
      <c r="AY77" s="19">
        <f>IF(係数3!E77="","",係数3!E77)</f>
        <v>3.5500000000000001E-4</v>
      </c>
      <c r="AZ77" s="19" t="str">
        <f>IF(係数3!F77="","",係数3!F77)</f>
        <v>静岡ガス＆パワー(株)</v>
      </c>
      <c r="BA77" s="19" t="str">
        <f>IF(係数3!G77="","",係数3!G77)</f>
        <v>静岡ガス＆パワー(株)_メニューC</v>
      </c>
      <c r="BB77" s="19">
        <f t="shared" si="19"/>
        <v>0.35499999999999998</v>
      </c>
      <c r="BD77" s="19" t="str">
        <f>IF(係数3!L78="","",係数3!L78)</f>
        <v>Y.W.C.(株)</v>
      </c>
    </row>
    <row r="78" spans="47:56">
      <c r="AU78" s="19" t="str">
        <f>IF(係数3!A78="","",係数3!A78)</f>
        <v/>
      </c>
      <c r="AV78" s="19" t="str">
        <f>IF(係数3!B78="","",係数3!B78)</f>
        <v/>
      </c>
      <c r="AW78" s="19" t="str">
        <f>IF(係数3!C78="","",係数3!C78)</f>
        <v>メニューD</v>
      </c>
      <c r="AX78" s="19">
        <f>IF(係数3!D78="","",係数3!D78)</f>
        <v>0</v>
      </c>
      <c r="AY78" s="19">
        <f>IF(係数3!E78="","",係数3!E78)</f>
        <v>0</v>
      </c>
      <c r="AZ78" s="19" t="str">
        <f>IF(係数3!F78="","",係数3!F78)</f>
        <v>静岡ガス＆パワー(株)</v>
      </c>
      <c r="BA78" s="19" t="str">
        <f>IF(係数3!G78="","",係数3!G78)</f>
        <v>静岡ガス＆パワー(株)_メニューD</v>
      </c>
      <c r="BB78" s="19">
        <f t="shared" si="19"/>
        <v>0</v>
      </c>
      <c r="BD78" s="19" t="str">
        <f>IF(係数3!L79="","",係数3!L79)</f>
        <v>アークエルテクノロジーズ(株)</v>
      </c>
    </row>
    <row r="79" spans="47:56">
      <c r="AU79" s="19" t="str">
        <f>IF(係数3!A79="","",係数3!A79)</f>
        <v/>
      </c>
      <c r="AV79" s="19" t="str">
        <f>IF(係数3!B79="","",係数3!B79)</f>
        <v/>
      </c>
      <c r="AW79" s="19" t="str">
        <f>IF(係数3!C79="","",係数3!C79)</f>
        <v>メニューE</v>
      </c>
      <c r="AX79" s="19">
        <f>IF(係数3!D79="","",係数3!D79)</f>
        <v>3.3199999999999999E-4</v>
      </c>
      <c r="AY79" s="19">
        <f>IF(係数3!E79="","",係数3!E79)</f>
        <v>3.3199999999999999E-4</v>
      </c>
      <c r="AZ79" s="19" t="str">
        <f>IF(係数3!F79="","",係数3!F79)</f>
        <v>静岡ガス＆パワー(株)</v>
      </c>
      <c r="BA79" s="19" t="str">
        <f>IF(係数3!G79="","",係数3!G79)</f>
        <v>静岡ガス＆パワー(株)_メニューE</v>
      </c>
      <c r="BB79" s="19">
        <f t="shared" si="19"/>
        <v>0.33200000000000002</v>
      </c>
      <c r="BD79" s="19" t="str">
        <f>IF(係数3!L80="","",係数3!L80)</f>
        <v>(株)アースインフィニティ</v>
      </c>
    </row>
    <row r="80" spans="47:56">
      <c r="AU80" s="19" t="str">
        <f>IF(係数3!A80="","",係数3!A80)</f>
        <v/>
      </c>
      <c r="AV80" s="19" t="str">
        <f>IF(係数3!B80="","",係数3!B80)</f>
        <v/>
      </c>
      <c r="AW80" s="19" t="str">
        <f>IF(係数3!C80="","",係数3!C80)</f>
        <v>メニューF(残差)</v>
      </c>
      <c r="AX80" s="19">
        <f>IF(係数3!D80="","",係数3!D80)</f>
        <v>4.8899999999999996E-4</v>
      </c>
      <c r="AY80" s="19">
        <f>IF(係数3!E80="","",係数3!E80)</f>
        <v>4.8899999999999996E-4</v>
      </c>
      <c r="AZ80" s="19" t="str">
        <f>IF(係数3!F80="","",係数3!F80)</f>
        <v>静岡ガス＆パワー(株)</v>
      </c>
      <c r="BA80" s="19" t="str">
        <f>IF(係数3!G80="","",係数3!G80)</f>
        <v>静岡ガス＆パワー(株)_メニューF(残差)</v>
      </c>
      <c r="BB80" s="19">
        <f t="shared" si="19"/>
        <v>0.48899999999999993</v>
      </c>
      <c r="BD80" s="19" t="str">
        <f>IF(係数3!L81="","",係数3!L81)</f>
        <v>アースシグナルソリューションズ(株)</v>
      </c>
    </row>
    <row r="81" spans="47:56">
      <c r="AU81" s="19" t="str">
        <f>IF(係数3!A81="","",係数3!A81)</f>
        <v/>
      </c>
      <c r="AV81" s="19" t="str">
        <f>IF(係数3!B81="","",係数3!B81)</f>
        <v/>
      </c>
      <c r="AW81" s="19" t="str">
        <f>IF(係数3!C81="","",係数3!C81)</f>
        <v>(参考値)事業者全体</v>
      </c>
      <c r="AX81" s="19">
        <f>IF(係数3!D81="","",係数3!D81)</f>
        <v>4.5899999999999999E-4</v>
      </c>
      <c r="AY81" s="19">
        <f>IF(係数3!E81="","",係数3!E81)</f>
        <v>4.5899999999999999E-4</v>
      </c>
      <c r="AZ81" s="19" t="str">
        <f>IF(係数3!F81="","",係数3!F81)</f>
        <v>静岡ガス＆パワー(株)</v>
      </c>
      <c r="BA81" s="19" t="str">
        <f>IF(係数3!G81="","",係数3!G81)</f>
        <v>静岡ガス＆パワー(株)_(参考値)事業者全体</v>
      </c>
      <c r="BB81" s="19">
        <f t="shared" si="19"/>
        <v>0.45899999999999996</v>
      </c>
      <c r="BD81" s="19" t="str">
        <f>IF(係数3!L82="","",係数3!L82)</f>
        <v>アーバンエナジー(株)</v>
      </c>
    </row>
    <row r="82" spans="47:56">
      <c r="AU82" s="19" t="str">
        <f>IF(係数3!A82="","",係数3!A82)</f>
        <v>A0025</v>
      </c>
      <c r="AV82" s="19" t="str">
        <f>IF(係数3!B82="","",係数3!B82)</f>
        <v>荏原環境プラント(株)</v>
      </c>
      <c r="AW82" s="19" t="str">
        <f>IF(係数3!C82="","",係数3!C82)</f>
        <v>メニューA</v>
      </c>
      <c r="AX82" s="19">
        <f>IF(係数3!D82="","",係数3!D82)</f>
        <v>0</v>
      </c>
      <c r="AY82" s="19">
        <f>IF(係数3!E82="","",係数3!E82)</f>
        <v>0</v>
      </c>
      <c r="AZ82" s="19" t="str">
        <f>IF(係数3!F82="","",係数3!F82)</f>
        <v>荏原環境プラント(株)</v>
      </c>
      <c r="BA82" s="19" t="str">
        <f>IF(係数3!G82="","",係数3!G82)</f>
        <v>荏原環境プラント(株)_メニューA</v>
      </c>
      <c r="BB82" s="19">
        <f t="shared" si="19"/>
        <v>0</v>
      </c>
      <c r="BD82" s="19" t="str">
        <f>IF(係数3!L83="","",係数3!L83)</f>
        <v>アイエスジー(株)</v>
      </c>
    </row>
    <row r="83" spans="47:56">
      <c r="AU83" s="19" t="str">
        <f>IF(係数3!A83="","",係数3!A83)</f>
        <v/>
      </c>
      <c r="AV83" s="19" t="str">
        <f>IF(係数3!B83="","",係数3!B83)</f>
        <v/>
      </c>
      <c r="AW83" s="19" t="str">
        <f>IF(係数3!C83="","",係数3!C83)</f>
        <v>メニューB</v>
      </c>
      <c r="AX83" s="19">
        <f>IF(係数3!D83="","",係数3!D83)</f>
        <v>0</v>
      </c>
      <c r="AY83" s="19">
        <f>IF(係数3!E83="","",係数3!E83)</f>
        <v>0</v>
      </c>
      <c r="AZ83" s="19" t="str">
        <f>IF(係数3!F83="","",係数3!F83)</f>
        <v>荏原環境プラント(株)</v>
      </c>
      <c r="BA83" s="19" t="str">
        <f>IF(係数3!G83="","",係数3!G83)</f>
        <v>荏原環境プラント(株)_メニューB</v>
      </c>
      <c r="BB83" s="19">
        <f t="shared" si="19"/>
        <v>0</v>
      </c>
      <c r="BD83" s="19" t="str">
        <f>IF(係数3!L84="","",係数3!L84)</f>
        <v>(株)アイ・グリッド・ソリューションズ</v>
      </c>
    </row>
    <row r="84" spans="47:56">
      <c r="AU84" s="19" t="str">
        <f>IF(係数3!A84="","",係数3!A84)</f>
        <v/>
      </c>
      <c r="AV84" s="19" t="str">
        <f>IF(係数3!B84="","",係数3!B84)</f>
        <v/>
      </c>
      <c r="AW84" s="19" t="str">
        <f>IF(係数3!C84="","",係数3!C84)</f>
        <v>メニューC</v>
      </c>
      <c r="AX84" s="19">
        <f>IF(係数3!D84="","",係数3!D84)</f>
        <v>1.36E-4</v>
      </c>
      <c r="AY84" s="19">
        <f>IF(係数3!E84="","",係数3!E84)</f>
        <v>1.36E-4</v>
      </c>
      <c r="AZ84" s="19" t="str">
        <f>IF(係数3!F84="","",係数3!F84)</f>
        <v>荏原環境プラント(株)</v>
      </c>
      <c r="BA84" s="19" t="str">
        <f>IF(係数3!G84="","",係数3!G84)</f>
        <v>荏原環境プラント(株)_メニューC</v>
      </c>
      <c r="BB84" s="19">
        <f t="shared" si="19"/>
        <v>0.13600000000000001</v>
      </c>
      <c r="BD84" s="19" t="str">
        <f>IF(係数3!L85="","",係数3!L85)</f>
        <v>会津エナジー(株)</v>
      </c>
    </row>
    <row r="85" spans="47:56">
      <c r="AU85" s="19" t="str">
        <f>IF(係数3!A85="","",係数3!A85)</f>
        <v/>
      </c>
      <c r="AV85" s="19" t="str">
        <f>IF(係数3!B85="","",係数3!B85)</f>
        <v/>
      </c>
      <c r="AW85" s="19" t="str">
        <f>IF(係数3!C85="","",係数3!C85)</f>
        <v>メニューD</v>
      </c>
      <c r="AX85" s="19">
        <f>IF(係数3!D85="","",係数3!D85)</f>
        <v>2.7599999999999999E-4</v>
      </c>
      <c r="AY85" s="19">
        <f>IF(係数3!E85="","",係数3!E85)</f>
        <v>2.7599999999999999E-4</v>
      </c>
      <c r="AZ85" s="19" t="str">
        <f>IF(係数3!F85="","",係数3!F85)</f>
        <v>荏原環境プラント(株)</v>
      </c>
      <c r="BA85" s="19" t="str">
        <f>IF(係数3!G85="","",係数3!G85)</f>
        <v>荏原環境プラント(株)_メニューD</v>
      </c>
      <c r="BB85" s="19">
        <f t="shared" si="19"/>
        <v>0.27599999999999997</v>
      </c>
      <c r="BD85" s="19" t="str">
        <f>IF(係数3!L86="","",係数3!L86)</f>
        <v>(株)アイモバイル</v>
      </c>
    </row>
    <row r="86" spans="47:56">
      <c r="AU86" s="19" t="str">
        <f>IF(係数3!A86="","",係数3!A86)</f>
        <v/>
      </c>
      <c r="AV86" s="19" t="str">
        <f>IF(係数3!B86="","",係数3!B86)</f>
        <v/>
      </c>
      <c r="AW86" s="19" t="str">
        <f>IF(係数3!C86="","",係数3!C86)</f>
        <v>メニューE</v>
      </c>
      <c r="AX86" s="19">
        <f>IF(係数3!D86="","",係数3!D86)</f>
        <v>2.0599999999999999E-4</v>
      </c>
      <c r="AY86" s="19">
        <f>IF(係数3!E86="","",係数3!E86)</f>
        <v>2.0599999999999999E-4</v>
      </c>
      <c r="AZ86" s="19" t="str">
        <f>IF(係数3!F86="","",係数3!F86)</f>
        <v>荏原環境プラント(株)</v>
      </c>
      <c r="BA86" s="19" t="str">
        <f>IF(係数3!G86="","",係数3!G86)</f>
        <v>荏原環境プラント(株)_メニューE</v>
      </c>
      <c r="BB86" s="19">
        <f t="shared" si="19"/>
        <v>0.20599999999999999</v>
      </c>
      <c r="BD86" s="19" t="str">
        <f>IF(係数3!L87="","",係数3!L87)</f>
        <v>青森県民エナジー(株)</v>
      </c>
    </row>
    <row r="87" spans="47:56">
      <c r="AU87" s="19" t="str">
        <f>IF(係数3!A87="","",係数3!A87)</f>
        <v/>
      </c>
      <c r="AV87" s="19" t="str">
        <f>IF(係数3!B87="","",係数3!B87)</f>
        <v/>
      </c>
      <c r="AW87" s="19" t="str">
        <f>IF(係数3!C87="","",係数3!C87)</f>
        <v>メニューF</v>
      </c>
      <c r="AX87" s="19">
        <f>IF(係数3!D87="","",係数3!D87)</f>
        <v>2.7599999999999999E-4</v>
      </c>
      <c r="AY87" s="19">
        <f>IF(係数3!E87="","",係数3!E87)</f>
        <v>2.7599999999999999E-4</v>
      </c>
      <c r="AZ87" s="19" t="str">
        <f>IF(係数3!F87="","",係数3!F87)</f>
        <v>荏原環境プラント(株)</v>
      </c>
      <c r="BA87" s="19" t="str">
        <f>IF(係数3!G87="","",係数3!G87)</f>
        <v>荏原環境プラント(株)_メニューF</v>
      </c>
      <c r="BB87" s="19">
        <f t="shared" si="19"/>
        <v>0.27599999999999997</v>
      </c>
      <c r="BD87" s="19" t="str">
        <f>IF(係数3!L88="","",係数3!L88)</f>
        <v>朝日ガスエナジー(株)</v>
      </c>
    </row>
    <row r="88" spans="47:56">
      <c r="AU88" s="19" t="str">
        <f>IF(係数3!A88="","",係数3!A88)</f>
        <v/>
      </c>
      <c r="AV88" s="19" t="str">
        <f>IF(係数3!B88="","",係数3!B88)</f>
        <v/>
      </c>
      <c r="AW88" s="19" t="str">
        <f>IF(係数3!C88="","",係数3!C88)</f>
        <v>メニューG</v>
      </c>
      <c r="AX88" s="19">
        <f>IF(係数3!D88="","",係数3!D88)</f>
        <v>3.4699999999999998E-4</v>
      </c>
      <c r="AY88" s="19">
        <f>IF(係数3!E88="","",係数3!E88)</f>
        <v>3.4699999999999998E-4</v>
      </c>
      <c r="AZ88" s="19" t="str">
        <f>IF(係数3!F88="","",係数3!F88)</f>
        <v>荏原環境プラント(株)</v>
      </c>
      <c r="BA88" s="19" t="str">
        <f>IF(係数3!G88="","",係数3!G88)</f>
        <v>荏原環境プラント(株)_メニューG</v>
      </c>
      <c r="BB88" s="19">
        <f t="shared" si="19"/>
        <v>0.34699999999999998</v>
      </c>
      <c r="BD88" s="19" t="str">
        <f>IF(係数3!L89="","",係数3!L89)</f>
        <v>旭化成(株)</v>
      </c>
    </row>
    <row r="89" spans="47:56">
      <c r="AU89" s="19" t="str">
        <f>IF(係数3!A89="","",係数3!A89)</f>
        <v/>
      </c>
      <c r="AV89" s="19" t="str">
        <f>IF(係数3!B89="","",係数3!B89)</f>
        <v/>
      </c>
      <c r="AW89" s="19" t="str">
        <f>IF(係数3!C89="","",係数3!C89)</f>
        <v>メニューH</v>
      </c>
      <c r="AX89" s="19">
        <f>IF(係数3!D89="","",係数3!D89)</f>
        <v>3.6499999999999998E-4</v>
      </c>
      <c r="AY89" s="19">
        <f>IF(係数3!E89="","",係数3!E89)</f>
        <v>3.6499999999999998E-4</v>
      </c>
      <c r="AZ89" s="19" t="str">
        <f>IF(係数3!F89="","",係数3!F89)</f>
        <v>荏原環境プラント(株)</v>
      </c>
      <c r="BA89" s="19" t="str">
        <f>IF(係数3!G89="","",係数3!G89)</f>
        <v>荏原環境プラント(株)_メニューH</v>
      </c>
      <c r="BB89" s="19">
        <f t="shared" si="19"/>
        <v>0.36499999999999999</v>
      </c>
      <c r="BD89" s="19" t="str">
        <f>IF(係数3!L90="","",係数3!L90)</f>
        <v>旭マルヰ(株)(旧：旭マルヰガス(株))</v>
      </c>
    </row>
    <row r="90" spans="47:56">
      <c r="AU90" s="19" t="str">
        <f>IF(係数3!A90="","",係数3!A90)</f>
        <v/>
      </c>
      <c r="AV90" s="19" t="str">
        <f>IF(係数3!B90="","",係数3!B90)</f>
        <v/>
      </c>
      <c r="AW90" s="19" t="str">
        <f>IF(係数3!C90="","",係数3!C90)</f>
        <v>メニューI</v>
      </c>
      <c r="AX90" s="19">
        <f>IF(係数3!D90="","",係数3!D90)</f>
        <v>2.5000000000000001E-4</v>
      </c>
      <c r="AY90" s="19">
        <f>IF(係数3!E90="","",係数3!E90)</f>
        <v>2.5000000000000001E-4</v>
      </c>
      <c r="AZ90" s="19" t="str">
        <f>IF(係数3!F90="","",係数3!F90)</f>
        <v>荏原環境プラント(株)</v>
      </c>
      <c r="BA90" s="19" t="str">
        <f>IF(係数3!G90="","",係数3!G90)</f>
        <v>荏原環境プラント(株)_メニューI</v>
      </c>
      <c r="BB90" s="19">
        <f t="shared" si="19"/>
        <v>0.25</v>
      </c>
      <c r="BD90" s="19" t="str">
        <f>IF(係数3!L91="","",係数3!L91)</f>
        <v>足利ガス(株)</v>
      </c>
    </row>
    <row r="91" spans="47:56">
      <c r="AU91" s="19" t="str">
        <f>IF(係数3!A91="","",係数3!A91)</f>
        <v/>
      </c>
      <c r="AV91" s="19" t="str">
        <f>IF(係数3!B91="","",係数3!B91)</f>
        <v/>
      </c>
      <c r="AW91" s="19" t="str">
        <f>IF(係数3!C91="","",係数3!C91)</f>
        <v>メニューJ</v>
      </c>
      <c r="AX91" s="19">
        <f>IF(係数3!D91="","",係数3!D91)</f>
        <v>2.9999999999999997E-4</v>
      </c>
      <c r="AY91" s="19">
        <f>IF(係数3!E91="","",係数3!E91)</f>
        <v>2.9999999999999997E-4</v>
      </c>
      <c r="AZ91" s="19" t="str">
        <f>IF(係数3!F91="","",係数3!F91)</f>
        <v>荏原環境プラント(株)</v>
      </c>
      <c r="BA91" s="19" t="str">
        <f>IF(係数3!G91="","",係数3!G91)</f>
        <v>荏原環境プラント(株)_メニューJ</v>
      </c>
      <c r="BB91" s="19">
        <f t="shared" si="19"/>
        <v>0.3</v>
      </c>
      <c r="BD91" s="19" t="str">
        <f>IF(係数3!L92="","",係数3!L92)</f>
        <v>(株)アシストワンエナジー</v>
      </c>
    </row>
    <row r="92" spans="47:56">
      <c r="AU92" s="19" t="str">
        <f>IF(係数3!A92="","",係数3!A92)</f>
        <v/>
      </c>
      <c r="AV92" s="19" t="str">
        <f>IF(係数3!B92="","",係数3!B92)</f>
        <v/>
      </c>
      <c r="AW92" s="19" t="str">
        <f>IF(係数3!C92="","",係数3!C92)</f>
        <v>メニューK</v>
      </c>
      <c r="AX92" s="19">
        <f>IF(係数3!D92="","",係数3!D92)</f>
        <v>1.6200000000000001E-4</v>
      </c>
      <c r="AY92" s="19">
        <f>IF(係数3!E92="","",係数3!E92)</f>
        <v>1.6200000000000001E-4</v>
      </c>
      <c r="AZ92" s="19" t="str">
        <f>IF(係数3!F92="","",係数3!F92)</f>
        <v>荏原環境プラント(株)</v>
      </c>
      <c r="BA92" s="19" t="str">
        <f>IF(係数3!G92="","",係数3!G92)</f>
        <v>荏原環境プラント(株)_メニューK</v>
      </c>
      <c r="BB92" s="19">
        <f t="shared" si="19"/>
        <v>0.16200000000000001</v>
      </c>
      <c r="BD92" s="19" t="str">
        <f>IF(係数3!L93="","",係数3!L93)</f>
        <v>アストマックス(株)</v>
      </c>
    </row>
    <row r="93" spans="47:56">
      <c r="AU93" s="19" t="str">
        <f>IF(係数3!A93="","",係数3!A93)</f>
        <v/>
      </c>
      <c r="AV93" s="19" t="str">
        <f>IF(係数3!B93="","",係数3!B93)</f>
        <v/>
      </c>
      <c r="AW93" s="19" t="str">
        <f>IF(係数3!C93="","",係数3!C93)</f>
        <v>メニューL</v>
      </c>
      <c r="AX93" s="19">
        <f>IF(係数3!D93="","",係数3!D93)</f>
        <v>4.2200000000000001E-4</v>
      </c>
      <c r="AY93" s="19">
        <f>IF(係数3!E93="","",係数3!E93)</f>
        <v>4.2200000000000001E-4</v>
      </c>
      <c r="AZ93" s="19" t="str">
        <f>IF(係数3!F93="","",係数3!F93)</f>
        <v>荏原環境プラント(株)</v>
      </c>
      <c r="BA93" s="19" t="str">
        <f>IF(係数3!G93="","",係数3!G93)</f>
        <v>荏原環境プラント(株)_メニューL</v>
      </c>
      <c r="BB93" s="19">
        <f t="shared" si="19"/>
        <v>0.42199999999999999</v>
      </c>
      <c r="BD93" s="19" t="str">
        <f>IF(係数3!L94="","",係数3!L94)</f>
        <v>アストマックス・エネルギー(株)</v>
      </c>
    </row>
    <row r="94" spans="47:56">
      <c r="AU94" s="19" t="str">
        <f>IF(係数3!A94="","",係数3!A94)</f>
        <v/>
      </c>
      <c r="AV94" s="19" t="str">
        <f>IF(係数3!B94="","",係数3!B94)</f>
        <v/>
      </c>
      <c r="AW94" s="19" t="str">
        <f>IF(係数3!C94="","",係数3!C94)</f>
        <v>メニューM</v>
      </c>
      <c r="AX94" s="19">
        <f>IF(係数3!D94="","",係数3!D94)</f>
        <v>3.6499999999999998E-4</v>
      </c>
      <c r="AY94" s="19">
        <f>IF(係数3!E94="","",係数3!E94)</f>
        <v>3.6499999999999998E-4</v>
      </c>
      <c r="AZ94" s="19" t="str">
        <f>IF(係数3!F94="","",係数3!F94)</f>
        <v>荏原環境プラント(株)</v>
      </c>
      <c r="BA94" s="19" t="str">
        <f>IF(係数3!G94="","",係数3!G94)</f>
        <v>荏原環境プラント(株)_メニューM</v>
      </c>
      <c r="BB94" s="19">
        <f t="shared" si="19"/>
        <v>0.36499999999999999</v>
      </c>
      <c r="BD94" s="19" t="str">
        <f>IF(係数3!L95="","",係数3!L95)</f>
        <v>アストモスエネルギー(株)</v>
      </c>
    </row>
    <row r="95" spans="47:56">
      <c r="AU95" s="19" t="str">
        <f>IF(係数3!A95="","",係数3!A95)</f>
        <v/>
      </c>
      <c r="AV95" s="19" t="str">
        <f>IF(係数3!B95="","",係数3!B95)</f>
        <v/>
      </c>
      <c r="AW95" s="19" t="str">
        <f>IF(係数3!C95="","",係数3!C95)</f>
        <v>メニューN</v>
      </c>
      <c r="AX95" s="19">
        <f>IF(係数3!D95="","",係数3!D95)</f>
        <v>4.6999999999999997E-5</v>
      </c>
      <c r="AY95" s="19">
        <f>IF(係数3!E95="","",係数3!E95)</f>
        <v>4.6999999999999997E-5</v>
      </c>
      <c r="AZ95" s="19" t="str">
        <f>IF(係数3!F95="","",係数3!F95)</f>
        <v>荏原環境プラント(株)</v>
      </c>
      <c r="BA95" s="19" t="str">
        <f>IF(係数3!G95="","",係数3!G95)</f>
        <v>荏原環境プラント(株)_メニューN</v>
      </c>
      <c r="BB95" s="19">
        <f t="shared" si="19"/>
        <v>4.7E-2</v>
      </c>
      <c r="BD95" s="19" t="str">
        <f>IF(係数3!L96="","",係数3!L96)</f>
        <v>厚木瓦斯(株)</v>
      </c>
    </row>
    <row r="96" spans="47:56">
      <c r="AU96" s="19" t="str">
        <f>IF(係数3!A96="","",係数3!A96)</f>
        <v/>
      </c>
      <c r="AV96" s="19" t="str">
        <f>IF(係数3!B96="","",係数3!B96)</f>
        <v/>
      </c>
      <c r="AW96" s="19" t="str">
        <f>IF(係数3!C96="","",係数3!C96)</f>
        <v>メニューO</v>
      </c>
      <c r="AX96" s="19">
        <f>IF(係数3!D96="","",係数3!D96)</f>
        <v>1.9000000000000001E-4</v>
      </c>
      <c r="AY96" s="19">
        <f>IF(係数3!E96="","",係数3!E96)</f>
        <v>1.9000000000000001E-4</v>
      </c>
      <c r="AZ96" s="19" t="str">
        <f>IF(係数3!F96="","",係数3!F96)</f>
        <v>荏原環境プラント(株)</v>
      </c>
      <c r="BA96" s="19" t="str">
        <f>IF(係数3!G96="","",係数3!G96)</f>
        <v>荏原環境プラント(株)_メニューO</v>
      </c>
      <c r="BB96" s="19">
        <f t="shared" si="19"/>
        <v>0.19</v>
      </c>
      <c r="BD96" s="19" t="str">
        <f>IF(係数3!L97="","",係数3!L97)</f>
        <v>(株)アット東京</v>
      </c>
    </row>
    <row r="97" spans="47:56">
      <c r="AU97" s="19" t="str">
        <f>IF(係数3!A97="","",係数3!A97)</f>
        <v/>
      </c>
      <c r="AV97" s="19" t="str">
        <f>IF(係数3!B97="","",係数3!B97)</f>
        <v/>
      </c>
      <c r="AW97" s="19" t="str">
        <f>IF(係数3!C97="","",係数3!C97)</f>
        <v>メニューP</v>
      </c>
      <c r="AX97" s="19">
        <f>IF(係数3!D97="","",係数3!D97)</f>
        <v>2.04E-4</v>
      </c>
      <c r="AY97" s="19">
        <f>IF(係数3!E97="","",係数3!E97)</f>
        <v>2.04E-4</v>
      </c>
      <c r="AZ97" s="19" t="str">
        <f>IF(係数3!F97="","",係数3!F97)</f>
        <v>荏原環境プラント(株)</v>
      </c>
      <c r="BA97" s="19" t="str">
        <f>IF(係数3!G97="","",係数3!G97)</f>
        <v>荏原環境プラント(株)_メニューP</v>
      </c>
      <c r="BB97" s="19">
        <f t="shared" si="19"/>
        <v>0.20399999999999999</v>
      </c>
      <c r="BD97" s="19" t="str">
        <f>IF(係数3!L98="","",係数3!L98)</f>
        <v>(株)アドバンテック</v>
      </c>
    </row>
    <row r="98" spans="47:56">
      <c r="AU98" s="19" t="str">
        <f>IF(係数3!A98="","",係数3!A98)</f>
        <v/>
      </c>
      <c r="AV98" s="19" t="str">
        <f>IF(係数3!B98="","",係数3!B98)</f>
        <v/>
      </c>
      <c r="AW98" s="19" t="str">
        <f>IF(係数3!C98="","",係数3!C98)</f>
        <v>メニューQ</v>
      </c>
      <c r="AX98" s="19">
        <f>IF(係数3!D98="","",係数3!D98)</f>
        <v>0</v>
      </c>
      <c r="AY98" s="19">
        <f>IF(係数3!E98="","",係数3!E98)</f>
        <v>0</v>
      </c>
      <c r="AZ98" s="19" t="str">
        <f>IF(係数3!F98="","",係数3!F98)</f>
        <v>荏原環境プラント(株)</v>
      </c>
      <c r="BA98" s="19" t="str">
        <f>IF(係数3!G98="","",係数3!G98)</f>
        <v>荏原環境プラント(株)_メニューQ</v>
      </c>
      <c r="BB98" s="19">
        <f t="shared" si="19"/>
        <v>0</v>
      </c>
      <c r="BD98" s="19" t="str">
        <f>IF(係数3!L99="","",係数3!L99)</f>
        <v>(株)アメニティ電力</v>
      </c>
    </row>
    <row r="99" spans="47:56">
      <c r="AU99" s="19" t="str">
        <f>IF(係数3!A99="","",係数3!A99)</f>
        <v/>
      </c>
      <c r="AV99" s="19" t="str">
        <f>IF(係数3!B99="","",係数3!B99)</f>
        <v/>
      </c>
      <c r="AW99" s="19" t="str">
        <f>IF(係数3!C99="","",係数3!C99)</f>
        <v>メニューR(残差)</v>
      </c>
      <c r="AX99" s="19">
        <f>IF(係数3!D99="","",係数3!D99)</f>
        <v>2.6200000000000003E-4</v>
      </c>
      <c r="AY99" s="19">
        <f>IF(係数3!E99="","",係数3!E99)</f>
        <v>2.6200000000000003E-4</v>
      </c>
      <c r="AZ99" s="19" t="str">
        <f>IF(係数3!F99="","",係数3!F99)</f>
        <v>荏原環境プラント(株)</v>
      </c>
      <c r="BA99" s="19" t="str">
        <f>IF(係数3!G99="","",係数3!G99)</f>
        <v>荏原環境プラント(株)_メニューR(残差)</v>
      </c>
      <c r="BB99" s="19">
        <f t="shared" si="19"/>
        <v>0.26200000000000001</v>
      </c>
      <c r="BD99" s="19" t="str">
        <f>IF(係数3!L100="","",係数3!L100)</f>
        <v>有明エナジー(株)</v>
      </c>
    </row>
    <row r="100" spans="47:56">
      <c r="AU100" s="19" t="str">
        <f>IF(係数3!A100="","",係数3!A100)</f>
        <v/>
      </c>
      <c r="AV100" s="19" t="str">
        <f>IF(係数3!B100="","",係数3!B100)</f>
        <v/>
      </c>
      <c r="AW100" s="19" t="str">
        <f>IF(係数3!C100="","",係数3!C100)</f>
        <v>(参考値)事業者全体</v>
      </c>
      <c r="AX100" s="19">
        <f>IF(係数3!D100="","",係数3!D100)</f>
        <v>2.4899999999999998E-4</v>
      </c>
      <c r="AY100" s="19">
        <f>IF(係数3!E100="","",係数3!E100)</f>
        <v>2.4899999999999998E-4</v>
      </c>
      <c r="AZ100" s="19" t="str">
        <f>IF(係数3!F100="","",係数3!F100)</f>
        <v>荏原環境プラント(株)</v>
      </c>
      <c r="BA100" s="19" t="str">
        <f>IF(係数3!G100="","",係数3!G100)</f>
        <v>荏原環境プラント(株)_(参考値)事業者全体</v>
      </c>
      <c r="BB100" s="19">
        <f t="shared" si="19"/>
        <v>0.24899999999999997</v>
      </c>
      <c r="BD100" s="19" t="str">
        <f>IF(係数3!L101="","",係数3!L101)</f>
        <v>アルカナエナジー(株)</v>
      </c>
    </row>
    <row r="101" spans="47:56">
      <c r="AU101" s="19" t="str">
        <f>IF(係数3!A101="","",係数3!A101)</f>
        <v>A0026</v>
      </c>
      <c r="AV101" s="19" t="str">
        <f>IF(係数3!B101="","",係数3!B101)</f>
        <v>東京エコサービス(株)</v>
      </c>
      <c r="AW101" s="19" t="str">
        <f>IF(係数3!C101="","",係数3!C101)</f>
        <v>メニューA</v>
      </c>
      <c r="AX101" s="19">
        <f>IF(係数3!D101="","",係数3!D101)</f>
        <v>0</v>
      </c>
      <c r="AY101" s="19">
        <f>IF(係数3!E101="","",係数3!E101)</f>
        <v>0</v>
      </c>
      <c r="AZ101" s="19" t="str">
        <f>IF(係数3!F101="","",係数3!F101)</f>
        <v>東京エコサービス(株)</v>
      </c>
      <c r="BA101" s="19" t="str">
        <f>IF(係数3!G101="","",係数3!G101)</f>
        <v>東京エコサービス(株)_メニューA</v>
      </c>
      <c r="BB101" s="19">
        <f t="shared" si="19"/>
        <v>0</v>
      </c>
      <c r="BD101" s="19" t="str">
        <f>IF(係数3!L102="","",係数3!L102)</f>
        <v>(株)エクスゲート(旧：(株)イーエムアイ)</v>
      </c>
    </row>
    <row r="102" spans="47:56">
      <c r="AU102" s="19" t="str">
        <f>IF(係数3!A102="","",係数3!A102)</f>
        <v/>
      </c>
      <c r="AV102" s="19" t="str">
        <f>IF(係数3!B102="","",係数3!B102)</f>
        <v/>
      </c>
      <c r="AW102" s="19" t="str">
        <f>IF(係数3!C102="","",係数3!C102)</f>
        <v>メニューB(残差)</v>
      </c>
      <c r="AX102" s="19">
        <f>IF(係数3!D102="","",係数3!D102)</f>
        <v>5.8E-5</v>
      </c>
      <c r="AY102" s="19">
        <f>IF(係数3!E102="","",係数3!E102)</f>
        <v>5.8E-5</v>
      </c>
      <c r="AZ102" s="19" t="str">
        <f>IF(係数3!F102="","",係数3!F102)</f>
        <v>東京エコサービス(株)</v>
      </c>
      <c r="BA102" s="19" t="str">
        <f>IF(係数3!G102="","",係数3!G102)</f>
        <v>東京エコサービス(株)_メニューB(残差)</v>
      </c>
      <c r="BB102" s="19">
        <f t="shared" si="19"/>
        <v>5.8000000000000003E-2</v>
      </c>
      <c r="BD102" s="19" t="str">
        <f>IF(係数3!L103="","",係数3!L103)</f>
        <v>(株)イーセル</v>
      </c>
    </row>
    <row r="103" spans="47:56">
      <c r="AU103" s="19" t="str">
        <f>IF(係数3!A103="","",係数3!A103)</f>
        <v/>
      </c>
      <c r="AV103" s="19" t="str">
        <f>IF(係数3!B103="","",係数3!B103)</f>
        <v/>
      </c>
      <c r="AW103" s="19" t="str">
        <f>IF(係数3!C103="","",係数3!C103)</f>
        <v>(参考値)事業者全体</v>
      </c>
      <c r="AX103" s="19">
        <f>IF(係数3!D103="","",係数3!D103)</f>
        <v>4.8999999999999998E-5</v>
      </c>
      <c r="AY103" s="19">
        <f>IF(係数3!E103="","",係数3!E103)</f>
        <v>4.8999999999999998E-5</v>
      </c>
      <c r="AZ103" s="19" t="str">
        <f>IF(係数3!F103="","",係数3!F103)</f>
        <v>東京エコサービス(株)</v>
      </c>
      <c r="BA103" s="19" t="str">
        <f>IF(係数3!G103="","",係数3!G103)</f>
        <v>東京エコサービス(株)_(参考値)事業者全体</v>
      </c>
      <c r="BB103" s="19">
        <f t="shared" si="19"/>
        <v>4.9000000000000002E-2</v>
      </c>
      <c r="BD103" s="19" t="str">
        <f>IF(係数3!L104="","",係数3!L104)</f>
        <v>飯田まちづくり電力(株)</v>
      </c>
    </row>
    <row r="104" spans="47:56">
      <c r="AU104" s="19" t="str">
        <f>IF(係数3!A104="","",係数3!A104)</f>
        <v>A0027</v>
      </c>
      <c r="AV104" s="19" t="str">
        <f>IF(係数3!B104="","",係数3!B104)</f>
        <v>ダイヤモンドパワー(株)</v>
      </c>
      <c r="AW104" s="19" t="str">
        <f>IF(係数3!C104="","",係数3!C104)</f>
        <v>メニューA</v>
      </c>
      <c r="AX104" s="19">
        <f>IF(係数3!D104="","",係数3!D104)</f>
        <v>0</v>
      </c>
      <c r="AY104" s="19">
        <f>IF(係数3!E104="","",係数3!E104)</f>
        <v>0</v>
      </c>
      <c r="AZ104" s="19" t="str">
        <f>IF(係数3!F104="","",係数3!F104)</f>
        <v>ダイヤモンドパワー(株)</v>
      </c>
      <c r="BA104" s="19" t="str">
        <f>IF(係数3!G104="","",係数3!G104)</f>
        <v>ダイヤモンドパワー(株)_メニューA</v>
      </c>
      <c r="BB104" s="19">
        <f t="shared" si="19"/>
        <v>0</v>
      </c>
      <c r="BD104" s="19" t="str">
        <f>IF(係数3!L105="","",係数3!L105)</f>
        <v>(株)イーネットワーク</v>
      </c>
    </row>
    <row r="105" spans="47:56">
      <c r="AU105" s="19" t="str">
        <f>IF(係数3!A105="","",係数3!A105)</f>
        <v/>
      </c>
      <c r="AV105" s="19" t="str">
        <f>IF(係数3!B105="","",係数3!B105)</f>
        <v/>
      </c>
      <c r="AW105" s="19" t="str">
        <f>IF(係数3!C105="","",係数3!C105)</f>
        <v>メニューB</v>
      </c>
      <c r="AX105" s="19">
        <f>IF(係数3!D105="","",係数3!D105)</f>
        <v>1.18E-4</v>
      </c>
      <c r="AY105" s="19">
        <f>IF(係数3!E105="","",係数3!E105)</f>
        <v>1.18E-4</v>
      </c>
      <c r="AZ105" s="19" t="str">
        <f>IF(係数3!F105="","",係数3!F105)</f>
        <v>ダイヤモンドパワー(株)</v>
      </c>
      <c r="BA105" s="19" t="str">
        <f>IF(係数3!G105="","",係数3!G105)</f>
        <v>ダイヤモンドパワー(株)_メニューB</v>
      </c>
      <c r="BB105" s="19">
        <f t="shared" si="19"/>
        <v>0.11799999999999999</v>
      </c>
      <c r="BD105" s="19" t="str">
        <f>IF(係数3!L106="","",係数3!L106)</f>
        <v>(株)イーネットワークシステムズ</v>
      </c>
    </row>
    <row r="106" spans="47:56">
      <c r="AU106" s="19" t="str">
        <f>IF(係数3!A106="","",係数3!A106)</f>
        <v/>
      </c>
      <c r="AV106" s="19" t="str">
        <f>IF(係数3!B106="","",係数3!B106)</f>
        <v/>
      </c>
      <c r="AW106" s="19" t="str">
        <f>IF(係数3!C106="","",係数3!C106)</f>
        <v>メニューC</v>
      </c>
      <c r="AX106" s="19">
        <f>IF(係数3!D106="","",係数3!D106)</f>
        <v>2.6899999999999998E-4</v>
      </c>
      <c r="AY106" s="19">
        <f>IF(係数3!E106="","",係数3!E106)</f>
        <v>2.6899999999999998E-4</v>
      </c>
      <c r="AZ106" s="19" t="str">
        <f>IF(係数3!F106="","",係数3!F106)</f>
        <v>ダイヤモンドパワー(株)</v>
      </c>
      <c r="BA106" s="19" t="str">
        <f>IF(係数3!G106="","",係数3!G106)</f>
        <v>ダイヤモンドパワー(株)_メニューC</v>
      </c>
      <c r="BB106" s="19">
        <f t="shared" si="19"/>
        <v>0.26899999999999996</v>
      </c>
      <c r="BD106" s="19" t="str">
        <f>IF(係数3!L107="","",係数3!L107)</f>
        <v>イーレックス(株)</v>
      </c>
    </row>
    <row r="107" spans="47:56">
      <c r="AU107" s="19" t="str">
        <f>IF(係数3!A107="","",係数3!A107)</f>
        <v/>
      </c>
      <c r="AV107" s="19" t="str">
        <f>IF(係数3!B107="","",係数3!B107)</f>
        <v/>
      </c>
      <c r="AW107" s="19" t="str">
        <f>IF(係数3!C107="","",係数3!C107)</f>
        <v>メニューD</v>
      </c>
      <c r="AX107" s="19">
        <f>IF(係数3!D107="","",係数3!D107)</f>
        <v>3.8400000000000001E-4</v>
      </c>
      <c r="AY107" s="19">
        <f>IF(係数3!E107="","",係数3!E107)</f>
        <v>3.8400000000000001E-4</v>
      </c>
      <c r="AZ107" s="19" t="str">
        <f>IF(係数3!F107="","",係数3!F107)</f>
        <v>ダイヤモンドパワー(株)</v>
      </c>
      <c r="BA107" s="19" t="str">
        <f>IF(係数3!G107="","",係数3!G107)</f>
        <v>ダイヤモンドパワー(株)_メニューD</v>
      </c>
      <c r="BB107" s="19">
        <f t="shared" si="19"/>
        <v>0.38400000000000001</v>
      </c>
      <c r="BD107" s="19" t="str">
        <f>IF(係数3!L108="","",係数3!L108)</f>
        <v>(株)池見石油店</v>
      </c>
    </row>
    <row r="108" spans="47:56">
      <c r="AU108" s="19" t="str">
        <f>IF(係数3!A108="","",係数3!A108)</f>
        <v/>
      </c>
      <c r="AV108" s="19" t="str">
        <f>IF(係数3!B108="","",係数3!B108)</f>
        <v/>
      </c>
      <c r="AW108" s="19" t="str">
        <f>IF(係数3!C108="","",係数3!C108)</f>
        <v>(参考値)事業者全体</v>
      </c>
      <c r="AX108" s="19">
        <f>IF(係数3!D108="","",係数3!D108)</f>
        <v>1.0059999999999999E-3</v>
      </c>
      <c r="AY108" s="19">
        <f>IF(係数3!E108="","",係数3!E108)</f>
        <v>1.0059999999999999E-3</v>
      </c>
      <c r="AZ108" s="19" t="str">
        <f>IF(係数3!F108="","",係数3!F108)</f>
        <v>ダイヤモンドパワー(株)</v>
      </c>
      <c r="BA108" s="19" t="str">
        <f>IF(係数3!G108="","",係数3!G108)</f>
        <v>ダイヤモンドパワー(株)_(参考値)事業者全体</v>
      </c>
      <c r="BB108" s="19">
        <f t="shared" si="19"/>
        <v>1.006</v>
      </c>
      <c r="BD108" s="19" t="str">
        <f>IF(係数3!L109="","",係数3!L109)</f>
        <v>いこま市民パワー(株)</v>
      </c>
    </row>
    <row r="109" spans="47:56">
      <c r="AU109" s="19" t="str">
        <f>IF(係数3!A109="","",係数3!A109)</f>
        <v>A0031</v>
      </c>
      <c r="AV109" s="19" t="str">
        <f>IF(係数3!B109="","",係数3!B109)</f>
        <v>(株)新出光</v>
      </c>
      <c r="AW109" s="19" t="str">
        <f>IF(係数3!C109="","",係数3!C109)</f>
        <v>メニューA</v>
      </c>
      <c r="AX109" s="19">
        <f>IF(係数3!D109="","",係数3!D109)</f>
        <v>0</v>
      </c>
      <c r="AY109" s="19">
        <f>IF(係数3!E109="","",係数3!E109)</f>
        <v>0</v>
      </c>
      <c r="AZ109" s="19" t="str">
        <f>IF(係数3!F109="","",係数3!F109)</f>
        <v>(株)新出光</v>
      </c>
      <c r="BA109" s="19" t="str">
        <f>IF(係数3!G109="","",係数3!G109)</f>
        <v>(株)新出光_メニューA</v>
      </c>
      <c r="BB109" s="19">
        <f t="shared" si="19"/>
        <v>0</v>
      </c>
      <c r="BD109" s="19" t="str">
        <f>IF(係数3!L110="","",係数3!L110)</f>
        <v>(株)イシオ</v>
      </c>
    </row>
    <row r="110" spans="47:56">
      <c r="AU110" s="19" t="str">
        <f>IF(係数3!A110="","",係数3!A110)</f>
        <v/>
      </c>
      <c r="AV110" s="19" t="str">
        <f>IF(係数3!B110="","",係数3!B110)</f>
        <v/>
      </c>
      <c r="AW110" s="19" t="str">
        <f>IF(係数3!C110="","",係数3!C110)</f>
        <v>メニューB</v>
      </c>
      <c r="AX110" s="19">
        <f>IF(係数3!D110="","",係数3!D110)</f>
        <v>0</v>
      </c>
      <c r="AY110" s="19">
        <f>IF(係数3!E110="","",係数3!E110)</f>
        <v>0</v>
      </c>
      <c r="AZ110" s="19" t="str">
        <f>IF(係数3!F110="","",係数3!F110)</f>
        <v>(株)新出光</v>
      </c>
      <c r="BA110" s="19" t="str">
        <f>IF(係数3!G110="","",係数3!G110)</f>
        <v>(株)新出光_メニューB</v>
      </c>
      <c r="BB110" s="19">
        <f t="shared" si="19"/>
        <v>0</v>
      </c>
      <c r="BD110" s="19" t="str">
        <f>IF(係数3!L111="","",係数3!L111)</f>
        <v>一般財団法人泉佐野電力</v>
      </c>
    </row>
    <row r="111" spans="47:56">
      <c r="AU111" s="19" t="str">
        <f>IF(係数3!A111="","",係数3!A111)</f>
        <v/>
      </c>
      <c r="AV111" s="19" t="str">
        <f>IF(係数3!B111="","",係数3!B111)</f>
        <v/>
      </c>
      <c r="AW111" s="19" t="str">
        <f>IF(係数3!C111="","",係数3!C111)</f>
        <v>メニューC</v>
      </c>
      <c r="AX111" s="19">
        <f>IF(係数3!D111="","",係数3!D111)</f>
        <v>0</v>
      </c>
      <c r="AY111" s="19">
        <f>IF(係数3!E111="","",係数3!E111)</f>
        <v>0</v>
      </c>
      <c r="AZ111" s="19" t="str">
        <f>IF(係数3!F111="","",係数3!F111)</f>
        <v>(株)新出光</v>
      </c>
      <c r="BA111" s="19" t="str">
        <f>IF(係数3!G111="","",係数3!G111)</f>
        <v>(株)新出光_メニューC</v>
      </c>
      <c r="BB111" s="19">
        <f t="shared" si="19"/>
        <v>0</v>
      </c>
      <c r="BD111" s="19" t="str">
        <f>IF(係数3!L112="","",係数3!L112)</f>
        <v>(株)いずみみらい</v>
      </c>
    </row>
    <row r="112" spans="47:56">
      <c r="AU112" s="19" t="str">
        <f>IF(係数3!A112="","",係数3!A112)</f>
        <v/>
      </c>
      <c r="AV112" s="19" t="str">
        <f>IF(係数3!B112="","",係数3!B112)</f>
        <v/>
      </c>
      <c r="AW112" s="19" t="str">
        <f>IF(係数3!C112="","",係数3!C112)</f>
        <v>メニューD</v>
      </c>
      <c r="AX112" s="19">
        <f>IF(係数3!D112="","",係数3!D112)</f>
        <v>3.1399999999999999E-4</v>
      </c>
      <c r="AY112" s="19">
        <f>IF(係数3!E112="","",係数3!E112)</f>
        <v>3.1399999999999999E-4</v>
      </c>
      <c r="AZ112" s="19" t="str">
        <f>IF(係数3!F112="","",係数3!F112)</f>
        <v>(株)新出光</v>
      </c>
      <c r="BA112" s="19" t="str">
        <f>IF(係数3!G112="","",係数3!G112)</f>
        <v>(株)新出光_メニューD</v>
      </c>
      <c r="BB112" s="19">
        <f t="shared" si="19"/>
        <v>0.314</v>
      </c>
      <c r="BD112" s="19" t="str">
        <f>IF(係数3!L113="","",係数3!L113)</f>
        <v>いずも縁結び電力(株)</v>
      </c>
    </row>
    <row r="113" spans="47:56">
      <c r="AU113" s="19" t="str">
        <f>IF(係数3!A113="","",係数3!A113)</f>
        <v/>
      </c>
      <c r="AV113" s="19" t="str">
        <f>IF(係数3!B113="","",係数3!B113)</f>
        <v/>
      </c>
      <c r="AW113" s="19" t="str">
        <f>IF(係数3!C113="","",係数3!C113)</f>
        <v>メニューE</v>
      </c>
      <c r="AX113" s="19">
        <f>IF(係数3!D113="","",係数3!D113)</f>
        <v>2.5900000000000001E-4</v>
      </c>
      <c r="AY113" s="19">
        <f>IF(係数3!E113="","",係数3!E113)</f>
        <v>2.5900000000000001E-4</v>
      </c>
      <c r="AZ113" s="19" t="str">
        <f>IF(係数3!F113="","",係数3!F113)</f>
        <v>(株)新出光</v>
      </c>
      <c r="BA113" s="19" t="str">
        <f>IF(係数3!G113="","",係数3!G113)</f>
        <v>(株)新出光_メニューE</v>
      </c>
      <c r="BB113" s="19">
        <f t="shared" si="19"/>
        <v>0.25900000000000001</v>
      </c>
      <c r="BD113" s="19" t="str">
        <f>IF(係数3!L114="","",係数3!L114)</f>
        <v>出雲ガス(株)</v>
      </c>
    </row>
    <row r="114" spans="47:56">
      <c r="AU114" s="19" t="str">
        <f>IF(係数3!A114="","",係数3!A114)</f>
        <v/>
      </c>
      <c r="AV114" s="19" t="str">
        <f>IF(係数3!B114="","",係数3!B114)</f>
        <v/>
      </c>
      <c r="AW114" s="19" t="str">
        <f>IF(係数3!C114="","",係数3!C114)</f>
        <v>メニューF</v>
      </c>
      <c r="AX114" s="19">
        <f>IF(係数3!D114="","",係数3!D114)</f>
        <v>0</v>
      </c>
      <c r="AY114" s="19">
        <f>IF(係数3!E114="","",係数3!E114)</f>
        <v>0</v>
      </c>
      <c r="AZ114" s="19" t="str">
        <f>IF(係数3!F114="","",係数3!F114)</f>
        <v>(株)新出光</v>
      </c>
      <c r="BA114" s="19" t="str">
        <f>IF(係数3!G114="","",係数3!G114)</f>
        <v>(株)新出光_メニューF</v>
      </c>
      <c r="BB114" s="19">
        <f t="shared" si="19"/>
        <v>0</v>
      </c>
      <c r="BD114" s="19" t="str">
        <f>IF(係数3!L115="","",係数3!L115)</f>
        <v>出雲ケーブルビジョン(株)</v>
      </c>
    </row>
    <row r="115" spans="47:56">
      <c r="AU115" s="19" t="str">
        <f>IF(係数3!A115="","",係数3!A115)</f>
        <v/>
      </c>
      <c r="AV115" s="19" t="str">
        <f>IF(係数3!B115="","",係数3!B115)</f>
        <v/>
      </c>
      <c r="AW115" s="19" t="str">
        <f>IF(係数3!C115="","",係数3!C115)</f>
        <v>メニューG</v>
      </c>
      <c r="AX115" s="19">
        <f>IF(係数3!D115="","",係数3!D115)</f>
        <v>0</v>
      </c>
      <c r="AY115" s="19">
        <f>IF(係数3!E115="","",係数3!E115)</f>
        <v>0</v>
      </c>
      <c r="AZ115" s="19" t="str">
        <f>IF(係数3!F115="","",係数3!F115)</f>
        <v>(株)新出光</v>
      </c>
      <c r="BA115" s="19" t="str">
        <f>IF(係数3!G115="","",係数3!G115)</f>
        <v>(株)新出光_メニューG</v>
      </c>
      <c r="BB115" s="19">
        <f t="shared" si="19"/>
        <v>0</v>
      </c>
      <c r="BD115" s="19" t="str">
        <f>IF(係数3!L116="","",係数3!L116)</f>
        <v>伊勢崎ガス(株)</v>
      </c>
    </row>
    <row r="116" spans="47:56">
      <c r="AU116" s="19" t="str">
        <f>IF(係数3!A116="","",係数3!A116)</f>
        <v/>
      </c>
      <c r="AV116" s="19" t="str">
        <f>IF(係数3!B116="","",係数3!B116)</f>
        <v/>
      </c>
      <c r="AW116" s="19" t="str">
        <f>IF(係数3!C116="","",係数3!C116)</f>
        <v>メニューH</v>
      </c>
      <c r="AX116" s="19">
        <f>IF(係数3!D116="","",係数3!D116)</f>
        <v>0</v>
      </c>
      <c r="AY116" s="19">
        <f>IF(係数3!E116="","",係数3!E116)</f>
        <v>0</v>
      </c>
      <c r="AZ116" s="19" t="str">
        <f>IF(係数3!F116="","",係数3!F116)</f>
        <v>(株)新出光</v>
      </c>
      <c r="BA116" s="19" t="str">
        <f>IF(係数3!G116="","",係数3!G116)</f>
        <v>(株)新出光_メニューH</v>
      </c>
      <c r="BB116" s="19">
        <f t="shared" si="19"/>
        <v>0</v>
      </c>
      <c r="BD116" s="19" t="str">
        <f>IF(係数3!L117="","",係数3!L117)</f>
        <v>(株)いちき串木野電力</v>
      </c>
    </row>
    <row r="117" spans="47:56">
      <c r="AU117" s="19" t="str">
        <f>IF(係数3!A117="","",係数3!A117)</f>
        <v/>
      </c>
      <c r="AV117" s="19" t="str">
        <f>IF(係数3!B117="","",係数3!B117)</f>
        <v/>
      </c>
      <c r="AW117" s="19" t="str">
        <f>IF(係数3!C117="","",係数3!C117)</f>
        <v>メニューI</v>
      </c>
      <c r="AX117" s="19">
        <f>IF(係数3!D117="","",係数3!D117)</f>
        <v>0</v>
      </c>
      <c r="AY117" s="19">
        <f>IF(係数3!E117="","",係数3!E117)</f>
        <v>0</v>
      </c>
      <c r="AZ117" s="19" t="str">
        <f>IF(係数3!F117="","",係数3!F117)</f>
        <v>(株)新出光</v>
      </c>
      <c r="BA117" s="19" t="str">
        <f>IF(係数3!G117="","",係数3!G117)</f>
        <v>(株)新出光_メニューI</v>
      </c>
      <c r="BB117" s="19">
        <f t="shared" si="19"/>
        <v>0</v>
      </c>
      <c r="BD117" s="19" t="str">
        <f>IF(係数3!L118="","",係数3!L118)</f>
        <v>いちのみや未来エネルギー(株)</v>
      </c>
    </row>
    <row r="118" spans="47:56">
      <c r="AU118" s="19" t="str">
        <f>IF(係数3!A118="","",係数3!A118)</f>
        <v/>
      </c>
      <c r="AV118" s="19" t="str">
        <f>IF(係数3!B118="","",係数3!B118)</f>
        <v/>
      </c>
      <c r="AW118" s="19" t="str">
        <f>IF(係数3!C118="","",係数3!C118)</f>
        <v>メニューJ</v>
      </c>
      <c r="AX118" s="19">
        <f>IF(係数3!D118="","",係数3!D118)</f>
        <v>0</v>
      </c>
      <c r="AY118" s="19">
        <f>IF(係数3!E118="","",係数3!E118)</f>
        <v>0</v>
      </c>
      <c r="AZ118" s="19" t="str">
        <f>IF(係数3!F118="","",係数3!F118)</f>
        <v>(株)新出光</v>
      </c>
      <c r="BA118" s="19" t="str">
        <f>IF(係数3!G118="","",係数3!G118)</f>
        <v>(株)新出光_メニューJ</v>
      </c>
      <c r="BB118" s="19">
        <f t="shared" si="19"/>
        <v>0</v>
      </c>
      <c r="BD118" s="19" t="str">
        <f>IF(係数3!L119="","",係数3!L119)</f>
        <v>出光興産(株)</v>
      </c>
    </row>
    <row r="119" spans="47:56">
      <c r="AU119" s="19" t="str">
        <f>IF(係数3!A119="","",係数3!A119)</f>
        <v/>
      </c>
      <c r="AV119" s="19" t="str">
        <f>IF(係数3!B119="","",係数3!B119)</f>
        <v/>
      </c>
      <c r="AW119" s="19" t="str">
        <f>IF(係数3!C119="","",係数3!C119)</f>
        <v>メニューK(残差)</v>
      </c>
      <c r="AX119" s="19">
        <f>IF(係数3!D119="","",係数3!D119)</f>
        <v>5.1999999999999995E-4</v>
      </c>
      <c r="AY119" s="19">
        <f>IF(係数3!E119="","",係数3!E119)</f>
        <v>5.1999999999999995E-4</v>
      </c>
      <c r="AZ119" s="19" t="str">
        <f>IF(係数3!F119="","",係数3!F119)</f>
        <v>(株)新出光</v>
      </c>
      <c r="BA119" s="19" t="str">
        <f>IF(係数3!G119="","",係数3!G119)</f>
        <v>(株)新出光_メニューK(残差)</v>
      </c>
      <c r="BB119" s="19">
        <f t="shared" si="19"/>
        <v>0.51999999999999991</v>
      </c>
      <c r="BD119" s="19" t="str">
        <f>IF(係数3!L120="","",係数3!L120)</f>
        <v>伊藤忠エネクス(株)</v>
      </c>
    </row>
    <row r="120" spans="47:56">
      <c r="AU120" s="19" t="str">
        <f>IF(係数3!A120="","",係数3!A120)</f>
        <v/>
      </c>
      <c r="AV120" s="19" t="str">
        <f>IF(係数3!B120="","",係数3!B120)</f>
        <v/>
      </c>
      <c r="AW120" s="19" t="str">
        <f>IF(係数3!C120="","",係数3!C120)</f>
        <v>(参考値)事業者全体</v>
      </c>
      <c r="AX120" s="19">
        <f>IF(係数3!D120="","",係数3!D120)</f>
        <v>4.3300000000000001E-4</v>
      </c>
      <c r="AY120" s="19">
        <f>IF(係数3!E120="","",係数3!E120)</f>
        <v>4.3300000000000001E-4</v>
      </c>
      <c r="AZ120" s="19" t="str">
        <f>IF(係数3!F120="","",係数3!F120)</f>
        <v>(株)新出光</v>
      </c>
      <c r="BA120" s="19" t="str">
        <f>IF(係数3!G120="","",係数3!G120)</f>
        <v>(株)新出光_(参考値)事業者全体</v>
      </c>
      <c r="BB120" s="19">
        <f t="shared" si="19"/>
        <v>0.433</v>
      </c>
      <c r="BD120" s="19" t="str">
        <f>IF(係数3!L121="","",係数3!L121)</f>
        <v>伊藤忠商事(株)</v>
      </c>
    </row>
    <row r="121" spans="47:56">
      <c r="AU121" s="19" t="str">
        <f>IF(係数3!A121="","",係数3!A121)</f>
        <v>A0032</v>
      </c>
      <c r="AV121" s="19" t="str">
        <f>IF(係数3!B121="","",係数3!B121)</f>
        <v>セントラル石油瓦斯(株)</v>
      </c>
      <c r="AW121" s="19" t="str">
        <f>IF(係数3!C121="","",係数3!C121)</f>
        <v/>
      </c>
      <c r="AX121" s="19">
        <f>IF(係数3!D121="","",係数3!D121)</f>
        <v>3.4900000000000003E-4</v>
      </c>
      <c r="AY121" s="19">
        <f>IF(係数3!E121="","",係数3!E121)</f>
        <v>3.4900000000000003E-4</v>
      </c>
      <c r="AZ121" s="19" t="str">
        <f>IF(係数3!F121="","",係数3!F121)</f>
        <v>セントラル石油瓦斯(株)</v>
      </c>
      <c r="BA121" s="19" t="str">
        <f>IF(係数3!G121="","",係数3!G121)</f>
        <v>セントラル石油瓦斯(株)_</v>
      </c>
      <c r="BB121" s="19">
        <f t="shared" si="19"/>
        <v>0.34900000000000003</v>
      </c>
      <c r="BD121" s="19" t="str">
        <f>IF(係数3!L122="","",係数3!L122)</f>
        <v>伊藤忠プランテック(株)</v>
      </c>
    </row>
    <row r="122" spans="47:56">
      <c r="AU122" s="19" t="str">
        <f>IF(係数3!A122="","",係数3!A122)</f>
        <v>A0034</v>
      </c>
      <c r="AV122" s="19" t="str">
        <f>IF(係数3!B122="","",係数3!B122)</f>
        <v>一般財団法人泉佐野電力</v>
      </c>
      <c r="AW122" s="19" t="str">
        <f>IF(係数3!C122="","",係数3!C122)</f>
        <v/>
      </c>
      <c r="AX122" s="19">
        <f>IF(係数3!D122="","",係数3!D122)</f>
        <v>4.64E-4</v>
      </c>
      <c r="AY122" s="19">
        <f>IF(係数3!E122="","",係数3!E122)</f>
        <v>4.64E-4</v>
      </c>
      <c r="AZ122" s="19" t="str">
        <f>IF(係数3!F122="","",係数3!F122)</f>
        <v>一般財団法人泉佐野電力</v>
      </c>
      <c r="BA122" s="19" t="str">
        <f>IF(係数3!G122="","",係数3!G122)</f>
        <v>一般財団法人泉佐野電力_</v>
      </c>
      <c r="BB122" s="19">
        <f t="shared" si="19"/>
        <v>0.46400000000000002</v>
      </c>
      <c r="BD122" s="19" t="str">
        <f>IF(係数3!L123="","",係数3!L123)</f>
        <v>(株)いなしきエナジー</v>
      </c>
    </row>
    <row r="123" spans="47:56">
      <c r="AU123" s="19" t="str">
        <f>IF(係数3!A123="","",係数3!A123)</f>
        <v>A0035</v>
      </c>
      <c r="AV123" s="19" t="str">
        <f>IF(係数3!B123="","",係数3!B123)</f>
        <v>コスモエネルギーソリューションズ(株)</v>
      </c>
      <c r="AW123" s="19" t="str">
        <f>IF(係数3!C123="","",係数3!C123)</f>
        <v>メニューA</v>
      </c>
      <c r="AX123" s="19">
        <f>IF(係数3!D123="","",係数3!D123)</f>
        <v>0</v>
      </c>
      <c r="AY123" s="19">
        <f>IF(係数3!E123="","",係数3!E123)</f>
        <v>0</v>
      </c>
      <c r="AZ123" s="19" t="str">
        <f>IF(係数3!F123="","",係数3!F123)</f>
        <v>コスモエネルギーソリューションズ(株)</v>
      </c>
      <c r="BA123" s="19" t="str">
        <f>IF(係数3!G123="","",係数3!G123)</f>
        <v>コスモエネルギーソリューションズ(株)_メニューA</v>
      </c>
      <c r="BB123" s="19">
        <f t="shared" si="19"/>
        <v>0</v>
      </c>
      <c r="BD123" s="19" t="str">
        <f>IF(係数3!L124="","",係数3!L124)</f>
        <v>入間ガス(株)</v>
      </c>
    </row>
    <row r="124" spans="47:56">
      <c r="AU124" s="19" t="str">
        <f>IF(係数3!A124="","",係数3!A124)</f>
        <v/>
      </c>
      <c r="AV124" s="19" t="str">
        <f>IF(係数3!B124="","",係数3!B124)</f>
        <v/>
      </c>
      <c r="AW124" s="19" t="str">
        <f>IF(係数3!C124="","",係数3!C124)</f>
        <v>メニューB</v>
      </c>
      <c r="AX124" s="19">
        <f>IF(係数3!D124="","",係数3!D124)</f>
        <v>3.9999999999999998E-6</v>
      </c>
      <c r="AY124" s="19">
        <f>IF(係数3!E124="","",係数3!E124)</f>
        <v>3.9999999999999998E-6</v>
      </c>
      <c r="AZ124" s="19" t="str">
        <f>IF(係数3!F124="","",係数3!F124)</f>
        <v>コスモエネルギーソリューションズ(株)</v>
      </c>
      <c r="BA124" s="19" t="str">
        <f>IF(係数3!G124="","",係数3!G124)</f>
        <v>コスモエネルギーソリューションズ(株)_メニューB</v>
      </c>
      <c r="BB124" s="19">
        <f t="shared" si="19"/>
        <v>4.0000000000000001E-3</v>
      </c>
      <c r="BD124" s="19" t="str">
        <f>IF(係数3!L125="","",係数3!L125)</f>
        <v>イワタニ関東(株)</v>
      </c>
    </row>
    <row r="125" spans="47:56">
      <c r="AU125" s="19" t="str">
        <f>IF(係数3!A125="","",係数3!A125)</f>
        <v/>
      </c>
      <c r="AV125" s="19" t="str">
        <f>IF(係数3!B125="","",係数3!B125)</f>
        <v/>
      </c>
      <c r="AW125" s="19" t="str">
        <f>IF(係数3!C125="","",係数3!C125)</f>
        <v>メニューC</v>
      </c>
      <c r="AX125" s="19">
        <f>IF(係数3!D125="","",係数3!D125)</f>
        <v>9.1000000000000003E-5</v>
      </c>
      <c r="AY125" s="19">
        <f>IF(係数3!E125="","",係数3!E125)</f>
        <v>9.1000000000000003E-5</v>
      </c>
      <c r="AZ125" s="19" t="str">
        <f>IF(係数3!F125="","",係数3!F125)</f>
        <v>コスモエネルギーソリューションズ(株)</v>
      </c>
      <c r="BA125" s="19" t="str">
        <f>IF(係数3!G125="","",係数3!G125)</f>
        <v>コスモエネルギーソリューションズ(株)_メニューC</v>
      </c>
      <c r="BB125" s="19">
        <f t="shared" si="19"/>
        <v>9.0999999999999998E-2</v>
      </c>
      <c r="BD125" s="19" t="str">
        <f>IF(係数3!L126="","",係数3!L126)</f>
        <v>イワタニ首都圏(株)</v>
      </c>
    </row>
    <row r="126" spans="47:56">
      <c r="AU126" s="19" t="str">
        <f>IF(係数3!A126="","",係数3!A126)</f>
        <v/>
      </c>
      <c r="AV126" s="19" t="str">
        <f>IF(係数3!B126="","",係数3!B126)</f>
        <v/>
      </c>
      <c r="AW126" s="19" t="str">
        <f>IF(係数3!C126="","",係数3!C126)</f>
        <v>メニューD</v>
      </c>
      <c r="AX126" s="19">
        <f>IF(係数3!D126="","",係数3!D126)</f>
        <v>1.12E-4</v>
      </c>
      <c r="AY126" s="19">
        <f>IF(係数3!E126="","",係数3!E126)</f>
        <v>1.12E-4</v>
      </c>
      <c r="AZ126" s="19" t="str">
        <f>IF(係数3!F126="","",係数3!F126)</f>
        <v>コスモエネルギーソリューションズ(株)</v>
      </c>
      <c r="BA126" s="19" t="str">
        <f>IF(係数3!G126="","",係数3!G126)</f>
        <v>コスモエネルギーソリューションズ(株)_メニューD</v>
      </c>
      <c r="BB126" s="19">
        <f t="shared" si="19"/>
        <v>0.112</v>
      </c>
      <c r="BD126" s="19" t="str">
        <f>IF(係数3!L127="","",係数3!L127)</f>
        <v>イワタニセントラル北海道(株)</v>
      </c>
    </row>
    <row r="127" spans="47:56">
      <c r="AU127" s="19" t="str">
        <f>IF(係数3!A127="","",係数3!A127)</f>
        <v/>
      </c>
      <c r="AV127" s="19" t="str">
        <f>IF(係数3!B127="","",係数3!B127)</f>
        <v/>
      </c>
      <c r="AW127" s="19" t="str">
        <f>IF(係数3!C127="","",係数3!C127)</f>
        <v>メニューE(残差)</v>
      </c>
      <c r="AX127" s="19">
        <f>IF(係数3!D127="","",係数3!D127)</f>
        <v>9.2500000000000004E-4</v>
      </c>
      <c r="AY127" s="19">
        <f>IF(係数3!E127="","",係数3!E127)</f>
        <v>9.2500000000000004E-4</v>
      </c>
      <c r="AZ127" s="19" t="str">
        <f>IF(係数3!F127="","",係数3!F127)</f>
        <v>コスモエネルギーソリューションズ(株)</v>
      </c>
      <c r="BA127" s="19" t="str">
        <f>IF(係数3!G127="","",係数3!G127)</f>
        <v>コスモエネルギーソリューションズ(株)_メニューE(残差)</v>
      </c>
      <c r="BB127" s="19">
        <f t="shared" si="19"/>
        <v>0.92500000000000004</v>
      </c>
      <c r="BD127" s="19" t="str">
        <f>IF(係数3!L128="","",係数3!L128)</f>
        <v>イワタニ東海(株)</v>
      </c>
    </row>
    <row r="128" spans="47:56">
      <c r="AU128" s="19" t="str">
        <f>IF(係数3!A128="","",係数3!A128)</f>
        <v/>
      </c>
      <c r="AV128" s="19" t="str">
        <f>IF(係数3!B128="","",係数3!B128)</f>
        <v/>
      </c>
      <c r="AW128" s="19" t="str">
        <f>IF(係数3!C128="","",係数3!C128)</f>
        <v>(参考値)事業者全体</v>
      </c>
      <c r="AX128" s="19">
        <f>IF(係数3!D128="","",係数3!D128)</f>
        <v>3.4900000000000003E-4</v>
      </c>
      <c r="AY128" s="19">
        <f>IF(係数3!E128="","",係数3!E128)</f>
        <v>3.4900000000000003E-4</v>
      </c>
      <c r="AZ128" s="19" t="str">
        <f>IF(係数3!F128="","",係数3!F128)</f>
        <v>コスモエネルギーソリューションズ(株)</v>
      </c>
      <c r="BA128" s="19" t="str">
        <f>IF(係数3!G128="","",係数3!G128)</f>
        <v>コスモエネルギーソリューションズ(株)_(参考値)事業者全体</v>
      </c>
      <c r="BB128" s="19">
        <f t="shared" si="19"/>
        <v>0.34900000000000003</v>
      </c>
      <c r="BD128" s="19" t="str">
        <f>IF(係数3!L129="","",係数3!L129)</f>
        <v>イワタニ長野(株)</v>
      </c>
    </row>
    <row r="129" spans="47:56">
      <c r="AU129" s="19" t="str">
        <f>IF(係数3!A129="","",係数3!A129)</f>
        <v>A0036</v>
      </c>
      <c r="AV129" s="19" t="str">
        <f>IF(係数3!B129="","",係数3!B129)</f>
        <v>(株)グリーンサークル</v>
      </c>
      <c r="AW129" s="19" t="str">
        <f>IF(係数3!C129="","",係数3!C129)</f>
        <v>メニューA</v>
      </c>
      <c r="AX129" s="19">
        <f>IF(係数3!D129="","",係数3!D129)</f>
        <v>0</v>
      </c>
      <c r="AY129" s="19">
        <f>IF(係数3!E129="","",係数3!E129)</f>
        <v>0</v>
      </c>
      <c r="AZ129" s="19" t="str">
        <f>IF(係数3!F129="","",係数3!F129)</f>
        <v>(株)グリーンサークル</v>
      </c>
      <c r="BA129" s="19" t="str">
        <f>IF(係数3!G129="","",係数3!G129)</f>
        <v>(株)グリーンサークル_メニューA</v>
      </c>
      <c r="BB129" s="19">
        <f t="shared" si="19"/>
        <v>0</v>
      </c>
      <c r="BD129" s="19" t="str">
        <f>IF(係数3!L130="","",係数3!L130)</f>
        <v>イワタニ三重(株)</v>
      </c>
    </row>
    <row r="130" spans="47:56">
      <c r="AU130" s="19" t="str">
        <f>IF(係数3!A130="","",係数3!A130)</f>
        <v/>
      </c>
      <c r="AV130" s="19" t="str">
        <f>IF(係数3!B130="","",係数3!B130)</f>
        <v/>
      </c>
      <c r="AW130" s="19" t="str">
        <f>IF(係数3!C130="","",係数3!C130)</f>
        <v>メニューB(残差)</v>
      </c>
      <c r="AX130" s="19">
        <f>IF(係数3!D130="","",係数3!D130)</f>
        <v>4.3600000000000003E-4</v>
      </c>
      <c r="AY130" s="19">
        <f>IF(係数3!E130="","",係数3!E130)</f>
        <v>4.3600000000000003E-4</v>
      </c>
      <c r="AZ130" s="19" t="str">
        <f>IF(係数3!F130="","",係数3!F130)</f>
        <v>(株)グリーンサークル</v>
      </c>
      <c r="BA130" s="19" t="str">
        <f>IF(係数3!G130="","",係数3!G130)</f>
        <v>(株)グリーンサークル_メニューB(残差)</v>
      </c>
      <c r="BB130" s="19">
        <f t="shared" si="19"/>
        <v>0.43600000000000005</v>
      </c>
      <c r="BD130" s="19" t="str">
        <f>IF(係数3!L131="","",係数3!L131)</f>
        <v>(株)岩手ウッドパワー</v>
      </c>
    </row>
    <row r="131" spans="47:56">
      <c r="AU131" s="19" t="str">
        <f>IF(係数3!A131="","",係数3!A131)</f>
        <v/>
      </c>
      <c r="AV131" s="19" t="str">
        <f>IF(係数3!B131="","",係数3!B131)</f>
        <v/>
      </c>
      <c r="AW131" s="19" t="str">
        <f>IF(係数3!C131="","",係数3!C131)</f>
        <v>(参考値)事業者全体</v>
      </c>
      <c r="AX131" s="19">
        <f>IF(係数3!D131="","",係数3!D131)</f>
        <v>2.8600000000000001E-4</v>
      </c>
      <c r="AY131" s="19">
        <f>IF(係数3!E131="","",係数3!E131)</f>
        <v>2.8600000000000001E-4</v>
      </c>
      <c r="AZ131" s="19" t="str">
        <f>IF(係数3!F131="","",係数3!F131)</f>
        <v>(株)グリーンサークル</v>
      </c>
      <c r="BA131" s="19" t="str">
        <f>IF(係数3!G131="","",係数3!G131)</f>
        <v>(株)グリーンサークル_(参考値)事業者全体</v>
      </c>
      <c r="BB131" s="19">
        <f t="shared" si="19"/>
        <v>0.28600000000000003</v>
      </c>
      <c r="BD131" s="19" t="str">
        <f>IF(係数3!L132="","",係数3!L132)</f>
        <v>ヴィジョナリーパワー(株)</v>
      </c>
    </row>
    <row r="132" spans="47:56">
      <c r="AU132" s="19" t="str">
        <f>IF(係数3!A132="","",係数3!A132)</f>
        <v>A0039</v>
      </c>
      <c r="AV132" s="19" t="str">
        <f>IF(係数3!B132="","",係数3!B132)</f>
        <v>北海道瓦斯(株)</v>
      </c>
      <c r="AW132" s="19" t="str">
        <f>IF(係数3!C132="","",係数3!C132)</f>
        <v>メニューA</v>
      </c>
      <c r="AX132" s="19">
        <f>IF(係数3!D132="","",係数3!D132)</f>
        <v>0</v>
      </c>
      <c r="AY132" s="19">
        <f>IF(係数3!E132="","",係数3!E132)</f>
        <v>0</v>
      </c>
      <c r="AZ132" s="19" t="str">
        <f>IF(係数3!F132="","",係数3!F132)</f>
        <v>北海道瓦斯(株)</v>
      </c>
      <c r="BA132" s="19" t="str">
        <f>IF(係数3!G132="","",係数3!G132)</f>
        <v>北海道瓦斯(株)_メニューA</v>
      </c>
      <c r="BB132" s="19">
        <f t="shared" si="19"/>
        <v>0</v>
      </c>
      <c r="BD132" s="19" t="str">
        <f>IF(係数3!L133="","",係数3!L133)</f>
        <v>上田ガス(株)</v>
      </c>
    </row>
    <row r="133" spans="47:56">
      <c r="AU133" s="19" t="str">
        <f>IF(係数3!A133="","",係数3!A133)</f>
        <v/>
      </c>
      <c r="AV133" s="19" t="str">
        <f>IF(係数3!B133="","",係数3!B133)</f>
        <v/>
      </c>
      <c r="AW133" s="19" t="str">
        <f>IF(係数3!C133="","",係数3!C133)</f>
        <v>メニューB(残差)</v>
      </c>
      <c r="AX133" s="19">
        <f>IF(係数3!D133="","",係数3!D133)</f>
        <v>5.6999999999999998E-4</v>
      </c>
      <c r="AY133" s="19">
        <f>IF(係数3!E133="","",係数3!E133)</f>
        <v>5.6999999999999998E-4</v>
      </c>
      <c r="AZ133" s="19" t="str">
        <f>IF(係数3!F133="","",係数3!F133)</f>
        <v>北海道瓦斯(株)</v>
      </c>
      <c r="BA133" s="19" t="str">
        <f>IF(係数3!G133="","",係数3!G133)</f>
        <v>北海道瓦斯(株)_メニューB(残差)</v>
      </c>
      <c r="BB133" s="19">
        <f t="shared" si="19"/>
        <v>0.56999999999999995</v>
      </c>
      <c r="BD133" s="19" t="str">
        <f>IF(係数3!L134="","",係数3!L134)</f>
        <v>うすきエネルギー(株)</v>
      </c>
    </row>
    <row r="134" spans="47:56">
      <c r="AU134" s="19" t="str">
        <f>IF(係数3!A134="","",係数3!A134)</f>
        <v/>
      </c>
      <c r="AV134" s="19" t="str">
        <f>IF(係数3!B134="","",係数3!B134)</f>
        <v/>
      </c>
      <c r="AW134" s="19" t="str">
        <f>IF(係数3!C134="","",係数3!C134)</f>
        <v>(参考値)事業者全体</v>
      </c>
      <c r="AX134" s="19">
        <f>IF(係数3!D134="","",係数3!D134)</f>
        <v>4.7699999999999999E-4</v>
      </c>
      <c r="AY134" s="19">
        <f>IF(係数3!E134="","",係数3!E134)</f>
        <v>4.7699999999999999E-4</v>
      </c>
      <c r="AZ134" s="19" t="str">
        <f>IF(係数3!F134="","",係数3!F134)</f>
        <v>北海道瓦斯(株)</v>
      </c>
      <c r="BA134" s="19" t="str">
        <f>IF(係数3!G134="","",係数3!G134)</f>
        <v>北海道瓦斯(株)_(参考値)事業者全体</v>
      </c>
      <c r="BB134" s="19">
        <f t="shared" ref="BB134:BB197" si="20">AY134*1000</f>
        <v>0.47699999999999998</v>
      </c>
      <c r="BD134" s="19" t="str">
        <f>IF(係数3!L135="","",係数3!L135)</f>
        <v>宇都宮ライトパワー(株)</v>
      </c>
    </row>
    <row r="135" spans="47:56">
      <c r="AU135" s="19" t="str">
        <f>IF(係数3!A135="","",係数3!A135)</f>
        <v>A0040</v>
      </c>
      <c r="AV135" s="19" t="str">
        <f>IF(係数3!B135="","",係数3!B135)</f>
        <v>アルカナエナジー(株)</v>
      </c>
      <c r="AW135" s="19" t="str">
        <f>IF(係数3!C135="","",係数3!C135)</f>
        <v/>
      </c>
      <c r="AX135" s="19">
        <f>IF(係数3!D135="","",係数3!D135)</f>
        <v>4.95E-4</v>
      </c>
      <c r="AY135" s="19">
        <f>IF(係数3!E135="","",係数3!E135)</f>
        <v>4.95E-4</v>
      </c>
      <c r="AZ135" s="19" t="str">
        <f>IF(係数3!F135="","",係数3!F135)</f>
        <v>アルカナエナジー(株)</v>
      </c>
      <c r="BA135" s="19" t="str">
        <f>IF(係数3!G135="","",係数3!G135)</f>
        <v>アルカナエナジー(株)_</v>
      </c>
      <c r="BB135" s="19">
        <f t="shared" si="20"/>
        <v>0.495</v>
      </c>
      <c r="BD135" s="19" t="str">
        <f>IF(係数3!L136="","",係数3!L136)</f>
        <v>うべ未来エネルギー(株)</v>
      </c>
    </row>
    <row r="136" spans="47:56">
      <c r="AU136" s="19" t="str">
        <f>IF(係数3!A136="","",係数3!A136)</f>
        <v>A0042</v>
      </c>
      <c r="AV136" s="19" t="str">
        <f>IF(係数3!B136="","",係数3!B136)</f>
        <v>新エネルギー開発(株)</v>
      </c>
      <c r="AW136" s="19" t="str">
        <f>IF(係数3!C136="","",係数3!C136)</f>
        <v>メニューA</v>
      </c>
      <c r="AX136" s="19">
        <f>IF(係数3!D136="","",係数3!D136)</f>
        <v>5.5699999999999999E-4</v>
      </c>
      <c r="AY136" s="19">
        <f>IF(係数3!E136="","",係数3!E136)</f>
        <v>5.5699999999999999E-4</v>
      </c>
      <c r="AZ136" s="19" t="str">
        <f>IF(係数3!F136="","",係数3!F136)</f>
        <v>新エネルギー開発(株)</v>
      </c>
      <c r="BA136" s="19" t="str">
        <f>IF(係数3!G136="","",係数3!G136)</f>
        <v>新エネルギー開発(株)_メニューA</v>
      </c>
      <c r="BB136" s="19">
        <f t="shared" si="20"/>
        <v>0.55699999999999994</v>
      </c>
      <c r="BD136" s="19" t="str">
        <f>IF(係数3!L137="","",係数3!L137)</f>
        <v>エア・ウォーター・ライフソリューション(株)</v>
      </c>
    </row>
    <row r="137" spans="47:56">
      <c r="AU137" s="19" t="str">
        <f>IF(係数3!A137="","",係数3!A137)</f>
        <v/>
      </c>
      <c r="AV137" s="19" t="str">
        <f>IF(係数3!B137="","",係数3!B137)</f>
        <v/>
      </c>
      <c r="AW137" s="19" t="str">
        <f>IF(係数3!C137="","",係数3!C137)</f>
        <v>メニューB</v>
      </c>
      <c r="AX137" s="19">
        <f>IF(係数3!D137="","",係数3!D137)</f>
        <v>0</v>
      </c>
      <c r="AY137" s="19">
        <f>IF(係数3!E137="","",係数3!E137)</f>
        <v>0</v>
      </c>
      <c r="AZ137" s="19" t="str">
        <f>IF(係数3!F137="","",係数3!F137)</f>
        <v>新エネルギー開発(株)</v>
      </c>
      <c r="BA137" s="19" t="str">
        <f>IF(係数3!G137="","",係数3!G137)</f>
        <v>新エネルギー開発(株)_メニューB</v>
      </c>
      <c r="BB137" s="19">
        <f t="shared" si="20"/>
        <v>0</v>
      </c>
      <c r="BD137" s="19" t="str">
        <f>IF(係数3!L138="","",係数3!L138)</f>
        <v>(株)エーコープサービス</v>
      </c>
    </row>
    <row r="138" spans="47:56">
      <c r="AU138" s="19" t="str">
        <f>IF(係数3!A138="","",係数3!A138)</f>
        <v/>
      </c>
      <c r="AV138" s="19" t="str">
        <f>IF(係数3!B138="","",係数3!B138)</f>
        <v/>
      </c>
      <c r="AW138" s="19" t="str">
        <f>IF(係数3!C138="","",係数3!C138)</f>
        <v>(参考値)事業者全体</v>
      </c>
      <c r="AX138" s="19">
        <f>IF(係数3!D138="","",係数3!D138)</f>
        <v>5.4900000000000001E-4</v>
      </c>
      <c r="AY138" s="19">
        <f>IF(係数3!E138="","",係数3!E138)</f>
        <v>5.4900000000000001E-4</v>
      </c>
      <c r="AZ138" s="19" t="str">
        <f>IF(係数3!F138="","",係数3!F138)</f>
        <v>新エネルギー開発(株)</v>
      </c>
      <c r="BA138" s="19" t="str">
        <f>IF(係数3!G138="","",係数3!G138)</f>
        <v>新エネルギー開発(株)_(参考値)事業者全体</v>
      </c>
      <c r="BB138" s="19">
        <f t="shared" si="20"/>
        <v>0.54900000000000004</v>
      </c>
      <c r="BD138" s="19" t="str">
        <f>IF(係数3!L139="","",係数3!L139)</f>
        <v>(株)エコスタイル</v>
      </c>
    </row>
    <row r="139" spans="47:56">
      <c r="AU139" s="19" t="str">
        <f>IF(係数3!A139="","",係数3!A139)</f>
        <v>A0043</v>
      </c>
      <c r="AV139" s="19" t="str">
        <f>IF(係数3!B139="","",係数3!B139)</f>
        <v>伊藤忠エネクス(株)</v>
      </c>
      <c r="AW139" s="19" t="str">
        <f>IF(係数3!C139="","",係数3!C139)</f>
        <v>メニューA</v>
      </c>
      <c r="AX139" s="19">
        <f>IF(係数3!D139="","",係数3!D139)</f>
        <v>2.5300000000000002E-4</v>
      </c>
      <c r="AY139" s="19">
        <f>IF(係数3!E139="","",係数3!E139)</f>
        <v>2.5300000000000002E-4</v>
      </c>
      <c r="AZ139" s="19" t="str">
        <f>IF(係数3!F139="","",係数3!F139)</f>
        <v>伊藤忠エネクス(株)</v>
      </c>
      <c r="BA139" s="19" t="str">
        <f>IF(係数3!G139="","",係数3!G139)</f>
        <v>伊藤忠エネクス(株)_メニューA</v>
      </c>
      <c r="BB139" s="19">
        <f t="shared" si="20"/>
        <v>0.253</v>
      </c>
      <c r="BD139" s="19" t="str">
        <f>IF(係数3!L140="","",係数3!L140)</f>
        <v>(株)エコログ</v>
      </c>
    </row>
    <row r="140" spans="47:56">
      <c r="AU140" s="19" t="str">
        <f>IF(係数3!A140="","",係数3!A140)</f>
        <v/>
      </c>
      <c r="AV140" s="19" t="str">
        <f>IF(係数3!B140="","",係数3!B140)</f>
        <v/>
      </c>
      <c r="AW140" s="19" t="str">
        <f>IF(係数3!C140="","",係数3!C140)</f>
        <v>メニューB(残差)</v>
      </c>
      <c r="AX140" s="19">
        <f>IF(係数3!D140="","",係数3!D140)</f>
        <v>4.2200000000000001E-4</v>
      </c>
      <c r="AY140" s="19">
        <f>IF(係数3!E140="","",係数3!E140)</f>
        <v>4.2200000000000001E-4</v>
      </c>
      <c r="AZ140" s="19" t="str">
        <f>IF(係数3!F140="","",係数3!F140)</f>
        <v>伊藤忠エネクス(株)</v>
      </c>
      <c r="BA140" s="19" t="str">
        <f>IF(係数3!G140="","",係数3!G140)</f>
        <v>伊藤忠エネクス(株)_メニューB(残差)</v>
      </c>
      <c r="BB140" s="19">
        <f t="shared" si="20"/>
        <v>0.42199999999999999</v>
      </c>
      <c r="BD140" s="19" t="str">
        <f>IF(係数3!L141="","",係数3!L141)</f>
        <v>(株)エスエナジー</v>
      </c>
    </row>
    <row r="141" spans="47:56">
      <c r="AU141" s="19" t="str">
        <f>IF(係数3!A141="","",係数3!A141)</f>
        <v/>
      </c>
      <c r="AV141" s="19" t="str">
        <f>IF(係数3!B141="","",係数3!B141)</f>
        <v/>
      </c>
      <c r="AW141" s="19" t="str">
        <f>IF(係数3!C141="","",係数3!C141)</f>
        <v>(参考値)事業者全体</v>
      </c>
      <c r="AX141" s="19">
        <f>IF(係数3!D141="","",係数3!D141)</f>
        <v>4.2200000000000001E-4</v>
      </c>
      <c r="AY141" s="19">
        <f>IF(係数3!E141="","",係数3!E141)</f>
        <v>4.2200000000000001E-4</v>
      </c>
      <c r="AZ141" s="19" t="str">
        <f>IF(係数3!F141="","",係数3!F141)</f>
        <v>伊藤忠エネクス(株)</v>
      </c>
      <c r="BA141" s="19" t="str">
        <f>IF(係数3!G141="","",係数3!G141)</f>
        <v>伊藤忠エネクス(株)_(参考値)事業者全体</v>
      </c>
      <c r="BB141" s="19">
        <f t="shared" si="20"/>
        <v>0.42199999999999999</v>
      </c>
      <c r="BD141" s="19" t="str">
        <f>IF(係数3!L142="","",係数3!L142)</f>
        <v>(株)エスコ</v>
      </c>
    </row>
    <row r="142" spans="47:56">
      <c r="AU142" s="19" t="str">
        <f>IF(係数3!A142="","",係数3!A142)</f>
        <v>A0045</v>
      </c>
      <c r="AV142" s="19" t="str">
        <f>IF(係数3!B142="","",係数3!B142)</f>
        <v>(株)VーPower</v>
      </c>
      <c r="AW142" s="19" t="str">
        <f>IF(係数3!C142="","",係数3!C142)</f>
        <v>メニューA</v>
      </c>
      <c r="AX142" s="19">
        <f>IF(係数3!D142="","",係数3!D142)</f>
        <v>0</v>
      </c>
      <c r="AY142" s="19">
        <f>IF(係数3!E142="","",係数3!E142)</f>
        <v>0</v>
      </c>
      <c r="AZ142" s="19" t="str">
        <f>IF(係数3!F142="","",係数3!F142)</f>
        <v>(株)VーPower</v>
      </c>
      <c r="BA142" s="19" t="str">
        <f>IF(係数3!G142="","",係数3!G142)</f>
        <v>(株)VーPower_メニューA</v>
      </c>
      <c r="BB142" s="19">
        <f t="shared" si="20"/>
        <v>0</v>
      </c>
      <c r="BD142" s="19" t="str">
        <f>IF(係数3!L143="","",係数3!L143)</f>
        <v>越後天然ガス(株)</v>
      </c>
    </row>
    <row r="143" spans="47:56">
      <c r="AU143" s="19" t="str">
        <f>IF(係数3!A143="","",係数3!A143)</f>
        <v/>
      </c>
      <c r="AV143" s="19" t="str">
        <f>IF(係数3!B143="","",係数3!B143)</f>
        <v/>
      </c>
      <c r="AW143" s="19" t="str">
        <f>IF(係数3!C143="","",係数3!C143)</f>
        <v>メニューB</v>
      </c>
      <c r="AX143" s="19">
        <f>IF(係数3!D143="","",係数3!D143)</f>
        <v>0</v>
      </c>
      <c r="AY143" s="19">
        <f>IF(係数3!E143="","",係数3!E143)</f>
        <v>0</v>
      </c>
      <c r="AZ143" s="19" t="str">
        <f>IF(係数3!F143="","",係数3!F143)</f>
        <v>(株)VーPower</v>
      </c>
      <c r="BA143" s="19" t="str">
        <f>IF(係数3!G143="","",係数3!G143)</f>
        <v>(株)VーPower_メニューB</v>
      </c>
      <c r="BB143" s="19">
        <f t="shared" si="20"/>
        <v>0</v>
      </c>
      <c r="BD143" s="19" t="str">
        <f>IF(係数3!L144="","",係数3!L144)</f>
        <v>エッセンシャルエナジー(株)</v>
      </c>
    </row>
    <row r="144" spans="47:56">
      <c r="AU144" s="19" t="str">
        <f>IF(係数3!A144="","",係数3!A144)</f>
        <v/>
      </c>
      <c r="AV144" s="19" t="str">
        <f>IF(係数3!B144="","",係数3!B144)</f>
        <v/>
      </c>
      <c r="AW144" s="19" t="str">
        <f>IF(係数3!C144="","",係数3!C144)</f>
        <v>メニューC</v>
      </c>
      <c r="AX144" s="19">
        <f>IF(係数3!D144="","",係数3!D144)</f>
        <v>0</v>
      </c>
      <c r="AY144" s="19">
        <f>IF(係数3!E144="","",係数3!E144)</f>
        <v>0</v>
      </c>
      <c r="AZ144" s="19" t="str">
        <f>IF(係数3!F144="","",係数3!F144)</f>
        <v>(株)VーPower</v>
      </c>
      <c r="BA144" s="19" t="str">
        <f>IF(係数3!G144="","",係数3!G144)</f>
        <v>(株)VーPower_メニューC</v>
      </c>
      <c r="BB144" s="19">
        <f t="shared" si="20"/>
        <v>0</v>
      </c>
      <c r="BD144" s="19" t="str">
        <f>IF(係数3!L145="","",係数3!L145)</f>
        <v>恵那電力(株)</v>
      </c>
    </row>
    <row r="145" spans="47:56">
      <c r="AU145" s="19" t="str">
        <f>IF(係数3!A145="","",係数3!A145)</f>
        <v/>
      </c>
      <c r="AV145" s="19" t="str">
        <f>IF(係数3!B145="","",係数3!B145)</f>
        <v/>
      </c>
      <c r="AW145" s="19" t="str">
        <f>IF(係数3!C145="","",係数3!C145)</f>
        <v>メニューD(残差)</v>
      </c>
      <c r="AX145" s="19">
        <f>IF(係数3!D145="","",係数3!D145)</f>
        <v>5.3799999999999996E-4</v>
      </c>
      <c r="AY145" s="19">
        <f>IF(係数3!E145="","",係数3!E145)</f>
        <v>4.8200000000000001E-4</v>
      </c>
      <c r="AZ145" s="19" t="str">
        <f>IF(係数3!F145="","",係数3!F145)</f>
        <v>(株)VーPower</v>
      </c>
      <c r="BA145" s="19" t="str">
        <f>IF(係数3!G145="","",係数3!G145)</f>
        <v>(株)VーPower_メニューD(残差)</v>
      </c>
      <c r="BB145" s="19">
        <f t="shared" si="20"/>
        <v>0.48199999999999998</v>
      </c>
      <c r="BD145" s="19" t="str">
        <f>IF(係数3!L146="","",係数3!L146)</f>
        <v>(株)エナリス・パワー・マーケティング</v>
      </c>
    </row>
    <row r="146" spans="47:56">
      <c r="AU146" s="19" t="str">
        <f>IF(係数3!A146="","",係数3!A146)</f>
        <v/>
      </c>
      <c r="AV146" s="19" t="str">
        <f>IF(係数3!B146="","",係数3!B146)</f>
        <v/>
      </c>
      <c r="AW146" s="19" t="str">
        <f>IF(係数3!C146="","",係数3!C146)</f>
        <v>(参考値)事業者全体</v>
      </c>
      <c r="AX146" s="19">
        <f>IF(係数3!D146="","",係数3!D146)</f>
        <v>4.9899999999999999E-4</v>
      </c>
      <c r="AY146" s="19">
        <f>IF(係数3!E146="","",係数3!E146)</f>
        <v>4.4700000000000002E-4</v>
      </c>
      <c r="AZ146" s="19" t="str">
        <f>IF(係数3!F146="","",係数3!F146)</f>
        <v>(株)VーPower</v>
      </c>
      <c r="BA146" s="19" t="str">
        <f>IF(係数3!G146="","",係数3!G146)</f>
        <v>(株)VーPower_(参考値)事業者全体</v>
      </c>
      <c r="BB146" s="19">
        <f t="shared" si="20"/>
        <v>0.44700000000000001</v>
      </c>
      <c r="BD146" s="19" t="str">
        <f>IF(係数3!L147="","",係数3!L147)</f>
        <v>(株)エネアーク関西</v>
      </c>
    </row>
    <row r="147" spans="47:56">
      <c r="AU147" s="19" t="str">
        <f>IF(係数3!A147="","",係数3!A147)</f>
        <v>A0046</v>
      </c>
      <c r="AV147" s="19" t="str">
        <f>IF(係数3!B147="","",係数3!B147)</f>
        <v>大和エネルギー(株)</v>
      </c>
      <c r="AW147" s="19" t="str">
        <f>IF(係数3!C147="","",係数3!C147)</f>
        <v/>
      </c>
      <c r="AX147" s="19">
        <f>IF(係数3!D147="","",係数3!D147)</f>
        <v>4.5800000000000002E-4</v>
      </c>
      <c r="AY147" s="19">
        <f>IF(係数3!E147="","",係数3!E147)</f>
        <v>4.5800000000000002E-4</v>
      </c>
      <c r="AZ147" s="19" t="str">
        <f>IF(係数3!F147="","",係数3!F147)</f>
        <v>大和エネルギー(株)</v>
      </c>
      <c r="BA147" s="19" t="str">
        <f>IF(係数3!G147="","",係数3!G147)</f>
        <v>大和エネルギー(株)_</v>
      </c>
      <c r="BB147" s="19">
        <f t="shared" si="20"/>
        <v>0.45800000000000002</v>
      </c>
      <c r="BD147" s="19" t="str">
        <f>IF(係数3!L148="","",係数3!L148)</f>
        <v>(株)エネアーク関東</v>
      </c>
    </row>
    <row r="148" spans="47:56">
      <c r="AU148" s="19" t="str">
        <f>IF(係数3!A148="","",係数3!A148)</f>
        <v>A0048</v>
      </c>
      <c r="AV148" s="19" t="str">
        <f>IF(係数3!B148="","",係数3!B148)</f>
        <v>大阪瓦斯(株)</v>
      </c>
      <c r="AW148" s="19" t="str">
        <f>IF(係数3!C148="","",係数3!C148)</f>
        <v>メニューA</v>
      </c>
      <c r="AX148" s="19">
        <f>IF(係数3!D148="","",係数3!D148)</f>
        <v>0</v>
      </c>
      <c r="AY148" s="19">
        <f>IF(係数3!E148="","",係数3!E148)</f>
        <v>0</v>
      </c>
      <c r="AZ148" s="19" t="str">
        <f>IF(係数3!F148="","",係数3!F148)</f>
        <v>大阪瓦斯(株)</v>
      </c>
      <c r="BA148" s="19" t="str">
        <f>IF(係数3!G148="","",係数3!G148)</f>
        <v>大阪瓦斯(株)_メニューA</v>
      </c>
      <c r="BB148" s="19">
        <f t="shared" si="20"/>
        <v>0</v>
      </c>
      <c r="BD148" s="19" t="str">
        <f>IF(係数3!L149="","",係数3!L149)</f>
        <v>(株)エネウィル</v>
      </c>
    </row>
    <row r="149" spans="47:56">
      <c r="AU149" s="19" t="str">
        <f>IF(係数3!A149="","",係数3!A149)</f>
        <v/>
      </c>
      <c r="AV149" s="19" t="str">
        <f>IF(係数3!B149="","",係数3!B149)</f>
        <v/>
      </c>
      <c r="AW149" s="19" t="str">
        <f>IF(係数3!C149="","",係数3!C149)</f>
        <v>メニューB</v>
      </c>
      <c r="AX149" s="19">
        <f>IF(係数3!D149="","",係数3!D149)</f>
        <v>0</v>
      </c>
      <c r="AY149" s="19">
        <f>IF(係数3!E149="","",係数3!E149)</f>
        <v>0</v>
      </c>
      <c r="AZ149" s="19" t="str">
        <f>IF(係数3!F149="","",係数3!F149)</f>
        <v>大阪瓦斯(株)</v>
      </c>
      <c r="BA149" s="19" t="str">
        <f>IF(係数3!G149="","",係数3!G149)</f>
        <v>大阪瓦斯(株)_メニューB</v>
      </c>
      <c r="BB149" s="19">
        <f t="shared" si="20"/>
        <v>0</v>
      </c>
      <c r="BD149" s="19" t="str">
        <f>IF(係数3!L150="","",係数3!L150)</f>
        <v>(株)エネクスライフサービス</v>
      </c>
    </row>
    <row r="150" spans="47:56">
      <c r="AU150" s="19" t="str">
        <f>IF(係数3!A150="","",係数3!A150)</f>
        <v/>
      </c>
      <c r="AV150" s="19" t="str">
        <f>IF(係数3!B150="","",係数3!B150)</f>
        <v/>
      </c>
      <c r="AW150" s="19" t="str">
        <f>IF(係数3!C150="","",係数3!C150)</f>
        <v>メニューC</v>
      </c>
      <c r="AX150" s="19">
        <f>IF(係数3!D150="","",係数3!D150)</f>
        <v>3.48E-4</v>
      </c>
      <c r="AY150" s="19">
        <f>IF(係数3!E150="","",係数3!E150)</f>
        <v>3.48E-4</v>
      </c>
      <c r="AZ150" s="19" t="str">
        <f>IF(係数3!F150="","",係数3!F150)</f>
        <v>大阪瓦斯(株)</v>
      </c>
      <c r="BA150" s="19" t="str">
        <f>IF(係数3!G150="","",係数3!G150)</f>
        <v>大阪瓦斯(株)_メニューC</v>
      </c>
      <c r="BB150" s="19">
        <f t="shared" si="20"/>
        <v>0.34799999999999998</v>
      </c>
      <c r="BD150" s="19" t="str">
        <f>IF(係数3!L151="","",係数3!L151)</f>
        <v>(株)エネクル</v>
      </c>
    </row>
    <row r="151" spans="47:56">
      <c r="AU151" s="19" t="str">
        <f>IF(係数3!A151="","",係数3!A151)</f>
        <v/>
      </c>
      <c r="AV151" s="19" t="str">
        <f>IF(係数3!B151="","",係数3!B151)</f>
        <v/>
      </c>
      <c r="AW151" s="19" t="str">
        <f>IF(係数3!C151="","",係数3!C151)</f>
        <v>メニューD</v>
      </c>
      <c r="AX151" s="19">
        <f>IF(係数3!D151="","",係数3!D151)</f>
        <v>3.4900000000000003E-4</v>
      </c>
      <c r="AY151" s="19">
        <f>IF(係数3!E151="","",係数3!E151)</f>
        <v>3.4900000000000003E-4</v>
      </c>
      <c r="AZ151" s="19" t="str">
        <f>IF(係数3!F151="","",係数3!F151)</f>
        <v>大阪瓦斯(株)</v>
      </c>
      <c r="BA151" s="19" t="str">
        <f>IF(係数3!G151="","",係数3!G151)</f>
        <v>大阪瓦斯(株)_メニューD</v>
      </c>
      <c r="BB151" s="19">
        <f t="shared" si="20"/>
        <v>0.34900000000000003</v>
      </c>
      <c r="BD151" s="19" t="str">
        <f>IF(係数3!L152="","",係数3!L152)</f>
        <v>エネサーブ(株)</v>
      </c>
    </row>
    <row r="152" spans="47:56">
      <c r="AU152" s="19" t="str">
        <f>IF(係数3!A152="","",係数3!A152)</f>
        <v/>
      </c>
      <c r="AV152" s="19" t="str">
        <f>IF(係数3!B152="","",係数3!B152)</f>
        <v/>
      </c>
      <c r="AW152" s="19" t="str">
        <f>IF(係数3!C152="","",係数3!C152)</f>
        <v>メニューE</v>
      </c>
      <c r="AX152" s="19">
        <f>IF(係数3!D152="","",係数3!D152)</f>
        <v>2.9500000000000001E-4</v>
      </c>
      <c r="AY152" s="19">
        <f>IF(係数3!E152="","",係数3!E152)</f>
        <v>2.9500000000000001E-4</v>
      </c>
      <c r="AZ152" s="19" t="str">
        <f>IF(係数3!F152="","",係数3!F152)</f>
        <v>大阪瓦斯(株)</v>
      </c>
      <c r="BA152" s="19" t="str">
        <f>IF(係数3!G152="","",係数3!G152)</f>
        <v>大阪瓦斯(株)_メニューE</v>
      </c>
      <c r="BB152" s="19">
        <f t="shared" si="20"/>
        <v>0.29500000000000004</v>
      </c>
      <c r="BD152" s="19" t="str">
        <f>IF(係数3!L153="","",係数3!L153)</f>
        <v>(株)エネサンス関東</v>
      </c>
    </row>
    <row r="153" spans="47:56">
      <c r="AU153" s="19" t="str">
        <f>IF(係数3!A153="","",係数3!A153)</f>
        <v/>
      </c>
      <c r="AV153" s="19" t="str">
        <f>IF(係数3!B153="","",係数3!B153)</f>
        <v/>
      </c>
      <c r="AW153" s="19" t="str">
        <f>IF(係数3!C153="","",係数3!C153)</f>
        <v>メニューF</v>
      </c>
      <c r="AX153" s="19">
        <f>IF(係数3!D153="","",係数3!D153)</f>
        <v>0</v>
      </c>
      <c r="AY153" s="19">
        <f>IF(係数3!E153="","",係数3!E153)</f>
        <v>0</v>
      </c>
      <c r="AZ153" s="19" t="str">
        <f>IF(係数3!F153="","",係数3!F153)</f>
        <v>大阪瓦斯(株)</v>
      </c>
      <c r="BA153" s="19" t="str">
        <f>IF(係数3!G153="","",係数3!G153)</f>
        <v>大阪瓦斯(株)_メニューF</v>
      </c>
      <c r="BB153" s="19">
        <f t="shared" si="20"/>
        <v>0</v>
      </c>
      <c r="BD153" s="19" t="str">
        <f>IF(係数3!L154="","",係数3!L154)</f>
        <v>エネックス(株)</v>
      </c>
    </row>
    <row r="154" spans="47:56">
      <c r="AU154" s="19" t="str">
        <f>IF(係数3!A154="","",係数3!A154)</f>
        <v/>
      </c>
      <c r="AV154" s="19" t="str">
        <f>IF(係数3!B154="","",係数3!B154)</f>
        <v/>
      </c>
      <c r="AW154" s="19" t="str">
        <f>IF(係数3!C154="","",係数3!C154)</f>
        <v>メニューG(残差)</v>
      </c>
      <c r="AX154" s="19">
        <f>IF(係数3!D154="","",係数3!D154)</f>
        <v>5.0100000000000003E-4</v>
      </c>
      <c r="AY154" s="19">
        <f>IF(係数3!E154="","",係数3!E154)</f>
        <v>5.0100000000000003E-4</v>
      </c>
      <c r="AZ154" s="19" t="str">
        <f>IF(係数3!F154="","",係数3!F154)</f>
        <v>大阪瓦斯(株)</v>
      </c>
      <c r="BA154" s="19" t="str">
        <f>IF(係数3!G154="","",係数3!G154)</f>
        <v>大阪瓦斯(株)_メニューG(残差)</v>
      </c>
      <c r="BB154" s="19">
        <f t="shared" si="20"/>
        <v>0.501</v>
      </c>
      <c r="BD154" s="19" t="str">
        <f>IF(係数3!L155="","",係数3!L155)</f>
        <v>(株)エネット</v>
      </c>
    </row>
    <row r="155" spans="47:56">
      <c r="AU155" s="19" t="str">
        <f>IF(係数3!A155="","",係数3!A155)</f>
        <v/>
      </c>
      <c r="AV155" s="19" t="str">
        <f>IF(係数3!B155="","",係数3!B155)</f>
        <v/>
      </c>
      <c r="AW155" s="19" t="str">
        <f>IF(係数3!C155="","",係数3!C155)</f>
        <v>(参考値)事業者全体</v>
      </c>
      <c r="AX155" s="19">
        <f>IF(係数3!D155="","",係数3!D155)</f>
        <v>4.6500000000000003E-4</v>
      </c>
      <c r="AY155" s="19">
        <f>IF(係数3!E155="","",係数3!E155)</f>
        <v>4.6500000000000003E-4</v>
      </c>
      <c r="AZ155" s="19" t="str">
        <f>IF(係数3!F155="","",係数3!F155)</f>
        <v>大阪瓦斯(株)</v>
      </c>
      <c r="BA155" s="19" t="str">
        <f>IF(係数3!G155="","",係数3!G155)</f>
        <v>大阪瓦斯(株)_(参考値)事業者全体</v>
      </c>
      <c r="BB155" s="19">
        <f t="shared" si="20"/>
        <v>0.46500000000000002</v>
      </c>
      <c r="BD155" s="19" t="str">
        <f>IF(係数3!L156="","",係数3!L156)</f>
        <v>エネトレード(株)</v>
      </c>
    </row>
    <row r="156" spans="47:56">
      <c r="AU156" s="19" t="str">
        <f>IF(係数3!A156="","",係数3!A156)</f>
        <v>A0049</v>
      </c>
      <c r="AV156" s="19" t="str">
        <f>IF(係数3!B156="","",係数3!B156)</f>
        <v>エフビットコミュニケーションズ(株)　</v>
      </c>
      <c r="AW156" s="19" t="str">
        <f>IF(係数3!C156="","",係数3!C156)</f>
        <v>メニューA</v>
      </c>
      <c r="AX156" s="19">
        <f>IF(係数3!D156="","",係数3!D156)</f>
        <v>1E-4</v>
      </c>
      <c r="AY156" s="19">
        <f>IF(係数3!E156="","",係数3!E156)</f>
        <v>1E-4</v>
      </c>
      <c r="AZ156" s="19" t="str">
        <f>IF(係数3!F156="","",係数3!F156)</f>
        <v>エフビットコミュニケーションズ(株)　</v>
      </c>
      <c r="BA156" s="19" t="str">
        <f>IF(係数3!G156="","",係数3!G156)</f>
        <v>エフビットコミュニケーションズ(株)　_メニューA</v>
      </c>
      <c r="BB156" s="19">
        <f t="shared" si="20"/>
        <v>0.1</v>
      </c>
      <c r="BD156" s="19" t="str">
        <f>IF(係数3!L157="","",係数3!L157)</f>
        <v>(株)エネ・ビジョン</v>
      </c>
    </row>
    <row r="157" spans="47:56">
      <c r="AU157" s="19" t="str">
        <f>IF(係数3!A157="","",係数3!A157)</f>
        <v/>
      </c>
      <c r="AV157" s="19" t="str">
        <f>IF(係数3!B157="","",係数3!B157)</f>
        <v/>
      </c>
      <c r="AW157" s="19" t="str">
        <f>IF(係数3!C157="","",係数3!C157)</f>
        <v>メニューB</v>
      </c>
      <c r="AX157" s="19">
        <f>IF(係数3!D157="","",係数3!D157)</f>
        <v>0</v>
      </c>
      <c r="AY157" s="19">
        <f>IF(係数3!E157="","",係数3!E157)</f>
        <v>0</v>
      </c>
      <c r="AZ157" s="19" t="str">
        <f>IF(係数3!F157="","",係数3!F157)</f>
        <v>エフビットコミュニケーションズ(株)　</v>
      </c>
      <c r="BA157" s="19" t="str">
        <f>IF(係数3!G157="","",係数3!G157)</f>
        <v>エフビットコミュニケーションズ(株)　_メニューB</v>
      </c>
      <c r="BB157" s="19">
        <f t="shared" si="20"/>
        <v>0</v>
      </c>
      <c r="BD157" s="19" t="str">
        <f>IF(係数3!L158="","",係数3!L158)</f>
        <v>(株)エネファント</v>
      </c>
    </row>
    <row r="158" spans="47:56">
      <c r="AU158" s="19" t="str">
        <f>IF(係数3!A158="","",係数3!A158)</f>
        <v/>
      </c>
      <c r="AV158" s="19" t="str">
        <f>IF(係数3!B158="","",係数3!B158)</f>
        <v/>
      </c>
      <c r="AW158" s="19" t="str">
        <f>IF(係数3!C158="","",係数3!C158)</f>
        <v>メニューC(残差)</v>
      </c>
      <c r="AX158" s="19">
        <f>IF(係数3!D158="","",係数3!D158)</f>
        <v>2.13E-4</v>
      </c>
      <c r="AY158" s="19">
        <f>IF(係数3!E158="","",係数3!E158)</f>
        <v>2.13E-4</v>
      </c>
      <c r="AZ158" s="19" t="str">
        <f>IF(係数3!F158="","",係数3!F158)</f>
        <v>エフビットコミュニケーションズ(株)　</v>
      </c>
      <c r="BA158" s="19" t="str">
        <f>IF(係数3!G158="","",係数3!G158)</f>
        <v>エフビットコミュニケーションズ(株)　_メニューC(残差)</v>
      </c>
      <c r="BB158" s="19">
        <f t="shared" si="20"/>
        <v>0.21299999999999999</v>
      </c>
      <c r="BD158" s="19" t="str">
        <f>IF(係数3!L159="","",係数3!L159)</f>
        <v>エネラボ(株)</v>
      </c>
    </row>
    <row r="159" spans="47:56">
      <c r="AU159" s="19" t="str">
        <f>IF(係数3!A159="","",係数3!A159)</f>
        <v/>
      </c>
      <c r="AV159" s="19" t="str">
        <f>IF(係数3!B159="","",係数3!B159)</f>
        <v/>
      </c>
      <c r="AW159" s="19" t="str">
        <f>IF(係数3!C159="","",係数3!C159)</f>
        <v>(参考値)事業者全体</v>
      </c>
      <c r="AX159" s="19">
        <f>IF(係数3!D159="","",係数3!D159)</f>
        <v>2.1100000000000001E-4</v>
      </c>
      <c r="AY159" s="19">
        <f>IF(係数3!E159="","",係数3!E159)</f>
        <v>2.1100000000000001E-4</v>
      </c>
      <c r="AZ159" s="19" t="str">
        <f>IF(係数3!F159="","",係数3!F159)</f>
        <v>エフビットコミュニケーションズ(株)　</v>
      </c>
      <c r="BA159" s="19" t="str">
        <f>IF(係数3!G159="","",係数3!G159)</f>
        <v>エフビットコミュニケーションズ(株)　_(参考値)事業者全体</v>
      </c>
      <c r="BB159" s="19">
        <f t="shared" si="20"/>
        <v>0.21099999999999999</v>
      </c>
      <c r="BD159" s="19" t="str">
        <f>IF(係数3!L160="","",係数3!L160)</f>
        <v>(株)エネルギア・ソリューション・アンド・サービス</v>
      </c>
    </row>
    <row r="160" spans="47:56">
      <c r="AU160" s="19" t="str">
        <f>IF(係数3!A160="","",係数3!A160)</f>
        <v>A0050</v>
      </c>
      <c r="AV160" s="19" t="str">
        <f>IF(係数3!B160="","",係数3!B160)</f>
        <v>ENEOS Power(株)（旧:ENEOS(株)）</v>
      </c>
      <c r="AW160" s="19" t="str">
        <f>IF(係数3!C160="","",係数3!C160)</f>
        <v>メニューA</v>
      </c>
      <c r="AX160" s="19">
        <f>IF(係数3!D160="","",係数3!D160)</f>
        <v>0</v>
      </c>
      <c r="AY160" s="19">
        <f>IF(係数3!E160="","",係数3!E160)</f>
        <v>0</v>
      </c>
      <c r="AZ160" s="19" t="str">
        <f>IF(係数3!F160="","",係数3!F160)</f>
        <v>ENEOS Power(株)（旧:ENEOS(株)）</v>
      </c>
      <c r="BA160" s="19" t="str">
        <f>IF(係数3!G160="","",係数3!G160)</f>
        <v>ENEOS Power(株)（旧:ENEOS(株)）_メニューA</v>
      </c>
      <c r="BB160" s="19">
        <f t="shared" si="20"/>
        <v>0</v>
      </c>
      <c r="BD160" s="19" t="str">
        <f>IF(係数3!L161="","",係数3!L161)</f>
        <v>エネルギーパワー(株)</v>
      </c>
    </row>
    <row r="161" spans="47:56">
      <c r="AU161" s="19" t="str">
        <f>IF(係数3!A161="","",係数3!A161)</f>
        <v/>
      </c>
      <c r="AV161" s="19" t="str">
        <f>IF(係数3!B161="","",係数3!B161)</f>
        <v/>
      </c>
      <c r="AW161" s="19" t="str">
        <f>IF(係数3!C161="","",係数3!C161)</f>
        <v>メニューB</v>
      </c>
      <c r="AX161" s="19">
        <f>IF(係数3!D161="","",係数3!D161)</f>
        <v>0</v>
      </c>
      <c r="AY161" s="19">
        <f>IF(係数3!E161="","",係数3!E161)</f>
        <v>0</v>
      </c>
      <c r="AZ161" s="19" t="str">
        <f>IF(係数3!F161="","",係数3!F161)</f>
        <v>ENEOS Power(株)（旧:ENEOS(株)）</v>
      </c>
      <c r="BA161" s="19" t="str">
        <f>IF(係数3!G161="","",係数3!G161)</f>
        <v>ENEOS Power(株)（旧:ENEOS(株)）_メニューB</v>
      </c>
      <c r="BB161" s="19">
        <f t="shared" si="20"/>
        <v>0</v>
      </c>
      <c r="BD161" s="19" t="str">
        <f>IF(係数3!L162="","",係数3!L162)</f>
        <v>(株)エネワンでんき</v>
      </c>
    </row>
    <row r="162" spans="47:56">
      <c r="AU162" s="19" t="str">
        <f>IF(係数3!A162="","",係数3!A162)</f>
        <v/>
      </c>
      <c r="AV162" s="19" t="str">
        <f>IF(係数3!B162="","",係数3!B162)</f>
        <v/>
      </c>
      <c r="AW162" s="19" t="str">
        <f>IF(係数3!C162="","",係数3!C162)</f>
        <v>メニューC</v>
      </c>
      <c r="AX162" s="19">
        <f>IF(係数3!D162="","",係数3!D162)</f>
        <v>0</v>
      </c>
      <c r="AY162" s="19">
        <f>IF(係数3!E162="","",係数3!E162)</f>
        <v>0</v>
      </c>
      <c r="AZ162" s="19" t="str">
        <f>IF(係数3!F162="","",係数3!F162)</f>
        <v>ENEOS Power(株)（旧:ENEOS(株)）</v>
      </c>
      <c r="BA162" s="19" t="str">
        <f>IF(係数3!G162="","",係数3!G162)</f>
        <v>ENEOS Power(株)（旧:ENEOS(株)）_メニューC</v>
      </c>
      <c r="BB162" s="19">
        <f t="shared" si="20"/>
        <v>0</v>
      </c>
      <c r="BD162" s="19" t="str">
        <f>IF(係数3!L163="","",係数3!L163)</f>
        <v>エバーグリーン・マーケティング(株)</v>
      </c>
    </row>
    <row r="163" spans="47:56">
      <c r="AU163" s="19" t="str">
        <f>IF(係数3!A163="","",係数3!A163)</f>
        <v/>
      </c>
      <c r="AV163" s="19" t="str">
        <f>IF(係数3!B163="","",係数3!B163)</f>
        <v/>
      </c>
      <c r="AW163" s="19" t="str">
        <f>IF(係数3!C163="","",係数3!C163)</f>
        <v>メニューD</v>
      </c>
      <c r="AX163" s="19">
        <f>IF(係数3!D163="","",係数3!D163)</f>
        <v>0</v>
      </c>
      <c r="AY163" s="19">
        <f>IF(係数3!E163="","",係数3!E163)</f>
        <v>0</v>
      </c>
      <c r="AZ163" s="19" t="str">
        <f>IF(係数3!F163="","",係数3!F163)</f>
        <v>ENEOS Power(株)（旧:ENEOS(株)）</v>
      </c>
      <c r="BA163" s="19" t="str">
        <f>IF(係数3!G163="","",係数3!G163)</f>
        <v>ENEOS Power(株)（旧:ENEOS(株)）_メニューD</v>
      </c>
      <c r="BB163" s="19">
        <f t="shared" si="20"/>
        <v>0</v>
      </c>
      <c r="BD163" s="19" t="str">
        <f>IF(係数3!L164="","",係数3!L164)</f>
        <v>エバーグリーン・リテイリング(株)</v>
      </c>
    </row>
    <row r="164" spans="47:56">
      <c r="AU164" s="19" t="str">
        <f>IF(係数3!A164="","",係数3!A164)</f>
        <v/>
      </c>
      <c r="AV164" s="19" t="str">
        <f>IF(係数3!B164="","",係数3!B164)</f>
        <v/>
      </c>
      <c r="AW164" s="19" t="str">
        <f>IF(係数3!C164="","",係数3!C164)</f>
        <v>メニューE</v>
      </c>
      <c r="AX164" s="19">
        <f>IF(係数3!D164="","",係数3!D164)</f>
        <v>0</v>
      </c>
      <c r="AY164" s="19">
        <f>IF(係数3!E164="","",係数3!E164)</f>
        <v>0</v>
      </c>
      <c r="AZ164" s="19" t="str">
        <f>IF(係数3!F164="","",係数3!F164)</f>
        <v>ENEOS Power(株)（旧:ENEOS(株)）</v>
      </c>
      <c r="BA164" s="19" t="str">
        <f>IF(係数3!G164="","",係数3!G164)</f>
        <v>ENEOS Power(株)（旧:ENEOS(株)）_メニューE</v>
      </c>
      <c r="BB164" s="19">
        <f t="shared" si="20"/>
        <v>0</v>
      </c>
      <c r="BD164" s="19" t="str">
        <f>IF(係数3!L165="","",係数3!L165)</f>
        <v>荏原環境プラント(株)</v>
      </c>
    </row>
    <row r="165" spans="47:56">
      <c r="AU165" s="19" t="str">
        <f>IF(係数3!A165="","",係数3!A165)</f>
        <v/>
      </c>
      <c r="AV165" s="19" t="str">
        <f>IF(係数3!B165="","",係数3!B165)</f>
        <v/>
      </c>
      <c r="AW165" s="19" t="str">
        <f>IF(係数3!C165="","",係数3!C165)</f>
        <v>メニューF(残差)</v>
      </c>
      <c r="AX165" s="19">
        <f>IF(係数3!D165="","",係数3!D165)</f>
        <v>5.0799999999999999E-4</v>
      </c>
      <c r="AY165" s="19">
        <f>IF(係数3!E165="","",係数3!E165)</f>
        <v>5.0799999999999999E-4</v>
      </c>
      <c r="AZ165" s="19" t="str">
        <f>IF(係数3!F165="","",係数3!F165)</f>
        <v>ENEOS Power(株)（旧:ENEOS(株)）</v>
      </c>
      <c r="BA165" s="19" t="str">
        <f>IF(係数3!G165="","",係数3!G165)</f>
        <v>ENEOS Power(株)（旧:ENEOS(株)）_メニューF(残差)</v>
      </c>
      <c r="BB165" s="19">
        <f t="shared" si="20"/>
        <v>0.50800000000000001</v>
      </c>
      <c r="BD165" s="19" t="str">
        <f>IF(係数3!L166="","",係数3!L166)</f>
        <v>エフィシエント(株)</v>
      </c>
    </row>
    <row r="166" spans="47:56">
      <c r="AU166" s="19" t="str">
        <f>IF(係数3!A166="","",係数3!A166)</f>
        <v/>
      </c>
      <c r="AV166" s="19" t="str">
        <f>IF(係数3!B166="","",係数3!B166)</f>
        <v/>
      </c>
      <c r="AW166" s="19" t="str">
        <f>IF(係数3!C166="","",係数3!C166)</f>
        <v>(参考値)事業者全体</v>
      </c>
      <c r="AX166" s="19">
        <f>IF(係数3!D166="","",係数3!D166)</f>
        <v>4.8200000000000001E-4</v>
      </c>
      <c r="AY166" s="19">
        <f>IF(係数3!E166="","",係数3!E166)</f>
        <v>4.8200000000000001E-4</v>
      </c>
      <c r="AZ166" s="19" t="str">
        <f>IF(係数3!F166="","",係数3!F166)</f>
        <v>ENEOS Power(株)（旧:ENEOS(株)）</v>
      </c>
      <c r="BA166" s="19" t="str">
        <f>IF(係数3!G166="","",係数3!G166)</f>
        <v>ENEOS Power(株)（旧:ENEOS(株)）_(参考値)事業者全体</v>
      </c>
      <c r="BB166" s="19">
        <f t="shared" si="20"/>
        <v>0.48199999999999998</v>
      </c>
      <c r="BD166" s="19" t="str">
        <f>IF(係数3!L167="","",係数3!L167)</f>
        <v>(株)エフエネ</v>
      </c>
    </row>
    <row r="167" spans="47:56">
      <c r="AU167" s="19" t="str">
        <f>IF(係数3!A167="","",係数3!A167)</f>
        <v>A0051</v>
      </c>
      <c r="AV167" s="19" t="str">
        <f>IF(係数3!B167="","",係数3!B167)</f>
        <v>真庭バイオエネルギー(株)</v>
      </c>
      <c r="AW167" s="19" t="str">
        <f>IF(係数3!C167="","",係数3!C167)</f>
        <v/>
      </c>
      <c r="AX167" s="19">
        <f>IF(係数3!D167="","",係数3!D167)</f>
        <v>3.9800000000000002E-4</v>
      </c>
      <c r="AY167" s="19">
        <f>IF(係数3!E167="","",係数3!E167)</f>
        <v>3.9800000000000002E-4</v>
      </c>
      <c r="AZ167" s="19" t="str">
        <f>IF(係数3!F167="","",係数3!F167)</f>
        <v>真庭バイオエネルギー(株)</v>
      </c>
      <c r="BA167" s="19" t="str">
        <f>IF(係数3!G167="","",係数3!G167)</f>
        <v>真庭バイオエネルギー(株)_</v>
      </c>
      <c r="BB167" s="19">
        <f t="shared" si="20"/>
        <v>0.39800000000000002</v>
      </c>
      <c r="BD167" s="19" t="str">
        <f>IF(係数3!L168="","",係数3!L168)</f>
        <v>(株)エフオン</v>
      </c>
    </row>
    <row r="168" spans="47:56">
      <c r="AU168" s="19" t="str">
        <f>IF(係数3!A168="","",係数3!A168)</f>
        <v>A0052</v>
      </c>
      <c r="AV168" s="19" t="str">
        <f>IF(係数3!B168="","",係数3!B168)</f>
        <v>三井物産(株)</v>
      </c>
      <c r="AW168" s="19" t="str">
        <f>IF(係数3!C168="","",係数3!C168)</f>
        <v>メニューA</v>
      </c>
      <c r="AX168" s="19">
        <f>IF(係数3!D168="","",係数3!D168)</f>
        <v>0</v>
      </c>
      <c r="AY168" s="19">
        <f>IF(係数3!E168="","",係数3!E168)</f>
        <v>0</v>
      </c>
      <c r="AZ168" s="19" t="str">
        <f>IF(係数3!F168="","",係数3!F168)</f>
        <v>三井物産(株)</v>
      </c>
      <c r="BA168" s="19" t="str">
        <f>IF(係数3!G168="","",係数3!G168)</f>
        <v>三井物産(株)_メニューA</v>
      </c>
      <c r="BB168" s="19">
        <f t="shared" si="20"/>
        <v>0</v>
      </c>
      <c r="BD168" s="19" t="str">
        <f>IF(係数3!L169="","",係数3!L169)</f>
        <v>エフビットコミュニケーションズ(株)　</v>
      </c>
    </row>
    <row r="169" spans="47:56">
      <c r="AU169" s="19" t="str">
        <f>IF(係数3!A169="","",係数3!A169)</f>
        <v/>
      </c>
      <c r="AV169" s="19" t="str">
        <f>IF(係数3!B169="","",係数3!B169)</f>
        <v/>
      </c>
      <c r="AW169" s="19" t="str">
        <f>IF(係数3!C169="","",係数3!C169)</f>
        <v>メニューB</v>
      </c>
      <c r="AX169" s="19">
        <f>IF(係数3!D169="","",係数3!D169)</f>
        <v>0</v>
      </c>
      <c r="AY169" s="19">
        <f>IF(係数3!E169="","",係数3!E169)</f>
        <v>0</v>
      </c>
      <c r="AZ169" s="19" t="str">
        <f>IF(係数3!F169="","",係数3!F169)</f>
        <v>三井物産(株)</v>
      </c>
      <c r="BA169" s="19" t="str">
        <f>IF(係数3!G169="","",係数3!G169)</f>
        <v>三井物産(株)_メニューB</v>
      </c>
      <c r="BB169" s="19">
        <f t="shared" si="20"/>
        <v>0</v>
      </c>
      <c r="BD169" s="19" t="str">
        <f>IF(係数3!L170="","",係数3!L170)</f>
        <v>(株)エルピオ</v>
      </c>
    </row>
    <row r="170" spans="47:56">
      <c r="AU170" s="19" t="str">
        <f>IF(係数3!A170="","",係数3!A170)</f>
        <v/>
      </c>
      <c r="AV170" s="19" t="str">
        <f>IF(係数3!B170="","",係数3!B170)</f>
        <v/>
      </c>
      <c r="AW170" s="19" t="str">
        <f>IF(係数3!C170="","",係数3!C170)</f>
        <v>メニューC</v>
      </c>
      <c r="AX170" s="19">
        <f>IF(係数3!D170="","",係数3!D170)</f>
        <v>4.2400000000000001E-4</v>
      </c>
      <c r="AY170" s="19">
        <f>IF(係数3!E170="","",係数3!E170)</f>
        <v>4.2400000000000001E-4</v>
      </c>
      <c r="AZ170" s="19" t="str">
        <f>IF(係数3!F170="","",係数3!F170)</f>
        <v>三井物産(株)</v>
      </c>
      <c r="BA170" s="19" t="str">
        <f>IF(係数3!G170="","",係数3!G170)</f>
        <v>三井物産(株)_メニューC</v>
      </c>
      <c r="BB170" s="19">
        <f t="shared" si="20"/>
        <v>0.42399999999999999</v>
      </c>
      <c r="BD170" s="19" t="str">
        <f>IF(係数3!L171="","",係数3!L171)</f>
        <v>エルメック(株)</v>
      </c>
    </row>
    <row r="171" spans="47:56">
      <c r="AU171" s="19" t="str">
        <f>IF(係数3!A171="","",係数3!A171)</f>
        <v/>
      </c>
      <c r="AV171" s="19" t="str">
        <f>IF(係数3!B171="","",係数3!B171)</f>
        <v/>
      </c>
      <c r="AW171" s="19" t="str">
        <f>IF(係数3!C171="","",係数3!C171)</f>
        <v>メニューD(残差)</v>
      </c>
      <c r="AX171" s="19">
        <f>IF(係数3!D171="","",係数3!D171)</f>
        <v>1.2589999999999999E-3</v>
      </c>
      <c r="AY171" s="19">
        <f>IF(係数3!E171="","",係数3!E171)</f>
        <v>1.2589999999999999E-3</v>
      </c>
      <c r="AZ171" s="19" t="str">
        <f>IF(係数3!F171="","",係数3!F171)</f>
        <v>三井物産(株)</v>
      </c>
      <c r="BA171" s="19" t="str">
        <f>IF(係数3!G171="","",係数3!G171)</f>
        <v>三井物産(株)_メニューD(残差)</v>
      </c>
      <c r="BB171" s="19">
        <f t="shared" si="20"/>
        <v>1.2589999999999999</v>
      </c>
      <c r="BD171" s="19" t="str">
        <f>IF(係数3!L172="","",係数3!L172)</f>
        <v>(株)縁人</v>
      </c>
    </row>
    <row r="172" spans="47:56">
      <c r="AU172" s="19" t="str">
        <f>IF(係数3!A172="","",係数3!A172)</f>
        <v/>
      </c>
      <c r="AV172" s="19" t="str">
        <f>IF(係数3!B172="","",係数3!B172)</f>
        <v/>
      </c>
      <c r="AW172" s="19" t="str">
        <f>IF(係数3!C172="","",係数3!C172)</f>
        <v>(参考値)事業者全体</v>
      </c>
      <c r="AX172" s="19">
        <f>IF(係数3!D172="","",係数3!D172)</f>
        <v>8.2200000000000003E-4</v>
      </c>
      <c r="AY172" s="19">
        <f>IF(係数3!E172="","",係数3!E172)</f>
        <v>8.2200000000000003E-4</v>
      </c>
      <c r="AZ172" s="19" t="str">
        <f>IF(係数3!F172="","",係数3!F172)</f>
        <v>三井物産(株)</v>
      </c>
      <c r="BA172" s="19" t="str">
        <f>IF(係数3!G172="","",係数3!G172)</f>
        <v>三井物産(株)_(参考値)事業者全体</v>
      </c>
      <c r="BB172" s="19">
        <f t="shared" si="20"/>
        <v>0.82200000000000006</v>
      </c>
      <c r="BD172" s="19" t="str">
        <f>IF(係数3!L173="","",係数3!L173)</f>
        <v>おいでんエネルギー(株)</v>
      </c>
    </row>
    <row r="173" spans="47:56">
      <c r="AU173" s="19" t="str">
        <f>IF(係数3!A173="","",係数3!A173)</f>
        <v>A0053</v>
      </c>
      <c r="AV173" s="19" t="str">
        <f>IF(係数3!B173="","",係数3!B173)</f>
        <v>オリックス(株)</v>
      </c>
      <c r="AW173" s="19" t="str">
        <f>IF(係数3!C173="","",係数3!C173)</f>
        <v>メニューA</v>
      </c>
      <c r="AX173" s="19">
        <f>IF(係数3!D173="","",係数3!D173)</f>
        <v>3.9899999999999999E-4</v>
      </c>
      <c r="AY173" s="19">
        <f>IF(係数3!E173="","",係数3!E173)</f>
        <v>3.9899999999999999E-4</v>
      </c>
      <c r="AZ173" s="19" t="str">
        <f>IF(係数3!F173="","",係数3!F173)</f>
        <v>オリックス(株)</v>
      </c>
      <c r="BA173" s="19" t="str">
        <f>IF(係数3!G173="","",係数3!G173)</f>
        <v>オリックス(株)_メニューA</v>
      </c>
      <c r="BB173" s="19">
        <f t="shared" si="20"/>
        <v>0.39900000000000002</v>
      </c>
      <c r="BD173" s="19" t="str">
        <f>IF(係数3!L174="","",係数3!L174)</f>
        <v>王子・伊藤忠エネクス電力販売(株)</v>
      </c>
    </row>
    <row r="174" spans="47:56">
      <c r="AU174" s="19" t="str">
        <f>IF(係数3!A174="","",係数3!A174)</f>
        <v/>
      </c>
      <c r="AV174" s="19" t="str">
        <f>IF(係数3!B174="","",係数3!B174)</f>
        <v/>
      </c>
      <c r="AW174" s="19" t="str">
        <f>IF(係数3!C174="","",係数3!C174)</f>
        <v>メニューB</v>
      </c>
      <c r="AX174" s="19">
        <f>IF(係数3!D174="","",係数3!D174)</f>
        <v>2.99E-4</v>
      </c>
      <c r="AY174" s="19">
        <f>IF(係数3!E174="","",係数3!E174)</f>
        <v>2.99E-4</v>
      </c>
      <c r="AZ174" s="19" t="str">
        <f>IF(係数3!F174="","",係数3!F174)</f>
        <v>オリックス(株)</v>
      </c>
      <c r="BA174" s="19" t="str">
        <f>IF(係数3!G174="","",係数3!G174)</f>
        <v>オリックス(株)_メニューB</v>
      </c>
      <c r="BB174" s="19">
        <f t="shared" si="20"/>
        <v>0.29899999999999999</v>
      </c>
      <c r="BD174" s="19" t="str">
        <f>IF(係数3!L175="","",係数3!L175)</f>
        <v>青梅ガス(株)</v>
      </c>
    </row>
    <row r="175" spans="47:56">
      <c r="AU175" s="19" t="str">
        <f>IF(係数3!A175="","",係数3!A175)</f>
        <v/>
      </c>
      <c r="AV175" s="19" t="str">
        <f>IF(係数3!B175="","",係数3!B175)</f>
        <v/>
      </c>
      <c r="AW175" s="19" t="str">
        <f>IF(係数3!C175="","",係数3!C175)</f>
        <v>メニューC</v>
      </c>
      <c r="AX175" s="19">
        <f>IF(係数3!D175="","",係数3!D175)</f>
        <v>1.9900000000000001E-4</v>
      </c>
      <c r="AY175" s="19">
        <f>IF(係数3!E175="","",係数3!E175)</f>
        <v>1.9900000000000001E-4</v>
      </c>
      <c r="AZ175" s="19" t="str">
        <f>IF(係数3!F175="","",係数3!F175)</f>
        <v>オリックス(株)</v>
      </c>
      <c r="BA175" s="19" t="str">
        <f>IF(係数3!G175="","",係数3!G175)</f>
        <v>オリックス(株)_メニューC</v>
      </c>
      <c r="BB175" s="19">
        <f t="shared" si="20"/>
        <v>0.19900000000000001</v>
      </c>
      <c r="BD175" s="19" t="str">
        <f>IF(係数3!L176="","",係数3!L176)</f>
        <v>大垣ガス(株)</v>
      </c>
    </row>
    <row r="176" spans="47:56">
      <c r="AU176" s="19" t="str">
        <f>IF(係数3!A176="","",係数3!A176)</f>
        <v/>
      </c>
      <c r="AV176" s="19" t="str">
        <f>IF(係数3!B176="","",係数3!B176)</f>
        <v/>
      </c>
      <c r="AW176" s="19" t="str">
        <f>IF(係数3!C176="","",係数3!C176)</f>
        <v>メニューD</v>
      </c>
      <c r="AX176" s="19">
        <f>IF(係数3!D176="","",係数3!D176)</f>
        <v>0</v>
      </c>
      <c r="AY176" s="19">
        <f>IF(係数3!E176="","",係数3!E176)</f>
        <v>0</v>
      </c>
      <c r="AZ176" s="19" t="str">
        <f>IF(係数3!F176="","",係数3!F176)</f>
        <v>オリックス(株)</v>
      </c>
      <c r="BA176" s="19" t="str">
        <f>IF(係数3!G176="","",係数3!G176)</f>
        <v>オリックス(株)_メニューD</v>
      </c>
      <c r="BB176" s="19">
        <f t="shared" si="20"/>
        <v>0</v>
      </c>
      <c r="BD176" s="19" t="str">
        <f>IF(係数3!L177="","",係数3!L177)</f>
        <v>大熊るるるん電力(株)</v>
      </c>
    </row>
    <row r="177" spans="47:56">
      <c r="AU177" s="19" t="str">
        <f>IF(係数3!A177="","",係数3!A177)</f>
        <v/>
      </c>
      <c r="AV177" s="19" t="str">
        <f>IF(係数3!B177="","",係数3!B177)</f>
        <v/>
      </c>
      <c r="AW177" s="19" t="str">
        <f>IF(係数3!C177="","",係数3!C177)</f>
        <v>メニューE</v>
      </c>
      <c r="AX177" s="19">
        <f>IF(係数3!D177="","",係数3!D177)</f>
        <v>4.4999999999999999E-4</v>
      </c>
      <c r="AY177" s="19">
        <f>IF(係数3!E177="","",係数3!E177)</f>
        <v>4.4999999999999999E-4</v>
      </c>
      <c r="AZ177" s="19" t="str">
        <f>IF(係数3!F177="","",係数3!F177)</f>
        <v>オリックス(株)</v>
      </c>
      <c r="BA177" s="19" t="str">
        <f>IF(係数3!G177="","",係数3!G177)</f>
        <v>オリックス(株)_メニューE</v>
      </c>
      <c r="BB177" s="19">
        <f t="shared" si="20"/>
        <v>0.45</v>
      </c>
      <c r="BD177" s="19" t="str">
        <f>IF(係数3!L178="","",係数3!L178)</f>
        <v>大阪瓦斯(株)</v>
      </c>
    </row>
    <row r="178" spans="47:56">
      <c r="AU178" s="19" t="str">
        <f>IF(係数3!A178="","",係数3!A178)</f>
        <v/>
      </c>
      <c r="AV178" s="19" t="str">
        <f>IF(係数3!B178="","",係数3!B178)</f>
        <v/>
      </c>
      <c r="AW178" s="19" t="str">
        <f>IF(係数3!C178="","",係数3!C178)</f>
        <v>メニューF</v>
      </c>
      <c r="AX178" s="19">
        <f>IF(係数3!D178="","",係数3!D178)</f>
        <v>3.1500000000000001E-4</v>
      </c>
      <c r="AY178" s="19">
        <f>IF(係数3!E178="","",係数3!E178)</f>
        <v>3.1500000000000001E-4</v>
      </c>
      <c r="AZ178" s="19" t="str">
        <f>IF(係数3!F178="","",係数3!F178)</f>
        <v>オリックス(株)</v>
      </c>
      <c r="BA178" s="19" t="str">
        <f>IF(係数3!G178="","",係数3!G178)</f>
        <v>オリックス(株)_メニューF</v>
      </c>
      <c r="BB178" s="19">
        <f t="shared" si="20"/>
        <v>0.315</v>
      </c>
      <c r="BD178" s="19" t="str">
        <f>IF(係数3!L179="","",係数3!L179)</f>
        <v>(株)大崎クリエーション</v>
      </c>
    </row>
    <row r="179" spans="47:56">
      <c r="AU179" s="19" t="str">
        <f>IF(係数3!A179="","",係数3!A179)</f>
        <v/>
      </c>
      <c r="AV179" s="19" t="str">
        <f>IF(係数3!B179="","",係数3!B179)</f>
        <v/>
      </c>
      <c r="AW179" s="19" t="str">
        <f>IF(係数3!C179="","",係数3!C179)</f>
        <v>メニューG</v>
      </c>
      <c r="AX179" s="19">
        <f>IF(係数3!D179="","",係数3!D179)</f>
        <v>2.3499999999999999E-4</v>
      </c>
      <c r="AY179" s="19">
        <f>IF(係数3!E179="","",係数3!E179)</f>
        <v>2.3499999999999999E-4</v>
      </c>
      <c r="AZ179" s="19" t="str">
        <f>IF(係数3!F179="","",係数3!F179)</f>
        <v>オリックス(株)</v>
      </c>
      <c r="BA179" s="19" t="str">
        <f>IF(係数3!G179="","",係数3!G179)</f>
        <v>オリックス(株)_メニューG</v>
      </c>
      <c r="BB179" s="19">
        <f t="shared" si="20"/>
        <v>0.23499999999999999</v>
      </c>
      <c r="BD179" s="19" t="str">
        <f>IF(係数3!L180="","",係数3!L180)</f>
        <v>おおすみ半島スマートエネルギー(株)</v>
      </c>
    </row>
    <row r="180" spans="47:56">
      <c r="AU180" s="19" t="str">
        <f>IF(係数3!A180="","",係数3!A180)</f>
        <v/>
      </c>
      <c r="AV180" s="19" t="str">
        <f>IF(係数3!B180="","",係数3!B180)</f>
        <v/>
      </c>
      <c r="AW180" s="19" t="str">
        <f>IF(係数3!C180="","",係数3!C180)</f>
        <v>メニューH(残差)</v>
      </c>
      <c r="AX180" s="19">
        <f>IF(係数3!D180="","",係数3!D180)</f>
        <v>4.2200000000000001E-4</v>
      </c>
      <c r="AY180" s="19">
        <f>IF(係数3!E180="","",係数3!E180)</f>
        <v>4.2200000000000001E-4</v>
      </c>
      <c r="AZ180" s="19" t="str">
        <f>IF(係数3!F180="","",係数3!F180)</f>
        <v>オリックス(株)</v>
      </c>
      <c r="BA180" s="19" t="str">
        <f>IF(係数3!G180="","",係数3!G180)</f>
        <v>オリックス(株)_メニューH(残差)</v>
      </c>
      <c r="BB180" s="19">
        <f t="shared" si="20"/>
        <v>0.42199999999999999</v>
      </c>
      <c r="BD180" s="19" t="str">
        <f>IF(係数3!L181="","",係数3!L181)</f>
        <v>大多喜ガス(株)</v>
      </c>
    </row>
    <row r="181" spans="47:56">
      <c r="AU181" s="19" t="str">
        <f>IF(係数3!A181="","",係数3!A181)</f>
        <v/>
      </c>
      <c r="AV181" s="19" t="str">
        <f>IF(係数3!B181="","",係数3!B181)</f>
        <v/>
      </c>
      <c r="AW181" s="19" t="str">
        <f>IF(係数3!C181="","",係数3!C181)</f>
        <v>(参考値)事業者全体</v>
      </c>
      <c r="AX181" s="19">
        <f>IF(係数3!D181="","",係数3!D181)</f>
        <v>1.096E-3</v>
      </c>
      <c r="AY181" s="19">
        <f>IF(係数3!E181="","",係数3!E181)</f>
        <v>1.096E-3</v>
      </c>
      <c r="AZ181" s="19" t="str">
        <f>IF(係数3!F181="","",係数3!F181)</f>
        <v>オリックス(株)</v>
      </c>
      <c r="BA181" s="19" t="str">
        <f>IF(係数3!G181="","",係数3!G181)</f>
        <v>オリックス(株)_(参考値)事業者全体</v>
      </c>
      <c r="BB181" s="19">
        <f t="shared" si="20"/>
        <v>1.0959999999999999</v>
      </c>
      <c r="BD181" s="19" t="str">
        <f>IF(係数3!L182="","",係数3!L182)</f>
        <v>(株)おおた電力</v>
      </c>
    </row>
    <row r="182" spans="47:56">
      <c r="AU182" s="19" t="str">
        <f>IF(係数3!A182="","",係数3!A182)</f>
        <v>A0054</v>
      </c>
      <c r="AV182" s="19" t="str">
        <f>IF(係数3!B182="","",係数3!B182)</f>
        <v>(株)エネサンス関東</v>
      </c>
      <c r="AW182" s="19" t="str">
        <f>IF(係数3!C182="","",係数3!C182)</f>
        <v/>
      </c>
      <c r="AX182" s="19">
        <f>IF(係数3!D182="","",係数3!D182)</f>
        <v>3.3799999999999998E-4</v>
      </c>
      <c r="AY182" s="19">
        <f>IF(係数3!E182="","",係数3!E182)</f>
        <v>3.3799999999999998E-4</v>
      </c>
      <c r="AZ182" s="19" t="str">
        <f>IF(係数3!F182="","",係数3!F182)</f>
        <v>(株)エネサンス関東</v>
      </c>
      <c r="BA182" s="19" t="str">
        <f>IF(係数3!G182="","",係数3!G182)</f>
        <v>(株)エネサンス関東_</v>
      </c>
      <c r="BB182" s="19">
        <f t="shared" si="20"/>
        <v>0.33799999999999997</v>
      </c>
      <c r="BD182" s="19" t="str">
        <f>IF(係数3!L183="","",係数3!L183)</f>
        <v>大塚ビジネスサポート(株)</v>
      </c>
    </row>
    <row r="183" spans="47:56">
      <c r="AU183" s="19" t="str">
        <f>IF(係数3!A183="","",係数3!A183)</f>
        <v>A0055</v>
      </c>
      <c r="AV183" s="19" t="str">
        <f>IF(係数3!B183="","",係数3!B183)</f>
        <v>(株)UPDATER</v>
      </c>
      <c r="AW183" s="19" t="str">
        <f>IF(係数3!C183="","",係数3!C183)</f>
        <v>メニューA</v>
      </c>
      <c r="AX183" s="19">
        <f>IF(係数3!D183="","",係数3!D183)</f>
        <v>0</v>
      </c>
      <c r="AY183" s="19">
        <f>IF(係数3!E183="","",係数3!E183)</f>
        <v>0</v>
      </c>
      <c r="AZ183" s="19" t="str">
        <f>IF(係数3!F183="","",係数3!F183)</f>
        <v>(株)UPDATER</v>
      </c>
      <c r="BA183" s="19" t="str">
        <f>IF(係数3!G183="","",係数3!G183)</f>
        <v>(株)UPDATER_メニューA</v>
      </c>
      <c r="BB183" s="19">
        <f t="shared" si="20"/>
        <v>0</v>
      </c>
      <c r="BD183" s="19" t="str">
        <f>IF(係数3!L184="","",係数3!L184)</f>
        <v>(株)岡崎さくら電力</v>
      </c>
    </row>
    <row r="184" spans="47:56">
      <c r="AU184" s="19" t="str">
        <f>IF(係数3!A184="","",係数3!A184)</f>
        <v/>
      </c>
      <c r="AV184" s="19" t="str">
        <f>IF(係数3!B184="","",係数3!B184)</f>
        <v/>
      </c>
      <c r="AW184" s="19" t="str">
        <f>IF(係数3!C184="","",係数3!C184)</f>
        <v>メニューB(残差)</v>
      </c>
      <c r="AX184" s="19">
        <f>IF(係数3!D184="","",係数3!D184)</f>
        <v>4.0499999999999998E-4</v>
      </c>
      <c r="AY184" s="19">
        <f>IF(係数3!E184="","",係数3!E184)</f>
        <v>4.0499999999999998E-4</v>
      </c>
      <c r="AZ184" s="19" t="str">
        <f>IF(係数3!F184="","",係数3!F184)</f>
        <v>(株)UPDATER</v>
      </c>
      <c r="BA184" s="19" t="str">
        <f>IF(係数3!G184="","",係数3!G184)</f>
        <v>(株)UPDATER_メニューB(残差)</v>
      </c>
      <c r="BB184" s="19">
        <f t="shared" si="20"/>
        <v>0.40499999999999997</v>
      </c>
      <c r="BD184" s="19" t="str">
        <f>IF(係数3!L185="","",係数3!L185)</f>
        <v>岡田建設(株)</v>
      </c>
    </row>
    <row r="185" spans="47:56">
      <c r="AU185" s="19" t="str">
        <f>IF(係数3!A185="","",係数3!A185)</f>
        <v/>
      </c>
      <c r="AV185" s="19" t="str">
        <f>IF(係数3!B185="","",係数3!B185)</f>
        <v/>
      </c>
      <c r="AW185" s="19" t="str">
        <f>IF(係数3!C185="","",係数3!C185)</f>
        <v>(参考値)事業者全体</v>
      </c>
      <c r="AX185" s="19">
        <f>IF(係数3!D185="","",係数3!D185)</f>
        <v>3.8000000000000002E-5</v>
      </c>
      <c r="AY185" s="19">
        <f>IF(係数3!E185="","",係数3!E185)</f>
        <v>3.8000000000000002E-5</v>
      </c>
      <c r="AZ185" s="19" t="str">
        <f>IF(係数3!F185="","",係数3!F185)</f>
        <v>(株)UPDATER</v>
      </c>
      <c r="BA185" s="19" t="str">
        <f>IF(係数3!G185="","",係数3!G185)</f>
        <v>(株)UPDATER_(参考値)事業者全体</v>
      </c>
      <c r="BB185" s="19">
        <f t="shared" si="20"/>
        <v>3.7999999999999999E-2</v>
      </c>
      <c r="BD185" s="19" t="str">
        <f>IF(係数3!L186="","",係数3!L186)</f>
        <v>岡谷酸素(株)</v>
      </c>
    </row>
    <row r="186" spans="47:56">
      <c r="AU186" s="19" t="str">
        <f>IF(係数3!A186="","",係数3!A186)</f>
        <v>A0056</v>
      </c>
      <c r="AV186" s="19" t="str">
        <f>IF(係数3!B186="","",係数3!B186)</f>
        <v>シン・エナジー(株)</v>
      </c>
      <c r="AW186" s="19" t="str">
        <f>IF(係数3!C186="","",係数3!C186)</f>
        <v>メニューA</v>
      </c>
      <c r="AX186" s="19">
        <f>IF(係数3!D186="","",係数3!D186)</f>
        <v>4.2400000000000001E-4</v>
      </c>
      <c r="AY186" s="19">
        <f>IF(係数3!E186="","",係数3!E186)</f>
        <v>4.2400000000000001E-4</v>
      </c>
      <c r="AZ186" s="19" t="str">
        <f>IF(係数3!F186="","",係数3!F186)</f>
        <v>シン・エナジー(株)</v>
      </c>
      <c r="BA186" s="19" t="str">
        <f>IF(係数3!G186="","",係数3!G186)</f>
        <v>シン・エナジー(株)_メニューA</v>
      </c>
      <c r="BB186" s="19">
        <f t="shared" si="20"/>
        <v>0.42399999999999999</v>
      </c>
      <c r="BD186" s="19" t="str">
        <f>IF(係数3!L187="","",係数3!L187)</f>
        <v>(株)オカモト</v>
      </c>
    </row>
    <row r="187" spans="47:56">
      <c r="AU187" s="19" t="str">
        <f>IF(係数3!A187="","",係数3!A187)</f>
        <v/>
      </c>
      <c r="AV187" s="19" t="str">
        <f>IF(係数3!B187="","",係数3!B187)</f>
        <v/>
      </c>
      <c r="AW187" s="19" t="str">
        <f>IF(係数3!C187="","",係数3!C187)</f>
        <v>メニューB</v>
      </c>
      <c r="AX187" s="19">
        <f>IF(係数3!D187="","",係数3!D187)</f>
        <v>0</v>
      </c>
      <c r="AY187" s="19">
        <f>IF(係数3!E187="","",係数3!E187)</f>
        <v>0</v>
      </c>
      <c r="AZ187" s="19" t="str">
        <f>IF(係数3!F187="","",係数3!F187)</f>
        <v>シン・エナジー(株)</v>
      </c>
      <c r="BA187" s="19" t="str">
        <f>IF(係数3!G187="","",係数3!G187)</f>
        <v>シン・エナジー(株)_メニューB</v>
      </c>
      <c r="BB187" s="19">
        <f t="shared" si="20"/>
        <v>0</v>
      </c>
      <c r="BD187" s="19" t="str">
        <f>IF(係数3!L188="","",係数3!L188)</f>
        <v>岡山ガス(株)</v>
      </c>
    </row>
    <row r="188" spans="47:56">
      <c r="AU188" s="19" t="str">
        <f>IF(係数3!A188="","",係数3!A188)</f>
        <v/>
      </c>
      <c r="AV188" s="19" t="str">
        <f>IF(係数3!B188="","",係数3!B188)</f>
        <v/>
      </c>
      <c r="AW188" s="19" t="str">
        <f>IF(係数3!C188="","",係数3!C188)</f>
        <v>メニューC</v>
      </c>
      <c r="AX188" s="19">
        <f>IF(係数3!D188="","",係数3!D188)</f>
        <v>3.0899999999999998E-4</v>
      </c>
      <c r="AY188" s="19">
        <f>IF(係数3!E188="","",係数3!E188)</f>
        <v>3.0899999999999998E-4</v>
      </c>
      <c r="AZ188" s="19" t="str">
        <f>IF(係数3!F188="","",係数3!F188)</f>
        <v>シン・エナジー(株)</v>
      </c>
      <c r="BA188" s="19" t="str">
        <f>IF(係数3!G188="","",係数3!G188)</f>
        <v>シン・エナジー(株)_メニューC</v>
      </c>
      <c r="BB188" s="19">
        <f t="shared" si="20"/>
        <v>0.309</v>
      </c>
      <c r="BD188" s="19" t="str">
        <f>IF(係数3!L189="","",係数3!L189)</f>
        <v>岡山電力(株)</v>
      </c>
    </row>
    <row r="189" spans="47:56">
      <c r="AU189" s="19" t="str">
        <f>IF(係数3!A189="","",係数3!A189)</f>
        <v/>
      </c>
      <c r="AV189" s="19" t="str">
        <f>IF(係数3!B189="","",係数3!B189)</f>
        <v/>
      </c>
      <c r="AW189" s="19" t="str">
        <f>IF(係数3!C189="","",係数3!C189)</f>
        <v>メニューD</v>
      </c>
      <c r="AX189" s="19">
        <f>IF(係数3!D189="","",係数3!D189)</f>
        <v>0</v>
      </c>
      <c r="AY189" s="19">
        <f>IF(係数3!E189="","",係数3!E189)</f>
        <v>0</v>
      </c>
      <c r="AZ189" s="19" t="str">
        <f>IF(係数3!F189="","",係数3!F189)</f>
        <v>シン・エナジー(株)</v>
      </c>
      <c r="BA189" s="19" t="str">
        <f>IF(係数3!G189="","",係数3!G189)</f>
        <v>シン・エナジー(株)_メニューD</v>
      </c>
      <c r="BB189" s="19">
        <f t="shared" si="20"/>
        <v>0</v>
      </c>
      <c r="BD189" s="19" t="str">
        <f>IF(係数3!L190="","",係数3!L190)</f>
        <v>おきたま新電力(株)</v>
      </c>
    </row>
    <row r="190" spans="47:56">
      <c r="AU190" s="19" t="str">
        <f>IF(係数3!A190="","",係数3!A190)</f>
        <v/>
      </c>
      <c r="AV190" s="19" t="str">
        <f>IF(係数3!B190="","",係数3!B190)</f>
        <v/>
      </c>
      <c r="AW190" s="19" t="str">
        <f>IF(係数3!C190="","",係数3!C190)</f>
        <v>メニューE(残差)</v>
      </c>
      <c r="AX190" s="19">
        <f>IF(係数3!D190="","",係数3!D190)</f>
        <v>5.9599999999999996E-4</v>
      </c>
      <c r="AY190" s="19">
        <f>IF(係数3!E190="","",係数3!E190)</f>
        <v>5.9599999999999996E-4</v>
      </c>
      <c r="AZ190" s="19" t="str">
        <f>IF(係数3!F190="","",係数3!F190)</f>
        <v>シン・エナジー(株)</v>
      </c>
      <c r="BA190" s="19" t="str">
        <f>IF(係数3!G190="","",係数3!G190)</f>
        <v>シン・エナジー(株)_メニューE(残差)</v>
      </c>
      <c r="BB190" s="19">
        <f t="shared" si="20"/>
        <v>0.59599999999999997</v>
      </c>
      <c r="BD190" s="19" t="str">
        <f>IF(係数3!L191="","",係数3!L191)</f>
        <v>(株)沖縄ガスニューパワー</v>
      </c>
    </row>
    <row r="191" spans="47:56">
      <c r="AU191" s="19" t="str">
        <f>IF(係数3!A191="","",係数3!A191)</f>
        <v/>
      </c>
      <c r="AV191" s="19" t="str">
        <f>IF(係数3!B191="","",係数3!B191)</f>
        <v/>
      </c>
      <c r="AW191" s="19" t="str">
        <f>IF(係数3!C191="","",係数3!C191)</f>
        <v>(参考値)事業者全体</v>
      </c>
      <c r="AX191" s="19">
        <f>IF(係数3!D191="","",係数3!D191)</f>
        <v>5.3799999999999996E-4</v>
      </c>
      <c r="AY191" s="19">
        <f>IF(係数3!E191="","",係数3!E191)</f>
        <v>5.3799999999999996E-4</v>
      </c>
      <c r="AZ191" s="19" t="str">
        <f>IF(係数3!F191="","",係数3!F191)</f>
        <v>シン・エナジー(株)</v>
      </c>
      <c r="BA191" s="19" t="str">
        <f>IF(係数3!G191="","",係数3!G191)</f>
        <v>シン・エナジー(株)_(参考値)事業者全体</v>
      </c>
      <c r="BB191" s="19">
        <f t="shared" si="20"/>
        <v>0.53799999999999992</v>
      </c>
      <c r="BD191" s="19" t="str">
        <f>IF(係数3!L192="","",係数3!L192)</f>
        <v>おきなわコープエナジー(株)</v>
      </c>
    </row>
    <row r="192" spans="47:56">
      <c r="AU192" s="19" t="str">
        <f>IF(係数3!A192="","",係数3!A192)</f>
        <v>A0057</v>
      </c>
      <c r="AV192" s="19" t="str">
        <f>IF(係数3!B192="","",係数3!B192)</f>
        <v>(株)サニックス</v>
      </c>
      <c r="AW192" s="19" t="str">
        <f>IF(係数3!C192="","",係数3!C192)</f>
        <v>メニューA</v>
      </c>
      <c r="AX192" s="19">
        <f>IF(係数3!D192="","",係数3!D192)</f>
        <v>0</v>
      </c>
      <c r="AY192" s="19">
        <f>IF(係数3!E192="","",係数3!E192)</f>
        <v>0</v>
      </c>
      <c r="AZ192" s="19" t="str">
        <f>IF(係数3!F192="","",係数3!F192)</f>
        <v>(株)サニックス</v>
      </c>
      <c r="BA192" s="19" t="str">
        <f>IF(係数3!G192="","",係数3!G192)</f>
        <v>(株)サニックス_メニューA</v>
      </c>
      <c r="BB192" s="19">
        <f t="shared" si="20"/>
        <v>0</v>
      </c>
      <c r="BD192" s="19" t="str">
        <f>IF(係数3!L193="","",係数3!L193)</f>
        <v>沖縄新エネ開発(株)</v>
      </c>
    </row>
    <row r="193" spans="47:56">
      <c r="AU193" s="19" t="str">
        <f>IF(係数3!A193="","",係数3!A193)</f>
        <v/>
      </c>
      <c r="AV193" s="19" t="str">
        <f>IF(係数3!B193="","",係数3!B193)</f>
        <v/>
      </c>
      <c r="AW193" s="19" t="str">
        <f>IF(係数3!C193="","",係数3!C193)</f>
        <v>メニューB</v>
      </c>
      <c r="AX193" s="19">
        <f>IF(係数3!D193="","",係数3!D193)</f>
        <v>0</v>
      </c>
      <c r="AY193" s="19">
        <f>IF(係数3!E193="","",係数3!E193)</f>
        <v>0</v>
      </c>
      <c r="AZ193" s="19" t="str">
        <f>IF(係数3!F193="","",係数3!F193)</f>
        <v>(株)サニックス</v>
      </c>
      <c r="BA193" s="19" t="str">
        <f>IF(係数3!G193="","",係数3!G193)</f>
        <v>(株)サニックス_メニューB</v>
      </c>
      <c r="BB193" s="19">
        <f t="shared" si="20"/>
        <v>0</v>
      </c>
      <c r="BD193" s="19" t="str">
        <f>IF(係数3!L194="","",係数3!L194)</f>
        <v>奥出雲電力(株)</v>
      </c>
    </row>
    <row r="194" spans="47:56">
      <c r="AU194" s="19" t="str">
        <f>IF(係数3!A194="","",係数3!A194)</f>
        <v/>
      </c>
      <c r="AV194" s="19" t="str">
        <f>IF(係数3!B194="","",係数3!B194)</f>
        <v/>
      </c>
      <c r="AW194" s="19" t="str">
        <f>IF(係数3!C194="","",係数3!C194)</f>
        <v>メニューC</v>
      </c>
      <c r="AX194" s="19">
        <f>IF(係数3!D194="","",係数3!D194)</f>
        <v>2.99E-4</v>
      </c>
      <c r="AY194" s="19">
        <f>IF(係数3!E194="","",係数3!E194)</f>
        <v>2.99E-4</v>
      </c>
      <c r="AZ194" s="19" t="str">
        <f>IF(係数3!F194="","",係数3!F194)</f>
        <v>(株)サニックス</v>
      </c>
      <c r="BA194" s="19" t="str">
        <f>IF(係数3!G194="","",係数3!G194)</f>
        <v>(株)サニックス_メニューC</v>
      </c>
      <c r="BB194" s="19">
        <f t="shared" si="20"/>
        <v>0.29899999999999999</v>
      </c>
      <c r="BD194" s="19" t="str">
        <f>IF(係数3!L195="","",係数3!L195)</f>
        <v>(株)オズエナジー</v>
      </c>
    </row>
    <row r="195" spans="47:56">
      <c r="AU195" s="19" t="str">
        <f>IF(係数3!A195="","",係数3!A195)</f>
        <v/>
      </c>
      <c r="AV195" s="19" t="str">
        <f>IF(係数3!B195="","",係数3!B195)</f>
        <v/>
      </c>
      <c r="AW195" s="19" t="str">
        <f>IF(係数3!C195="","",係数3!C195)</f>
        <v>メニューD</v>
      </c>
      <c r="AX195" s="19">
        <f>IF(係数3!D195="","",係数3!D195)</f>
        <v>2.72E-4</v>
      </c>
      <c r="AY195" s="19">
        <f>IF(係数3!E195="","",係数3!E195)</f>
        <v>2.72E-4</v>
      </c>
      <c r="AZ195" s="19" t="str">
        <f>IF(係数3!F195="","",係数3!F195)</f>
        <v>(株)サニックス</v>
      </c>
      <c r="BA195" s="19" t="str">
        <f>IF(係数3!G195="","",係数3!G195)</f>
        <v>(株)サニックス_メニューD</v>
      </c>
      <c r="BB195" s="19">
        <f t="shared" si="20"/>
        <v>0.27200000000000002</v>
      </c>
      <c r="BD195" s="19" t="str">
        <f>IF(係数3!L196="","",係数3!L196)</f>
        <v>帯広電力(株)</v>
      </c>
    </row>
    <row r="196" spans="47:56">
      <c r="AU196" s="19" t="str">
        <f>IF(係数3!A196="","",係数3!A196)</f>
        <v/>
      </c>
      <c r="AV196" s="19" t="str">
        <f>IF(係数3!B196="","",係数3!B196)</f>
        <v/>
      </c>
      <c r="AW196" s="19" t="str">
        <f>IF(係数3!C196="","",係数3!C196)</f>
        <v>メニューE(残差)</v>
      </c>
      <c r="AX196" s="19">
        <f>IF(係数3!D196="","",係数3!D196)</f>
        <v>4.84E-4</v>
      </c>
      <c r="AY196" s="19">
        <f>IF(係数3!E196="","",係数3!E196)</f>
        <v>4.84E-4</v>
      </c>
      <c r="AZ196" s="19" t="str">
        <f>IF(係数3!F196="","",係数3!F196)</f>
        <v>(株)サニックス</v>
      </c>
      <c r="BA196" s="19" t="str">
        <f>IF(係数3!G196="","",係数3!G196)</f>
        <v>(株)サニックス_メニューE(残差)</v>
      </c>
      <c r="BB196" s="19">
        <f t="shared" si="20"/>
        <v>0.48399999999999999</v>
      </c>
      <c r="BD196" s="19" t="str">
        <f>IF(係数3!L197="","",係数3!L197)</f>
        <v>(株)オプテージ</v>
      </c>
    </row>
    <row r="197" spans="47:56">
      <c r="AU197" s="19" t="str">
        <f>IF(係数3!A197="","",係数3!A197)</f>
        <v/>
      </c>
      <c r="AV197" s="19" t="str">
        <f>IF(係数3!B197="","",係数3!B197)</f>
        <v/>
      </c>
      <c r="AW197" s="19" t="str">
        <f>IF(係数3!C197="","",係数3!C197)</f>
        <v>(参考値)事業者全体</v>
      </c>
      <c r="AX197" s="19">
        <f>IF(係数3!D197="","",係数3!D197)</f>
        <v>4.7800000000000002E-4</v>
      </c>
      <c r="AY197" s="19">
        <f>IF(係数3!E197="","",係数3!E197)</f>
        <v>4.7800000000000002E-4</v>
      </c>
      <c r="AZ197" s="19" t="str">
        <f>IF(係数3!F197="","",係数3!F197)</f>
        <v>(株)サニックス</v>
      </c>
      <c r="BA197" s="19" t="str">
        <f>IF(係数3!G197="","",係数3!G197)</f>
        <v>(株)サニックス_(参考値)事業者全体</v>
      </c>
      <c r="BB197" s="19">
        <f t="shared" si="20"/>
        <v>0.47800000000000004</v>
      </c>
      <c r="BD197" s="19" t="str">
        <f>IF(係数3!L198="","",係数3!L198)</f>
        <v>おもてなし山形(株)</v>
      </c>
    </row>
    <row r="198" spans="47:56">
      <c r="AU198" s="19" t="str">
        <f>IF(係数3!A198="","",係数3!A198)</f>
        <v>A0058</v>
      </c>
      <c r="AV198" s="19" t="str">
        <f>IF(係数3!B198="","",係数3!B198)</f>
        <v>(株)コンシェルジュ</v>
      </c>
      <c r="AW198" s="19" t="str">
        <f>IF(係数3!C198="","",係数3!C198)</f>
        <v>メニューA</v>
      </c>
      <c r="AX198" s="19">
        <f>IF(係数3!D198="","",係数3!D198)</f>
        <v>0</v>
      </c>
      <c r="AY198" s="19">
        <f>IF(係数3!E198="","",係数3!E198)</f>
        <v>0</v>
      </c>
      <c r="AZ198" s="19" t="str">
        <f>IF(係数3!F198="","",係数3!F198)</f>
        <v>(株)コンシェルジュ</v>
      </c>
      <c r="BA198" s="19" t="str">
        <f>IF(係数3!G198="","",係数3!G198)</f>
        <v>(株)コンシェルジュ_メニューA</v>
      </c>
      <c r="BB198" s="19">
        <f t="shared" ref="BB198:BB261" si="21">AY198*1000</f>
        <v>0</v>
      </c>
      <c r="BD198" s="19" t="str">
        <f>IF(係数3!L199="","",係数3!L199)</f>
        <v>オリックス(株)</v>
      </c>
    </row>
    <row r="199" spans="47:56">
      <c r="AU199" s="19" t="str">
        <f>IF(係数3!A199="","",係数3!A199)</f>
        <v/>
      </c>
      <c r="AV199" s="19" t="str">
        <f>IF(係数3!B199="","",係数3!B199)</f>
        <v/>
      </c>
      <c r="AW199" s="19" t="str">
        <f>IF(係数3!C199="","",係数3!C199)</f>
        <v>メニューB(残差)</v>
      </c>
      <c r="AX199" s="19">
        <f>IF(係数3!D199="","",係数3!D199)</f>
        <v>7.5500000000000003E-4</v>
      </c>
      <c r="AY199" s="19">
        <f>IF(係数3!E199="","",係数3!E199)</f>
        <v>7.5500000000000003E-4</v>
      </c>
      <c r="AZ199" s="19" t="str">
        <f>IF(係数3!F199="","",係数3!F199)</f>
        <v>(株)コンシェルジュ</v>
      </c>
      <c r="BA199" s="19" t="str">
        <f>IF(係数3!G199="","",係数3!G199)</f>
        <v>(株)コンシェルジュ_メニューB(残差)</v>
      </c>
      <c r="BB199" s="19">
        <f t="shared" si="21"/>
        <v>0.755</v>
      </c>
      <c r="BD199" s="19" t="str">
        <f>IF(係数3!L200="","",係数3!L200)</f>
        <v>(株)織戸組</v>
      </c>
    </row>
    <row r="200" spans="47:56">
      <c r="AU200" s="19" t="str">
        <f>IF(係数3!A200="","",係数3!A200)</f>
        <v/>
      </c>
      <c r="AV200" s="19" t="str">
        <f>IF(係数3!B200="","",係数3!B200)</f>
        <v/>
      </c>
      <c r="AW200" s="19" t="str">
        <f>IF(係数3!C200="","",係数3!C200)</f>
        <v>(参考値)事業者全体</v>
      </c>
      <c r="AX200" s="19">
        <f>IF(係数3!D200="","",係数3!D200)</f>
        <v>1.74E-4</v>
      </c>
      <c r="AY200" s="19">
        <f>IF(係数3!E200="","",係数3!E200)</f>
        <v>1.74E-4</v>
      </c>
      <c r="AZ200" s="19" t="str">
        <f>IF(係数3!F200="","",係数3!F200)</f>
        <v>(株)コンシェルジュ</v>
      </c>
      <c r="BA200" s="19" t="str">
        <f>IF(係数3!G200="","",係数3!G200)</f>
        <v>(株)コンシェルジュ_(参考値)事業者全体</v>
      </c>
      <c r="BB200" s="19">
        <f t="shared" si="21"/>
        <v>0.17399999999999999</v>
      </c>
      <c r="BD200" s="19" t="str">
        <f>IF(係数3!L201="","",係数3!L201)</f>
        <v>(株)カーボンニュートラル</v>
      </c>
    </row>
    <row r="201" spans="47:56">
      <c r="AU201" s="19" t="str">
        <f>IF(係数3!A201="","",係数3!A201)</f>
        <v>A0060</v>
      </c>
      <c r="AV201" s="19" t="str">
        <f>IF(係数3!B201="","",係数3!B201)</f>
        <v>(株)アイ・グリッド・ソリューションズ</v>
      </c>
      <c r="AW201" s="19" t="str">
        <f>IF(係数3!C201="","",係数3!C201)</f>
        <v>メニューA</v>
      </c>
      <c r="AX201" s="19">
        <f>IF(係数3!D201="","",係数3!D201)</f>
        <v>0</v>
      </c>
      <c r="AY201" s="19">
        <f>IF(係数3!E201="","",係数3!E201)</f>
        <v>0</v>
      </c>
      <c r="AZ201" s="19" t="str">
        <f>IF(係数3!F201="","",係数3!F201)</f>
        <v>(株)アイ・グリッド・ソリューションズ</v>
      </c>
      <c r="BA201" s="19" t="str">
        <f>IF(係数3!G201="","",係数3!G201)</f>
        <v>(株)アイ・グリッド・ソリューションズ_メニューA</v>
      </c>
      <c r="BB201" s="19">
        <f t="shared" si="21"/>
        <v>0</v>
      </c>
      <c r="BD201" s="19" t="str">
        <f>IF(係数3!L202="","",係数3!L202)</f>
        <v>香川電力(株)　</v>
      </c>
    </row>
    <row r="202" spans="47:56">
      <c r="AU202" s="19" t="str">
        <f>IF(係数3!A202="","",係数3!A202)</f>
        <v/>
      </c>
      <c r="AV202" s="19" t="str">
        <f>IF(係数3!B202="","",係数3!B202)</f>
        <v/>
      </c>
      <c r="AW202" s="19" t="str">
        <f>IF(係数3!C202="","",係数3!C202)</f>
        <v>メニューB(残差)</v>
      </c>
      <c r="AX202" s="19">
        <f>IF(係数3!D202="","",係数3!D202)</f>
        <v>5.6499999999999996E-4</v>
      </c>
      <c r="AY202" s="19">
        <f>IF(係数3!E202="","",係数3!E202)</f>
        <v>5.6499999999999996E-4</v>
      </c>
      <c r="AZ202" s="19" t="str">
        <f>IF(係数3!F202="","",係数3!F202)</f>
        <v>(株)アイ・グリッド・ソリューションズ</v>
      </c>
      <c r="BA202" s="19" t="str">
        <f>IF(係数3!G202="","",係数3!G202)</f>
        <v>(株)アイ・グリッド・ソリューションズ_メニューB(残差)</v>
      </c>
      <c r="BB202" s="19">
        <f t="shared" si="21"/>
        <v>0.56499999999999995</v>
      </c>
      <c r="BD202" s="19" t="str">
        <f>IF(係数3!L203="","",係数3!L203)</f>
        <v>角栄ガス(株)</v>
      </c>
    </row>
    <row r="203" spans="47:56">
      <c r="AU203" s="19" t="str">
        <f>IF(係数3!A203="","",係数3!A203)</f>
        <v/>
      </c>
      <c r="AV203" s="19" t="str">
        <f>IF(係数3!B203="","",係数3!B203)</f>
        <v/>
      </c>
      <c r="AW203" s="19" t="str">
        <f>IF(係数3!C203="","",係数3!C203)</f>
        <v>(参考値)事業者全体</v>
      </c>
      <c r="AX203" s="19">
        <f>IF(係数3!D203="","",係数3!D203)</f>
        <v>4.6799999999999999E-4</v>
      </c>
      <c r="AY203" s="19">
        <f>IF(係数3!E203="","",係数3!E203)</f>
        <v>4.6799999999999999E-4</v>
      </c>
      <c r="AZ203" s="19" t="str">
        <f>IF(係数3!F203="","",係数3!F203)</f>
        <v>(株)アイ・グリッド・ソリューションズ</v>
      </c>
      <c r="BA203" s="19" t="str">
        <f>IF(係数3!G203="","",係数3!G203)</f>
        <v>(株)アイ・グリッド・ソリューションズ_(参考値)事業者全体</v>
      </c>
      <c r="BB203" s="19">
        <f t="shared" si="21"/>
        <v>0.46799999999999997</v>
      </c>
      <c r="BD203" s="19" t="str">
        <f>IF(係数3!L204="","",係数3!L204)</f>
        <v>神楽電力(株)</v>
      </c>
    </row>
    <row r="204" spans="47:56">
      <c r="AU204" s="19" t="str">
        <f>IF(係数3!A204="","",係数3!A204)</f>
        <v>A0061</v>
      </c>
      <c r="AV204" s="19" t="str">
        <f>IF(係数3!B204="","",係数3!B204)</f>
        <v>サミットエナジー(株)</v>
      </c>
      <c r="AW204" s="19" t="str">
        <f>IF(係数3!C204="","",係数3!C204)</f>
        <v>メニューA</v>
      </c>
      <c r="AX204" s="19">
        <f>IF(係数3!D204="","",係数3!D204)</f>
        <v>0</v>
      </c>
      <c r="AY204" s="19">
        <f>IF(係数3!E204="","",係数3!E204)</f>
        <v>0</v>
      </c>
      <c r="AZ204" s="19" t="str">
        <f>IF(係数3!F204="","",係数3!F204)</f>
        <v>サミットエナジー(株)</v>
      </c>
      <c r="BA204" s="19" t="str">
        <f>IF(係数3!G204="","",係数3!G204)</f>
        <v>サミットエナジー(株)_メニューA</v>
      </c>
      <c r="BB204" s="19">
        <f t="shared" si="21"/>
        <v>0</v>
      </c>
      <c r="BD204" s="19" t="str">
        <f>IF(係数3!L205="","",係数3!L205)</f>
        <v>かけがわ報徳パワー(株)</v>
      </c>
    </row>
    <row r="205" spans="47:56">
      <c r="AU205" s="19" t="str">
        <f>IF(係数3!A205="","",係数3!A205)</f>
        <v/>
      </c>
      <c r="AV205" s="19" t="str">
        <f>IF(係数3!B205="","",係数3!B205)</f>
        <v/>
      </c>
      <c r="AW205" s="19" t="str">
        <f>IF(係数3!C205="","",係数3!C205)</f>
        <v>メニューB(残差)</v>
      </c>
      <c r="AX205" s="19">
        <f>IF(係数3!D205="","",係数3!D205)</f>
        <v>5.2400000000000005E-4</v>
      </c>
      <c r="AY205" s="19">
        <f>IF(係数3!E205="","",係数3!E205)</f>
        <v>5.2400000000000005E-4</v>
      </c>
      <c r="AZ205" s="19" t="str">
        <f>IF(係数3!F205="","",係数3!F205)</f>
        <v>サミットエナジー(株)</v>
      </c>
      <c r="BA205" s="19" t="str">
        <f>IF(係数3!G205="","",係数3!G205)</f>
        <v>サミットエナジー(株)_メニューB(残差)</v>
      </c>
      <c r="BB205" s="19">
        <f t="shared" si="21"/>
        <v>0.52400000000000002</v>
      </c>
      <c r="BD205" s="19" t="str">
        <f>IF(係数3!L206="","",係数3!L206)</f>
        <v>鹿児島電力(株)</v>
      </c>
    </row>
    <row r="206" spans="47:56">
      <c r="AU206" s="19" t="str">
        <f>IF(係数3!A206="","",係数3!A206)</f>
        <v/>
      </c>
      <c r="AV206" s="19" t="str">
        <f>IF(係数3!B206="","",係数3!B206)</f>
        <v/>
      </c>
      <c r="AW206" s="19" t="str">
        <f>IF(係数3!C206="","",係数3!C206)</f>
        <v>(参考値)事業者全体</v>
      </c>
      <c r="AX206" s="19">
        <f>IF(係数3!D206="","",係数3!D206)</f>
        <v>4.2000000000000002E-4</v>
      </c>
      <c r="AY206" s="19">
        <f>IF(係数3!E206="","",係数3!E206)</f>
        <v>4.2000000000000002E-4</v>
      </c>
      <c r="AZ206" s="19" t="str">
        <f>IF(係数3!F206="","",係数3!F206)</f>
        <v>サミットエナジー(株)</v>
      </c>
      <c r="BA206" s="19" t="str">
        <f>IF(係数3!G206="","",係数3!G206)</f>
        <v>サミットエナジー(株)_(参考値)事業者全体</v>
      </c>
      <c r="BB206" s="19">
        <f t="shared" si="21"/>
        <v>0.42000000000000004</v>
      </c>
      <c r="BD206" s="19" t="str">
        <f>IF(係数3!L207="","",係数3!L207)</f>
        <v>柏崎あい・あーるエナジー(株)</v>
      </c>
    </row>
    <row r="207" spans="47:56">
      <c r="AU207" s="19" t="str">
        <f>IF(係数3!A207="","",係数3!A207)</f>
        <v>A0062</v>
      </c>
      <c r="AV207" s="19" t="str">
        <f>IF(係数3!B207="","",係数3!B207)</f>
        <v>リコージャパン(株)</v>
      </c>
      <c r="AW207" s="19" t="str">
        <f>IF(係数3!C207="","",係数3!C207)</f>
        <v>メニューA</v>
      </c>
      <c r="AX207" s="19">
        <f>IF(係数3!D207="","",係数3!D207)</f>
        <v>0</v>
      </c>
      <c r="AY207" s="19">
        <f>IF(係数3!E207="","",係数3!E207)</f>
        <v>0</v>
      </c>
      <c r="AZ207" s="19" t="str">
        <f>IF(係数3!F207="","",係数3!F207)</f>
        <v>リコージャパン(株)</v>
      </c>
      <c r="BA207" s="19" t="str">
        <f>IF(係数3!G207="","",係数3!G207)</f>
        <v>リコージャパン(株)_メニューA</v>
      </c>
      <c r="BB207" s="19">
        <f t="shared" si="21"/>
        <v>0</v>
      </c>
      <c r="BD207" s="19" t="str">
        <f>IF(係数3!L208="","",係数3!L208)</f>
        <v>(株)かづのパワー</v>
      </c>
    </row>
    <row r="208" spans="47:56">
      <c r="AU208" s="19" t="str">
        <f>IF(係数3!A208="","",係数3!A208)</f>
        <v/>
      </c>
      <c r="AV208" s="19" t="str">
        <f>IF(係数3!B208="","",係数3!B208)</f>
        <v/>
      </c>
      <c r="AW208" s="19" t="str">
        <f>IF(係数3!C208="","",係数3!C208)</f>
        <v>メニューB</v>
      </c>
      <c r="AX208" s="19">
        <f>IF(係数3!D208="","",係数3!D208)</f>
        <v>0</v>
      </c>
      <c r="AY208" s="19">
        <f>IF(係数3!E208="","",係数3!E208)</f>
        <v>0</v>
      </c>
      <c r="AZ208" s="19" t="str">
        <f>IF(係数3!F208="","",係数3!F208)</f>
        <v>リコージャパン(株)</v>
      </c>
      <c r="BA208" s="19" t="str">
        <f>IF(係数3!G208="","",係数3!G208)</f>
        <v>リコージャパン(株)_メニューB</v>
      </c>
      <c r="BB208" s="19">
        <f t="shared" si="21"/>
        <v>0</v>
      </c>
      <c r="BD208" s="19" t="str">
        <f>IF(係数3!L209="","",係数3!L209)</f>
        <v>葛尾創生電力(株)</v>
      </c>
    </row>
    <row r="209" spans="47:56">
      <c r="AU209" s="19" t="str">
        <f>IF(係数3!A209="","",係数3!A209)</f>
        <v/>
      </c>
      <c r="AV209" s="19" t="str">
        <f>IF(係数3!B209="","",係数3!B209)</f>
        <v/>
      </c>
      <c r="AW209" s="19" t="str">
        <f>IF(係数3!C209="","",係数3!C209)</f>
        <v>メニューC</v>
      </c>
      <c r="AX209" s="19">
        <f>IF(係数3!D209="","",係数3!D209)</f>
        <v>3.0699999999999998E-4</v>
      </c>
      <c r="AY209" s="19">
        <f>IF(係数3!E209="","",係数3!E209)</f>
        <v>3.0699999999999998E-4</v>
      </c>
      <c r="AZ209" s="19" t="str">
        <f>IF(係数3!F209="","",係数3!F209)</f>
        <v>リコージャパン(株)</v>
      </c>
      <c r="BA209" s="19" t="str">
        <f>IF(係数3!G209="","",係数3!G209)</f>
        <v>リコージャパン(株)_メニューC</v>
      </c>
      <c r="BB209" s="19">
        <f t="shared" si="21"/>
        <v>0.307</v>
      </c>
      <c r="BD209" s="19" t="str">
        <f>IF(係数3!L210="","",係数3!L210)</f>
        <v>金沢エナジー(株)</v>
      </c>
    </row>
    <row r="210" spans="47:56">
      <c r="AU210" s="19" t="str">
        <f>IF(係数3!A210="","",係数3!A210)</f>
        <v/>
      </c>
      <c r="AV210" s="19" t="str">
        <f>IF(係数3!B210="","",係数3!B210)</f>
        <v/>
      </c>
      <c r="AW210" s="19" t="str">
        <f>IF(係数3!C210="","",係数3!C210)</f>
        <v>メニューD</v>
      </c>
      <c r="AX210" s="19">
        <f>IF(係数3!D210="","",係数3!D210)</f>
        <v>0</v>
      </c>
      <c r="AY210" s="19">
        <f>IF(係数3!E210="","",係数3!E210)</f>
        <v>0</v>
      </c>
      <c r="AZ210" s="19" t="str">
        <f>IF(係数3!F210="","",係数3!F210)</f>
        <v>リコージャパン(株)</v>
      </c>
      <c r="BA210" s="19" t="str">
        <f>IF(係数3!G210="","",係数3!G210)</f>
        <v>リコージャパン(株)_メニューD</v>
      </c>
      <c r="BB210" s="19">
        <f t="shared" si="21"/>
        <v>0</v>
      </c>
      <c r="BD210" s="19" t="str">
        <f>IF(係数3!L211="","",係数3!L211)</f>
        <v>カナデビア(株)（旧:日立造船(株)）</v>
      </c>
    </row>
    <row r="211" spans="47:56">
      <c r="AU211" s="19" t="str">
        <f>IF(係数3!A211="","",係数3!A211)</f>
        <v/>
      </c>
      <c r="AV211" s="19" t="str">
        <f>IF(係数3!B211="","",係数3!B211)</f>
        <v/>
      </c>
      <c r="AW211" s="19" t="str">
        <f>IF(係数3!C211="","",係数3!C211)</f>
        <v>メニューE</v>
      </c>
      <c r="AX211" s="19">
        <f>IF(係数3!D211="","",係数3!D211)</f>
        <v>3.6999999999999999E-4</v>
      </c>
      <c r="AY211" s="19">
        <f>IF(係数3!E211="","",係数3!E211)</f>
        <v>3.6999999999999999E-4</v>
      </c>
      <c r="AZ211" s="19" t="str">
        <f>IF(係数3!F211="","",係数3!F211)</f>
        <v>リコージャパン(株)</v>
      </c>
      <c r="BA211" s="19" t="str">
        <f>IF(係数3!G211="","",係数3!G211)</f>
        <v>リコージャパン(株)_メニューE</v>
      </c>
      <c r="BB211" s="19">
        <f t="shared" si="21"/>
        <v>0.37</v>
      </c>
      <c r="BD211" s="19" t="str">
        <f>IF(係数3!L212="","",係数3!L212)</f>
        <v>歌舞伎エナジー(株)</v>
      </c>
    </row>
    <row r="212" spans="47:56">
      <c r="AU212" s="19" t="str">
        <f>IF(係数3!A212="","",係数3!A212)</f>
        <v/>
      </c>
      <c r="AV212" s="19" t="str">
        <f>IF(係数3!B212="","",係数3!B212)</f>
        <v/>
      </c>
      <c r="AW212" s="19" t="str">
        <f>IF(係数3!C212="","",係数3!C212)</f>
        <v>メニューF(残差)</v>
      </c>
      <c r="AX212" s="19">
        <f>IF(係数3!D212="","",係数3!D212)</f>
        <v>5.3499999999999999E-4</v>
      </c>
      <c r="AY212" s="19">
        <f>IF(係数3!E212="","",係数3!E212)</f>
        <v>5.3499999999999999E-4</v>
      </c>
      <c r="AZ212" s="19" t="str">
        <f>IF(係数3!F212="","",係数3!F212)</f>
        <v>リコージャパン(株)</v>
      </c>
      <c r="BA212" s="19" t="str">
        <f>IF(係数3!G212="","",係数3!G212)</f>
        <v>リコージャパン(株)_メニューF(残差)</v>
      </c>
      <c r="BB212" s="19">
        <f t="shared" si="21"/>
        <v>0.53500000000000003</v>
      </c>
      <c r="BD212" s="19" t="str">
        <f>IF(係数3!L213="","",係数3!L213)</f>
        <v>(株)かみでん里山公社</v>
      </c>
    </row>
    <row r="213" spans="47:56">
      <c r="AU213" s="19" t="str">
        <f>IF(係数3!A213="","",係数3!A213)</f>
        <v/>
      </c>
      <c r="AV213" s="19" t="str">
        <f>IF(係数3!B213="","",係数3!B213)</f>
        <v/>
      </c>
      <c r="AW213" s="19" t="str">
        <f>IF(係数3!C213="","",係数3!C213)</f>
        <v>(参考値)事業者全体</v>
      </c>
      <c r="AX213" s="19">
        <f>IF(係数3!D213="","",係数3!D213)</f>
        <v>4.7699999999999999E-4</v>
      </c>
      <c r="AY213" s="19">
        <f>IF(係数3!E213="","",係数3!E213)</f>
        <v>4.7699999999999999E-4</v>
      </c>
      <c r="AZ213" s="19" t="str">
        <f>IF(係数3!F213="","",係数3!F213)</f>
        <v>リコージャパン(株)</v>
      </c>
      <c r="BA213" s="19" t="str">
        <f>IF(係数3!G213="","",係数3!G213)</f>
        <v>リコージャパン(株)_(参考値)事業者全体</v>
      </c>
      <c r="BB213" s="19">
        <f t="shared" si="21"/>
        <v>0.47699999999999998</v>
      </c>
      <c r="BD213" s="19" t="str">
        <f>IF(係数3!L214="","",係数3!L214)</f>
        <v>亀岡ふるさとエナジー(株)</v>
      </c>
    </row>
    <row r="214" spans="47:56">
      <c r="AU214" s="19" t="str">
        <f>IF(係数3!A214="","",係数3!A214)</f>
        <v>A0063</v>
      </c>
      <c r="AV214" s="19" t="str">
        <f>IF(係数3!B214="","",係数3!B214)</f>
        <v>(株)エネルギア・ソリューション・アンド・サービス</v>
      </c>
      <c r="AW214" s="19" t="str">
        <f>IF(係数3!C214="","",係数3!C214)</f>
        <v>メニューA</v>
      </c>
      <c r="AX214" s="19">
        <f>IF(係数3!D214="","",係数3!D214)</f>
        <v>0</v>
      </c>
      <c r="AY214" s="19">
        <f>IF(係数3!E214="","",係数3!E214)</f>
        <v>0</v>
      </c>
      <c r="AZ214" s="19" t="str">
        <f>IF(係数3!F214="","",係数3!F214)</f>
        <v>(株)エネルギア・ソリューション・アンド・サービス</v>
      </c>
      <c r="BA214" s="19" t="str">
        <f>IF(係数3!G214="","",係数3!G214)</f>
        <v>(株)エネルギア・ソリューション・アンド・サービス_メニューA</v>
      </c>
      <c r="BB214" s="19">
        <f t="shared" si="21"/>
        <v>0</v>
      </c>
      <c r="BD214" s="19" t="str">
        <f>IF(係数3!L215="","",係数3!L215)</f>
        <v>唐津電力(株)</v>
      </c>
    </row>
    <row r="215" spans="47:56">
      <c r="AU215" s="19" t="str">
        <f>IF(係数3!A215="","",係数3!A215)</f>
        <v/>
      </c>
      <c r="AV215" s="19" t="str">
        <f>IF(係数3!B215="","",係数3!B215)</f>
        <v/>
      </c>
      <c r="AW215" s="19" t="str">
        <f>IF(係数3!C215="","",係数3!C215)</f>
        <v>メニューB(残差)</v>
      </c>
      <c r="AX215" s="19">
        <f>IF(係数3!D215="","",係数3!D215)</f>
        <v>5.5000000000000003E-4</v>
      </c>
      <c r="AY215" s="19">
        <f>IF(係数3!E215="","",係数3!E215)</f>
        <v>5.5000000000000003E-4</v>
      </c>
      <c r="AZ215" s="19" t="str">
        <f>IF(係数3!F215="","",係数3!F215)</f>
        <v>(株)エネルギア・ソリューション・アンド・サービス</v>
      </c>
      <c r="BA215" s="19" t="str">
        <f>IF(係数3!G215="","",係数3!G215)</f>
        <v>(株)エネルギア・ソリューション・アンド・サービス_メニューB(残差)</v>
      </c>
      <c r="BB215" s="19">
        <f t="shared" si="21"/>
        <v>0.55000000000000004</v>
      </c>
      <c r="BD215" s="19" t="str">
        <f>IF(係数3!L216="","",係数3!L216)</f>
        <v>(株)唐津パワーホールディングス</v>
      </c>
    </row>
    <row r="216" spans="47:56">
      <c r="AU216" s="19" t="str">
        <f>IF(係数3!A216="","",係数3!A216)</f>
        <v/>
      </c>
      <c r="AV216" s="19" t="str">
        <f>IF(係数3!B216="","",係数3!B216)</f>
        <v/>
      </c>
      <c r="AW216" s="19" t="str">
        <f>IF(係数3!C216="","",係数3!C216)</f>
        <v>(参考値)事業者全体</v>
      </c>
      <c r="AX216" s="19">
        <f>IF(係数3!D216="","",係数3!D216)</f>
        <v>5.2700000000000002E-4</v>
      </c>
      <c r="AY216" s="19">
        <f>IF(係数3!E216="","",係数3!E216)</f>
        <v>5.2700000000000002E-4</v>
      </c>
      <c r="AZ216" s="19" t="str">
        <f>IF(係数3!F216="","",係数3!F216)</f>
        <v>(株)エネルギア・ソリューション・アンド・サービス</v>
      </c>
      <c r="BA216" s="19" t="str">
        <f>IF(係数3!G216="","",係数3!G216)</f>
        <v>(株)エネルギア・ソリューション・アンド・サービス_(参考値)事業者全体</v>
      </c>
      <c r="BB216" s="19">
        <f t="shared" si="21"/>
        <v>0.52700000000000002</v>
      </c>
      <c r="BD216" s="19" t="str">
        <f>IF(係数3!L217="","",係数3!L217)</f>
        <v>刈谷知立みらい電力(株)</v>
      </c>
    </row>
    <row r="217" spans="47:56">
      <c r="AU217" s="19" t="str">
        <f>IF(係数3!A217="","",係数3!A217)</f>
        <v>A0064</v>
      </c>
      <c r="AV217" s="19" t="str">
        <f>IF(係数3!B217="","",係数3!B217)</f>
        <v>東京ガス(株)</v>
      </c>
      <c r="AW217" s="19" t="str">
        <f>IF(係数3!C217="","",係数3!C217)</f>
        <v>メニューA</v>
      </c>
      <c r="AX217" s="19">
        <f>IF(係数3!D217="","",係数3!D217)</f>
        <v>0</v>
      </c>
      <c r="AY217" s="19">
        <f>IF(係数3!E217="","",係数3!E217)</f>
        <v>0</v>
      </c>
      <c r="AZ217" s="19" t="str">
        <f>IF(係数3!F217="","",係数3!F217)</f>
        <v>東京ガス(株)</v>
      </c>
      <c r="BA217" s="19" t="str">
        <f>IF(係数3!G217="","",係数3!G217)</f>
        <v>東京ガス(株)_メニューA</v>
      </c>
      <c r="BB217" s="19">
        <f t="shared" si="21"/>
        <v>0</v>
      </c>
      <c r="BD217" s="19" t="str">
        <f>IF(係数3!L218="","",係数3!L218)</f>
        <v>カワサキグリーンエナジー(株)</v>
      </c>
    </row>
    <row r="218" spans="47:56">
      <c r="AU218" s="19" t="str">
        <f>IF(係数3!A218="","",係数3!A218)</f>
        <v/>
      </c>
      <c r="AV218" s="19" t="str">
        <f>IF(係数3!B218="","",係数3!B218)</f>
        <v/>
      </c>
      <c r="AW218" s="19" t="str">
        <f>IF(係数3!C218="","",係数3!C218)</f>
        <v>メニューB</v>
      </c>
      <c r="AX218" s="19">
        <f>IF(係数3!D218="","",係数3!D218)</f>
        <v>0</v>
      </c>
      <c r="AY218" s="19">
        <f>IF(係数3!E218="","",係数3!E218)</f>
        <v>0</v>
      </c>
      <c r="AZ218" s="19" t="str">
        <f>IF(係数3!F218="","",係数3!F218)</f>
        <v>東京ガス(株)</v>
      </c>
      <c r="BA218" s="19" t="str">
        <f>IF(係数3!G218="","",係数3!G218)</f>
        <v>東京ガス(株)_メニューB</v>
      </c>
      <c r="BB218" s="19">
        <f t="shared" si="21"/>
        <v>0</v>
      </c>
      <c r="BD218" s="19" t="str">
        <f>IF(係数3!L219="","",係数3!L219)</f>
        <v>川崎未来エナジー(株)</v>
      </c>
    </row>
    <row r="219" spans="47:56">
      <c r="AU219" s="19" t="str">
        <f>IF(係数3!A219="","",係数3!A219)</f>
        <v/>
      </c>
      <c r="AV219" s="19" t="str">
        <f>IF(係数3!B219="","",係数3!B219)</f>
        <v/>
      </c>
      <c r="AW219" s="19" t="str">
        <f>IF(係数3!C219="","",係数3!C219)</f>
        <v>メニューC</v>
      </c>
      <c r="AX219" s="19">
        <f>IF(係数3!D219="","",係数3!D219)</f>
        <v>0</v>
      </c>
      <c r="AY219" s="19">
        <f>IF(係数3!E219="","",係数3!E219)</f>
        <v>0</v>
      </c>
      <c r="AZ219" s="19" t="str">
        <f>IF(係数3!F219="","",係数3!F219)</f>
        <v>東京ガス(株)</v>
      </c>
      <c r="BA219" s="19" t="str">
        <f>IF(係数3!G219="","",係数3!G219)</f>
        <v>東京ガス(株)_メニューC</v>
      </c>
      <c r="BB219" s="19">
        <f t="shared" si="21"/>
        <v>0</v>
      </c>
      <c r="BD219" s="19" t="str">
        <f>IF(係数3!L220="","",係数3!L220)</f>
        <v>川重商事(株)</v>
      </c>
    </row>
    <row r="220" spans="47:56">
      <c r="AU220" s="19" t="str">
        <f>IF(係数3!A220="","",係数3!A220)</f>
        <v/>
      </c>
      <c r="AV220" s="19" t="str">
        <f>IF(係数3!B220="","",係数3!B220)</f>
        <v/>
      </c>
      <c r="AW220" s="19" t="str">
        <f>IF(係数3!C220="","",係数3!C220)</f>
        <v>メニューD</v>
      </c>
      <c r="AX220" s="19">
        <f>IF(係数3!D220="","",係数3!D220)</f>
        <v>0</v>
      </c>
      <c r="AY220" s="19">
        <f>IF(係数3!E220="","",係数3!E220)</f>
        <v>0</v>
      </c>
      <c r="AZ220" s="19" t="str">
        <f>IF(係数3!F220="","",係数3!F220)</f>
        <v>東京ガス(株)</v>
      </c>
      <c r="BA220" s="19" t="str">
        <f>IF(係数3!G220="","",係数3!G220)</f>
        <v>東京ガス(株)_メニューD</v>
      </c>
      <c r="BB220" s="19">
        <f t="shared" si="21"/>
        <v>0</v>
      </c>
      <c r="BD220" s="19" t="str">
        <f>IF(係数3!L221="","",係数3!L221)</f>
        <v>河原実業(株)</v>
      </c>
    </row>
    <row r="221" spans="47:56">
      <c r="AU221" s="19" t="str">
        <f>IF(係数3!A221="","",係数3!A221)</f>
        <v/>
      </c>
      <c r="AV221" s="19" t="str">
        <f>IF(係数3!B221="","",係数3!B221)</f>
        <v/>
      </c>
      <c r="AW221" s="19" t="str">
        <f>IF(係数3!C221="","",係数3!C221)</f>
        <v>メニューE</v>
      </c>
      <c r="AX221" s="19">
        <f>IF(係数3!D221="","",係数3!D221)</f>
        <v>0</v>
      </c>
      <c r="AY221" s="19">
        <f>IF(係数3!E221="","",係数3!E221)</f>
        <v>0</v>
      </c>
      <c r="AZ221" s="19" t="str">
        <f>IF(係数3!F221="","",係数3!F221)</f>
        <v>東京ガス(株)</v>
      </c>
      <c r="BA221" s="19" t="str">
        <f>IF(係数3!G221="","",係数3!G221)</f>
        <v>東京ガス(株)_メニューE</v>
      </c>
      <c r="BB221" s="19">
        <f t="shared" si="21"/>
        <v>0</v>
      </c>
      <c r="BD221" s="19" t="str">
        <f>IF(係数3!L222="","",係数3!L222)</f>
        <v>(株)関西空調</v>
      </c>
    </row>
    <row r="222" spans="47:56">
      <c r="AU222" s="19" t="str">
        <f>IF(係数3!A222="","",係数3!A222)</f>
        <v/>
      </c>
      <c r="AV222" s="19" t="str">
        <f>IF(係数3!B222="","",係数3!B222)</f>
        <v/>
      </c>
      <c r="AW222" s="19" t="str">
        <f>IF(係数3!C222="","",係数3!C222)</f>
        <v>メニューF(残差)</v>
      </c>
      <c r="AX222" s="19">
        <f>IF(係数3!D222="","",係数3!D222)</f>
        <v>3.68E-4</v>
      </c>
      <c r="AY222" s="19">
        <f>IF(係数3!E222="","",係数3!E222)</f>
        <v>3.68E-4</v>
      </c>
      <c r="AZ222" s="19" t="str">
        <f>IF(係数3!F222="","",係数3!F222)</f>
        <v>東京ガス(株)</v>
      </c>
      <c r="BA222" s="19" t="str">
        <f>IF(係数3!G222="","",係数3!G222)</f>
        <v>東京ガス(株)_メニューF(残差)</v>
      </c>
      <c r="BB222" s="19">
        <f t="shared" si="21"/>
        <v>0.36799999999999999</v>
      </c>
      <c r="BD222" s="19" t="str">
        <f>IF(係数3!L223="","",係数3!L223)</f>
        <v>(株)関電エネルギーソリューション</v>
      </c>
    </row>
    <row r="223" spans="47:56">
      <c r="AU223" s="19" t="str">
        <f>IF(係数3!A223="","",係数3!A223)</f>
        <v/>
      </c>
      <c r="AV223" s="19" t="str">
        <f>IF(係数3!B223="","",係数3!B223)</f>
        <v/>
      </c>
      <c r="AW223" s="19" t="str">
        <f>IF(係数3!C223="","",係数3!C223)</f>
        <v>(参考値)事業者全体</v>
      </c>
      <c r="AX223" s="19">
        <f>IF(係数3!D223="","",係数3!D223)</f>
        <v>3.5399999999999999E-4</v>
      </c>
      <c r="AY223" s="19">
        <f>IF(係数3!E223="","",係数3!E223)</f>
        <v>3.5399999999999999E-4</v>
      </c>
      <c r="AZ223" s="19" t="str">
        <f>IF(係数3!F223="","",係数3!F223)</f>
        <v>東京ガス(株)</v>
      </c>
      <c r="BA223" s="19" t="str">
        <f>IF(係数3!G223="","",係数3!G223)</f>
        <v>東京ガス(株)_(参考値)事業者全体</v>
      </c>
      <c r="BB223" s="19">
        <f t="shared" si="21"/>
        <v>0.35399999999999998</v>
      </c>
      <c r="BD223" s="19" t="str">
        <f>IF(係数3!L224="","",係数3!L224)</f>
        <v>(株)絆</v>
      </c>
    </row>
    <row r="224" spans="47:56">
      <c r="AU224" s="19" t="str">
        <f>IF(係数3!A224="","",係数3!A224)</f>
        <v>A0065</v>
      </c>
      <c r="AV224" s="19" t="str">
        <f>IF(係数3!B224="","",係数3!B224)</f>
        <v>テス・エンジニアリング(株)</v>
      </c>
      <c r="AW224" s="19" t="str">
        <f>IF(係数3!C224="","",係数3!C224)</f>
        <v>メニューA</v>
      </c>
      <c r="AX224" s="19">
        <f>IF(係数3!D224="","",係数3!D224)</f>
        <v>0</v>
      </c>
      <c r="AY224" s="19">
        <f>IF(係数3!E224="","",係数3!E224)</f>
        <v>0</v>
      </c>
      <c r="AZ224" s="19" t="str">
        <f>IF(係数3!F224="","",係数3!F224)</f>
        <v>テス・エンジニアリング(株)</v>
      </c>
      <c r="BA224" s="19" t="str">
        <f>IF(係数3!G224="","",係数3!G224)</f>
        <v>テス・エンジニアリング(株)_メニューA</v>
      </c>
      <c r="BB224" s="19">
        <f t="shared" si="21"/>
        <v>0</v>
      </c>
      <c r="BD224" s="19" t="str">
        <f>IF(係数3!L225="","",係数3!L225)</f>
        <v>合同会社北上新電力</v>
      </c>
    </row>
    <row r="225" spans="47:56">
      <c r="AU225" s="19" t="str">
        <f>IF(係数3!A225="","",係数3!A225)</f>
        <v/>
      </c>
      <c r="AV225" s="19" t="str">
        <f>IF(係数3!B225="","",係数3!B225)</f>
        <v/>
      </c>
      <c r="AW225" s="19" t="str">
        <f>IF(係数3!C225="","",係数3!C225)</f>
        <v>メニューB</v>
      </c>
      <c r="AX225" s="19">
        <f>IF(係数3!D225="","",係数3!D225)</f>
        <v>0</v>
      </c>
      <c r="AY225" s="19">
        <f>IF(係数3!E225="","",係数3!E225)</f>
        <v>0</v>
      </c>
      <c r="AZ225" s="19" t="str">
        <f>IF(係数3!F225="","",係数3!F225)</f>
        <v>テス・エンジニアリング(株)</v>
      </c>
      <c r="BA225" s="19" t="str">
        <f>IF(係数3!G225="","",係数3!G225)</f>
        <v>テス・エンジニアリング(株)_メニューB</v>
      </c>
      <c r="BB225" s="19">
        <f t="shared" si="21"/>
        <v>0</v>
      </c>
      <c r="BD225" s="19" t="str">
        <f>IF(係数3!L226="","",係数3!L226)</f>
        <v>(株)北九州パワー</v>
      </c>
    </row>
    <row r="226" spans="47:56">
      <c r="AU226" s="19" t="str">
        <f>IF(係数3!A226="","",係数3!A226)</f>
        <v/>
      </c>
      <c r="AV226" s="19" t="str">
        <f>IF(係数3!B226="","",係数3!B226)</f>
        <v/>
      </c>
      <c r="AW226" s="19" t="str">
        <f>IF(係数3!C226="","",係数3!C226)</f>
        <v>メニューC(残差)</v>
      </c>
      <c r="AX226" s="19">
        <f>IF(係数3!D226="","",係数3!D226)</f>
        <v>4.28E-4</v>
      </c>
      <c r="AY226" s="19">
        <f>IF(係数3!E226="","",係数3!E226)</f>
        <v>4.28E-4</v>
      </c>
      <c r="AZ226" s="19" t="str">
        <f>IF(係数3!F226="","",係数3!F226)</f>
        <v>テス・エンジニアリング(株)</v>
      </c>
      <c r="BA226" s="19" t="str">
        <f>IF(係数3!G226="","",係数3!G226)</f>
        <v>テス・エンジニアリング(株)_メニューC(残差)</v>
      </c>
      <c r="BB226" s="19">
        <f t="shared" si="21"/>
        <v>0.42799999999999999</v>
      </c>
      <c r="BD226" s="19" t="str">
        <f>IF(係数3!L227="","",係数3!L227)</f>
        <v>キタコー(株)</v>
      </c>
    </row>
    <row r="227" spans="47:56">
      <c r="AU227" s="19" t="str">
        <f>IF(係数3!A227="","",係数3!A227)</f>
        <v/>
      </c>
      <c r="AV227" s="19" t="str">
        <f>IF(係数3!B227="","",係数3!B227)</f>
        <v/>
      </c>
      <c r="AW227" s="19" t="str">
        <f>IF(係数3!C227="","",係数3!C227)</f>
        <v>(参考値)事業者全体</v>
      </c>
      <c r="AX227" s="19">
        <f>IF(係数3!D227="","",係数3!D227)</f>
        <v>4.1100000000000002E-4</v>
      </c>
      <c r="AY227" s="19">
        <f>IF(係数3!E227="","",係数3!E227)</f>
        <v>4.1100000000000002E-4</v>
      </c>
      <c r="AZ227" s="19" t="str">
        <f>IF(係数3!F227="","",係数3!F227)</f>
        <v>テス・エンジニアリング(株)</v>
      </c>
      <c r="BA227" s="19" t="str">
        <f>IF(係数3!G227="","",係数3!G227)</f>
        <v>テス・エンジニアリング(株)_(参考値)事業者全体</v>
      </c>
      <c r="BB227" s="19">
        <f t="shared" si="21"/>
        <v>0.41100000000000003</v>
      </c>
      <c r="BD227" s="19" t="str">
        <f>IF(係数3!L228="","",係数3!L228)</f>
        <v>北日本石油(株)</v>
      </c>
    </row>
    <row r="228" spans="47:56">
      <c r="AU228" s="19" t="str">
        <f>IF(係数3!A228="","",係数3!A228)</f>
        <v>A0066</v>
      </c>
      <c r="AV228" s="19" t="str">
        <f>IF(係数3!B228="","",係数3!B228)</f>
        <v>青梅ガス(株)</v>
      </c>
      <c r="AW228" s="19" t="str">
        <f>IF(係数3!C228="","",係数3!C228)</f>
        <v>メニューA</v>
      </c>
      <c r="AX228" s="19">
        <f>IF(係数3!D228="","",係数3!D228)</f>
        <v>0</v>
      </c>
      <c r="AY228" s="19">
        <f>IF(係数3!E228="","",係数3!E228)</f>
        <v>0</v>
      </c>
      <c r="AZ228" s="19" t="str">
        <f>IF(係数3!F228="","",係数3!F228)</f>
        <v>青梅ガス(株)</v>
      </c>
      <c r="BA228" s="19" t="str">
        <f>IF(係数3!G228="","",係数3!G228)</f>
        <v>青梅ガス(株)_メニューA</v>
      </c>
      <c r="BB228" s="19">
        <f t="shared" si="21"/>
        <v>0</v>
      </c>
      <c r="BD228" s="19" t="str">
        <f>IF(係数3!L229="","",係数3!L229)</f>
        <v>岐阜電力(株)</v>
      </c>
    </row>
    <row r="229" spans="47:56">
      <c r="AU229" s="19" t="str">
        <f>IF(係数3!A229="","",係数3!A229)</f>
        <v/>
      </c>
      <c r="AV229" s="19" t="str">
        <f>IF(係数3!B229="","",係数3!B229)</f>
        <v/>
      </c>
      <c r="AW229" s="19" t="str">
        <f>IF(係数3!C229="","",係数3!C229)</f>
        <v>メニューB(残差)</v>
      </c>
      <c r="AX229" s="19">
        <f>IF(係数3!D229="","",係数3!D229)</f>
        <v>4.2000000000000002E-4</v>
      </c>
      <c r="AY229" s="19">
        <f>IF(係数3!E229="","",係数3!E229)</f>
        <v>4.2000000000000002E-4</v>
      </c>
      <c r="AZ229" s="19" t="str">
        <f>IF(係数3!F229="","",係数3!F229)</f>
        <v>青梅ガス(株)</v>
      </c>
      <c r="BA229" s="19" t="str">
        <f>IF(係数3!G229="","",係数3!G229)</f>
        <v>青梅ガス(株)_メニューB(残差)</v>
      </c>
      <c r="BB229" s="19">
        <f t="shared" si="21"/>
        <v>0.42000000000000004</v>
      </c>
      <c r="BD229" s="19" t="str">
        <f>IF(係数3!L230="","",係数3!L230)</f>
        <v>キヤノンマーケティングジャパン(株)</v>
      </c>
    </row>
    <row r="230" spans="47:56">
      <c r="AU230" s="19" t="str">
        <f>IF(係数3!A230="","",係数3!A230)</f>
        <v/>
      </c>
      <c r="AV230" s="19" t="str">
        <f>IF(係数3!B230="","",係数3!B230)</f>
        <v/>
      </c>
      <c r="AW230" s="19" t="str">
        <f>IF(係数3!C230="","",係数3!C230)</f>
        <v>(参考値)事業者全体</v>
      </c>
      <c r="AX230" s="19">
        <f>IF(係数3!D230="","",係数3!D230)</f>
        <v>4.1800000000000002E-4</v>
      </c>
      <c r="AY230" s="19">
        <f>IF(係数3!E230="","",係数3!E230)</f>
        <v>4.1800000000000002E-4</v>
      </c>
      <c r="AZ230" s="19" t="str">
        <f>IF(係数3!F230="","",係数3!F230)</f>
        <v>青梅ガス(株)</v>
      </c>
      <c r="BA230" s="19" t="str">
        <f>IF(係数3!G230="","",係数3!G230)</f>
        <v>青梅ガス(株)_(参考値)事業者全体</v>
      </c>
      <c r="BB230" s="19">
        <f t="shared" si="21"/>
        <v>0.41800000000000004</v>
      </c>
      <c r="BD230" s="19" t="str">
        <f>IF(係数3!L231="","",係数3!L231)</f>
        <v>九州エナジー(株)</v>
      </c>
    </row>
    <row r="231" spans="47:56">
      <c r="AU231" s="19" t="str">
        <f>IF(係数3!A231="","",係数3!A231)</f>
        <v>A0067</v>
      </c>
      <c r="AV231" s="19" t="str">
        <f>IF(係数3!B231="","",係数3!B231)</f>
        <v>(株)イーネットワークシステムズ</v>
      </c>
      <c r="AW231" s="19" t="str">
        <f>IF(係数3!C231="","",係数3!C231)</f>
        <v>メニューA</v>
      </c>
      <c r="AX231" s="19">
        <f>IF(係数3!D231="","",係数3!D231)</f>
        <v>3.9399999999999998E-4</v>
      </c>
      <c r="AY231" s="19">
        <f>IF(係数3!E231="","",係数3!E231)</f>
        <v>0</v>
      </c>
      <c r="AZ231" s="19" t="str">
        <f>IF(係数3!F231="","",係数3!F231)</f>
        <v>(株)イーネットワークシステムズ</v>
      </c>
      <c r="BA231" s="19" t="str">
        <f>IF(係数3!G231="","",係数3!G231)</f>
        <v>(株)イーネットワークシステムズ_メニューA</v>
      </c>
      <c r="BB231" s="19">
        <f t="shared" si="21"/>
        <v>0</v>
      </c>
      <c r="BD231" s="19" t="str">
        <f>IF(係数3!L232="","",係数3!L232)</f>
        <v>九電みらいエナジー(株)</v>
      </c>
    </row>
    <row r="232" spans="47:56">
      <c r="AU232" s="19" t="str">
        <f>IF(係数3!A232="","",係数3!A232)</f>
        <v/>
      </c>
      <c r="AV232" s="19" t="str">
        <f>IF(係数3!B232="","",係数3!B232)</f>
        <v/>
      </c>
      <c r="AW232" s="19" t="str">
        <f>IF(係数3!C232="","",係数3!C232)</f>
        <v>メニューB</v>
      </c>
      <c r="AX232" s="19">
        <f>IF(係数3!D232="","",係数3!D232)</f>
        <v>0</v>
      </c>
      <c r="AY232" s="19">
        <f>IF(係数3!E232="","",係数3!E232)</f>
        <v>0</v>
      </c>
      <c r="AZ232" s="19" t="str">
        <f>IF(係数3!F232="","",係数3!F232)</f>
        <v>(株)イーネットワークシステムズ</v>
      </c>
      <c r="BA232" s="19" t="str">
        <f>IF(係数3!G232="","",係数3!G232)</f>
        <v>(株)イーネットワークシステムズ_メニューB</v>
      </c>
      <c r="BB232" s="19">
        <f t="shared" si="21"/>
        <v>0</v>
      </c>
      <c r="BD232" s="19" t="str">
        <f>IF(係数3!L233="","",係数3!L233)</f>
        <v>京セラ(株)</v>
      </c>
    </row>
    <row r="233" spans="47:56">
      <c r="AU233" s="19" t="str">
        <f>IF(係数3!A233="","",係数3!A233)</f>
        <v/>
      </c>
      <c r="AV233" s="19" t="str">
        <f>IF(係数3!B233="","",係数3!B233)</f>
        <v/>
      </c>
      <c r="AW233" s="19" t="str">
        <f>IF(係数3!C233="","",係数3!C233)</f>
        <v>メニューC</v>
      </c>
      <c r="AX233" s="19">
        <f>IF(係数3!D233="","",係数3!D233)</f>
        <v>0</v>
      </c>
      <c r="AY233" s="19">
        <f>IF(係数3!E233="","",係数3!E233)</f>
        <v>0</v>
      </c>
      <c r="AZ233" s="19" t="str">
        <f>IF(係数3!F233="","",係数3!F233)</f>
        <v>(株)イーネットワークシステムズ</v>
      </c>
      <c r="BA233" s="19" t="str">
        <f>IF(係数3!G233="","",係数3!G233)</f>
        <v>(株)イーネットワークシステムズ_メニューC</v>
      </c>
      <c r="BB233" s="19">
        <f t="shared" si="21"/>
        <v>0</v>
      </c>
      <c r="BD233" s="19" t="str">
        <f>IF(係数3!L234="","",係数3!L234)</f>
        <v>桐生瓦斯(株)</v>
      </c>
    </row>
    <row r="234" spans="47:56">
      <c r="AU234" s="19" t="str">
        <f>IF(係数3!A234="","",係数3!A234)</f>
        <v/>
      </c>
      <c r="AV234" s="19" t="str">
        <f>IF(係数3!B234="","",係数3!B234)</f>
        <v/>
      </c>
      <c r="AW234" s="19" t="str">
        <f>IF(係数3!C234="","",係数3!C234)</f>
        <v>メニューD</v>
      </c>
      <c r="AX234" s="19">
        <f>IF(係数3!D234="","",係数3!D234)</f>
        <v>0</v>
      </c>
      <c r="AY234" s="19">
        <f>IF(係数3!E234="","",係数3!E234)</f>
        <v>0</v>
      </c>
      <c r="AZ234" s="19" t="str">
        <f>IF(係数3!F234="","",係数3!F234)</f>
        <v>(株)イーネットワークシステムズ</v>
      </c>
      <c r="BA234" s="19" t="str">
        <f>IF(係数3!G234="","",係数3!G234)</f>
        <v>(株)イーネットワークシステムズ_メニューD</v>
      </c>
      <c r="BB234" s="19">
        <f t="shared" si="21"/>
        <v>0</v>
      </c>
      <c r="BD234" s="19" t="str">
        <f>IF(係数3!L235="","",係数3!L235)</f>
        <v>近畿電力(株)</v>
      </c>
    </row>
    <row r="235" spans="47:56">
      <c r="AU235" s="19" t="str">
        <f>IF(係数3!A235="","",係数3!A235)</f>
        <v/>
      </c>
      <c r="AV235" s="19" t="str">
        <f>IF(係数3!B235="","",係数3!B235)</f>
        <v/>
      </c>
      <c r="AW235" s="19" t="str">
        <f>IF(係数3!C235="","",係数3!C235)</f>
        <v>メニューE(残差)</v>
      </c>
      <c r="AX235" s="19">
        <f>IF(係数3!D235="","",係数3!D235)</f>
        <v>6.3900000000000003E-4</v>
      </c>
      <c r="AY235" s="19">
        <f>IF(係数3!E235="","",係数3!E235)</f>
        <v>6.3900000000000003E-4</v>
      </c>
      <c r="AZ235" s="19" t="str">
        <f>IF(係数3!F235="","",係数3!F235)</f>
        <v>(株)イーネットワークシステムズ</v>
      </c>
      <c r="BA235" s="19" t="str">
        <f>IF(係数3!G235="","",係数3!G235)</f>
        <v>(株)イーネットワークシステムズ_メニューE(残差)</v>
      </c>
      <c r="BB235" s="19">
        <f t="shared" si="21"/>
        <v>0.63900000000000001</v>
      </c>
      <c r="BD235" s="19" t="str">
        <f>IF(係数3!L236="","",係数3!L236)</f>
        <v>(株)クオリティプラス</v>
      </c>
    </row>
    <row r="236" spans="47:56">
      <c r="AU236" s="19" t="str">
        <f>IF(係数3!A236="","",係数3!A236)</f>
        <v/>
      </c>
      <c r="AV236" s="19" t="str">
        <f>IF(係数3!B236="","",係数3!B236)</f>
        <v/>
      </c>
      <c r="AW236" s="19" t="str">
        <f>IF(係数3!C236="","",係数3!C236)</f>
        <v>(参考値)事業者全体</v>
      </c>
      <c r="AX236" s="19">
        <f>IF(係数3!D236="","",係数3!D236)</f>
        <v>5.2400000000000005E-4</v>
      </c>
      <c r="AY236" s="19">
        <f>IF(係数3!E236="","",係数3!E236)</f>
        <v>5.2300000000000003E-4</v>
      </c>
      <c r="AZ236" s="19" t="str">
        <f>IF(係数3!F236="","",係数3!F236)</f>
        <v>(株)イーネットワークシステムズ</v>
      </c>
      <c r="BA236" s="19" t="str">
        <f>IF(係数3!G236="","",係数3!G236)</f>
        <v>(株)イーネットワークシステムズ_(参考値)事業者全体</v>
      </c>
      <c r="BB236" s="19">
        <f t="shared" si="21"/>
        <v>0.52300000000000002</v>
      </c>
      <c r="BD236" s="19" t="str">
        <f>IF(係数3!L237="","",係数3!L237)</f>
        <v>くこくエネルギー(株)</v>
      </c>
    </row>
    <row r="237" spans="47:56">
      <c r="AU237" s="19" t="str">
        <f>IF(係数3!A237="","",係数3!A237)</f>
        <v>A0068</v>
      </c>
      <c r="AV237" s="19" t="str">
        <f>IF(係数3!B237="","",係数3!B237)</f>
        <v>(株)エネアーク関東</v>
      </c>
      <c r="AW237" s="19" t="str">
        <f>IF(係数3!C237="","",係数3!C237)</f>
        <v/>
      </c>
      <c r="AX237" s="19">
        <f>IF(係数3!D237="","",係数3!D237)</f>
        <v>3.9800000000000002E-4</v>
      </c>
      <c r="AY237" s="19">
        <f>IF(係数3!E237="","",係数3!E237)</f>
        <v>3.9800000000000002E-4</v>
      </c>
      <c r="AZ237" s="19" t="str">
        <f>IF(係数3!F237="","",係数3!F237)</f>
        <v>(株)エネアーク関東</v>
      </c>
      <c r="BA237" s="19" t="str">
        <f>IF(係数3!G237="","",係数3!G237)</f>
        <v>(株)エネアーク関東_</v>
      </c>
      <c r="BB237" s="19">
        <f t="shared" si="21"/>
        <v>0.39800000000000002</v>
      </c>
      <c r="BD237" s="19" t="str">
        <f>IF(係数3!L238="","",係数3!L238)</f>
        <v>久慈地域エネルギー(株)</v>
      </c>
    </row>
    <row r="238" spans="47:56">
      <c r="AU238" s="19" t="str">
        <f>IF(係数3!A238="","",係数3!A238)</f>
        <v>A0069</v>
      </c>
      <c r="AV238" s="19" t="str">
        <f>IF(係数3!B238="","",係数3!B238)</f>
        <v>(株)東急パワーサプライ</v>
      </c>
      <c r="AW238" s="19" t="str">
        <f>IF(係数3!C238="","",係数3!C238)</f>
        <v>メニューA</v>
      </c>
      <c r="AX238" s="19">
        <f>IF(係数3!D238="","",係数3!D238)</f>
        <v>0</v>
      </c>
      <c r="AY238" s="19">
        <f>IF(係数3!E238="","",係数3!E238)</f>
        <v>0</v>
      </c>
      <c r="AZ238" s="19" t="str">
        <f>IF(係数3!F238="","",係数3!F238)</f>
        <v>(株)東急パワーサプライ</v>
      </c>
      <c r="BA238" s="19" t="str">
        <f>IF(係数3!G238="","",係数3!G238)</f>
        <v>(株)東急パワーサプライ_メニューA</v>
      </c>
      <c r="BB238" s="19">
        <f t="shared" si="21"/>
        <v>0</v>
      </c>
      <c r="BD238" s="19" t="str">
        <f>IF(係数3!L239="","",係数3!L239)</f>
        <v>(株)球磨村森電力</v>
      </c>
    </row>
    <row r="239" spans="47:56">
      <c r="AU239" s="19" t="str">
        <f>IF(係数3!A239="","",係数3!A239)</f>
        <v/>
      </c>
      <c r="AV239" s="19" t="str">
        <f>IF(係数3!B239="","",係数3!B239)</f>
        <v/>
      </c>
      <c r="AW239" s="19" t="str">
        <f>IF(係数3!C239="","",係数3!C239)</f>
        <v>メニューB</v>
      </c>
      <c r="AX239" s="19">
        <f>IF(係数3!D239="","",係数3!D239)</f>
        <v>0</v>
      </c>
      <c r="AY239" s="19">
        <f>IF(係数3!E239="","",係数3!E239)</f>
        <v>0</v>
      </c>
      <c r="AZ239" s="19" t="str">
        <f>IF(係数3!F239="","",係数3!F239)</f>
        <v>(株)東急パワーサプライ</v>
      </c>
      <c r="BA239" s="19" t="str">
        <f>IF(係数3!G239="","",係数3!G239)</f>
        <v>(株)東急パワーサプライ_メニューB</v>
      </c>
      <c r="BB239" s="19">
        <f t="shared" si="21"/>
        <v>0</v>
      </c>
      <c r="BD239" s="19" t="str">
        <f>IF(係数3!L240="","",係数3!L240)</f>
        <v>(株)クリーンエネルギー総合研究所</v>
      </c>
    </row>
    <row r="240" spans="47:56">
      <c r="AU240" s="19" t="str">
        <f>IF(係数3!A240="","",係数3!A240)</f>
        <v/>
      </c>
      <c r="AV240" s="19" t="str">
        <f>IF(係数3!B240="","",係数3!B240)</f>
        <v/>
      </c>
      <c r="AW240" s="19" t="str">
        <f>IF(係数3!C240="","",係数3!C240)</f>
        <v>メニューC</v>
      </c>
      <c r="AX240" s="19">
        <f>IF(係数3!D240="","",係数3!D240)</f>
        <v>0</v>
      </c>
      <c r="AY240" s="19">
        <f>IF(係数3!E240="","",係数3!E240)</f>
        <v>0</v>
      </c>
      <c r="AZ240" s="19" t="str">
        <f>IF(係数3!F240="","",係数3!F240)</f>
        <v>(株)東急パワーサプライ</v>
      </c>
      <c r="BA240" s="19" t="str">
        <f>IF(係数3!G240="","",係数3!G240)</f>
        <v>(株)東急パワーサプライ_メニューC</v>
      </c>
      <c r="BB240" s="19">
        <f t="shared" si="21"/>
        <v>0</v>
      </c>
      <c r="BD240" s="19" t="str">
        <f>IF(係数3!L241="","",係数3!L241)</f>
        <v>一般社団法人グリーンコープでんき</v>
      </c>
    </row>
    <row r="241" spans="47:56">
      <c r="AU241" s="19" t="str">
        <f>IF(係数3!A241="","",係数3!A241)</f>
        <v/>
      </c>
      <c r="AV241" s="19" t="str">
        <f>IF(係数3!B241="","",係数3!B241)</f>
        <v/>
      </c>
      <c r="AW241" s="19" t="str">
        <f>IF(係数3!C241="","",係数3!C241)</f>
        <v>メニューD</v>
      </c>
      <c r="AX241" s="19">
        <f>IF(係数3!D241="","",係数3!D241)</f>
        <v>0</v>
      </c>
      <c r="AY241" s="19">
        <f>IF(係数3!E241="","",係数3!E241)</f>
        <v>0</v>
      </c>
      <c r="AZ241" s="19" t="str">
        <f>IF(係数3!F241="","",係数3!F241)</f>
        <v>(株)東急パワーサプライ</v>
      </c>
      <c r="BA241" s="19" t="str">
        <f>IF(係数3!G241="","",係数3!G241)</f>
        <v>(株)東急パワーサプライ_メニューD</v>
      </c>
      <c r="BB241" s="19">
        <f t="shared" si="21"/>
        <v>0</v>
      </c>
      <c r="BD241" s="19" t="str">
        <f>IF(係数3!L242="","",係数3!L242)</f>
        <v>(株)グリーンサークル</v>
      </c>
    </row>
    <row r="242" spans="47:56">
      <c r="AU242" s="19" t="str">
        <f>IF(係数3!A242="","",係数3!A242)</f>
        <v/>
      </c>
      <c r="AV242" s="19" t="str">
        <f>IF(係数3!B242="","",係数3!B242)</f>
        <v/>
      </c>
      <c r="AW242" s="19" t="str">
        <f>IF(係数3!C242="","",係数3!C242)</f>
        <v>メニューE</v>
      </c>
      <c r="AX242" s="19">
        <f>IF(係数3!D242="","",係数3!D242)</f>
        <v>0</v>
      </c>
      <c r="AY242" s="19">
        <f>IF(係数3!E242="","",係数3!E242)</f>
        <v>0</v>
      </c>
      <c r="AZ242" s="19" t="str">
        <f>IF(係数3!F242="","",係数3!F242)</f>
        <v>(株)東急パワーサプライ</v>
      </c>
      <c r="BA242" s="19" t="str">
        <f>IF(係数3!G242="","",係数3!G242)</f>
        <v>(株)東急パワーサプライ_メニューE</v>
      </c>
      <c r="BB242" s="19">
        <f t="shared" si="21"/>
        <v>0</v>
      </c>
      <c r="BD242" s="19" t="str">
        <f>IF(係数3!L243="","",係数3!L243)</f>
        <v>グリーンシティこばやし(株)</v>
      </c>
    </row>
    <row r="243" spans="47:56">
      <c r="AU243" s="19" t="str">
        <f>IF(係数3!A243="","",係数3!A243)</f>
        <v/>
      </c>
      <c r="AV243" s="19" t="str">
        <f>IF(係数3!B243="","",係数3!B243)</f>
        <v/>
      </c>
      <c r="AW243" s="19" t="str">
        <f>IF(係数3!C243="","",係数3!C243)</f>
        <v>メニューF</v>
      </c>
      <c r="AX243" s="19">
        <f>IF(係数3!D243="","",係数3!D243)</f>
        <v>0</v>
      </c>
      <c r="AY243" s="19">
        <f>IF(係数3!E243="","",係数3!E243)</f>
        <v>0</v>
      </c>
      <c r="AZ243" s="19" t="str">
        <f>IF(係数3!F243="","",係数3!F243)</f>
        <v>(株)東急パワーサプライ</v>
      </c>
      <c r="BA243" s="19" t="str">
        <f>IF(係数3!G243="","",係数3!G243)</f>
        <v>(株)東急パワーサプライ_メニューF</v>
      </c>
      <c r="BB243" s="19">
        <f t="shared" si="21"/>
        <v>0</v>
      </c>
      <c r="BD243" s="19" t="str">
        <f>IF(係数3!L244="","",係数3!L244)</f>
        <v>(株)グリーンパワー大東</v>
      </c>
    </row>
    <row r="244" spans="47:56">
      <c r="AU244" s="19" t="str">
        <f>IF(係数3!A244="","",係数3!A244)</f>
        <v/>
      </c>
      <c r="AV244" s="19" t="str">
        <f>IF(係数3!B244="","",係数3!B244)</f>
        <v/>
      </c>
      <c r="AW244" s="19" t="str">
        <f>IF(係数3!C244="","",係数3!C244)</f>
        <v>メニューG(残差)</v>
      </c>
      <c r="AX244" s="19">
        <f>IF(係数3!D244="","",係数3!D244)</f>
        <v>6.1899999999999998E-4</v>
      </c>
      <c r="AY244" s="19">
        <f>IF(係数3!E244="","",係数3!E244)</f>
        <v>6.1899999999999998E-4</v>
      </c>
      <c r="AZ244" s="19" t="str">
        <f>IF(係数3!F244="","",係数3!F244)</f>
        <v>(株)東急パワーサプライ</v>
      </c>
      <c r="BA244" s="19" t="str">
        <f>IF(係数3!G244="","",係数3!G244)</f>
        <v>(株)東急パワーサプライ_メニューG(残差)</v>
      </c>
      <c r="BB244" s="19">
        <f t="shared" si="21"/>
        <v>0.61899999999999999</v>
      </c>
      <c r="BD244" s="19" t="str">
        <f>IF(係数3!L245="","",係数3!L245)</f>
        <v>グリーンピープルズパワー(株)</v>
      </c>
    </row>
    <row r="245" spans="47:56">
      <c r="AU245" s="19" t="str">
        <f>IF(係数3!A245="","",係数3!A245)</f>
        <v/>
      </c>
      <c r="AV245" s="19" t="str">
        <f>IF(係数3!B245="","",係数3!B245)</f>
        <v/>
      </c>
      <c r="AW245" s="19" t="str">
        <f>IF(係数3!C245="","",係数3!C245)</f>
        <v>(参考値)事業者全体</v>
      </c>
      <c r="AX245" s="19">
        <f>IF(係数3!D245="","",係数3!D245)</f>
        <v>1.3300000000000001E-4</v>
      </c>
      <c r="AY245" s="19">
        <f>IF(係数3!E245="","",係数3!E245)</f>
        <v>1.3300000000000001E-4</v>
      </c>
      <c r="AZ245" s="19" t="str">
        <f>IF(係数3!F245="","",係数3!F245)</f>
        <v>(株)東急パワーサプライ</v>
      </c>
      <c r="BA245" s="19" t="str">
        <f>IF(係数3!G245="","",係数3!G245)</f>
        <v>(株)東急パワーサプライ_(参考値)事業者全体</v>
      </c>
      <c r="BB245" s="19">
        <f t="shared" si="21"/>
        <v>0.13300000000000001</v>
      </c>
      <c r="BD245" s="19" t="str">
        <f>IF(係数3!L246="","",係数3!L246)</f>
        <v>(株)クリーンベンチャー21</v>
      </c>
    </row>
    <row r="246" spans="47:56">
      <c r="AU246" s="19" t="str">
        <f>IF(係数3!A246="","",係数3!A246)</f>
        <v>A0070</v>
      </c>
      <c r="AV246" s="19" t="str">
        <f>IF(係数3!B246="","",係数3!B246)</f>
        <v>王子・伊藤忠エネクス電力販売(株)</v>
      </c>
      <c r="AW246" s="19" t="str">
        <f>IF(係数3!C246="","",係数3!C246)</f>
        <v>メニューA</v>
      </c>
      <c r="AX246" s="19">
        <f>IF(係数3!D246="","",係数3!D246)</f>
        <v>0</v>
      </c>
      <c r="AY246" s="19">
        <f>IF(係数3!E246="","",係数3!E246)</f>
        <v>0</v>
      </c>
      <c r="AZ246" s="19" t="str">
        <f>IF(係数3!F246="","",係数3!F246)</f>
        <v>王子・伊藤忠エネクス電力販売(株)</v>
      </c>
      <c r="BA246" s="19" t="str">
        <f>IF(係数3!G246="","",係数3!G246)</f>
        <v>王子・伊藤忠エネクス電力販売(株)_メニューA</v>
      </c>
      <c r="BB246" s="19">
        <f t="shared" si="21"/>
        <v>0</v>
      </c>
      <c r="BD246" s="19" t="str">
        <f>IF(係数3!L247="","",係数3!L247)</f>
        <v>(株)グリムスパワー</v>
      </c>
    </row>
    <row r="247" spans="47:56">
      <c r="AU247" s="19" t="str">
        <f>IF(係数3!A247="","",係数3!A247)</f>
        <v/>
      </c>
      <c r="AV247" s="19" t="str">
        <f>IF(係数3!B247="","",係数3!B247)</f>
        <v/>
      </c>
      <c r="AW247" s="19" t="str">
        <f>IF(係数3!C247="","",係数3!C247)</f>
        <v>メニューB</v>
      </c>
      <c r="AX247" s="19">
        <f>IF(係数3!D247="","",係数3!D247)</f>
        <v>1.2999999999999999E-4</v>
      </c>
      <c r="AY247" s="19">
        <f>IF(係数3!E247="","",係数3!E247)</f>
        <v>1.2999999999999999E-4</v>
      </c>
      <c r="AZ247" s="19" t="str">
        <f>IF(係数3!F247="","",係数3!F247)</f>
        <v>王子・伊藤忠エネクス電力販売(株)</v>
      </c>
      <c r="BA247" s="19" t="str">
        <f>IF(係数3!G247="","",係数3!G247)</f>
        <v>王子・伊藤忠エネクス電力販売(株)_メニューB</v>
      </c>
      <c r="BB247" s="19">
        <f t="shared" si="21"/>
        <v>0.12999999999999998</v>
      </c>
      <c r="BD247" s="19" t="str">
        <f>IF(係数3!L248="","",係数3!L248)</f>
        <v>(株)グルーヴエナジー</v>
      </c>
    </row>
    <row r="248" spans="47:56">
      <c r="AU248" s="19" t="str">
        <f>IF(係数3!A248="","",係数3!A248)</f>
        <v/>
      </c>
      <c r="AV248" s="19" t="str">
        <f>IF(係数3!B248="","",係数3!B248)</f>
        <v/>
      </c>
      <c r="AW248" s="19" t="str">
        <f>IF(係数3!C248="","",係数3!C248)</f>
        <v>メニューC</v>
      </c>
      <c r="AX248" s="19">
        <f>IF(係数3!D248="","",係数3!D248)</f>
        <v>2.3699999999999999E-4</v>
      </c>
      <c r="AY248" s="19">
        <f>IF(係数3!E248="","",係数3!E248)</f>
        <v>2.3699999999999999E-4</v>
      </c>
      <c r="AZ248" s="19" t="str">
        <f>IF(係数3!F248="","",係数3!F248)</f>
        <v>王子・伊藤忠エネクス電力販売(株)</v>
      </c>
      <c r="BA248" s="19" t="str">
        <f>IF(係数3!G248="","",係数3!G248)</f>
        <v>王子・伊藤忠エネクス電力販売(株)_メニューC</v>
      </c>
      <c r="BB248" s="19">
        <f t="shared" si="21"/>
        <v>0.23699999999999999</v>
      </c>
      <c r="BD248" s="19" t="str">
        <f>IF(係数3!L249="","",係数3!L249)</f>
        <v>くるめエネルギー(株)</v>
      </c>
    </row>
    <row r="249" spans="47:56">
      <c r="AU249" s="19" t="str">
        <f>IF(係数3!A249="","",係数3!A249)</f>
        <v/>
      </c>
      <c r="AV249" s="19" t="str">
        <f>IF(係数3!B249="","",係数3!B249)</f>
        <v/>
      </c>
      <c r="AW249" s="19" t="str">
        <f>IF(係数3!C249="","",係数3!C249)</f>
        <v>メニューD</v>
      </c>
      <c r="AX249" s="19">
        <f>IF(係数3!D249="","",係数3!D249)</f>
        <v>2.5900000000000001E-4</v>
      </c>
      <c r="AY249" s="19">
        <f>IF(係数3!E249="","",係数3!E249)</f>
        <v>2.5900000000000001E-4</v>
      </c>
      <c r="AZ249" s="19" t="str">
        <f>IF(係数3!F249="","",係数3!F249)</f>
        <v>王子・伊藤忠エネクス電力販売(株)</v>
      </c>
      <c r="BA249" s="19" t="str">
        <f>IF(係数3!G249="","",係数3!G249)</f>
        <v>王子・伊藤忠エネクス電力販売(株)_メニューD</v>
      </c>
      <c r="BB249" s="19">
        <f t="shared" si="21"/>
        <v>0.25900000000000001</v>
      </c>
      <c r="BD249" s="19" t="str">
        <f>IF(係数3!L250="","",係数3!L250)</f>
        <v>(株)グローアップ</v>
      </c>
    </row>
    <row r="250" spans="47:56">
      <c r="AU250" s="19" t="str">
        <f>IF(係数3!A250="","",係数3!A250)</f>
        <v/>
      </c>
      <c r="AV250" s="19" t="str">
        <f>IF(係数3!B250="","",係数3!B250)</f>
        <v/>
      </c>
      <c r="AW250" s="19" t="str">
        <f>IF(係数3!C250="","",係数3!C250)</f>
        <v>メニューE</v>
      </c>
      <c r="AX250" s="19">
        <f>IF(係数3!D250="","",係数3!D250)</f>
        <v>3.01E-4</v>
      </c>
      <c r="AY250" s="19">
        <f>IF(係数3!E250="","",係数3!E250)</f>
        <v>3.01E-4</v>
      </c>
      <c r="AZ250" s="19" t="str">
        <f>IF(係数3!F250="","",係数3!F250)</f>
        <v>王子・伊藤忠エネクス電力販売(株)</v>
      </c>
      <c r="BA250" s="19" t="str">
        <f>IF(係数3!G250="","",係数3!G250)</f>
        <v>王子・伊藤忠エネクス電力販売(株)_メニューE</v>
      </c>
      <c r="BB250" s="19">
        <f t="shared" si="21"/>
        <v>0.30099999999999999</v>
      </c>
      <c r="BD250" s="19" t="str">
        <f>IF(係数3!L251="","",係数3!L251)</f>
        <v>(株)クローバー・テクノロジーズ</v>
      </c>
    </row>
    <row r="251" spans="47:56">
      <c r="AU251" s="19" t="str">
        <f>IF(係数3!A251="","",係数3!A251)</f>
        <v/>
      </c>
      <c r="AV251" s="19" t="str">
        <f>IF(係数3!B251="","",係数3!B251)</f>
        <v/>
      </c>
      <c r="AW251" s="19" t="str">
        <f>IF(係数3!C251="","",係数3!C251)</f>
        <v>メニューF</v>
      </c>
      <c r="AX251" s="19">
        <f>IF(係数3!D251="","",係数3!D251)</f>
        <v>3.2600000000000001E-4</v>
      </c>
      <c r="AY251" s="19">
        <f>IF(係数3!E251="","",係数3!E251)</f>
        <v>3.2600000000000001E-4</v>
      </c>
      <c r="AZ251" s="19" t="str">
        <f>IF(係数3!F251="","",係数3!F251)</f>
        <v>王子・伊藤忠エネクス電力販売(株)</v>
      </c>
      <c r="BA251" s="19" t="str">
        <f>IF(係数3!G251="","",係数3!G251)</f>
        <v>王子・伊藤忠エネクス電力販売(株)_メニューF</v>
      </c>
      <c r="BB251" s="19">
        <f t="shared" si="21"/>
        <v>0.32600000000000001</v>
      </c>
      <c r="BD251" s="19" t="str">
        <f>IF(係数3!L252="","",係数3!L252)</f>
        <v>(株)グローバルエンジニアリング</v>
      </c>
    </row>
    <row r="252" spans="47:56">
      <c r="AU252" s="19" t="str">
        <f>IF(係数3!A252="","",係数3!A252)</f>
        <v/>
      </c>
      <c r="AV252" s="19" t="str">
        <f>IF(係数3!B252="","",係数3!B252)</f>
        <v/>
      </c>
      <c r="AW252" s="19" t="str">
        <f>IF(係数3!C252="","",係数3!C252)</f>
        <v>メニューG(残差)</v>
      </c>
      <c r="AX252" s="19">
        <f>IF(係数3!D252="","",係数3!D252)</f>
        <v>4.2200000000000001E-4</v>
      </c>
      <c r="AY252" s="19">
        <f>IF(係数3!E252="","",係数3!E252)</f>
        <v>4.2200000000000001E-4</v>
      </c>
      <c r="AZ252" s="19" t="str">
        <f>IF(係数3!F252="","",係数3!F252)</f>
        <v>王子・伊藤忠エネクス電力販売(株)</v>
      </c>
      <c r="BA252" s="19" t="str">
        <f>IF(係数3!G252="","",係数3!G252)</f>
        <v>王子・伊藤忠エネクス電力販売(株)_メニューG(残差)</v>
      </c>
      <c r="BB252" s="19">
        <f t="shared" si="21"/>
        <v>0.42199999999999999</v>
      </c>
      <c r="BD252" s="19" t="str">
        <f>IF(係数3!L253="","",係数3!L253)</f>
        <v>(株)グローバルキャスト</v>
      </c>
    </row>
    <row r="253" spans="47:56">
      <c r="AU253" s="19" t="str">
        <f>IF(係数3!A253="","",係数3!A253)</f>
        <v/>
      </c>
      <c r="AV253" s="19" t="str">
        <f>IF(係数3!B253="","",係数3!B253)</f>
        <v/>
      </c>
      <c r="AW253" s="19" t="str">
        <f>IF(係数3!C253="","",係数3!C253)</f>
        <v>(参考値)事業者全体</v>
      </c>
      <c r="AX253" s="19">
        <f>IF(係数3!D253="","",係数3!D253)</f>
        <v>2.14E-4</v>
      </c>
      <c r="AY253" s="19">
        <f>IF(係数3!E253="","",係数3!E253)</f>
        <v>2.14E-4</v>
      </c>
      <c r="AZ253" s="19" t="str">
        <f>IF(係数3!F253="","",係数3!F253)</f>
        <v>王子・伊藤忠エネクス電力販売(株)</v>
      </c>
      <c r="BA253" s="19" t="str">
        <f>IF(係数3!G253="","",係数3!G253)</f>
        <v>王子・伊藤忠エネクス電力販売(株)_(参考値)事業者全体</v>
      </c>
      <c r="BB253" s="19">
        <f t="shared" si="21"/>
        <v>0.214</v>
      </c>
      <c r="BD253" s="19" t="str">
        <f>IF(係数3!L254="","",係数3!L254)</f>
        <v>京葉瓦斯(株)</v>
      </c>
    </row>
    <row r="254" spans="47:56">
      <c r="AU254" s="19" t="str">
        <f>IF(係数3!A254="","",係数3!A254)</f>
        <v>A0071</v>
      </c>
      <c r="AV254" s="19" t="str">
        <f>IF(係数3!B254="","",係数3!B254)</f>
        <v>伊藤忠商事(株)</v>
      </c>
      <c r="AW254" s="19" t="str">
        <f>IF(係数3!C254="","",係数3!C254)</f>
        <v>メニューA</v>
      </c>
      <c r="AX254" s="19">
        <f>IF(係数3!D254="","",係数3!D254)</f>
        <v>0</v>
      </c>
      <c r="AY254" s="19">
        <f>IF(係数3!E254="","",係数3!E254)</f>
        <v>0</v>
      </c>
      <c r="AZ254" s="19" t="str">
        <f>IF(係数3!F254="","",係数3!F254)</f>
        <v>伊藤忠商事(株)</v>
      </c>
      <c r="BA254" s="19" t="str">
        <f>IF(係数3!G254="","",係数3!G254)</f>
        <v>伊藤忠商事(株)_メニューA</v>
      </c>
      <c r="BB254" s="19">
        <f t="shared" si="21"/>
        <v>0</v>
      </c>
      <c r="BD254" s="19" t="str">
        <f>IF(係数3!L255="","",係数3!L255)</f>
        <v>京和ガス(株)</v>
      </c>
    </row>
    <row r="255" spans="47:56">
      <c r="AU255" s="19" t="str">
        <f>IF(係数3!A255="","",係数3!A255)</f>
        <v/>
      </c>
      <c r="AV255" s="19" t="str">
        <f>IF(係数3!B255="","",係数3!B255)</f>
        <v/>
      </c>
      <c r="AW255" s="19" t="str">
        <f>IF(係数3!C255="","",係数3!C255)</f>
        <v>メニューB</v>
      </c>
      <c r="AX255" s="19">
        <f>IF(係数3!D255="","",係数3!D255)</f>
        <v>0</v>
      </c>
      <c r="AY255" s="19">
        <f>IF(係数3!E255="","",係数3!E255)</f>
        <v>0</v>
      </c>
      <c r="AZ255" s="19" t="str">
        <f>IF(係数3!F255="","",係数3!F255)</f>
        <v>伊藤忠商事(株)</v>
      </c>
      <c r="BA255" s="19" t="str">
        <f>IF(係数3!G255="","",係数3!G255)</f>
        <v>伊藤忠商事(株)_メニューB</v>
      </c>
      <c r="BB255" s="19">
        <f t="shared" si="21"/>
        <v>0</v>
      </c>
      <c r="BD255" s="19" t="str">
        <f>IF(係数3!L256="","",係数3!L256)</f>
        <v>ゲーテハウス(株)</v>
      </c>
    </row>
    <row r="256" spans="47:56">
      <c r="AU256" s="19" t="str">
        <f>IF(係数3!A256="","",係数3!A256)</f>
        <v/>
      </c>
      <c r="AV256" s="19" t="str">
        <f>IF(係数3!B256="","",係数3!B256)</f>
        <v/>
      </c>
      <c r="AW256" s="19" t="str">
        <f>IF(係数3!C256="","",係数3!C256)</f>
        <v>メニューC(残差)</v>
      </c>
      <c r="AX256" s="19">
        <f>IF(係数3!D256="","",係数3!D256)</f>
        <v>4.2200000000000001E-4</v>
      </c>
      <c r="AY256" s="19">
        <f>IF(係数3!E256="","",係数3!E256)</f>
        <v>4.2200000000000001E-4</v>
      </c>
      <c r="AZ256" s="19" t="str">
        <f>IF(係数3!F256="","",係数3!F256)</f>
        <v>伊藤忠商事(株)</v>
      </c>
      <c r="BA256" s="19" t="str">
        <f>IF(係数3!G256="","",係数3!G256)</f>
        <v>伊藤忠商事(株)_メニューC(残差)</v>
      </c>
      <c r="BB256" s="19">
        <f t="shared" si="21"/>
        <v>0.42199999999999999</v>
      </c>
      <c r="BD256" s="19" t="str">
        <f>IF(係数3!L257="","",係数3!L257)</f>
        <v>気仙沼グリーンエナジー(株)</v>
      </c>
    </row>
    <row r="257" spans="47:56">
      <c r="AU257" s="19" t="str">
        <f>IF(係数3!A257="","",係数3!A257)</f>
        <v/>
      </c>
      <c r="AV257" s="19" t="str">
        <f>IF(係数3!B257="","",係数3!B257)</f>
        <v/>
      </c>
      <c r="AW257" s="19" t="str">
        <f>IF(係数3!C257="","",係数3!C257)</f>
        <v>(参考値)事業者全体</v>
      </c>
      <c r="AX257" s="19">
        <f>IF(係数3!D257="","",係数3!D257)</f>
        <v>4.2200000000000001E-4</v>
      </c>
      <c r="AY257" s="19">
        <f>IF(係数3!E257="","",係数3!E257)</f>
        <v>4.2200000000000001E-4</v>
      </c>
      <c r="AZ257" s="19" t="str">
        <f>IF(係数3!F257="","",係数3!F257)</f>
        <v>伊藤忠商事(株)</v>
      </c>
      <c r="BA257" s="19" t="str">
        <f>IF(係数3!G257="","",係数3!G257)</f>
        <v>伊藤忠商事(株)_(参考値)事業者全体</v>
      </c>
      <c r="BB257" s="19">
        <f t="shared" si="21"/>
        <v>0.42199999999999999</v>
      </c>
      <c r="BD257" s="19" t="str">
        <f>IF(係数3!L258="","",係数3!L258)</f>
        <v>(株)工営エナジー</v>
      </c>
    </row>
    <row r="258" spans="47:56">
      <c r="AU258" s="19" t="str">
        <f>IF(係数3!A258="","",係数3!A258)</f>
        <v>A0072</v>
      </c>
      <c r="AV258" s="19" t="str">
        <f>IF(係数3!B258="","",係数3!B258)</f>
        <v>(株)エコスタイル</v>
      </c>
      <c r="AW258" s="19" t="str">
        <f>IF(係数3!C258="","",係数3!C258)</f>
        <v>メニューA</v>
      </c>
      <c r="AX258" s="19">
        <f>IF(係数3!D258="","",係数3!D258)</f>
        <v>0</v>
      </c>
      <c r="AY258" s="19">
        <f>IF(係数3!E258="","",係数3!E258)</f>
        <v>0</v>
      </c>
      <c r="AZ258" s="19" t="str">
        <f>IF(係数3!F258="","",係数3!F258)</f>
        <v>(株)エコスタイル</v>
      </c>
      <c r="BA258" s="19" t="str">
        <f>IF(係数3!G258="","",係数3!G258)</f>
        <v>(株)エコスタイル_メニューA</v>
      </c>
      <c r="BB258" s="19">
        <f t="shared" si="21"/>
        <v>0</v>
      </c>
      <c r="BD258" s="19" t="str">
        <f>IF(係数3!L259="","",係数3!L259)</f>
        <v>高知ニューエナジー(株)</v>
      </c>
    </row>
    <row r="259" spans="47:56">
      <c r="AU259" s="19" t="str">
        <f>IF(係数3!A259="","",係数3!A259)</f>
        <v/>
      </c>
      <c r="AV259" s="19" t="str">
        <f>IF(係数3!B259="","",係数3!B259)</f>
        <v/>
      </c>
      <c r="AW259" s="19" t="str">
        <f>IF(係数3!C259="","",係数3!C259)</f>
        <v>メニューB</v>
      </c>
      <c r="AX259" s="19">
        <f>IF(係数3!D259="","",係数3!D259)</f>
        <v>0</v>
      </c>
      <c r="AY259" s="19">
        <f>IF(係数3!E259="","",係数3!E259)</f>
        <v>0</v>
      </c>
      <c r="AZ259" s="19" t="str">
        <f>IF(係数3!F259="","",係数3!F259)</f>
        <v>(株)エコスタイル</v>
      </c>
      <c r="BA259" s="19" t="str">
        <f>IF(係数3!G259="","",係数3!G259)</f>
        <v>(株)エコスタイル_メニューB</v>
      </c>
      <c r="BB259" s="19">
        <f t="shared" si="21"/>
        <v>0</v>
      </c>
      <c r="BD259" s="19" t="str">
        <f>IF(係数3!L260="","",係数3!L260)</f>
        <v>神戸電力(株)</v>
      </c>
    </row>
    <row r="260" spans="47:56">
      <c r="AU260" s="19" t="str">
        <f>IF(係数3!A260="","",係数3!A260)</f>
        <v/>
      </c>
      <c r="AV260" s="19" t="str">
        <f>IF(係数3!B260="","",係数3!B260)</f>
        <v/>
      </c>
      <c r="AW260" s="19" t="str">
        <f>IF(係数3!C260="","",係数3!C260)</f>
        <v>メニューC(残差)</v>
      </c>
      <c r="AX260" s="19">
        <f>IF(係数3!D260="","",係数3!D260)</f>
        <v>4.37E-4</v>
      </c>
      <c r="AY260" s="19">
        <f>IF(係数3!E260="","",係数3!E260)</f>
        <v>4.37E-4</v>
      </c>
      <c r="AZ260" s="19" t="str">
        <f>IF(係数3!F260="","",係数3!F260)</f>
        <v>(株)エコスタイル</v>
      </c>
      <c r="BA260" s="19" t="str">
        <f>IF(係数3!G260="","",係数3!G260)</f>
        <v>(株)エコスタイル_メニューC(残差)</v>
      </c>
      <c r="BB260" s="19">
        <f t="shared" si="21"/>
        <v>0.437</v>
      </c>
      <c r="BD260" s="19" t="str">
        <f>IF(係数3!L261="","",係数3!L261)</f>
        <v>コープ電力(株)</v>
      </c>
    </row>
    <row r="261" spans="47:56">
      <c r="AU261" s="19" t="str">
        <f>IF(係数3!A261="","",係数3!A261)</f>
        <v/>
      </c>
      <c r="AV261" s="19" t="str">
        <f>IF(係数3!B261="","",係数3!B261)</f>
        <v/>
      </c>
      <c r="AW261" s="19" t="str">
        <f>IF(係数3!C261="","",係数3!C261)</f>
        <v>(参考値)事業者全体</v>
      </c>
      <c r="AX261" s="19">
        <f>IF(係数3!D261="","",係数3!D261)</f>
        <v>3.8099999999999999E-4</v>
      </c>
      <c r="AY261" s="19">
        <f>IF(係数3!E261="","",係数3!E261)</f>
        <v>3.8099999999999999E-4</v>
      </c>
      <c r="AZ261" s="19" t="str">
        <f>IF(係数3!F261="","",係数3!F261)</f>
        <v>(株)エコスタイル</v>
      </c>
      <c r="BA261" s="19" t="str">
        <f>IF(係数3!G261="","",係数3!G261)</f>
        <v>(株)エコスタイル_(参考値)事業者全体</v>
      </c>
      <c r="BB261" s="19">
        <f t="shared" si="21"/>
        <v>0.38100000000000001</v>
      </c>
      <c r="BD261" s="19" t="str">
        <f>IF(係数3!L262="","",係数3!L262)</f>
        <v>国際航業(株)</v>
      </c>
    </row>
    <row r="262" spans="47:56">
      <c r="AU262" s="19" t="str">
        <f>IF(係数3!A262="","",係数3!A262)</f>
        <v>A0073</v>
      </c>
      <c r="AV262" s="19" t="str">
        <f>IF(係数3!B262="","",係数3!B262)</f>
        <v>入間ガス(株)</v>
      </c>
      <c r="AW262" s="19" t="str">
        <f>IF(係数3!C262="","",係数3!C262)</f>
        <v/>
      </c>
      <c r="AX262" s="19">
        <f>IF(係数3!D262="","",係数3!D262)</f>
        <v>4.1899999999999999E-4</v>
      </c>
      <c r="AY262" s="19">
        <f>IF(係数3!E262="","",係数3!E262)</f>
        <v>4.1899999999999999E-4</v>
      </c>
      <c r="AZ262" s="19" t="str">
        <f>IF(係数3!F262="","",係数3!F262)</f>
        <v>入間ガス(株)</v>
      </c>
      <c r="BA262" s="19" t="str">
        <f>IF(係数3!G262="","",係数3!G262)</f>
        <v>入間ガス(株)_</v>
      </c>
      <c r="BB262" s="19">
        <f t="shared" ref="BB262:BB325" si="22">AY262*1000</f>
        <v>0.41899999999999998</v>
      </c>
      <c r="BD262" s="19" t="str">
        <f>IF(係数3!L263="","",係数3!L263)</f>
        <v>御所野縄文電力(株)</v>
      </c>
    </row>
    <row r="263" spans="47:56">
      <c r="AU263" s="19" t="str">
        <f>IF(係数3!A263="","",係数3!A263)</f>
        <v>A0075</v>
      </c>
      <c r="AV263" s="19" t="str">
        <f>IF(係数3!B263="","",係数3!B263)</f>
        <v>(株)とんでんホールディングス</v>
      </c>
      <c r="AW263" s="19" t="str">
        <f>IF(係数3!C263="","",係数3!C263)</f>
        <v/>
      </c>
      <c r="AX263" s="19">
        <f>IF(係数3!D263="","",係数3!D263)</f>
        <v>5.2899999999999996E-4</v>
      </c>
      <c r="AY263" s="19">
        <f>IF(係数3!E263="","",係数3!E263)</f>
        <v>5.2899999999999996E-4</v>
      </c>
      <c r="AZ263" s="19" t="str">
        <f>IF(係数3!F263="","",係数3!F263)</f>
        <v>(株)とんでんホールディングス</v>
      </c>
      <c r="BA263" s="19" t="str">
        <f>IF(係数3!G263="","",係数3!G263)</f>
        <v>(株)とんでんホールディングス_</v>
      </c>
      <c r="BB263" s="19">
        <f t="shared" si="22"/>
        <v>0.52899999999999991</v>
      </c>
      <c r="BD263" s="19" t="str">
        <f>IF(係数3!L264="","",係数3!L264)</f>
        <v>コスモエネルギーソリューションズ(株)</v>
      </c>
    </row>
    <row r="264" spans="47:56">
      <c r="AU264" s="19" t="str">
        <f>IF(係数3!A264="","",係数3!A264)</f>
        <v>A0076</v>
      </c>
      <c r="AV264" s="19" t="str">
        <f>IF(係数3!B264="","",係数3!B264)</f>
        <v>日鉄エンジニアリング(株)</v>
      </c>
      <c r="AW264" s="19" t="str">
        <f>IF(係数3!C264="","",係数3!C264)</f>
        <v>メニューA</v>
      </c>
      <c r="AX264" s="19">
        <f>IF(係数3!D264="","",係数3!D264)</f>
        <v>0</v>
      </c>
      <c r="AY264" s="19">
        <f>IF(係数3!E264="","",係数3!E264)</f>
        <v>0</v>
      </c>
      <c r="AZ264" s="19" t="str">
        <f>IF(係数3!F264="","",係数3!F264)</f>
        <v>日鉄エンジニアリング(株)</v>
      </c>
      <c r="BA264" s="19" t="str">
        <f>IF(係数3!G264="","",係数3!G264)</f>
        <v>日鉄エンジニアリング(株)_メニューA</v>
      </c>
      <c r="BB264" s="19">
        <f t="shared" si="22"/>
        <v>0</v>
      </c>
      <c r="BD264" s="19" t="str">
        <f>IF(係数3!L265="","",係数3!L265)</f>
        <v>五島市民電力(株)</v>
      </c>
    </row>
    <row r="265" spans="47:56">
      <c r="AU265" s="19" t="str">
        <f>IF(係数3!A265="","",係数3!A265)</f>
        <v/>
      </c>
      <c r="AV265" s="19" t="str">
        <f>IF(係数3!B265="","",係数3!B265)</f>
        <v/>
      </c>
      <c r="AW265" s="19" t="str">
        <f>IF(係数3!C265="","",係数3!C265)</f>
        <v>メニューB</v>
      </c>
      <c r="AX265" s="19">
        <f>IF(係数3!D265="","",係数3!D265)</f>
        <v>0</v>
      </c>
      <c r="AY265" s="19">
        <f>IF(係数3!E265="","",係数3!E265)</f>
        <v>0</v>
      </c>
      <c r="AZ265" s="19" t="str">
        <f>IF(係数3!F265="","",係数3!F265)</f>
        <v>日鉄エンジニアリング(株)</v>
      </c>
      <c r="BA265" s="19" t="str">
        <f>IF(係数3!G265="","",係数3!G265)</f>
        <v>日鉄エンジニアリング(株)_メニューB</v>
      </c>
      <c r="BB265" s="19">
        <f t="shared" si="22"/>
        <v>0</v>
      </c>
      <c r="BD265" s="19" t="str">
        <f>IF(係数3!L266="","",係数3!L266)</f>
        <v>こなんウルトラパワー(株)</v>
      </c>
    </row>
    <row r="266" spans="47:56">
      <c r="AU266" s="19" t="str">
        <f>IF(係数3!A266="","",係数3!A266)</f>
        <v/>
      </c>
      <c r="AV266" s="19" t="str">
        <f>IF(係数3!B266="","",係数3!B266)</f>
        <v/>
      </c>
      <c r="AW266" s="19" t="str">
        <f>IF(係数3!C266="","",係数3!C266)</f>
        <v>メニューC</v>
      </c>
      <c r="AX266" s="19">
        <f>IF(係数3!D266="","",係数3!D266)</f>
        <v>1E-4</v>
      </c>
      <c r="AY266" s="19">
        <f>IF(係数3!E266="","",係数3!E266)</f>
        <v>1E-4</v>
      </c>
      <c r="AZ266" s="19" t="str">
        <f>IF(係数3!F266="","",係数3!F266)</f>
        <v>日鉄エンジニアリング(株)</v>
      </c>
      <c r="BA266" s="19" t="str">
        <f>IF(係数3!G266="","",係数3!G266)</f>
        <v>日鉄エンジニアリング(株)_メニューC</v>
      </c>
      <c r="BB266" s="19">
        <f t="shared" si="22"/>
        <v>0.1</v>
      </c>
      <c r="BD266" s="19" t="str">
        <f>IF(係数3!L267="","",係数3!L267)</f>
        <v>(株)コンシェルジュ</v>
      </c>
    </row>
    <row r="267" spans="47:56">
      <c r="AU267" s="19" t="str">
        <f>IF(係数3!A267="","",係数3!A267)</f>
        <v/>
      </c>
      <c r="AV267" s="19" t="str">
        <f>IF(係数3!B267="","",係数3!B267)</f>
        <v/>
      </c>
      <c r="AW267" s="19" t="str">
        <f>IF(係数3!C267="","",係数3!C267)</f>
        <v>メニューD</v>
      </c>
      <c r="AX267" s="19">
        <f>IF(係数3!D267="","",係数3!D267)</f>
        <v>2.5000000000000001E-4</v>
      </c>
      <c r="AY267" s="19">
        <f>IF(係数3!E267="","",係数3!E267)</f>
        <v>2.5000000000000001E-4</v>
      </c>
      <c r="AZ267" s="19" t="str">
        <f>IF(係数3!F267="","",係数3!F267)</f>
        <v>日鉄エンジニアリング(株)</v>
      </c>
      <c r="BA267" s="19" t="str">
        <f>IF(係数3!G267="","",係数3!G267)</f>
        <v>日鉄エンジニアリング(株)_メニューD</v>
      </c>
      <c r="BB267" s="19">
        <f t="shared" si="22"/>
        <v>0.25</v>
      </c>
      <c r="BD267" s="19" t="str">
        <f>IF(係数3!L268="","",係数3!L268)</f>
        <v>サーラeエナジー(株)</v>
      </c>
    </row>
    <row r="268" spans="47:56">
      <c r="AU268" s="19" t="str">
        <f>IF(係数3!A268="","",係数3!A268)</f>
        <v/>
      </c>
      <c r="AV268" s="19" t="str">
        <f>IF(係数3!B268="","",係数3!B268)</f>
        <v/>
      </c>
      <c r="AW268" s="19" t="str">
        <f>IF(係数3!C268="","",係数3!C268)</f>
        <v>メニューE(残差)</v>
      </c>
      <c r="AX268" s="19">
        <f>IF(係数3!D268="","",係数3!D268)</f>
        <v>6.9200000000000002E-4</v>
      </c>
      <c r="AY268" s="19">
        <f>IF(係数3!E268="","",係数3!E268)</f>
        <v>6.9200000000000002E-4</v>
      </c>
      <c r="AZ268" s="19" t="str">
        <f>IF(係数3!F268="","",係数3!F268)</f>
        <v>日鉄エンジニアリング(株)</v>
      </c>
      <c r="BA268" s="19" t="str">
        <f>IF(係数3!G268="","",係数3!G268)</f>
        <v>日鉄エンジニアリング(株)_メニューE(残差)</v>
      </c>
      <c r="BB268" s="19">
        <f t="shared" si="22"/>
        <v>0.69200000000000006</v>
      </c>
      <c r="BD268" s="19" t="str">
        <f>IF(係数3!L269="","",係数3!L269)</f>
        <v>(株)再エネ思考電力</v>
      </c>
    </row>
    <row r="269" spans="47:56">
      <c r="AU269" s="19" t="str">
        <f>IF(係数3!A269="","",係数3!A269)</f>
        <v/>
      </c>
      <c r="AV269" s="19" t="str">
        <f>IF(係数3!B269="","",係数3!B269)</f>
        <v/>
      </c>
      <c r="AW269" s="19" t="str">
        <f>IF(係数3!C269="","",係数3!C269)</f>
        <v>(参考値)事業者全体</v>
      </c>
      <c r="AX269" s="19">
        <f>IF(係数3!D269="","",係数3!D269)</f>
        <v>5.44E-4</v>
      </c>
      <c r="AY269" s="19">
        <f>IF(係数3!E269="","",係数3!E269)</f>
        <v>5.44E-4</v>
      </c>
      <c r="AZ269" s="19" t="str">
        <f>IF(係数3!F269="","",係数3!F269)</f>
        <v>日鉄エンジニアリング(株)</v>
      </c>
      <c r="BA269" s="19" t="str">
        <f>IF(係数3!G269="","",係数3!G269)</f>
        <v>日鉄エンジニアリング(株)_(参考値)事業者全体</v>
      </c>
      <c r="BB269" s="19">
        <f t="shared" si="22"/>
        <v>0.54400000000000004</v>
      </c>
      <c r="BD269" s="19" t="str">
        <f>IF(係数3!L270="","",係数3!L270)</f>
        <v>埼玉ガス(株)</v>
      </c>
    </row>
    <row r="270" spans="47:56">
      <c r="AU270" s="19" t="str">
        <f>IF(係数3!A270="","",係数3!A270)</f>
        <v>A0077</v>
      </c>
      <c r="AV270" s="19" t="str">
        <f>IF(係数3!B270="","",係数3!B270)</f>
        <v>auエネルギー＆ライフ(株)</v>
      </c>
      <c r="AW270" s="19" t="str">
        <f>IF(係数3!C270="","",係数3!C270)</f>
        <v>メニューA</v>
      </c>
      <c r="AX270" s="19">
        <f>IF(係数3!D270="","",係数3!D270)</f>
        <v>0</v>
      </c>
      <c r="AY270" s="19">
        <f>IF(係数3!E270="","",係数3!E270)</f>
        <v>0</v>
      </c>
      <c r="AZ270" s="19" t="str">
        <f>IF(係数3!F270="","",係数3!F270)</f>
        <v>auエネルギー＆ライフ(株)</v>
      </c>
      <c r="BA270" s="19" t="str">
        <f>IF(係数3!G270="","",係数3!G270)</f>
        <v>auエネルギー＆ライフ(株)_メニューA</v>
      </c>
      <c r="BB270" s="19">
        <f t="shared" si="22"/>
        <v>0</v>
      </c>
      <c r="BD270" s="19" t="str">
        <f>IF(係数3!L271="","",係数3!L271)</f>
        <v>最適でんき(株)（旧：エナジーサプライ(株)）</v>
      </c>
    </row>
    <row r="271" spans="47:56">
      <c r="AU271" s="19" t="str">
        <f>IF(係数3!A271="","",係数3!A271)</f>
        <v/>
      </c>
      <c r="AV271" s="19" t="str">
        <f>IF(係数3!B271="","",係数3!B271)</f>
        <v/>
      </c>
      <c r="AW271" s="19" t="str">
        <f>IF(係数3!C271="","",係数3!C271)</f>
        <v>メニューB</v>
      </c>
      <c r="AX271" s="19">
        <f>IF(係数3!D271="","",係数3!D271)</f>
        <v>0</v>
      </c>
      <c r="AY271" s="19">
        <f>IF(係数3!E271="","",係数3!E271)</f>
        <v>0</v>
      </c>
      <c r="AZ271" s="19" t="str">
        <f>IF(係数3!F271="","",係数3!F271)</f>
        <v>auエネルギー＆ライフ(株)</v>
      </c>
      <c r="BA271" s="19" t="str">
        <f>IF(係数3!G271="","",係数3!G271)</f>
        <v>auエネルギー＆ライフ(株)_メニューB</v>
      </c>
      <c r="BB271" s="19">
        <f t="shared" si="22"/>
        <v>0</v>
      </c>
      <c r="BD271" s="19" t="str">
        <f>IF(係数3!L272="","",係数3!L272)</f>
        <v>(株)彩の国でんき</v>
      </c>
    </row>
    <row r="272" spans="47:56">
      <c r="AU272" s="19" t="str">
        <f>IF(係数3!A272="","",係数3!A272)</f>
        <v/>
      </c>
      <c r="AV272" s="19" t="str">
        <f>IF(係数3!B272="","",係数3!B272)</f>
        <v/>
      </c>
      <c r="AW272" s="19" t="str">
        <f>IF(係数3!C272="","",係数3!C272)</f>
        <v>メニューC(残差)</v>
      </c>
      <c r="AX272" s="19">
        <f>IF(係数3!D272="","",係数3!D272)</f>
        <v>4.2499999999999998E-4</v>
      </c>
      <c r="AY272" s="19">
        <f>IF(係数3!E272="","",係数3!E272)</f>
        <v>4.2499999999999998E-4</v>
      </c>
      <c r="AZ272" s="19" t="str">
        <f>IF(係数3!F272="","",係数3!F272)</f>
        <v>auエネルギー＆ライフ(株)</v>
      </c>
      <c r="BA272" s="19" t="str">
        <f>IF(係数3!G272="","",係数3!G272)</f>
        <v>auエネルギー＆ライフ(株)_メニューC(残差)</v>
      </c>
      <c r="BB272" s="19">
        <f t="shared" si="22"/>
        <v>0.42499999999999999</v>
      </c>
      <c r="BD272" s="19" t="str">
        <f>IF(係数3!L273="","",係数3!L273)</f>
        <v>西部瓦斯(株)</v>
      </c>
    </row>
    <row r="273" spans="47:56">
      <c r="AU273" s="19" t="str">
        <f>IF(係数3!A273="","",係数3!A273)</f>
        <v/>
      </c>
      <c r="AV273" s="19" t="str">
        <f>IF(係数3!B273="","",係数3!B273)</f>
        <v/>
      </c>
      <c r="AW273" s="19" t="str">
        <f>IF(係数3!C273="","",係数3!C273)</f>
        <v>(参考値)事業者全体</v>
      </c>
      <c r="AX273" s="19">
        <f>IF(係数3!D273="","",係数3!D273)</f>
        <v>4.0200000000000001E-4</v>
      </c>
      <c r="AY273" s="19">
        <f>IF(係数3!E273="","",係数3!E273)</f>
        <v>4.0200000000000001E-4</v>
      </c>
      <c r="AZ273" s="19" t="str">
        <f>IF(係数3!F273="","",係数3!F273)</f>
        <v>auエネルギー＆ライフ(株)</v>
      </c>
      <c r="BA273" s="19" t="str">
        <f>IF(係数3!G273="","",係数3!G273)</f>
        <v>auエネルギー＆ライフ(株)_(参考値)事業者全体</v>
      </c>
      <c r="BB273" s="19">
        <f t="shared" si="22"/>
        <v>0.40200000000000002</v>
      </c>
      <c r="BD273" s="19" t="str">
        <f>IF(係数3!L274="","",係数3!L274)</f>
        <v>酒田天然瓦斯(株)</v>
      </c>
    </row>
    <row r="274" spans="47:56">
      <c r="AU274" s="19" t="str">
        <f>IF(係数3!A274="","",係数3!A274)</f>
        <v>A0079</v>
      </c>
      <c r="AV274" s="19" t="str">
        <f>IF(係数3!B274="","",係数3!B274)</f>
        <v>イワタニ関東(株)</v>
      </c>
      <c r="AW274" s="19" t="str">
        <f>IF(係数3!C274="","",係数3!C274)</f>
        <v/>
      </c>
      <c r="AX274" s="19">
        <f>IF(係数3!D274="","",係数3!D274)</f>
        <v>5.8799999999999998E-4</v>
      </c>
      <c r="AY274" s="19">
        <f>IF(係数3!E274="","",係数3!E274)</f>
        <v>5.8799999999999998E-4</v>
      </c>
      <c r="AZ274" s="19" t="str">
        <f>IF(係数3!F274="","",係数3!F274)</f>
        <v>イワタニ関東(株)</v>
      </c>
      <c r="BA274" s="19" t="str">
        <f>IF(係数3!G274="","",係数3!G274)</f>
        <v>イワタニ関東(株)_</v>
      </c>
      <c r="BB274" s="19">
        <f t="shared" si="22"/>
        <v>0.58799999999999997</v>
      </c>
      <c r="BD274" s="19" t="str">
        <f>IF(係数3!L275="","",係数3!L275)</f>
        <v>坂戸ガス(株)</v>
      </c>
    </row>
    <row r="275" spans="47:56">
      <c r="AU275" s="19" t="str">
        <f>IF(係数3!A275="","",係数3!A275)</f>
        <v>A0080</v>
      </c>
      <c r="AV275" s="19" t="str">
        <f>IF(係数3!B275="","",係数3!B275)</f>
        <v>イワタニ首都圏(株)</v>
      </c>
      <c r="AW275" s="19" t="str">
        <f>IF(係数3!C275="","",係数3!C275)</f>
        <v/>
      </c>
      <c r="AX275" s="19">
        <f>IF(係数3!D275="","",係数3!D275)</f>
        <v>5.6099999999999998E-4</v>
      </c>
      <c r="AY275" s="19">
        <f>IF(係数3!E275="","",係数3!E275)</f>
        <v>5.6099999999999998E-4</v>
      </c>
      <c r="AZ275" s="19" t="str">
        <f>IF(係数3!F275="","",係数3!F275)</f>
        <v>イワタニ首都圏(株)</v>
      </c>
      <c r="BA275" s="19" t="str">
        <f>IF(係数3!G275="","",係数3!G275)</f>
        <v>イワタニ首都圏(株)_</v>
      </c>
      <c r="BB275" s="19">
        <f t="shared" si="22"/>
        <v>0.56099999999999994</v>
      </c>
      <c r="BD275" s="19" t="str">
        <f>IF(係数3!L276="","",係数3!L276)</f>
        <v>(株)さくら新電力</v>
      </c>
    </row>
    <row r="276" spans="47:56">
      <c r="AU276" s="19" t="str">
        <f>IF(係数3!A276="","",係数3!A276)</f>
        <v>A0081</v>
      </c>
      <c r="AV276" s="19" t="str">
        <f>IF(係数3!B276="","",係数3!B276)</f>
        <v>サーラeエナジー(株)</v>
      </c>
      <c r="AW276" s="19" t="str">
        <f>IF(係数3!C276="","",係数3!C276)</f>
        <v>メニューA</v>
      </c>
      <c r="AX276" s="19">
        <f>IF(係数3!D276="","",係数3!D276)</f>
        <v>0</v>
      </c>
      <c r="AY276" s="19">
        <f>IF(係数3!E276="","",係数3!E276)</f>
        <v>0</v>
      </c>
      <c r="AZ276" s="19" t="str">
        <f>IF(係数3!F276="","",係数3!F276)</f>
        <v>サーラeエナジー(株)</v>
      </c>
      <c r="BA276" s="19" t="str">
        <f>IF(係数3!G276="","",係数3!G276)</f>
        <v>サーラeエナジー(株)_メニューA</v>
      </c>
      <c r="BB276" s="19">
        <f t="shared" si="22"/>
        <v>0</v>
      </c>
      <c r="BD276" s="19" t="str">
        <f>IF(係数3!L277="","",係数3!L277)</f>
        <v>里山パワーワークス(株)</v>
      </c>
    </row>
    <row r="277" spans="47:56">
      <c r="AU277" s="19" t="str">
        <f>IF(係数3!A277="","",係数3!A277)</f>
        <v/>
      </c>
      <c r="AV277" s="19" t="str">
        <f>IF(係数3!B277="","",係数3!B277)</f>
        <v/>
      </c>
      <c r="AW277" s="19" t="str">
        <f>IF(係数3!C277="","",係数3!C277)</f>
        <v>メニューB</v>
      </c>
      <c r="AX277" s="19">
        <f>IF(係数3!D277="","",係数3!D277)</f>
        <v>3.8699999999999997E-4</v>
      </c>
      <c r="AY277" s="19">
        <f>IF(係数3!E277="","",係数3!E277)</f>
        <v>3.8699999999999997E-4</v>
      </c>
      <c r="AZ277" s="19" t="str">
        <f>IF(係数3!F277="","",係数3!F277)</f>
        <v>サーラeエナジー(株)</v>
      </c>
      <c r="BA277" s="19" t="str">
        <f>IF(係数3!G277="","",係数3!G277)</f>
        <v>サーラeエナジー(株)_メニューB</v>
      </c>
      <c r="BB277" s="19">
        <f t="shared" si="22"/>
        <v>0.38699999999999996</v>
      </c>
      <c r="BD277" s="19" t="str">
        <f>IF(係数3!L278="","",係数3!L278)</f>
        <v>(株)サニックス</v>
      </c>
    </row>
    <row r="278" spans="47:56">
      <c r="AU278" s="19" t="str">
        <f>IF(係数3!A278="","",係数3!A278)</f>
        <v/>
      </c>
      <c r="AV278" s="19" t="str">
        <f>IF(係数3!B278="","",係数3!B278)</f>
        <v/>
      </c>
      <c r="AW278" s="19" t="str">
        <f>IF(係数3!C278="","",係数3!C278)</f>
        <v>メニューC(残差)</v>
      </c>
      <c r="AX278" s="19">
        <f>IF(係数3!D278="","",係数3!D278)</f>
        <v>4.2000000000000002E-4</v>
      </c>
      <c r="AY278" s="19">
        <f>IF(係数3!E278="","",係数3!E278)</f>
        <v>4.2000000000000002E-4</v>
      </c>
      <c r="AZ278" s="19" t="str">
        <f>IF(係数3!F278="","",係数3!F278)</f>
        <v>サーラeエナジー(株)</v>
      </c>
      <c r="BA278" s="19" t="str">
        <f>IF(係数3!G278="","",係数3!G278)</f>
        <v>サーラeエナジー(株)_メニューC(残差)</v>
      </c>
      <c r="BB278" s="19">
        <f t="shared" si="22"/>
        <v>0.42000000000000004</v>
      </c>
      <c r="BD278" s="19" t="str">
        <f>IF(係数3!L279="","",係数3!L279)</f>
        <v>佐野瓦斯(株)</v>
      </c>
    </row>
    <row r="279" spans="47:56">
      <c r="AU279" s="19" t="str">
        <f>IF(係数3!A279="","",係数3!A279)</f>
        <v/>
      </c>
      <c r="AV279" s="19" t="str">
        <f>IF(係数3!B279="","",係数3!B279)</f>
        <v/>
      </c>
      <c r="AW279" s="19" t="str">
        <f>IF(係数3!C279="","",係数3!C279)</f>
        <v>(参考値)事業者全体</v>
      </c>
      <c r="AX279" s="19">
        <f>IF(係数3!D279="","",係数3!D279)</f>
        <v>4.1300000000000001E-4</v>
      </c>
      <c r="AY279" s="19">
        <f>IF(係数3!E279="","",係数3!E279)</f>
        <v>4.1300000000000001E-4</v>
      </c>
      <c r="AZ279" s="19" t="str">
        <f>IF(係数3!F279="","",係数3!F279)</f>
        <v>サーラeエナジー(株)</v>
      </c>
      <c r="BA279" s="19" t="str">
        <f>IF(係数3!G279="","",係数3!G279)</f>
        <v>サーラeエナジー(株)_(参考値)事業者全体</v>
      </c>
      <c r="BB279" s="19">
        <f t="shared" si="22"/>
        <v>0.41300000000000003</v>
      </c>
      <c r="BD279" s="19" t="str">
        <f>IF(係数3!L280="","",係数3!L280)</f>
        <v>サミットエナジー(株)</v>
      </c>
    </row>
    <row r="280" spans="47:56">
      <c r="AU280" s="19" t="str">
        <f>IF(係数3!A280="","",係数3!A280)</f>
        <v>A0082</v>
      </c>
      <c r="AV280" s="19" t="str">
        <f>IF(係数3!B280="","",係数3!B280)</f>
        <v>(株)地球クラブ</v>
      </c>
      <c r="AW280" s="19" t="str">
        <f>IF(係数3!C280="","",係数3!C280)</f>
        <v>メニューA</v>
      </c>
      <c r="AX280" s="19">
        <f>IF(係数3!D280="","",係数3!D280)</f>
        <v>0</v>
      </c>
      <c r="AY280" s="19">
        <f>IF(係数3!E280="","",係数3!E280)</f>
        <v>0</v>
      </c>
      <c r="AZ280" s="19" t="str">
        <f>IF(係数3!F280="","",係数3!F280)</f>
        <v>(株)地球クラブ</v>
      </c>
      <c r="BA280" s="19" t="str">
        <f>IF(係数3!G280="","",係数3!G280)</f>
        <v>(株)地球クラブ_メニューA</v>
      </c>
      <c r="BB280" s="19">
        <f t="shared" si="22"/>
        <v>0</v>
      </c>
      <c r="BD280" s="19" t="str">
        <f>IF(係数3!L281="","",係数3!L281)</f>
        <v>山陰エレキ・アライアンス(株)</v>
      </c>
    </row>
    <row r="281" spans="47:56">
      <c r="AU281" s="19" t="str">
        <f>IF(係数3!A281="","",係数3!A281)</f>
        <v/>
      </c>
      <c r="AV281" s="19" t="str">
        <f>IF(係数3!B281="","",係数3!B281)</f>
        <v/>
      </c>
      <c r="AW281" s="19" t="str">
        <f>IF(係数3!C281="","",係数3!C281)</f>
        <v>メニューB</v>
      </c>
      <c r="AX281" s="19">
        <f>IF(係数3!D281="","",係数3!D281)</f>
        <v>3.7199999999999999E-4</v>
      </c>
      <c r="AY281" s="19">
        <f>IF(係数3!E281="","",係数3!E281)</f>
        <v>3.7199999999999999E-4</v>
      </c>
      <c r="AZ281" s="19" t="str">
        <f>IF(係数3!F281="","",係数3!F281)</f>
        <v>(株)地球クラブ</v>
      </c>
      <c r="BA281" s="19" t="str">
        <f>IF(係数3!G281="","",係数3!G281)</f>
        <v>(株)地球クラブ_メニューB</v>
      </c>
      <c r="BB281" s="19">
        <f t="shared" si="22"/>
        <v>0.372</v>
      </c>
      <c r="BD281" s="19" t="str">
        <f>IF(係数3!L282="","",係数3!L282)</f>
        <v>山陰酸素工業(株)</v>
      </c>
    </row>
    <row r="282" spans="47:56">
      <c r="AU282" s="19" t="str">
        <f>IF(係数3!A282="","",係数3!A282)</f>
        <v/>
      </c>
      <c r="AV282" s="19" t="str">
        <f>IF(係数3!B282="","",係数3!B282)</f>
        <v/>
      </c>
      <c r="AW282" s="19" t="str">
        <f>IF(係数3!C282="","",係数3!C282)</f>
        <v>(参考値)事業者全体</v>
      </c>
      <c r="AX282" s="19">
        <f>IF(係数3!D282="","",係数3!D282)</f>
        <v>3.3599999999999998E-4</v>
      </c>
      <c r="AY282" s="19">
        <f>IF(係数3!E282="","",係数3!E282)</f>
        <v>3.3599999999999998E-4</v>
      </c>
      <c r="AZ282" s="19" t="str">
        <f>IF(係数3!F282="","",係数3!F282)</f>
        <v>(株)地球クラブ</v>
      </c>
      <c r="BA282" s="19" t="str">
        <f>IF(係数3!G282="","",係数3!G282)</f>
        <v>(株)地球クラブ_(参考値)事業者全体</v>
      </c>
      <c r="BB282" s="19">
        <f t="shared" si="22"/>
        <v>0.33599999999999997</v>
      </c>
      <c r="BD282" s="19" t="str">
        <f>IF(係数3!L283="","",係数3!L283)</f>
        <v>(株)三郷ひまわりエナジー</v>
      </c>
    </row>
    <row r="283" spans="47:56">
      <c r="AU283" s="19" t="str">
        <f>IF(係数3!A283="","",係数3!A283)</f>
        <v>A0084</v>
      </c>
      <c r="AV283" s="19" t="str">
        <f>IF(係数3!B283="","",係数3!B283)</f>
        <v>西部瓦斯(株)</v>
      </c>
      <c r="AW283" s="19" t="str">
        <f>IF(係数3!C283="","",係数3!C283)</f>
        <v>メニューA</v>
      </c>
      <c r="AX283" s="19">
        <f>IF(係数3!D283="","",係数3!D283)</f>
        <v>0</v>
      </c>
      <c r="AY283" s="19">
        <f>IF(係数3!E283="","",係数3!E283)</f>
        <v>0</v>
      </c>
      <c r="AZ283" s="19" t="str">
        <f>IF(係数3!F283="","",係数3!F283)</f>
        <v>西部瓦斯(株)</v>
      </c>
      <c r="BA283" s="19" t="str">
        <f>IF(係数3!G283="","",係数3!G283)</f>
        <v>西部瓦斯(株)_メニューA</v>
      </c>
      <c r="BB283" s="19">
        <f t="shared" si="22"/>
        <v>0</v>
      </c>
      <c r="BD283" s="19" t="str">
        <f>IF(係数3!L284="","",係数3!L284)</f>
        <v>サントラベラーズサービス有限会社</v>
      </c>
    </row>
    <row r="284" spans="47:56">
      <c r="AU284" s="19" t="str">
        <f>IF(係数3!A284="","",係数3!A284)</f>
        <v/>
      </c>
      <c r="AV284" s="19" t="str">
        <f>IF(係数3!B284="","",係数3!B284)</f>
        <v/>
      </c>
      <c r="AW284" s="19" t="str">
        <f>IF(係数3!C284="","",係数3!C284)</f>
        <v>メニューB(残差)</v>
      </c>
      <c r="AX284" s="19">
        <f>IF(係数3!D284="","",係数3!D284)</f>
        <v>4.5399999999999998E-4</v>
      </c>
      <c r="AY284" s="19">
        <f>IF(係数3!E284="","",係数3!E284)</f>
        <v>4.5399999999999998E-4</v>
      </c>
      <c r="AZ284" s="19" t="str">
        <f>IF(係数3!F284="","",係数3!F284)</f>
        <v>西部瓦斯(株)</v>
      </c>
      <c r="BA284" s="19" t="str">
        <f>IF(係数3!G284="","",係数3!G284)</f>
        <v>西部瓦斯(株)_メニューB(残差)</v>
      </c>
      <c r="BB284" s="19">
        <f t="shared" si="22"/>
        <v>0.45399999999999996</v>
      </c>
      <c r="BD284" s="19" t="str">
        <f>IF(係数3!L285="","",係数3!L285)</f>
        <v>(株)シーエナジー</v>
      </c>
    </row>
    <row r="285" spans="47:56">
      <c r="AU285" s="19" t="str">
        <f>IF(係数3!A285="","",係数3!A285)</f>
        <v/>
      </c>
      <c r="AV285" s="19" t="str">
        <f>IF(係数3!B285="","",係数3!B285)</f>
        <v/>
      </c>
      <c r="AW285" s="19" t="str">
        <f>IF(係数3!C285="","",係数3!C285)</f>
        <v>(参考値)事業者全体</v>
      </c>
      <c r="AX285" s="19">
        <f>IF(係数3!D285="","",係数3!D285)</f>
        <v>4.1399999999999998E-4</v>
      </c>
      <c r="AY285" s="19">
        <f>IF(係数3!E285="","",係数3!E285)</f>
        <v>4.1399999999999998E-4</v>
      </c>
      <c r="AZ285" s="19" t="str">
        <f>IF(係数3!F285="","",係数3!F285)</f>
        <v>西部瓦斯(株)</v>
      </c>
      <c r="BA285" s="19" t="str">
        <f>IF(係数3!G285="","",係数3!G285)</f>
        <v>西部瓦斯(株)_(参考値)事業者全体</v>
      </c>
      <c r="BB285" s="19">
        <f t="shared" si="22"/>
        <v>0.41399999999999998</v>
      </c>
      <c r="BD285" s="19" t="str">
        <f>IF(係数3!L286="","",係数3!L286)</f>
        <v>(株)シーラソーラー</v>
      </c>
    </row>
    <row r="286" spans="47:56">
      <c r="AU286" s="19" t="str">
        <f>IF(係数3!A286="","",係数3!A286)</f>
        <v>A0085</v>
      </c>
      <c r="AV286" s="19" t="str">
        <f>IF(係数3!B286="","",係数3!B286)</f>
        <v>東邦ガス(株)</v>
      </c>
      <c r="AW286" s="19" t="str">
        <f>IF(係数3!C286="","",係数3!C286)</f>
        <v>メニューA</v>
      </c>
      <c r="AX286" s="19">
        <f>IF(係数3!D286="","",係数3!D286)</f>
        <v>3.2000000000000003E-4</v>
      </c>
      <c r="AY286" s="19">
        <f>IF(係数3!E286="","",係数3!E286)</f>
        <v>3.2000000000000003E-4</v>
      </c>
      <c r="AZ286" s="19" t="str">
        <f>IF(係数3!F286="","",係数3!F286)</f>
        <v>東邦ガス(株)</v>
      </c>
      <c r="BA286" s="19" t="str">
        <f>IF(係数3!G286="","",係数3!G286)</f>
        <v>東邦ガス(株)_メニューA</v>
      </c>
      <c r="BB286" s="19">
        <f t="shared" si="22"/>
        <v>0.32</v>
      </c>
      <c r="BD286" s="19" t="str">
        <f>IF(係数3!L287="","",係数3!L287)</f>
        <v>(株)ジェイコム札幌</v>
      </c>
    </row>
    <row r="287" spans="47:56">
      <c r="AU287" s="19" t="str">
        <f>IF(係数3!A287="","",係数3!A287)</f>
        <v/>
      </c>
      <c r="AV287" s="19" t="str">
        <f>IF(係数3!B287="","",係数3!B287)</f>
        <v/>
      </c>
      <c r="AW287" s="19" t="str">
        <f>IF(係数3!C287="","",係数3!C287)</f>
        <v>メニューB</v>
      </c>
      <c r="AX287" s="19">
        <f>IF(係数3!D287="","",係数3!D287)</f>
        <v>0</v>
      </c>
      <c r="AY287" s="19">
        <f>IF(係数3!E287="","",係数3!E287)</f>
        <v>0</v>
      </c>
      <c r="AZ287" s="19" t="str">
        <f>IF(係数3!F287="","",係数3!F287)</f>
        <v>東邦ガス(株)</v>
      </c>
      <c r="BA287" s="19" t="str">
        <f>IF(係数3!G287="","",係数3!G287)</f>
        <v>東邦ガス(株)_メニューB</v>
      </c>
      <c r="BB287" s="19">
        <f t="shared" si="22"/>
        <v>0</v>
      </c>
      <c r="BD287" s="19" t="str">
        <f>IF(係数3!L288="","",係数3!L288)</f>
        <v>シェルジャパン(株)</v>
      </c>
    </row>
    <row r="288" spans="47:56">
      <c r="AU288" s="19" t="str">
        <f>IF(係数3!A288="","",係数3!A288)</f>
        <v/>
      </c>
      <c r="AV288" s="19" t="str">
        <f>IF(係数3!B288="","",係数3!B288)</f>
        <v/>
      </c>
      <c r="AW288" s="19" t="str">
        <f>IF(係数3!C288="","",係数3!C288)</f>
        <v>メニューC(残差)</v>
      </c>
      <c r="AX288" s="19">
        <f>IF(係数3!D288="","",係数3!D288)</f>
        <v>5.4299999999999997E-4</v>
      </c>
      <c r="AY288" s="19">
        <f>IF(係数3!E288="","",係数3!E288)</f>
        <v>5.4299999999999997E-4</v>
      </c>
      <c r="AZ288" s="19" t="str">
        <f>IF(係数3!F288="","",係数3!F288)</f>
        <v>東邦ガス(株)</v>
      </c>
      <c r="BA288" s="19" t="str">
        <f>IF(係数3!G288="","",係数3!G288)</f>
        <v>東邦ガス(株)_メニューC(残差)</v>
      </c>
      <c r="BB288" s="19">
        <f t="shared" si="22"/>
        <v>0.54299999999999993</v>
      </c>
      <c r="BD288" s="19" t="str">
        <f>IF(係数3!L289="","",係数3!L289)</f>
        <v>(株)しおさい電力</v>
      </c>
    </row>
    <row r="289" spans="47:56">
      <c r="AU289" s="19" t="str">
        <f>IF(係数3!A289="","",係数3!A289)</f>
        <v/>
      </c>
      <c r="AV289" s="19" t="str">
        <f>IF(係数3!B289="","",係数3!B289)</f>
        <v/>
      </c>
      <c r="AW289" s="19" t="str">
        <f>IF(係数3!C289="","",係数3!C289)</f>
        <v>(参考値)事業者全体</v>
      </c>
      <c r="AX289" s="19">
        <f>IF(係数3!D289="","",係数3!D289)</f>
        <v>5.1400000000000003E-4</v>
      </c>
      <c r="AY289" s="19">
        <f>IF(係数3!E289="","",係数3!E289)</f>
        <v>5.1400000000000003E-4</v>
      </c>
      <c r="AZ289" s="19" t="str">
        <f>IF(係数3!F289="","",係数3!F289)</f>
        <v>東邦ガス(株)</v>
      </c>
      <c r="BA289" s="19" t="str">
        <f>IF(係数3!G289="","",係数3!G289)</f>
        <v>東邦ガス(株)_(参考値)事業者全体</v>
      </c>
      <c r="BB289" s="19">
        <f t="shared" si="22"/>
        <v>0.51400000000000001</v>
      </c>
      <c r="BD289" s="19" t="str">
        <f>IF(係数3!L290="","",係数3!L290)</f>
        <v>(株)シグナストラスト</v>
      </c>
    </row>
    <row r="290" spans="47:56">
      <c r="AU290" s="19" t="str">
        <f>IF(係数3!A290="","",係数3!A290)</f>
        <v>A0086</v>
      </c>
      <c r="AV290" s="19" t="str">
        <f>IF(係数3!B290="","",係数3!B290)</f>
        <v>シナネン(株)</v>
      </c>
      <c r="AW290" s="19" t="str">
        <f>IF(係数3!C290="","",係数3!C290)</f>
        <v>メニューA</v>
      </c>
      <c r="AX290" s="19">
        <f>IF(係数3!D290="","",係数3!D290)</f>
        <v>0</v>
      </c>
      <c r="AY290" s="19">
        <f>IF(係数3!E290="","",係数3!E290)</f>
        <v>0</v>
      </c>
      <c r="AZ290" s="19" t="str">
        <f>IF(係数3!F290="","",係数3!F290)</f>
        <v>シナネン(株)</v>
      </c>
      <c r="BA290" s="19" t="str">
        <f>IF(係数3!G290="","",係数3!G290)</f>
        <v>シナネン(株)_メニューA</v>
      </c>
      <c r="BB290" s="19">
        <f t="shared" si="22"/>
        <v>0</v>
      </c>
      <c r="BD290" s="19" t="str">
        <f>IF(係数3!L291="","",係数3!L291)</f>
        <v>ジケイ・スペース(株)</v>
      </c>
    </row>
    <row r="291" spans="47:56">
      <c r="AU291" s="19" t="str">
        <f>IF(係数3!A291="","",係数3!A291)</f>
        <v/>
      </c>
      <c r="AV291" s="19" t="str">
        <f>IF(係数3!B291="","",係数3!B291)</f>
        <v/>
      </c>
      <c r="AW291" s="19" t="str">
        <f>IF(係数3!C291="","",係数3!C291)</f>
        <v>メニューB</v>
      </c>
      <c r="AX291" s="19">
        <f>IF(係数3!D291="","",係数3!D291)</f>
        <v>1.25E-4</v>
      </c>
      <c r="AY291" s="19">
        <f>IF(係数3!E291="","",係数3!E291)</f>
        <v>1.25E-4</v>
      </c>
      <c r="AZ291" s="19" t="str">
        <f>IF(係数3!F291="","",係数3!F291)</f>
        <v>シナネン(株)</v>
      </c>
      <c r="BA291" s="19" t="str">
        <f>IF(係数3!G291="","",係数3!G291)</f>
        <v>シナネン(株)_メニューB</v>
      </c>
      <c r="BB291" s="19">
        <f t="shared" si="22"/>
        <v>0.125</v>
      </c>
      <c r="BD291" s="19" t="str">
        <f>IF(係数3!L292="","",係数3!L292)</f>
        <v>静岡ガス＆パワー(株)</v>
      </c>
    </row>
    <row r="292" spans="47:56">
      <c r="AU292" s="19" t="str">
        <f>IF(係数3!A292="","",係数3!A292)</f>
        <v/>
      </c>
      <c r="AV292" s="19" t="str">
        <f>IF(係数3!B292="","",係数3!B292)</f>
        <v/>
      </c>
      <c r="AW292" s="19" t="str">
        <f>IF(係数3!C292="","",係数3!C292)</f>
        <v>メニューC</v>
      </c>
      <c r="AX292" s="19">
        <f>IF(係数3!D292="","",係数3!D292)</f>
        <v>1.7799999999999999E-4</v>
      </c>
      <c r="AY292" s="19">
        <f>IF(係数3!E292="","",係数3!E292)</f>
        <v>1.7799999999999999E-4</v>
      </c>
      <c r="AZ292" s="19" t="str">
        <f>IF(係数3!F292="","",係数3!F292)</f>
        <v>シナネン(株)</v>
      </c>
      <c r="BA292" s="19" t="str">
        <f>IF(係数3!G292="","",係数3!G292)</f>
        <v>シナネン(株)_メニューC</v>
      </c>
      <c r="BB292" s="19">
        <f t="shared" si="22"/>
        <v>0.17799999999999999</v>
      </c>
      <c r="BD292" s="19" t="str">
        <f>IF(係数3!L293="","",係数3!L293)</f>
        <v>自然電力(株)</v>
      </c>
    </row>
    <row r="293" spans="47:56">
      <c r="AU293" s="19" t="str">
        <f>IF(係数3!A293="","",係数3!A293)</f>
        <v/>
      </c>
      <c r="AV293" s="19" t="str">
        <f>IF(係数3!B293="","",係数3!B293)</f>
        <v/>
      </c>
      <c r="AW293" s="19" t="str">
        <f>IF(係数3!C293="","",係数3!C293)</f>
        <v>メニューD</v>
      </c>
      <c r="AX293" s="19">
        <f>IF(係数3!D293="","",係数3!D293)</f>
        <v>2.4699999999999999E-4</v>
      </c>
      <c r="AY293" s="19">
        <f>IF(係数3!E293="","",係数3!E293)</f>
        <v>2.4699999999999999E-4</v>
      </c>
      <c r="AZ293" s="19" t="str">
        <f>IF(係数3!F293="","",係数3!F293)</f>
        <v>シナネン(株)</v>
      </c>
      <c r="BA293" s="19" t="str">
        <f>IF(係数3!G293="","",係数3!G293)</f>
        <v>シナネン(株)_メニューD</v>
      </c>
      <c r="BB293" s="19">
        <f t="shared" si="22"/>
        <v>0.247</v>
      </c>
      <c r="BD293" s="19" t="str">
        <f>IF(係数3!L294="","",係数3!L294)</f>
        <v>シナネン(株)</v>
      </c>
    </row>
    <row r="294" spans="47:56">
      <c r="AU294" s="19" t="str">
        <f>IF(係数3!A294="","",係数3!A294)</f>
        <v/>
      </c>
      <c r="AV294" s="19" t="str">
        <f>IF(係数3!B294="","",係数3!B294)</f>
        <v/>
      </c>
      <c r="AW294" s="19" t="str">
        <f>IF(係数3!C294="","",係数3!C294)</f>
        <v>メニューE</v>
      </c>
      <c r="AX294" s="19">
        <f>IF(係数3!D294="","",係数3!D294)</f>
        <v>3.8099999999999999E-4</v>
      </c>
      <c r="AY294" s="19">
        <f>IF(係数3!E294="","",係数3!E294)</f>
        <v>3.8099999999999999E-4</v>
      </c>
      <c r="AZ294" s="19" t="str">
        <f>IF(係数3!F294="","",係数3!F294)</f>
        <v>シナネン(株)</v>
      </c>
      <c r="BA294" s="19" t="str">
        <f>IF(係数3!G294="","",係数3!G294)</f>
        <v>シナネン(株)_メニューE</v>
      </c>
      <c r="BB294" s="19">
        <f t="shared" si="22"/>
        <v>0.38100000000000001</v>
      </c>
      <c r="BD294" s="19" t="str">
        <f>IF(係数3!L295="","",係数3!L295)</f>
        <v>芝浦電力(株)</v>
      </c>
    </row>
    <row r="295" spans="47:56">
      <c r="AU295" s="19" t="str">
        <f>IF(係数3!A295="","",係数3!A295)</f>
        <v/>
      </c>
      <c r="AV295" s="19" t="str">
        <f>IF(係数3!B295="","",係数3!B295)</f>
        <v/>
      </c>
      <c r="AW295" s="19" t="str">
        <f>IF(係数3!C295="","",係数3!C295)</f>
        <v>メニューF</v>
      </c>
      <c r="AX295" s="19">
        <f>IF(係数3!D295="","",係数3!D295)</f>
        <v>2.9E-4</v>
      </c>
      <c r="AY295" s="19">
        <f>IF(係数3!E295="","",係数3!E295)</f>
        <v>2.9E-4</v>
      </c>
      <c r="AZ295" s="19" t="str">
        <f>IF(係数3!F295="","",係数3!F295)</f>
        <v>シナネン(株)</v>
      </c>
      <c r="BA295" s="19" t="str">
        <f>IF(係数3!G295="","",係数3!G295)</f>
        <v>シナネン(株)_メニューF</v>
      </c>
      <c r="BB295" s="19">
        <f t="shared" si="22"/>
        <v>0.28999999999999998</v>
      </c>
      <c r="BD295" s="19" t="str">
        <f>IF(係数3!L296="","",係数3!L296)</f>
        <v>(株)ジャパネットサービスイノベーション</v>
      </c>
    </row>
    <row r="296" spans="47:56">
      <c r="AU296" s="19" t="str">
        <f>IF(係数3!A296="","",係数3!A296)</f>
        <v/>
      </c>
      <c r="AV296" s="19" t="str">
        <f>IF(係数3!B296="","",係数3!B296)</f>
        <v/>
      </c>
      <c r="AW296" s="19" t="str">
        <f>IF(係数3!C296="","",係数3!C296)</f>
        <v>メニューG</v>
      </c>
      <c r="AX296" s="19">
        <f>IF(係数3!D296="","",係数3!D296)</f>
        <v>3.8999999999999999E-4</v>
      </c>
      <c r="AY296" s="19">
        <f>IF(係数3!E296="","",係数3!E296)</f>
        <v>3.8999999999999999E-4</v>
      </c>
      <c r="AZ296" s="19" t="str">
        <f>IF(係数3!F296="","",係数3!F296)</f>
        <v>シナネン(株)</v>
      </c>
      <c r="BA296" s="19" t="str">
        <f>IF(係数3!G296="","",係数3!G296)</f>
        <v>シナネン(株)_メニューG</v>
      </c>
      <c r="BB296" s="19">
        <f t="shared" si="22"/>
        <v>0.39</v>
      </c>
      <c r="BD296" s="19" t="str">
        <f>IF(係数3!L297="","",係数3!L297)</f>
        <v>(株)ジョヴィ</v>
      </c>
    </row>
    <row r="297" spans="47:56">
      <c r="AU297" s="19" t="str">
        <f>IF(係数3!A297="","",係数3!A297)</f>
        <v/>
      </c>
      <c r="AV297" s="19" t="str">
        <f>IF(係数3!B297="","",係数3!B297)</f>
        <v/>
      </c>
      <c r="AW297" s="19" t="str">
        <f>IF(係数3!C297="","",係数3!C297)</f>
        <v>メニューH(残差)</v>
      </c>
      <c r="AX297" s="19">
        <f>IF(係数3!D297="","",係数3!D297)</f>
        <v>0</v>
      </c>
      <c r="AY297" s="19">
        <f>IF(係数3!E297="","",係数3!E297)</f>
        <v>0</v>
      </c>
      <c r="AZ297" s="19" t="str">
        <f>IF(係数3!F297="","",係数3!F297)</f>
        <v>シナネン(株)</v>
      </c>
      <c r="BA297" s="19" t="str">
        <f>IF(係数3!G297="","",係数3!G297)</f>
        <v>シナネン(株)_メニューH(残差)</v>
      </c>
      <c r="BB297" s="19">
        <f t="shared" si="22"/>
        <v>0</v>
      </c>
      <c r="BD297" s="19" t="str">
        <f>IF(係数3!L298="","",係数3!L298)</f>
        <v>常石商事(株)</v>
      </c>
    </row>
    <row r="298" spans="47:56">
      <c r="AU298" s="19" t="str">
        <f>IF(係数3!A298="","",係数3!A298)</f>
        <v/>
      </c>
      <c r="AV298" s="19" t="str">
        <f>IF(係数3!B298="","",係数3!B298)</f>
        <v/>
      </c>
      <c r="AW298" s="19" t="str">
        <f>IF(係数3!C298="","",係数3!C298)</f>
        <v>(参考値)事業者全体</v>
      </c>
      <c r="AX298" s="19">
        <f>IF(係数3!D298="","",係数3!D298)</f>
        <v>1.5E-5</v>
      </c>
      <c r="AY298" s="19">
        <f>IF(係数3!E298="","",係数3!E298)</f>
        <v>1.5E-5</v>
      </c>
      <c r="AZ298" s="19" t="str">
        <f>IF(係数3!F298="","",係数3!F298)</f>
        <v>シナネン(株)</v>
      </c>
      <c r="BA298" s="19" t="str">
        <f>IF(係数3!G298="","",係数3!G298)</f>
        <v>シナネン(株)_(参考値)事業者全体</v>
      </c>
      <c r="BB298" s="19">
        <f t="shared" si="22"/>
        <v>1.5000000000000001E-2</v>
      </c>
      <c r="BD298" s="19" t="str">
        <f>IF(係数3!L299="","",係数3!L299)</f>
        <v>湘南電力(株)</v>
      </c>
    </row>
    <row r="299" spans="47:56">
      <c r="AU299" s="19" t="str">
        <f>IF(係数3!A299="","",係数3!A299)</f>
        <v>A0088</v>
      </c>
      <c r="AV299" s="19" t="str">
        <f>IF(係数3!B299="","",係数3!B299)</f>
        <v>カワサキグリーンエナジー(株)</v>
      </c>
      <c r="AW299" s="19" t="str">
        <f>IF(係数3!C299="","",係数3!C299)</f>
        <v>メニューA</v>
      </c>
      <c r="AX299" s="19">
        <f>IF(係数3!D299="","",係数3!D299)</f>
        <v>0</v>
      </c>
      <c r="AY299" s="19">
        <f>IF(係数3!E299="","",係数3!E299)</f>
        <v>0</v>
      </c>
      <c r="AZ299" s="19" t="str">
        <f>IF(係数3!F299="","",係数3!F299)</f>
        <v>カワサキグリーンエナジー(株)</v>
      </c>
      <c r="BA299" s="19" t="str">
        <f>IF(係数3!G299="","",係数3!G299)</f>
        <v>カワサキグリーンエナジー(株)_メニューA</v>
      </c>
      <c r="BB299" s="19">
        <f t="shared" si="22"/>
        <v>0</v>
      </c>
      <c r="BD299" s="19" t="str">
        <f>IF(係数3!L300="","",係数3!L300)</f>
        <v>(株)情熱電力</v>
      </c>
    </row>
    <row r="300" spans="47:56">
      <c r="AU300" s="19" t="str">
        <f>IF(係数3!A300="","",係数3!A300)</f>
        <v/>
      </c>
      <c r="AV300" s="19" t="str">
        <f>IF(係数3!B300="","",係数3!B300)</f>
        <v/>
      </c>
      <c r="AW300" s="19" t="str">
        <f>IF(係数3!C300="","",係数3!C300)</f>
        <v>メニューB</v>
      </c>
      <c r="AX300" s="19">
        <f>IF(係数3!D300="","",係数3!D300)</f>
        <v>2.9999999999999997E-4</v>
      </c>
      <c r="AY300" s="19">
        <f>IF(係数3!E300="","",係数3!E300)</f>
        <v>2.9999999999999997E-4</v>
      </c>
      <c r="AZ300" s="19" t="str">
        <f>IF(係数3!F300="","",係数3!F300)</f>
        <v>カワサキグリーンエナジー(株)</v>
      </c>
      <c r="BA300" s="19" t="str">
        <f>IF(係数3!G300="","",係数3!G300)</f>
        <v>カワサキグリーンエナジー(株)_メニューB</v>
      </c>
      <c r="BB300" s="19">
        <f t="shared" si="22"/>
        <v>0.3</v>
      </c>
      <c r="BD300" s="19" t="str">
        <f>IF(係数3!L301="","",係数3!L301)</f>
        <v>しろくま電力(株)</v>
      </c>
    </row>
    <row r="301" spans="47:56">
      <c r="AU301" s="19" t="str">
        <f>IF(係数3!A301="","",係数3!A301)</f>
        <v/>
      </c>
      <c r="AV301" s="19" t="str">
        <f>IF(係数3!B301="","",係数3!B301)</f>
        <v/>
      </c>
      <c r="AW301" s="19" t="str">
        <f>IF(係数3!C301="","",係数3!C301)</f>
        <v>メニューC(残差)</v>
      </c>
      <c r="AX301" s="19">
        <f>IF(係数3!D301="","",係数3!D301)</f>
        <v>5.3799999999999996E-4</v>
      </c>
      <c r="AY301" s="19">
        <f>IF(係数3!E301="","",係数3!E301)</f>
        <v>5.3799999999999996E-4</v>
      </c>
      <c r="AZ301" s="19" t="str">
        <f>IF(係数3!F301="","",係数3!F301)</f>
        <v>カワサキグリーンエナジー(株)</v>
      </c>
      <c r="BA301" s="19" t="str">
        <f>IF(係数3!G301="","",係数3!G301)</f>
        <v>カワサキグリーンエナジー(株)_メニューC(残差)</v>
      </c>
      <c r="BB301" s="19">
        <f t="shared" si="22"/>
        <v>0.53799999999999992</v>
      </c>
      <c r="BD301" s="19" t="str">
        <f>IF(係数3!L302="","",係数3!L302)</f>
        <v>(株)新出光</v>
      </c>
    </row>
    <row r="302" spans="47:56">
      <c r="AU302" s="19" t="str">
        <f>IF(係数3!A302="","",係数3!A302)</f>
        <v/>
      </c>
      <c r="AV302" s="19" t="str">
        <f>IF(係数3!B302="","",係数3!B302)</f>
        <v/>
      </c>
      <c r="AW302" s="19" t="str">
        <f>IF(係数3!C302="","",係数3!C302)</f>
        <v>(参考値)事業者全体</v>
      </c>
      <c r="AX302" s="19">
        <f>IF(係数3!D302="","",係数3!D302)</f>
        <v>3.9199999999999999E-4</v>
      </c>
      <c r="AY302" s="19">
        <f>IF(係数3!E302="","",係数3!E302)</f>
        <v>3.9199999999999999E-4</v>
      </c>
      <c r="AZ302" s="19" t="str">
        <f>IF(係数3!F302="","",係数3!F302)</f>
        <v>カワサキグリーンエナジー(株)</v>
      </c>
      <c r="BA302" s="19" t="str">
        <f>IF(係数3!G302="","",係数3!G302)</f>
        <v>カワサキグリーンエナジー(株)_(参考値)事業者全体</v>
      </c>
      <c r="BB302" s="19">
        <f t="shared" si="22"/>
        <v>0.39200000000000002</v>
      </c>
      <c r="BD302" s="19" t="str">
        <f>IF(係数3!L303="","",係数3!L303)</f>
        <v>シン・エナジー(株)</v>
      </c>
    </row>
    <row r="303" spans="47:56">
      <c r="AU303" s="19" t="str">
        <f>IF(係数3!A303="","",係数3!A303)</f>
        <v>A0089</v>
      </c>
      <c r="AV303" s="19" t="str">
        <f>IF(係数3!B303="","",係数3!B303)</f>
        <v>大一ガス(株)</v>
      </c>
      <c r="AW303" s="19" t="str">
        <f>IF(係数3!C303="","",係数3!C303)</f>
        <v>メニューA</v>
      </c>
      <c r="AX303" s="19">
        <f>IF(係数3!D303="","",係数3!D303)</f>
        <v>0</v>
      </c>
      <c r="AY303" s="19">
        <f>IF(係数3!E303="","",係数3!E303)</f>
        <v>0</v>
      </c>
      <c r="AZ303" s="19" t="str">
        <f>IF(係数3!F303="","",係数3!F303)</f>
        <v>大一ガス(株)</v>
      </c>
      <c r="BA303" s="19" t="str">
        <f>IF(係数3!G303="","",係数3!G303)</f>
        <v>大一ガス(株)_メニューA</v>
      </c>
      <c r="BB303" s="19">
        <f t="shared" si="22"/>
        <v>0</v>
      </c>
      <c r="BD303" s="19" t="str">
        <f>IF(係数3!L304="","",係数3!L304)</f>
        <v>新エネルギー開発(株)</v>
      </c>
    </row>
    <row r="304" spans="47:56">
      <c r="AU304" s="19" t="str">
        <f>IF(係数3!A304="","",係数3!A304)</f>
        <v/>
      </c>
      <c r="AV304" s="19" t="str">
        <f>IF(係数3!B304="","",係数3!B304)</f>
        <v/>
      </c>
      <c r="AW304" s="19" t="str">
        <f>IF(係数3!C304="","",係数3!C304)</f>
        <v>メニューB</v>
      </c>
      <c r="AX304" s="19">
        <f>IF(係数3!D304="","",係数3!D304)</f>
        <v>4.57E-4</v>
      </c>
      <c r="AY304" s="19">
        <f>IF(係数3!E304="","",係数3!E304)</f>
        <v>4.57E-4</v>
      </c>
      <c r="AZ304" s="19" t="str">
        <f>IF(係数3!F304="","",係数3!F304)</f>
        <v>大一ガス(株)</v>
      </c>
      <c r="BA304" s="19" t="str">
        <f>IF(係数3!G304="","",係数3!G304)</f>
        <v>大一ガス(株)_メニューB</v>
      </c>
      <c r="BB304" s="19">
        <f t="shared" si="22"/>
        <v>0.45700000000000002</v>
      </c>
      <c r="BD304" s="19" t="str">
        <f>IF(係数3!L305="","",係数3!L305)</f>
        <v>新電力おおいた(株)</v>
      </c>
    </row>
    <row r="305" spans="47:56">
      <c r="AU305" s="19" t="str">
        <f>IF(係数3!A305="","",係数3!A305)</f>
        <v/>
      </c>
      <c r="AV305" s="19" t="str">
        <f>IF(係数3!B305="","",係数3!B305)</f>
        <v/>
      </c>
      <c r="AW305" s="19" t="str">
        <f>IF(係数3!C305="","",係数3!C305)</f>
        <v>メニューC(残差)</v>
      </c>
      <c r="AX305" s="19">
        <f>IF(係数3!D305="","",係数3!D305)</f>
        <v>5.1699999999999999E-4</v>
      </c>
      <c r="AY305" s="19">
        <f>IF(係数3!E305="","",係数3!E305)</f>
        <v>5.1699999999999999E-4</v>
      </c>
      <c r="AZ305" s="19" t="str">
        <f>IF(係数3!F305="","",係数3!F305)</f>
        <v>大一ガス(株)</v>
      </c>
      <c r="BA305" s="19" t="str">
        <f>IF(係数3!G305="","",係数3!G305)</f>
        <v>大一ガス(株)_メニューC(残差)</v>
      </c>
      <c r="BB305" s="19">
        <f t="shared" si="22"/>
        <v>0.51700000000000002</v>
      </c>
      <c r="BD305" s="19" t="str">
        <f>IF(係数3!L306="","",係数3!L306)</f>
        <v>新電力新潟(株)</v>
      </c>
    </row>
    <row r="306" spans="47:56">
      <c r="AU306" s="19" t="str">
        <f>IF(係数3!A306="","",係数3!A306)</f>
        <v/>
      </c>
      <c r="AV306" s="19" t="str">
        <f>IF(係数3!B306="","",係数3!B306)</f>
        <v/>
      </c>
      <c r="AW306" s="19" t="str">
        <f>IF(係数3!C306="","",係数3!C306)</f>
        <v>(参考値)事業者全体</v>
      </c>
      <c r="AX306" s="19">
        <f>IF(係数3!D306="","",係数3!D306)</f>
        <v>5.13E-4</v>
      </c>
      <c r="AY306" s="19">
        <f>IF(係数3!E306="","",係数3!E306)</f>
        <v>5.13E-4</v>
      </c>
      <c r="AZ306" s="19" t="str">
        <f>IF(係数3!F306="","",係数3!F306)</f>
        <v>大一ガス(株)</v>
      </c>
      <c r="BA306" s="19" t="str">
        <f>IF(係数3!G306="","",係数3!G306)</f>
        <v>大一ガス(株)_(参考値)事業者全体</v>
      </c>
      <c r="BB306" s="19">
        <f t="shared" si="22"/>
        <v>0.51300000000000001</v>
      </c>
      <c r="BD306" s="19" t="str">
        <f>IF(係数3!L307="","",係数3!L307)</f>
        <v>シントウエナジー(株)</v>
      </c>
    </row>
    <row r="307" spans="47:56">
      <c r="AU307" s="19" t="str">
        <f>IF(係数3!A307="","",係数3!A307)</f>
        <v>A0090</v>
      </c>
      <c r="AV307" s="19" t="str">
        <f>IF(係数3!B307="","",係数3!B307)</f>
        <v>(株)リミックスポイント</v>
      </c>
      <c r="AW307" s="19" t="str">
        <f>IF(係数3!C307="","",係数3!C307)</f>
        <v>メニューA</v>
      </c>
      <c r="AX307" s="19">
        <f>IF(係数3!D307="","",係数3!D307)</f>
        <v>0</v>
      </c>
      <c r="AY307" s="19">
        <f>IF(係数3!E307="","",係数3!E307)</f>
        <v>0</v>
      </c>
      <c r="AZ307" s="19" t="str">
        <f>IF(係数3!F307="","",係数3!F307)</f>
        <v>(株)リミックスポイント</v>
      </c>
      <c r="BA307" s="19" t="str">
        <f>IF(係数3!G307="","",係数3!G307)</f>
        <v>(株)リミックスポイント_メニューA</v>
      </c>
      <c r="BB307" s="19">
        <f t="shared" si="22"/>
        <v>0</v>
      </c>
      <c r="BD307" s="19" t="str">
        <f>IF(係数3!L308="","",係数3!L308)</f>
        <v>須賀川瓦斯(株)</v>
      </c>
    </row>
    <row r="308" spans="47:56">
      <c r="AU308" s="19" t="str">
        <f>IF(係数3!A308="","",係数3!A308)</f>
        <v/>
      </c>
      <c r="AV308" s="19" t="str">
        <f>IF(係数3!B308="","",係数3!B308)</f>
        <v/>
      </c>
      <c r="AW308" s="19" t="str">
        <f>IF(係数3!C308="","",係数3!C308)</f>
        <v>メニューB</v>
      </c>
      <c r="AX308" s="19">
        <f>IF(係数3!D308="","",係数3!D308)</f>
        <v>0</v>
      </c>
      <c r="AY308" s="19">
        <f>IF(係数3!E308="","",係数3!E308)</f>
        <v>0</v>
      </c>
      <c r="AZ308" s="19" t="str">
        <f>IF(係数3!F308="","",係数3!F308)</f>
        <v>(株)リミックスポイント</v>
      </c>
      <c r="BA308" s="19" t="str">
        <f>IF(係数3!G308="","",係数3!G308)</f>
        <v>(株)リミックスポイント_メニューB</v>
      </c>
      <c r="BB308" s="19">
        <f t="shared" si="22"/>
        <v>0</v>
      </c>
      <c r="BD308" s="19" t="str">
        <f>IF(係数3!L309="","",係数3!L309)</f>
        <v>鈴鹿グリーンエナジー(株)</v>
      </c>
    </row>
    <row r="309" spans="47:56">
      <c r="AU309" s="19" t="str">
        <f>IF(係数3!A309="","",係数3!A309)</f>
        <v/>
      </c>
      <c r="AV309" s="19" t="str">
        <f>IF(係数3!B309="","",係数3!B309)</f>
        <v/>
      </c>
      <c r="AW309" s="19" t="str">
        <f>IF(係数3!C309="","",係数3!C309)</f>
        <v>メニューC</v>
      </c>
      <c r="AX309" s="19">
        <f>IF(係数3!D309="","",係数3!D309)</f>
        <v>4.0000000000000002E-4</v>
      </c>
      <c r="AY309" s="19">
        <f>IF(係数3!E309="","",係数3!E309)</f>
        <v>4.0000000000000002E-4</v>
      </c>
      <c r="AZ309" s="19" t="str">
        <f>IF(係数3!F309="","",係数3!F309)</f>
        <v>(株)リミックスポイント</v>
      </c>
      <c r="BA309" s="19" t="str">
        <f>IF(係数3!G309="","",係数3!G309)</f>
        <v>(株)リミックスポイント_メニューC</v>
      </c>
      <c r="BB309" s="19">
        <f t="shared" si="22"/>
        <v>0.4</v>
      </c>
      <c r="BD309" s="19" t="str">
        <f>IF(係数3!L310="","",係数3!L310)</f>
        <v>鈴与商事(株)</v>
      </c>
    </row>
    <row r="310" spans="47:56">
      <c r="AU310" s="19" t="str">
        <f>IF(係数3!A310="","",係数3!A310)</f>
        <v/>
      </c>
      <c r="AV310" s="19" t="str">
        <f>IF(係数3!B310="","",係数3!B310)</f>
        <v/>
      </c>
      <c r="AW310" s="19" t="str">
        <f>IF(係数3!C310="","",係数3!C310)</f>
        <v>メニューD(残差)</v>
      </c>
      <c r="AX310" s="19">
        <f>IF(係数3!D310="","",係数3!D310)</f>
        <v>5.3499999999999999E-4</v>
      </c>
      <c r="AY310" s="19">
        <f>IF(係数3!E310="","",係数3!E310)</f>
        <v>5.3499999999999999E-4</v>
      </c>
      <c r="AZ310" s="19" t="str">
        <f>IF(係数3!F310="","",係数3!F310)</f>
        <v>(株)リミックスポイント</v>
      </c>
      <c r="BA310" s="19" t="str">
        <f>IF(係数3!G310="","",係数3!G310)</f>
        <v>(株)リミックスポイント_メニューD(残差)</v>
      </c>
      <c r="BB310" s="19">
        <f t="shared" si="22"/>
        <v>0.53500000000000003</v>
      </c>
      <c r="BD310" s="19" t="str">
        <f>IF(係数3!L311="","",係数3!L311)</f>
        <v>鈴与電力(株)</v>
      </c>
    </row>
    <row r="311" spans="47:56">
      <c r="AU311" s="19" t="str">
        <f>IF(係数3!A311="","",係数3!A311)</f>
        <v/>
      </c>
      <c r="AV311" s="19" t="str">
        <f>IF(係数3!B311="","",係数3!B311)</f>
        <v/>
      </c>
      <c r="AW311" s="19" t="str">
        <f>IF(係数3!C311="","",係数3!C311)</f>
        <v>(参考値)事業者全体</v>
      </c>
      <c r="AX311" s="19">
        <f>IF(係数3!D311="","",係数3!D311)</f>
        <v>5.2999999999999998E-4</v>
      </c>
      <c r="AY311" s="19">
        <f>IF(係数3!E311="","",係数3!E311)</f>
        <v>5.2999999999999998E-4</v>
      </c>
      <c r="AZ311" s="19" t="str">
        <f>IF(係数3!F311="","",係数3!F311)</f>
        <v>(株)リミックスポイント</v>
      </c>
      <c r="BA311" s="19" t="str">
        <f>IF(係数3!G311="","",係数3!G311)</f>
        <v>(株)リミックスポイント_(参考値)事業者全体</v>
      </c>
      <c r="BB311" s="19">
        <f t="shared" si="22"/>
        <v>0.53</v>
      </c>
      <c r="BD311" s="19" t="str">
        <f>IF(係数3!L312="","",係数3!L312)</f>
        <v>スターティア(株)</v>
      </c>
    </row>
    <row r="312" spans="47:56">
      <c r="AU312" s="19" t="str">
        <f>IF(係数3!A312="","",係数3!A312)</f>
        <v>A0092</v>
      </c>
      <c r="AV312" s="19" t="str">
        <f>IF(係数3!B312="","",係数3!B312)</f>
        <v>(株)中海テレビ放送</v>
      </c>
      <c r="AW312" s="19" t="str">
        <f>IF(係数3!C312="","",係数3!C312)</f>
        <v/>
      </c>
      <c r="AX312" s="19">
        <f>IF(係数3!D312="","",係数3!D312)</f>
        <v>7.3999999999999999E-4</v>
      </c>
      <c r="AY312" s="19">
        <f>IF(係数3!E312="","",係数3!E312)</f>
        <v>7.3999999999999999E-4</v>
      </c>
      <c r="AZ312" s="19" t="str">
        <f>IF(係数3!F312="","",係数3!F312)</f>
        <v>(株)中海テレビ放送</v>
      </c>
      <c r="BA312" s="19" t="str">
        <f>IF(係数3!G312="","",係数3!G312)</f>
        <v>(株)中海テレビ放送_</v>
      </c>
      <c r="BB312" s="19">
        <f t="shared" si="22"/>
        <v>0.74</v>
      </c>
      <c r="BD312" s="19" t="str">
        <f>IF(係数3!L313="","",係数3!L313)</f>
        <v>(株)ストエネ</v>
      </c>
    </row>
    <row r="313" spans="47:56">
      <c r="AU313" s="19" t="str">
        <f>IF(係数3!A313="","",係数3!A313)</f>
        <v>A0093</v>
      </c>
      <c r="AV313" s="19" t="str">
        <f>IF(係数3!B313="","",係数3!B313)</f>
        <v>パシフィックパワー(株)</v>
      </c>
      <c r="AW313" s="19" t="str">
        <f>IF(係数3!C313="","",係数3!C313)</f>
        <v>メニューA</v>
      </c>
      <c r="AX313" s="19">
        <f>IF(係数3!D313="","",係数3!D313)</f>
        <v>0</v>
      </c>
      <c r="AY313" s="19">
        <f>IF(係数3!E313="","",係数3!E313)</f>
        <v>0</v>
      </c>
      <c r="AZ313" s="19" t="str">
        <f>IF(係数3!F313="","",係数3!F313)</f>
        <v>パシフィックパワー(株)</v>
      </c>
      <c r="BA313" s="19" t="str">
        <f>IF(係数3!G313="","",係数3!G313)</f>
        <v>パシフィックパワー(株)_メニューA</v>
      </c>
      <c r="BB313" s="19">
        <f t="shared" si="22"/>
        <v>0</v>
      </c>
      <c r="BD313" s="19" t="str">
        <f>IF(係数3!L314="","",係数3!L314)</f>
        <v>(株)スマート</v>
      </c>
    </row>
    <row r="314" spans="47:56">
      <c r="AU314" s="19" t="str">
        <f>IF(係数3!A314="","",係数3!A314)</f>
        <v/>
      </c>
      <c r="AV314" s="19" t="str">
        <f>IF(係数3!B314="","",係数3!B314)</f>
        <v/>
      </c>
      <c r="AW314" s="19" t="str">
        <f>IF(係数3!C314="","",係数3!C314)</f>
        <v>メニューB</v>
      </c>
      <c r="AX314" s="19">
        <f>IF(係数3!D314="","",係数3!D314)</f>
        <v>0</v>
      </c>
      <c r="AY314" s="19">
        <f>IF(係数3!E314="","",係数3!E314)</f>
        <v>0</v>
      </c>
      <c r="AZ314" s="19" t="str">
        <f>IF(係数3!F314="","",係数3!F314)</f>
        <v>パシフィックパワー(株)</v>
      </c>
      <c r="BA314" s="19" t="str">
        <f>IF(係数3!G314="","",係数3!G314)</f>
        <v>パシフィックパワー(株)_メニューB</v>
      </c>
      <c r="BB314" s="19">
        <f t="shared" si="22"/>
        <v>0</v>
      </c>
      <c r="BD314" s="19" t="str">
        <f>IF(係数3!L315="","",係数3!L315)</f>
        <v>スマートエコエナジー(株)</v>
      </c>
    </row>
    <row r="315" spans="47:56">
      <c r="AU315" s="19" t="str">
        <f>IF(係数3!A315="","",係数3!A315)</f>
        <v/>
      </c>
      <c r="AV315" s="19" t="str">
        <f>IF(係数3!B315="","",係数3!B315)</f>
        <v/>
      </c>
      <c r="AW315" s="19" t="str">
        <f>IF(係数3!C315="","",係数3!C315)</f>
        <v>メニューC(残差)</v>
      </c>
      <c r="AX315" s="19">
        <f>IF(係数3!D315="","",係数3!D315)</f>
        <v>4.0299999999999998E-4</v>
      </c>
      <c r="AY315" s="19">
        <f>IF(係数3!E315="","",係数3!E315)</f>
        <v>4.0299999999999998E-4</v>
      </c>
      <c r="AZ315" s="19" t="str">
        <f>IF(係数3!F315="","",係数3!F315)</f>
        <v>パシフィックパワー(株)</v>
      </c>
      <c r="BA315" s="19" t="str">
        <f>IF(係数3!G315="","",係数3!G315)</f>
        <v>パシフィックパワー(株)_メニューC(残差)</v>
      </c>
      <c r="BB315" s="19">
        <f t="shared" si="22"/>
        <v>0.40299999999999997</v>
      </c>
      <c r="BD315" s="19" t="str">
        <f>IF(係数3!L316="","",係数3!L316)</f>
        <v>スマートエナジー磐田(株)</v>
      </c>
    </row>
    <row r="316" spans="47:56">
      <c r="AU316" s="19" t="str">
        <f>IF(係数3!A316="","",係数3!A316)</f>
        <v/>
      </c>
      <c r="AV316" s="19" t="str">
        <f>IF(係数3!B316="","",係数3!B316)</f>
        <v/>
      </c>
      <c r="AW316" s="19" t="str">
        <f>IF(係数3!C316="","",係数3!C316)</f>
        <v>(参考値)事業者全体</v>
      </c>
      <c r="AX316" s="19">
        <f>IF(係数3!D316="","",係数3!D316)</f>
        <v>1.63E-4</v>
      </c>
      <c r="AY316" s="19">
        <f>IF(係数3!E316="","",係数3!E316)</f>
        <v>1.63E-4</v>
      </c>
      <c r="AZ316" s="19" t="str">
        <f>IF(係数3!F316="","",係数3!F316)</f>
        <v>パシフィックパワー(株)</v>
      </c>
      <c r="BA316" s="19" t="str">
        <f>IF(係数3!G316="","",係数3!G316)</f>
        <v>パシフィックパワー(株)_(参考値)事業者全体</v>
      </c>
      <c r="BB316" s="19">
        <f t="shared" si="22"/>
        <v>0.16300000000000001</v>
      </c>
      <c r="BD316" s="19" t="str">
        <f>IF(係数3!L317="","",係数3!L317)</f>
        <v>スマートエナジー熊本(株)</v>
      </c>
    </row>
    <row r="317" spans="47:56">
      <c r="AU317" s="19" t="str">
        <f>IF(係数3!A317="","",係数3!A317)</f>
        <v>A0104</v>
      </c>
      <c r="AV317" s="19" t="str">
        <f>IF(係数3!B317="","",係数3!B317)</f>
        <v>(株)ジェイコム札幌</v>
      </c>
      <c r="AW317" s="19" t="str">
        <f>IF(係数3!C317="","",係数3!C317)</f>
        <v>メニューA</v>
      </c>
      <c r="AX317" s="19">
        <f>IF(係数3!D317="","",係数3!D317)</f>
        <v>0</v>
      </c>
      <c r="AY317" s="19">
        <f>IF(係数3!E317="","",係数3!E317)</f>
        <v>0</v>
      </c>
      <c r="AZ317" s="19" t="str">
        <f>IF(係数3!F317="","",係数3!F317)</f>
        <v>(株)ジェイコム札幌</v>
      </c>
      <c r="BA317" s="19" t="str">
        <f>IF(係数3!G317="","",係数3!G317)</f>
        <v>(株)ジェイコム札幌_メニューA</v>
      </c>
      <c r="BB317" s="19">
        <f t="shared" si="22"/>
        <v>0</v>
      </c>
      <c r="BD317" s="19" t="str">
        <f>IF(係数3!L318="","",係数3!L318)</f>
        <v>スマート電気(株)</v>
      </c>
    </row>
    <row r="318" spans="47:56">
      <c r="AU318" s="19" t="str">
        <f>IF(係数3!A318="","",係数3!A318)</f>
        <v/>
      </c>
      <c r="AV318" s="19" t="str">
        <f>IF(係数3!B318="","",係数3!B318)</f>
        <v/>
      </c>
      <c r="AW318" s="19" t="str">
        <f>IF(係数3!C318="","",係数3!C318)</f>
        <v>メニューB(残差)</v>
      </c>
      <c r="AX318" s="19">
        <f>IF(係数3!D318="","",係数3!D318)</f>
        <v>5.4699999999999996E-4</v>
      </c>
      <c r="AY318" s="19">
        <f>IF(係数3!E318="","",係数3!E318)</f>
        <v>5.4699999999999996E-4</v>
      </c>
      <c r="AZ318" s="19" t="str">
        <f>IF(係数3!F318="","",係数3!F318)</f>
        <v>(株)ジェイコム札幌</v>
      </c>
      <c r="BA318" s="19" t="str">
        <f>IF(係数3!G318="","",係数3!G318)</f>
        <v>(株)ジェイコム札幌_メニューB(残差)</v>
      </c>
      <c r="BB318" s="19">
        <f t="shared" si="22"/>
        <v>0.54699999999999993</v>
      </c>
      <c r="BD318" s="19" t="str">
        <f>IF(係数3!L319="","",係数3!L319)</f>
        <v>住友商事(株)</v>
      </c>
    </row>
    <row r="319" spans="47:56">
      <c r="AU319" s="19" t="str">
        <f>IF(係数3!A319="","",係数3!A319)</f>
        <v/>
      </c>
      <c r="AV319" s="19" t="str">
        <f>IF(係数3!B319="","",係数3!B319)</f>
        <v/>
      </c>
      <c r="AW319" s="19" t="str">
        <f>IF(係数3!C319="","",係数3!C319)</f>
        <v>(参考値)事業者全体</v>
      </c>
      <c r="AX319" s="19">
        <f>IF(係数3!D319="","",係数3!D319)</f>
        <v>5.3700000000000004E-4</v>
      </c>
      <c r="AY319" s="19">
        <f>IF(係数3!E319="","",係数3!E319)</f>
        <v>5.3700000000000004E-4</v>
      </c>
      <c r="AZ319" s="19" t="str">
        <f>IF(係数3!F319="","",係数3!F319)</f>
        <v>(株)ジェイコム札幌</v>
      </c>
      <c r="BA319" s="19" t="str">
        <f>IF(係数3!G319="","",係数3!G319)</f>
        <v>(株)ジェイコム札幌_(参考値)事業者全体</v>
      </c>
      <c r="BB319" s="19">
        <f t="shared" si="22"/>
        <v>0.53700000000000003</v>
      </c>
      <c r="BD319" s="19" t="str">
        <f>IF(係数3!L320="","",係数3!L320)</f>
        <v>諏訪瓦斯(株)</v>
      </c>
    </row>
    <row r="320" spans="47:56">
      <c r="AU320" s="19" t="str">
        <f>IF(係数3!A320="","",係数3!A320)</f>
        <v>A0120</v>
      </c>
      <c r="AV320" s="19" t="str">
        <f>IF(係数3!B320="","",係数3!B320)</f>
        <v>鹿児島電力(株)</v>
      </c>
      <c r="AW320" s="19" t="str">
        <f>IF(係数3!C320="","",係数3!C320)</f>
        <v/>
      </c>
      <c r="AX320" s="19">
        <f>IF(係数3!D320="","",係数3!D320)</f>
        <v>4.0900000000000002E-4</v>
      </c>
      <c r="AY320" s="19">
        <f>IF(係数3!E320="","",係数3!E320)</f>
        <v>4.0900000000000002E-4</v>
      </c>
      <c r="AZ320" s="19" t="str">
        <f>IF(係数3!F320="","",係数3!F320)</f>
        <v>鹿児島電力(株)</v>
      </c>
      <c r="BA320" s="19" t="str">
        <f>IF(係数3!G320="","",係数3!G320)</f>
        <v>鹿児島電力(株)_</v>
      </c>
      <c r="BB320" s="19">
        <f t="shared" si="22"/>
        <v>0.40900000000000003</v>
      </c>
      <c r="BD320" s="19" t="str">
        <f>IF(係数3!L321="","",係数3!L321)</f>
        <v>生活協同組合コープこうべ</v>
      </c>
    </row>
    <row r="321" spans="47:56">
      <c r="AU321" s="19" t="str">
        <f>IF(係数3!A321="","",係数3!A321)</f>
        <v>A0121</v>
      </c>
      <c r="AV321" s="19" t="str">
        <f>IF(係数3!B321="","",係数3!B321)</f>
        <v>太陽ガス(株)</v>
      </c>
      <c r="AW321" s="19" t="str">
        <f>IF(係数3!C321="","",係数3!C321)</f>
        <v/>
      </c>
      <c r="AX321" s="19">
        <f>IF(係数3!D321="","",係数3!D321)</f>
        <v>4.2900000000000002E-4</v>
      </c>
      <c r="AY321" s="19">
        <f>IF(係数3!E321="","",係数3!E321)</f>
        <v>4.2900000000000002E-4</v>
      </c>
      <c r="AZ321" s="19" t="str">
        <f>IF(係数3!F321="","",係数3!F321)</f>
        <v>太陽ガス(株)</v>
      </c>
      <c r="BA321" s="19" t="str">
        <f>IF(係数3!G321="","",係数3!G321)</f>
        <v>太陽ガス(株)_</v>
      </c>
      <c r="BB321" s="19">
        <f t="shared" si="22"/>
        <v>0.42899999999999999</v>
      </c>
      <c r="BD321" s="19" t="str">
        <f>IF(係数3!L322="","",係数3!L322)</f>
        <v>生活協同組合ひろしま</v>
      </c>
    </row>
    <row r="322" spans="47:56">
      <c r="AU322" s="19" t="str">
        <f>IF(係数3!A322="","",係数3!A322)</f>
        <v>A0122</v>
      </c>
      <c r="AV322" s="19" t="str">
        <f>IF(係数3!B322="","",係数3!B322)</f>
        <v>アーバンエナジー(株)</v>
      </c>
      <c r="AW322" s="19" t="str">
        <f>IF(係数3!C322="","",係数3!C322)</f>
        <v>メニューA</v>
      </c>
      <c r="AX322" s="19">
        <f>IF(係数3!D322="","",係数3!D322)</f>
        <v>0</v>
      </c>
      <c r="AY322" s="19">
        <f>IF(係数3!E322="","",係数3!E322)</f>
        <v>0</v>
      </c>
      <c r="AZ322" s="19" t="str">
        <f>IF(係数3!F322="","",係数3!F322)</f>
        <v>アーバンエナジー(株)</v>
      </c>
      <c r="BA322" s="19" t="str">
        <f>IF(係数3!G322="","",係数3!G322)</f>
        <v>アーバンエナジー(株)_メニューA</v>
      </c>
      <c r="BB322" s="19">
        <f t="shared" si="22"/>
        <v>0</v>
      </c>
      <c r="BD322" s="19" t="str">
        <f>IF(係数3!L323="","",係数3!L323)</f>
        <v>(株)生活クラブエナジー</v>
      </c>
    </row>
    <row r="323" spans="47:56">
      <c r="AU323" s="19" t="str">
        <f>IF(係数3!A323="","",係数3!A323)</f>
        <v/>
      </c>
      <c r="AV323" s="19" t="str">
        <f>IF(係数3!B323="","",係数3!B323)</f>
        <v/>
      </c>
      <c r="AW323" s="19" t="str">
        <f>IF(係数3!C323="","",係数3!C323)</f>
        <v>メニューB</v>
      </c>
      <c r="AX323" s="19">
        <f>IF(係数3!D323="","",係数3!D323)</f>
        <v>2.9E-4</v>
      </c>
      <c r="AY323" s="19">
        <f>IF(係数3!E323="","",係数3!E323)</f>
        <v>2.9E-4</v>
      </c>
      <c r="AZ323" s="19" t="str">
        <f>IF(係数3!F323="","",係数3!F323)</f>
        <v>アーバンエナジー(株)</v>
      </c>
      <c r="BA323" s="19" t="str">
        <f>IF(係数3!G323="","",係数3!G323)</f>
        <v>アーバンエナジー(株)_メニューB</v>
      </c>
      <c r="BB323" s="19">
        <f t="shared" si="22"/>
        <v>0.28999999999999998</v>
      </c>
      <c r="BD323" s="19" t="str">
        <f>IF(係数3!L324="","",係数3!L324)</f>
        <v>西武ガス(株)</v>
      </c>
    </row>
    <row r="324" spans="47:56">
      <c r="AU324" s="19" t="str">
        <f>IF(係数3!A324="","",係数3!A324)</f>
        <v/>
      </c>
      <c r="AV324" s="19" t="str">
        <f>IF(係数3!B324="","",係数3!B324)</f>
        <v/>
      </c>
      <c r="AW324" s="19" t="str">
        <f>IF(係数3!C324="","",係数3!C324)</f>
        <v>メニューC</v>
      </c>
      <c r="AX324" s="19">
        <f>IF(係数3!D324="","",係数3!D324)</f>
        <v>3.1599999999999998E-4</v>
      </c>
      <c r="AY324" s="19">
        <f>IF(係数3!E324="","",係数3!E324)</f>
        <v>3.1599999999999998E-4</v>
      </c>
      <c r="AZ324" s="19" t="str">
        <f>IF(係数3!F324="","",係数3!F324)</f>
        <v>アーバンエナジー(株)</v>
      </c>
      <c r="BA324" s="19" t="str">
        <f>IF(係数3!G324="","",係数3!G324)</f>
        <v>アーバンエナジー(株)_メニューC</v>
      </c>
      <c r="BB324" s="19">
        <f t="shared" si="22"/>
        <v>0.316</v>
      </c>
      <c r="BD324" s="19" t="str">
        <f>IF(係数3!L325="","",係数3!L325)</f>
        <v>石油資源開発(株)</v>
      </c>
    </row>
    <row r="325" spans="47:56">
      <c r="AU325" s="19" t="str">
        <f>IF(係数3!A325="","",係数3!A325)</f>
        <v/>
      </c>
      <c r="AV325" s="19" t="str">
        <f>IF(係数3!B325="","",係数3!B325)</f>
        <v/>
      </c>
      <c r="AW325" s="19" t="str">
        <f>IF(係数3!C325="","",係数3!C325)</f>
        <v>メニューD</v>
      </c>
      <c r="AX325" s="19">
        <f>IF(係数3!D325="","",係数3!D325)</f>
        <v>2.5500000000000002E-4</v>
      </c>
      <c r="AY325" s="19">
        <f>IF(係数3!E325="","",係数3!E325)</f>
        <v>2.5500000000000002E-4</v>
      </c>
      <c r="AZ325" s="19" t="str">
        <f>IF(係数3!F325="","",係数3!F325)</f>
        <v>アーバンエナジー(株)</v>
      </c>
      <c r="BA325" s="19" t="str">
        <f>IF(係数3!G325="","",係数3!G325)</f>
        <v>アーバンエナジー(株)_メニューD</v>
      </c>
      <c r="BB325" s="19">
        <f t="shared" si="22"/>
        <v>0.255</v>
      </c>
      <c r="BD325" s="19" t="str">
        <f>IF(係数3!L326="","",係数3!L326)</f>
        <v>ゼロワットパワー(株)</v>
      </c>
    </row>
    <row r="326" spans="47:56">
      <c r="AU326" s="19" t="str">
        <f>IF(係数3!A326="","",係数3!A326)</f>
        <v/>
      </c>
      <c r="AV326" s="19" t="str">
        <f>IF(係数3!B326="","",係数3!B326)</f>
        <v/>
      </c>
      <c r="AW326" s="19" t="str">
        <f>IF(係数3!C326="","",係数3!C326)</f>
        <v>メニューE</v>
      </c>
      <c r="AX326" s="19">
        <f>IF(係数3!D326="","",係数3!D326)</f>
        <v>3.7300000000000001E-4</v>
      </c>
      <c r="AY326" s="19">
        <f>IF(係数3!E326="","",係数3!E326)</f>
        <v>3.7300000000000001E-4</v>
      </c>
      <c r="AZ326" s="19" t="str">
        <f>IF(係数3!F326="","",係数3!F326)</f>
        <v>アーバンエナジー(株)</v>
      </c>
      <c r="BA326" s="19" t="str">
        <f>IF(係数3!G326="","",係数3!G326)</f>
        <v>アーバンエナジー(株)_メニューE</v>
      </c>
      <c r="BB326" s="19">
        <f t="shared" ref="BB326:BB389" si="23">AY326*1000</f>
        <v>0.373</v>
      </c>
      <c r="BD326" s="19" t="str">
        <f>IF(係数3!L327="","",係数3!L327)</f>
        <v>(株)センカク</v>
      </c>
    </row>
    <row r="327" spans="47:56">
      <c r="AU327" s="19" t="str">
        <f>IF(係数3!A327="","",係数3!A327)</f>
        <v/>
      </c>
      <c r="AV327" s="19" t="str">
        <f>IF(係数3!B327="","",係数3!B327)</f>
        <v/>
      </c>
      <c r="AW327" s="19" t="str">
        <f>IF(係数3!C327="","",係数3!C327)</f>
        <v>メニューF</v>
      </c>
      <c r="AX327" s="19">
        <f>IF(係数3!D327="","",係数3!D327)</f>
        <v>3.6200000000000002E-4</v>
      </c>
      <c r="AY327" s="19">
        <f>IF(係数3!E327="","",係数3!E327)</f>
        <v>3.6200000000000002E-4</v>
      </c>
      <c r="AZ327" s="19" t="str">
        <f>IF(係数3!F327="","",係数3!F327)</f>
        <v>アーバンエナジー(株)</v>
      </c>
      <c r="BA327" s="19" t="str">
        <f>IF(係数3!G327="","",係数3!G327)</f>
        <v>アーバンエナジー(株)_メニューF</v>
      </c>
      <c r="BB327" s="19">
        <f t="shared" si="23"/>
        <v>0.36200000000000004</v>
      </c>
      <c r="BD327" s="19" t="str">
        <f>IF(係数3!L328="","",係数3!L328)</f>
        <v>セントラル石油瓦斯(株)</v>
      </c>
    </row>
    <row r="328" spans="47:56">
      <c r="AU328" s="19" t="str">
        <f>IF(係数3!A328="","",係数3!A328)</f>
        <v/>
      </c>
      <c r="AV328" s="19" t="str">
        <f>IF(係数3!B328="","",係数3!B328)</f>
        <v/>
      </c>
      <c r="AW328" s="19" t="str">
        <f>IF(係数3!C328="","",係数3!C328)</f>
        <v>メニューG(残差)</v>
      </c>
      <c r="AX328" s="19">
        <f>IF(係数3!D328="","",係数3!D328)</f>
        <v>3.8000000000000002E-4</v>
      </c>
      <c r="AY328" s="19">
        <f>IF(係数3!E328="","",係数3!E328)</f>
        <v>3.8000000000000002E-4</v>
      </c>
      <c r="AZ328" s="19" t="str">
        <f>IF(係数3!F328="","",係数3!F328)</f>
        <v>アーバンエナジー(株)</v>
      </c>
      <c r="BA328" s="19" t="str">
        <f>IF(係数3!G328="","",係数3!G328)</f>
        <v>アーバンエナジー(株)_メニューG(残差)</v>
      </c>
      <c r="BB328" s="19">
        <f t="shared" si="23"/>
        <v>0.38</v>
      </c>
      <c r="BD328" s="19" t="str">
        <f>IF(係数3!L329="","",係数3!L329)</f>
        <v>全農エネルギー(株)</v>
      </c>
    </row>
    <row r="329" spans="47:56">
      <c r="AU329" s="19" t="str">
        <f>IF(係数3!A329="","",係数3!A329)</f>
        <v/>
      </c>
      <c r="AV329" s="19" t="str">
        <f>IF(係数3!B329="","",係数3!B329)</f>
        <v/>
      </c>
      <c r="AW329" s="19" t="str">
        <f>IF(係数3!C329="","",係数3!C329)</f>
        <v>(参考値)事業者全体</v>
      </c>
      <c r="AX329" s="19">
        <f>IF(係数3!D329="","",係数3!D329)</f>
        <v>1.65E-4</v>
      </c>
      <c r="AY329" s="19">
        <f>IF(係数3!E329="","",係数3!E329)</f>
        <v>1.65E-4</v>
      </c>
      <c r="AZ329" s="19" t="str">
        <f>IF(係数3!F329="","",係数3!F329)</f>
        <v>アーバンエナジー(株)</v>
      </c>
      <c r="BA329" s="19" t="str">
        <f>IF(係数3!G329="","",係数3!G329)</f>
        <v>アーバンエナジー(株)_(参考値)事業者全体</v>
      </c>
      <c r="BB329" s="19">
        <f t="shared" si="23"/>
        <v>0.16500000000000001</v>
      </c>
      <c r="BD329" s="19" t="str">
        <f>IF(係数3!L330="","",係数3!L330)</f>
        <v>そうまIグリッド合同会社</v>
      </c>
    </row>
    <row r="330" spans="47:56">
      <c r="AU330" s="19" t="str">
        <f>IF(係数3!A330="","",係数3!A330)</f>
        <v>A0123</v>
      </c>
      <c r="AV330" s="19" t="str">
        <f>IF(係数3!B330="","",係数3!B330)</f>
        <v>パワーネクスト(株)</v>
      </c>
      <c r="AW330" s="19" t="str">
        <f>IF(係数3!C330="","",係数3!C330)</f>
        <v/>
      </c>
      <c r="AX330" s="19">
        <f>IF(係数3!D330="","",係数3!D330)</f>
        <v>1.2019999999999999E-3</v>
      </c>
      <c r="AY330" s="19">
        <f>IF(係数3!E330="","",係数3!E330)</f>
        <v>1.2019999999999999E-3</v>
      </c>
      <c r="AZ330" s="19" t="str">
        <f>IF(係数3!F330="","",係数3!F330)</f>
        <v>パワーネクスト(株)</v>
      </c>
      <c r="BA330" s="19" t="str">
        <f>IF(係数3!G330="","",係数3!G330)</f>
        <v>パワーネクスト(株)_</v>
      </c>
      <c r="BB330" s="19">
        <f t="shared" si="23"/>
        <v>1.202</v>
      </c>
      <c r="BD330" s="19" t="str">
        <f>IF(係数3!L331="","",係数3!L331)</f>
        <v>大一ガス(株)</v>
      </c>
    </row>
    <row r="331" spans="47:56">
      <c r="AU331" s="19" t="str">
        <f>IF(係数3!A331="","",係数3!A331)</f>
        <v>A0124</v>
      </c>
      <c r="AV331" s="19" t="str">
        <f>IF(係数3!B331="","",係数3!B331)</f>
        <v>合同会社北上新電力</v>
      </c>
      <c r="AW331" s="19" t="str">
        <f>IF(係数3!C331="","",係数3!C331)</f>
        <v>メニューA</v>
      </c>
      <c r="AX331" s="19">
        <f>IF(係数3!D331="","",係数3!D331)</f>
        <v>0</v>
      </c>
      <c r="AY331" s="19">
        <f>IF(係数3!E331="","",係数3!E331)</f>
        <v>0</v>
      </c>
      <c r="AZ331" s="19" t="str">
        <f>IF(係数3!F331="","",係数3!F331)</f>
        <v>合同会社北上新電力</v>
      </c>
      <c r="BA331" s="19" t="str">
        <f>IF(係数3!G331="","",係数3!G331)</f>
        <v>合同会社北上新電力_メニューA</v>
      </c>
      <c r="BB331" s="19">
        <f t="shared" si="23"/>
        <v>0</v>
      </c>
      <c r="BD331" s="19" t="str">
        <f>IF(係数3!L332="","",係数3!L332)</f>
        <v>大東ガス(株)</v>
      </c>
    </row>
    <row r="332" spans="47:56">
      <c r="AU332" s="19" t="str">
        <f>IF(係数3!A332="","",係数3!A332)</f>
        <v/>
      </c>
      <c r="AV332" s="19" t="str">
        <f>IF(係数3!B332="","",係数3!B332)</f>
        <v/>
      </c>
      <c r="AW332" s="19" t="str">
        <f>IF(係数3!C332="","",係数3!C332)</f>
        <v>メニューB(残差)</v>
      </c>
      <c r="AX332" s="19">
        <f>IF(係数3!D332="","",係数3!D332)</f>
        <v>6.1600000000000001E-4</v>
      </c>
      <c r="AY332" s="19">
        <f>IF(係数3!E332="","",係数3!E332)</f>
        <v>6.1600000000000001E-4</v>
      </c>
      <c r="AZ332" s="19" t="str">
        <f>IF(係数3!F332="","",係数3!F332)</f>
        <v>合同会社北上新電力</v>
      </c>
      <c r="BA332" s="19" t="str">
        <f>IF(係数3!G332="","",係数3!G332)</f>
        <v>合同会社北上新電力_メニューB(残差)</v>
      </c>
      <c r="BB332" s="19">
        <f t="shared" si="23"/>
        <v>0.61599999999999999</v>
      </c>
      <c r="BD332" s="19" t="str">
        <f>IF(係数3!L333="","",係数3!L333)</f>
        <v>大東建託パートナーズ(株)</v>
      </c>
    </row>
    <row r="333" spans="47:56">
      <c r="AU333" s="19" t="str">
        <f>IF(係数3!A333="","",係数3!A333)</f>
        <v/>
      </c>
      <c r="AV333" s="19" t="str">
        <f>IF(係数3!B333="","",係数3!B333)</f>
        <v/>
      </c>
      <c r="AW333" s="19" t="str">
        <f>IF(係数3!C333="","",係数3!C333)</f>
        <v>(参考値)事業者全体</v>
      </c>
      <c r="AX333" s="19">
        <f>IF(係数3!D333="","",係数3!D333)</f>
        <v>6.1600000000000001E-4</v>
      </c>
      <c r="AY333" s="19">
        <f>IF(係数3!E333="","",係数3!E333)</f>
        <v>6.1600000000000001E-4</v>
      </c>
      <c r="AZ333" s="19" t="str">
        <f>IF(係数3!F333="","",係数3!F333)</f>
        <v>合同会社北上新電力</v>
      </c>
      <c r="BA333" s="19" t="str">
        <f>IF(係数3!G333="","",係数3!G333)</f>
        <v>合同会社北上新電力_(参考値)事業者全体</v>
      </c>
      <c r="BB333" s="19">
        <f t="shared" si="23"/>
        <v>0.61599999999999999</v>
      </c>
      <c r="BD333" s="19" t="str">
        <f>IF(係数3!L334="","",係数3!L334)</f>
        <v>ダイヤモンドパワー(株)</v>
      </c>
    </row>
    <row r="334" spans="47:56">
      <c r="AU334" s="19" t="str">
        <f>IF(係数3!A334="","",係数3!A334)</f>
        <v>A0126</v>
      </c>
      <c r="AV334" s="19" t="str">
        <f>IF(係数3!B334="","",係数3!B334)</f>
        <v>(株)タクマエナジー</v>
      </c>
      <c r="AW334" s="19" t="str">
        <f>IF(係数3!C334="","",係数3!C334)</f>
        <v>メニューA</v>
      </c>
      <c r="AX334" s="19">
        <f>IF(係数3!D334="","",係数3!D334)</f>
        <v>0</v>
      </c>
      <c r="AY334" s="19">
        <f>IF(係数3!E334="","",係数3!E334)</f>
        <v>0</v>
      </c>
      <c r="AZ334" s="19" t="str">
        <f>IF(係数3!F334="","",係数3!F334)</f>
        <v>(株)タクマエナジー</v>
      </c>
      <c r="BA334" s="19" t="str">
        <f>IF(係数3!G334="","",係数3!G334)</f>
        <v>(株)タクマエナジー_メニューA</v>
      </c>
      <c r="BB334" s="19">
        <f t="shared" si="23"/>
        <v>0</v>
      </c>
      <c r="BD334" s="19" t="str">
        <f>IF(係数3!L335="","",係数3!L335)</f>
        <v>太陽ガス(株)</v>
      </c>
    </row>
    <row r="335" spans="47:56">
      <c r="AU335" s="19" t="str">
        <f>IF(係数3!A335="","",係数3!A335)</f>
        <v/>
      </c>
      <c r="AV335" s="19" t="str">
        <f>IF(係数3!B335="","",係数3!B335)</f>
        <v/>
      </c>
      <c r="AW335" s="19" t="str">
        <f>IF(係数3!C335="","",係数3!C335)</f>
        <v>メニューB</v>
      </c>
      <c r="AX335" s="19">
        <f>IF(係数3!D335="","",係数3!D335)</f>
        <v>0</v>
      </c>
      <c r="AY335" s="19">
        <f>IF(係数3!E335="","",係数3!E335)</f>
        <v>0</v>
      </c>
      <c r="AZ335" s="19" t="str">
        <f>IF(係数3!F335="","",係数3!F335)</f>
        <v>(株)タクマエナジー</v>
      </c>
      <c r="BA335" s="19" t="str">
        <f>IF(係数3!G335="","",係数3!G335)</f>
        <v>(株)タクマエナジー_メニューB</v>
      </c>
      <c r="BB335" s="19">
        <f t="shared" si="23"/>
        <v>0</v>
      </c>
      <c r="BD335" s="19" t="str">
        <f>IF(係数3!L336="","",係数3!L336)</f>
        <v>大和エネルギー(株)</v>
      </c>
    </row>
    <row r="336" spans="47:56">
      <c r="AU336" s="19" t="str">
        <f>IF(係数3!A336="","",係数3!A336)</f>
        <v/>
      </c>
      <c r="AV336" s="19" t="str">
        <f>IF(係数3!B336="","",係数3!B336)</f>
        <v/>
      </c>
      <c r="AW336" s="19" t="str">
        <f>IF(係数3!C336="","",係数3!C336)</f>
        <v>メニューC</v>
      </c>
      <c r="AX336" s="19">
        <f>IF(係数3!D336="","",係数3!D336)</f>
        <v>0</v>
      </c>
      <c r="AY336" s="19">
        <f>IF(係数3!E336="","",係数3!E336)</f>
        <v>0</v>
      </c>
      <c r="AZ336" s="19" t="str">
        <f>IF(係数3!F336="","",係数3!F336)</f>
        <v>(株)タクマエナジー</v>
      </c>
      <c r="BA336" s="19" t="str">
        <f>IF(係数3!G336="","",係数3!G336)</f>
        <v>(株)タクマエナジー_メニューC</v>
      </c>
      <c r="BB336" s="19">
        <f t="shared" si="23"/>
        <v>0</v>
      </c>
      <c r="BD336" s="19" t="str">
        <f>IF(係数3!L337="","",係数3!L337)</f>
        <v>大和ハウス工業(株)</v>
      </c>
    </row>
    <row r="337" spans="47:56">
      <c r="AU337" s="19" t="str">
        <f>IF(係数3!A337="","",係数3!A337)</f>
        <v/>
      </c>
      <c r="AV337" s="19" t="str">
        <f>IF(係数3!B337="","",係数3!B337)</f>
        <v/>
      </c>
      <c r="AW337" s="19" t="str">
        <f>IF(係数3!C337="","",係数3!C337)</f>
        <v>メニューD</v>
      </c>
      <c r="AX337" s="19">
        <f>IF(係数3!D337="","",係数3!D337)</f>
        <v>0</v>
      </c>
      <c r="AY337" s="19">
        <f>IF(係数3!E337="","",係数3!E337)</f>
        <v>0</v>
      </c>
      <c r="AZ337" s="19" t="str">
        <f>IF(係数3!F337="","",係数3!F337)</f>
        <v>(株)タクマエナジー</v>
      </c>
      <c r="BA337" s="19" t="str">
        <f>IF(係数3!G337="","",係数3!G337)</f>
        <v>(株)タクマエナジー_メニューD</v>
      </c>
      <c r="BB337" s="19">
        <f t="shared" si="23"/>
        <v>0</v>
      </c>
      <c r="BD337" s="19" t="str">
        <f>IF(係数3!L338="","",係数3!L338)</f>
        <v>(株)タクマエナジー</v>
      </c>
    </row>
    <row r="338" spans="47:56">
      <c r="AU338" s="19" t="str">
        <f>IF(係数3!A338="","",係数3!A338)</f>
        <v/>
      </c>
      <c r="AV338" s="19" t="str">
        <f>IF(係数3!B338="","",係数3!B338)</f>
        <v/>
      </c>
      <c r="AW338" s="19" t="str">
        <f>IF(係数3!C338="","",係数3!C338)</f>
        <v>メニューE</v>
      </c>
      <c r="AX338" s="19">
        <f>IF(係数3!D338="","",係数3!D338)</f>
        <v>0</v>
      </c>
      <c r="AY338" s="19">
        <f>IF(係数3!E338="","",係数3!E338)</f>
        <v>0</v>
      </c>
      <c r="AZ338" s="19" t="str">
        <f>IF(係数3!F338="","",係数3!F338)</f>
        <v>(株)タクマエナジー</v>
      </c>
      <c r="BA338" s="19" t="str">
        <f>IF(係数3!G338="","",係数3!G338)</f>
        <v>(株)タクマエナジー_メニューE</v>
      </c>
      <c r="BB338" s="19">
        <f t="shared" si="23"/>
        <v>0</v>
      </c>
      <c r="BD338" s="19" t="str">
        <f>IF(係数3!L339="","",係数3!L339)</f>
        <v>(株)タケエイでんき</v>
      </c>
    </row>
    <row r="339" spans="47:56">
      <c r="AU339" s="19" t="str">
        <f>IF(係数3!A339="","",係数3!A339)</f>
        <v/>
      </c>
      <c r="AV339" s="19" t="str">
        <f>IF(係数3!B339="","",係数3!B339)</f>
        <v/>
      </c>
      <c r="AW339" s="19" t="str">
        <f>IF(係数3!C339="","",係数3!C339)</f>
        <v>メニューF</v>
      </c>
      <c r="AX339" s="19">
        <f>IF(係数3!D339="","",係数3!D339)</f>
        <v>0</v>
      </c>
      <c r="AY339" s="19">
        <f>IF(係数3!E339="","",係数3!E339)</f>
        <v>0</v>
      </c>
      <c r="AZ339" s="19" t="str">
        <f>IF(係数3!F339="","",係数3!F339)</f>
        <v>(株)タクマエナジー</v>
      </c>
      <c r="BA339" s="19" t="str">
        <f>IF(係数3!G339="","",係数3!G339)</f>
        <v>(株)タクマエナジー_メニューF</v>
      </c>
      <c r="BB339" s="19">
        <f t="shared" si="23"/>
        <v>0</v>
      </c>
      <c r="BD339" s="19" t="str">
        <f>IF(係数3!L340="","",係数3!L340)</f>
        <v>たんたんエナジー(株)</v>
      </c>
    </row>
    <row r="340" spans="47:56">
      <c r="AU340" s="19" t="str">
        <f>IF(係数3!A340="","",係数3!A340)</f>
        <v/>
      </c>
      <c r="AV340" s="19" t="str">
        <f>IF(係数3!B340="","",係数3!B340)</f>
        <v/>
      </c>
      <c r="AW340" s="19" t="str">
        <f>IF(係数3!C340="","",係数3!C340)</f>
        <v>メニューG</v>
      </c>
      <c r="AX340" s="19">
        <f>IF(係数3!D340="","",係数3!D340)</f>
        <v>0</v>
      </c>
      <c r="AY340" s="19">
        <f>IF(係数3!E340="","",係数3!E340)</f>
        <v>0</v>
      </c>
      <c r="AZ340" s="19" t="str">
        <f>IF(係数3!F340="","",係数3!F340)</f>
        <v>(株)タクマエナジー</v>
      </c>
      <c r="BA340" s="19" t="str">
        <f>IF(係数3!G340="","",係数3!G340)</f>
        <v>(株)タクマエナジー_メニューG</v>
      </c>
      <c r="BB340" s="19">
        <f t="shared" si="23"/>
        <v>0</v>
      </c>
      <c r="BD340" s="19" t="str">
        <f>IF(係数3!L341="","",係数3!L341)</f>
        <v>(株)地域創生ホールディングス</v>
      </c>
    </row>
    <row r="341" spans="47:56">
      <c r="AU341" s="19" t="str">
        <f>IF(係数3!A341="","",係数3!A341)</f>
        <v/>
      </c>
      <c r="AV341" s="19" t="str">
        <f>IF(係数3!B341="","",係数3!B341)</f>
        <v/>
      </c>
      <c r="AW341" s="19" t="str">
        <f>IF(係数3!C341="","",係数3!C341)</f>
        <v>メニューH</v>
      </c>
      <c r="AX341" s="19">
        <f>IF(係数3!D341="","",係数3!D341)</f>
        <v>0</v>
      </c>
      <c r="AY341" s="19">
        <f>IF(係数3!E341="","",係数3!E341)</f>
        <v>0</v>
      </c>
      <c r="AZ341" s="19" t="str">
        <f>IF(係数3!F341="","",係数3!F341)</f>
        <v>(株)タクマエナジー</v>
      </c>
      <c r="BA341" s="19" t="str">
        <f>IF(係数3!G341="","",係数3!G341)</f>
        <v>(株)タクマエナジー_メニューH</v>
      </c>
      <c r="BB341" s="19">
        <f t="shared" si="23"/>
        <v>0</v>
      </c>
      <c r="BD341" s="19" t="str">
        <f>IF(係数3!L342="","",係数3!L342)</f>
        <v>(株)地球クラブ</v>
      </c>
    </row>
    <row r="342" spans="47:56">
      <c r="AU342" s="19" t="str">
        <f>IF(係数3!A342="","",係数3!A342)</f>
        <v/>
      </c>
      <c r="AV342" s="19" t="str">
        <f>IF(係数3!B342="","",係数3!B342)</f>
        <v/>
      </c>
      <c r="AW342" s="19" t="str">
        <f>IF(係数3!C342="","",係数3!C342)</f>
        <v>メニューI</v>
      </c>
      <c r="AX342" s="19">
        <f>IF(係数3!D342="","",係数3!D342)</f>
        <v>0</v>
      </c>
      <c r="AY342" s="19">
        <f>IF(係数3!E342="","",係数3!E342)</f>
        <v>0</v>
      </c>
      <c r="AZ342" s="19" t="str">
        <f>IF(係数3!F342="","",係数3!F342)</f>
        <v>(株)タクマエナジー</v>
      </c>
      <c r="BA342" s="19" t="str">
        <f>IF(係数3!G342="","",係数3!G342)</f>
        <v>(株)タクマエナジー_メニューI</v>
      </c>
      <c r="BB342" s="19">
        <f t="shared" si="23"/>
        <v>0</v>
      </c>
      <c r="BD342" s="19" t="str">
        <f>IF(係数3!L343="","",係数3!L343)</f>
        <v>秩父新電力(株)</v>
      </c>
    </row>
    <row r="343" spans="47:56">
      <c r="AU343" s="19" t="str">
        <f>IF(係数3!A343="","",係数3!A343)</f>
        <v/>
      </c>
      <c r="AV343" s="19" t="str">
        <f>IF(係数3!B343="","",係数3!B343)</f>
        <v/>
      </c>
      <c r="AW343" s="19" t="str">
        <f>IF(係数3!C343="","",係数3!C343)</f>
        <v>メニューJ(残差)</v>
      </c>
      <c r="AX343" s="19">
        <f>IF(係数3!D343="","",係数3!D343)</f>
        <v>7.7300000000000003E-4</v>
      </c>
      <c r="AY343" s="19">
        <f>IF(係数3!E343="","",係数3!E343)</f>
        <v>7.7300000000000003E-4</v>
      </c>
      <c r="AZ343" s="19" t="str">
        <f>IF(係数3!F343="","",係数3!F343)</f>
        <v>(株)タクマエナジー</v>
      </c>
      <c r="BA343" s="19" t="str">
        <f>IF(係数3!G343="","",係数3!G343)</f>
        <v>(株)タクマエナジー_メニューJ(残差)</v>
      </c>
      <c r="BB343" s="19">
        <f t="shared" si="23"/>
        <v>0.77300000000000002</v>
      </c>
      <c r="BD343" s="19" t="str">
        <f>IF(係数3!L344="","",係数3!L344)</f>
        <v>千葉電力(株)</v>
      </c>
    </row>
    <row r="344" spans="47:56">
      <c r="AU344" s="19" t="str">
        <f>IF(係数3!A344="","",係数3!A344)</f>
        <v/>
      </c>
      <c r="AV344" s="19" t="str">
        <f>IF(係数3!B344="","",係数3!B344)</f>
        <v/>
      </c>
      <c r="AW344" s="19" t="str">
        <f>IF(係数3!C344="","",係数3!C344)</f>
        <v>(参考値)事業者全体</v>
      </c>
      <c r="AX344" s="19">
        <f>IF(係数3!D344="","",係数3!D344)</f>
        <v>3.5199999999999999E-4</v>
      </c>
      <c r="AY344" s="19">
        <f>IF(係数3!E344="","",係数3!E344)</f>
        <v>3.5199999999999999E-4</v>
      </c>
      <c r="AZ344" s="19" t="str">
        <f>IF(係数3!F344="","",係数3!F344)</f>
        <v>(株)タクマエナジー</v>
      </c>
      <c r="BA344" s="19" t="str">
        <f>IF(係数3!G344="","",係数3!G344)</f>
        <v>(株)タクマエナジー_(参考値)事業者全体</v>
      </c>
      <c r="BB344" s="19">
        <f t="shared" si="23"/>
        <v>0.35199999999999998</v>
      </c>
      <c r="BD344" s="19" t="str">
        <f>IF(係数3!L345="","",係数3!L345)</f>
        <v>(株)チャームドライフ</v>
      </c>
    </row>
    <row r="345" spans="47:56">
      <c r="AU345" s="19" t="str">
        <f>IF(係数3!A345="","",係数3!A345)</f>
        <v>A0130</v>
      </c>
      <c r="AV345" s="19" t="str">
        <f>IF(係数3!B345="","",係数3!B345)</f>
        <v>丸紅新電力(株)</v>
      </c>
      <c r="AW345" s="19" t="str">
        <f>IF(係数3!C345="","",係数3!C345)</f>
        <v>メニューA</v>
      </c>
      <c r="AX345" s="19">
        <f>IF(係数3!D345="","",係数3!D345)</f>
        <v>0</v>
      </c>
      <c r="AY345" s="19">
        <f>IF(係数3!E345="","",係数3!E345)</f>
        <v>0</v>
      </c>
      <c r="AZ345" s="19" t="str">
        <f>IF(係数3!F345="","",係数3!F345)</f>
        <v>丸紅新電力(株)</v>
      </c>
      <c r="BA345" s="19" t="str">
        <f>IF(係数3!G345="","",係数3!G345)</f>
        <v>丸紅新電力(株)_メニューA</v>
      </c>
      <c r="BB345" s="19">
        <f t="shared" si="23"/>
        <v>0</v>
      </c>
      <c r="BD345" s="19" t="str">
        <f>IF(係数3!L346="","",係数3!L346)</f>
        <v>中央電力エナジー(株)</v>
      </c>
    </row>
    <row r="346" spans="47:56">
      <c r="AU346" s="19" t="str">
        <f>IF(係数3!A346="","",係数3!A346)</f>
        <v/>
      </c>
      <c r="AV346" s="19" t="str">
        <f>IF(係数3!B346="","",係数3!B346)</f>
        <v/>
      </c>
      <c r="AW346" s="19" t="str">
        <f>IF(係数3!C346="","",係数3!C346)</f>
        <v>メニューB</v>
      </c>
      <c r="AX346" s="19">
        <f>IF(係数3!D346="","",係数3!D346)</f>
        <v>1.6699999999999999E-4</v>
      </c>
      <c r="AY346" s="19">
        <f>IF(係数3!E346="","",係数3!E346)</f>
        <v>1.6699999999999999E-4</v>
      </c>
      <c r="AZ346" s="19" t="str">
        <f>IF(係数3!F346="","",係数3!F346)</f>
        <v>丸紅新電力(株)</v>
      </c>
      <c r="BA346" s="19" t="str">
        <f>IF(係数3!G346="","",係数3!G346)</f>
        <v>丸紅新電力(株)_メニューB</v>
      </c>
      <c r="BB346" s="19">
        <f t="shared" si="23"/>
        <v>0.16699999999999998</v>
      </c>
      <c r="BD346" s="19" t="str">
        <f>IF(係数3!L347="","",係数3!L347)</f>
        <v>(株)中海テレビ放送</v>
      </c>
    </row>
    <row r="347" spans="47:56">
      <c r="AU347" s="19" t="str">
        <f>IF(係数3!A347="","",係数3!A347)</f>
        <v/>
      </c>
      <c r="AV347" s="19" t="str">
        <f>IF(係数3!B347="","",係数3!B347)</f>
        <v/>
      </c>
      <c r="AW347" s="19" t="str">
        <f>IF(係数3!C347="","",係数3!C347)</f>
        <v>メニューC</v>
      </c>
      <c r="AX347" s="19">
        <f>IF(係数3!D347="","",係数3!D347)</f>
        <v>2.5300000000000002E-4</v>
      </c>
      <c r="AY347" s="19">
        <f>IF(係数3!E347="","",係数3!E347)</f>
        <v>2.5300000000000002E-4</v>
      </c>
      <c r="AZ347" s="19" t="str">
        <f>IF(係数3!F347="","",係数3!F347)</f>
        <v>丸紅新電力(株)</v>
      </c>
      <c r="BA347" s="19" t="str">
        <f>IF(係数3!G347="","",係数3!G347)</f>
        <v>丸紅新電力(株)_メニューC</v>
      </c>
      <c r="BB347" s="19">
        <f t="shared" si="23"/>
        <v>0.253</v>
      </c>
      <c r="BD347" s="19" t="str">
        <f>IF(係数3!L348="","",係数3!L348)</f>
        <v>(株)中京電力</v>
      </c>
    </row>
    <row r="348" spans="47:56">
      <c r="AU348" s="19" t="str">
        <f>IF(係数3!A348="","",係数3!A348)</f>
        <v/>
      </c>
      <c r="AV348" s="19" t="str">
        <f>IF(係数3!B348="","",係数3!B348)</f>
        <v/>
      </c>
      <c r="AW348" s="19" t="str">
        <f>IF(係数3!C348="","",係数3!C348)</f>
        <v>メニューD</v>
      </c>
      <c r="AX348" s="19">
        <f>IF(係数3!D348="","",係数3!D348)</f>
        <v>2.7399999999999999E-4</v>
      </c>
      <c r="AY348" s="19">
        <f>IF(係数3!E348="","",係数3!E348)</f>
        <v>2.7399999999999999E-4</v>
      </c>
      <c r="AZ348" s="19" t="str">
        <f>IF(係数3!F348="","",係数3!F348)</f>
        <v>丸紅新電力(株)</v>
      </c>
      <c r="BA348" s="19" t="str">
        <f>IF(係数3!G348="","",係数3!G348)</f>
        <v>丸紅新電力(株)_メニューD</v>
      </c>
      <c r="BB348" s="19">
        <f t="shared" si="23"/>
        <v>0.27399999999999997</v>
      </c>
      <c r="BD348" s="19" t="str">
        <f>IF(係数3!L349="","",係数3!L349)</f>
        <v>中小企業支援(株)</v>
      </c>
    </row>
    <row r="349" spans="47:56">
      <c r="AU349" s="19" t="str">
        <f>IF(係数3!A349="","",係数3!A349)</f>
        <v/>
      </c>
      <c r="AV349" s="19" t="str">
        <f>IF(係数3!B349="","",係数3!B349)</f>
        <v/>
      </c>
      <c r="AW349" s="19" t="str">
        <f>IF(係数3!C349="","",係数3!C349)</f>
        <v>メニューE</v>
      </c>
      <c r="AX349" s="19">
        <f>IF(係数3!D349="","",係数3!D349)</f>
        <v>2.9500000000000001E-4</v>
      </c>
      <c r="AY349" s="19">
        <f>IF(係数3!E349="","",係数3!E349)</f>
        <v>2.9500000000000001E-4</v>
      </c>
      <c r="AZ349" s="19" t="str">
        <f>IF(係数3!F349="","",係数3!F349)</f>
        <v>丸紅新電力(株)</v>
      </c>
      <c r="BA349" s="19" t="str">
        <f>IF(係数3!G349="","",係数3!G349)</f>
        <v>丸紅新電力(株)_メニューE</v>
      </c>
      <c r="BB349" s="19">
        <f t="shared" si="23"/>
        <v>0.29500000000000004</v>
      </c>
      <c r="BD349" s="19" t="str">
        <f>IF(係数3!L350="","",係数3!L350)</f>
        <v>つばさでんき(株)(旧：(株)アルファライズ)</v>
      </c>
    </row>
    <row r="350" spans="47:56">
      <c r="AU350" s="19" t="str">
        <f>IF(係数3!A350="","",係数3!A350)</f>
        <v/>
      </c>
      <c r="AV350" s="19" t="str">
        <f>IF(係数3!B350="","",係数3!B350)</f>
        <v/>
      </c>
      <c r="AW350" s="19" t="str">
        <f>IF(係数3!C350="","",係数3!C350)</f>
        <v>メニューF</v>
      </c>
      <c r="AX350" s="19">
        <f>IF(係数3!D350="","",係数3!D350)</f>
        <v>3.8699999999999997E-4</v>
      </c>
      <c r="AY350" s="19">
        <f>IF(係数3!E350="","",係数3!E350)</f>
        <v>3.8699999999999997E-4</v>
      </c>
      <c r="AZ350" s="19" t="str">
        <f>IF(係数3!F350="","",係数3!F350)</f>
        <v>丸紅新電力(株)</v>
      </c>
      <c r="BA350" s="19" t="str">
        <f>IF(係数3!G350="","",係数3!G350)</f>
        <v>丸紅新電力(株)_メニューF</v>
      </c>
      <c r="BB350" s="19">
        <f t="shared" si="23"/>
        <v>0.38699999999999996</v>
      </c>
      <c r="BD350" s="19" t="str">
        <f>IF(係数3!L351="","",係数3!L351)</f>
        <v>(株)つるエネルギー</v>
      </c>
    </row>
    <row r="351" spans="47:56">
      <c r="AU351" s="19" t="str">
        <f>IF(係数3!A351="","",係数3!A351)</f>
        <v/>
      </c>
      <c r="AV351" s="19" t="str">
        <f>IF(係数3!B351="","",係数3!B351)</f>
        <v/>
      </c>
      <c r="AW351" s="19" t="str">
        <f>IF(係数3!C351="","",係数3!C351)</f>
        <v>メニューG</v>
      </c>
      <c r="AX351" s="19">
        <f>IF(係数3!D351="","",係数3!D351)</f>
        <v>0</v>
      </c>
      <c r="AY351" s="19">
        <f>IF(係数3!E351="","",係数3!E351)</f>
        <v>0</v>
      </c>
      <c r="AZ351" s="19" t="str">
        <f>IF(係数3!F351="","",係数3!F351)</f>
        <v>丸紅新電力(株)</v>
      </c>
      <c r="BA351" s="19" t="str">
        <f>IF(係数3!G351="","",係数3!G351)</f>
        <v>丸紅新電力(株)_メニューG</v>
      </c>
      <c r="BB351" s="19">
        <f t="shared" si="23"/>
        <v>0</v>
      </c>
      <c r="BD351" s="19" t="str">
        <f>IF(係数3!L352="","",係数3!L352)</f>
        <v>ティーダッシュ合同会社</v>
      </c>
    </row>
    <row r="352" spans="47:56">
      <c r="AU352" s="19" t="str">
        <f>IF(係数3!A352="","",係数3!A352)</f>
        <v/>
      </c>
      <c r="AV352" s="19" t="str">
        <f>IF(係数3!B352="","",係数3!B352)</f>
        <v/>
      </c>
      <c r="AW352" s="19" t="str">
        <f>IF(係数3!C352="","",係数3!C352)</f>
        <v>メニューH</v>
      </c>
      <c r="AX352" s="19">
        <f>IF(係数3!D352="","",係数3!D352)</f>
        <v>0</v>
      </c>
      <c r="AY352" s="19">
        <f>IF(係数3!E352="","",係数3!E352)</f>
        <v>0</v>
      </c>
      <c r="AZ352" s="19" t="str">
        <f>IF(係数3!F352="","",係数3!F352)</f>
        <v>丸紅新電力(株)</v>
      </c>
      <c r="BA352" s="19" t="str">
        <f>IF(係数3!G352="","",係数3!G352)</f>
        <v>丸紅新電力(株)_メニューH</v>
      </c>
      <c r="BB352" s="19">
        <f t="shared" si="23"/>
        <v>0</v>
      </c>
      <c r="BD352" s="19" t="str">
        <f>IF(係数3!L353="","",係数3!L353)</f>
        <v>テス・エンジニアリング(株)</v>
      </c>
    </row>
    <row r="353" spans="47:56">
      <c r="AU353" s="19" t="str">
        <f>IF(係数3!A353="","",係数3!A353)</f>
        <v/>
      </c>
      <c r="AV353" s="19" t="str">
        <f>IF(係数3!B353="","",係数3!B353)</f>
        <v/>
      </c>
      <c r="AW353" s="19" t="str">
        <f>IF(係数3!C353="","",係数3!C353)</f>
        <v>メニューI</v>
      </c>
      <c r="AX353" s="19">
        <f>IF(係数3!D353="","",係数3!D353)</f>
        <v>3.3E-4</v>
      </c>
      <c r="AY353" s="19">
        <f>IF(係数3!E353="","",係数3!E353)</f>
        <v>3.3E-4</v>
      </c>
      <c r="AZ353" s="19" t="str">
        <f>IF(係数3!F353="","",係数3!F353)</f>
        <v>丸紅新電力(株)</v>
      </c>
      <c r="BA353" s="19" t="str">
        <f>IF(係数3!G353="","",係数3!G353)</f>
        <v>丸紅新電力(株)_メニューI</v>
      </c>
      <c r="BB353" s="19">
        <f t="shared" si="23"/>
        <v>0.33</v>
      </c>
      <c r="BD353" s="19" t="str">
        <f>IF(係数3!L354="","",係数3!L354)</f>
        <v>(株)デベロップ</v>
      </c>
    </row>
    <row r="354" spans="47:56">
      <c r="AU354" s="19" t="str">
        <f>IF(係数3!A354="","",係数3!A354)</f>
        <v/>
      </c>
      <c r="AV354" s="19" t="str">
        <f>IF(係数3!B354="","",係数3!B354)</f>
        <v/>
      </c>
      <c r="AW354" s="19" t="str">
        <f>IF(係数3!C354="","",係数3!C354)</f>
        <v>メニューJ</v>
      </c>
      <c r="AX354" s="19">
        <f>IF(係数3!D354="","",係数3!D354)</f>
        <v>0</v>
      </c>
      <c r="AY354" s="19">
        <f>IF(係数3!E354="","",係数3!E354)</f>
        <v>0</v>
      </c>
      <c r="AZ354" s="19" t="str">
        <f>IF(係数3!F354="","",係数3!F354)</f>
        <v>丸紅新電力(株)</v>
      </c>
      <c r="BA354" s="19" t="str">
        <f>IF(係数3!G354="","",係数3!G354)</f>
        <v>丸紅新電力(株)_メニューJ</v>
      </c>
      <c r="BB354" s="19">
        <f t="shared" si="23"/>
        <v>0</v>
      </c>
      <c r="BD354" s="19" t="str">
        <f>IF(係数3!L355="","",係数3!L355)</f>
        <v>(株)テラス(旧：(株)ネオ・コーポレーション)</v>
      </c>
    </row>
    <row r="355" spans="47:56">
      <c r="AU355" s="19" t="str">
        <f>IF(係数3!A355="","",係数3!A355)</f>
        <v/>
      </c>
      <c r="AV355" s="19" t="str">
        <f>IF(係数3!B355="","",係数3!B355)</f>
        <v/>
      </c>
      <c r="AW355" s="19" t="str">
        <f>IF(係数3!C355="","",係数3!C355)</f>
        <v>メニューK(残差)</v>
      </c>
      <c r="AX355" s="19">
        <f>IF(係数3!D355="","",係数3!D355)</f>
        <v>6.5700000000000003E-4</v>
      </c>
      <c r="AY355" s="19">
        <f>IF(係数3!E355="","",係数3!E355)</f>
        <v>6.5700000000000003E-4</v>
      </c>
      <c r="AZ355" s="19" t="str">
        <f>IF(係数3!F355="","",係数3!F355)</f>
        <v>丸紅新電力(株)</v>
      </c>
      <c r="BA355" s="19" t="str">
        <f>IF(係数3!G355="","",係数3!G355)</f>
        <v>丸紅新電力(株)_メニューK(残差)</v>
      </c>
      <c r="BB355" s="19">
        <f t="shared" si="23"/>
        <v>0.65700000000000003</v>
      </c>
      <c r="BD355" s="19" t="str">
        <f>IF(係数3!L356="","",係数3!L356)</f>
        <v>(株)テレ・マーカー</v>
      </c>
    </row>
    <row r="356" spans="47:56">
      <c r="AU356" s="19" t="str">
        <f>IF(係数3!A356="","",係数3!A356)</f>
        <v/>
      </c>
      <c r="AV356" s="19" t="str">
        <f>IF(係数3!B356="","",係数3!B356)</f>
        <v/>
      </c>
      <c r="AW356" s="19" t="str">
        <f>IF(係数3!C356="","",係数3!C356)</f>
        <v>(参考値)事業者全体</v>
      </c>
      <c r="AX356" s="19">
        <f>IF(係数3!D356="","",係数3!D356)</f>
        <v>4.5399999999999998E-4</v>
      </c>
      <c r="AY356" s="19">
        <f>IF(係数3!E356="","",係数3!E356)</f>
        <v>4.5399999999999998E-4</v>
      </c>
      <c r="AZ356" s="19" t="str">
        <f>IF(係数3!F356="","",係数3!F356)</f>
        <v>丸紅新電力(株)</v>
      </c>
      <c r="BA356" s="19" t="str">
        <f>IF(係数3!G356="","",係数3!G356)</f>
        <v>丸紅新電力(株)_(参考値)事業者全体</v>
      </c>
      <c r="BB356" s="19">
        <f t="shared" si="23"/>
        <v>0.45399999999999996</v>
      </c>
      <c r="BD356" s="19" t="str">
        <f>IF(係数3!L357="","",係数3!L357)</f>
        <v>(株)デンケン</v>
      </c>
    </row>
    <row r="357" spans="47:56">
      <c r="AU357" s="19" t="str">
        <f>IF(係数3!A357="","",係数3!A357)</f>
        <v>A0133</v>
      </c>
      <c r="AV357" s="19" t="str">
        <f>IF(係数3!B357="","",係数3!B357)</f>
        <v>奈良電力(株)</v>
      </c>
      <c r="AW357" s="19" t="str">
        <f>IF(係数3!C357="","",係数3!C357)</f>
        <v/>
      </c>
      <c r="AX357" s="19">
        <f>IF(係数3!D357="","",係数3!D357)</f>
        <v>6.29E-4</v>
      </c>
      <c r="AY357" s="19">
        <f>IF(係数3!E357="","",係数3!E357)</f>
        <v>6.29E-4</v>
      </c>
      <c r="AZ357" s="19" t="str">
        <f>IF(係数3!F357="","",係数3!F357)</f>
        <v>奈良電力(株)</v>
      </c>
      <c r="BA357" s="19" t="str">
        <f>IF(係数3!G357="","",係数3!G357)</f>
        <v>奈良電力(株)_</v>
      </c>
      <c r="BB357" s="19">
        <f t="shared" si="23"/>
        <v>0.629</v>
      </c>
      <c r="BD357" s="19" t="str">
        <f>IF(係数3!L358="","",係数3!L358)</f>
        <v>電源開発(株)</v>
      </c>
    </row>
    <row r="358" spans="47:56">
      <c r="AU358" s="19" t="str">
        <f>IF(係数3!A358="","",係数3!A358)</f>
        <v>A0134</v>
      </c>
      <c r="AV358" s="19" t="str">
        <f>IF(係数3!B358="","",係数3!B358)</f>
        <v>カナデビア(株)（旧:日立造船(株)）</v>
      </c>
      <c r="AW358" s="19" t="str">
        <f>IF(係数3!C358="","",係数3!C358)</f>
        <v>メニューA</v>
      </c>
      <c r="AX358" s="19">
        <f>IF(係数3!D358="","",係数3!D358)</f>
        <v>0</v>
      </c>
      <c r="AY358" s="19">
        <f>IF(係数3!E358="","",係数3!E358)</f>
        <v>0</v>
      </c>
      <c r="AZ358" s="19" t="str">
        <f>IF(係数3!F358="","",係数3!F358)</f>
        <v>カナデビア(株)（旧:日立造船(株)）</v>
      </c>
      <c r="BA358" s="19" t="str">
        <f>IF(係数3!G358="","",係数3!G358)</f>
        <v>カナデビア(株)（旧:日立造船(株)）_メニューA</v>
      </c>
      <c r="BB358" s="19">
        <f t="shared" si="23"/>
        <v>0</v>
      </c>
      <c r="BD358" s="19" t="str">
        <f>IF(係数3!L359="","",係数3!L359)</f>
        <v>東亜ガス(株)</v>
      </c>
    </row>
    <row r="359" spans="47:56">
      <c r="AU359" s="19" t="str">
        <f>IF(係数3!A359="","",係数3!A359)</f>
        <v/>
      </c>
      <c r="AV359" s="19" t="str">
        <f>IF(係数3!B359="","",係数3!B359)</f>
        <v/>
      </c>
      <c r="AW359" s="19" t="str">
        <f>IF(係数3!C359="","",係数3!C359)</f>
        <v>メニューB</v>
      </c>
      <c r="AX359" s="19">
        <f>IF(係数3!D359="","",係数3!D359)</f>
        <v>0</v>
      </c>
      <c r="AY359" s="19">
        <f>IF(係数3!E359="","",係数3!E359)</f>
        <v>0</v>
      </c>
      <c r="AZ359" s="19" t="str">
        <f>IF(係数3!F359="","",係数3!F359)</f>
        <v>カナデビア(株)（旧:日立造船(株)）</v>
      </c>
      <c r="BA359" s="19" t="str">
        <f>IF(係数3!G359="","",係数3!G359)</f>
        <v>カナデビア(株)（旧:日立造船(株)）_メニューB</v>
      </c>
      <c r="BB359" s="19">
        <f t="shared" si="23"/>
        <v>0</v>
      </c>
      <c r="BD359" s="19" t="str">
        <f>IF(係数3!L360="","",係数3!L360)</f>
        <v>(株)東急パワーサプライ</v>
      </c>
    </row>
    <row r="360" spans="47:56">
      <c r="AU360" s="19" t="str">
        <f>IF(係数3!A360="","",係数3!A360)</f>
        <v/>
      </c>
      <c r="AV360" s="19" t="str">
        <f>IF(係数3!B360="","",係数3!B360)</f>
        <v/>
      </c>
      <c r="AW360" s="19" t="str">
        <f>IF(係数3!C360="","",係数3!C360)</f>
        <v>メニューC(残差)</v>
      </c>
      <c r="AX360" s="19">
        <f>IF(係数3!D360="","",係数3!D360)</f>
        <v>2.0000000000000001E-4</v>
      </c>
      <c r="AY360" s="19">
        <f>IF(係数3!E360="","",係数3!E360)</f>
        <v>2.0000000000000001E-4</v>
      </c>
      <c r="AZ360" s="19" t="str">
        <f>IF(係数3!F360="","",係数3!F360)</f>
        <v>カナデビア(株)（旧:日立造船(株)）</v>
      </c>
      <c r="BA360" s="19" t="str">
        <f>IF(係数3!G360="","",係数3!G360)</f>
        <v>カナデビア(株)（旧:日立造船(株)）_メニューC(残差)</v>
      </c>
      <c r="BB360" s="19">
        <f t="shared" si="23"/>
        <v>0.2</v>
      </c>
      <c r="BD360" s="19" t="str">
        <f>IF(係数3!L361="","",係数3!L361)</f>
        <v>東京エコサービス(株)</v>
      </c>
    </row>
    <row r="361" spans="47:56">
      <c r="AU361" s="19" t="str">
        <f>IF(係数3!A361="","",係数3!A361)</f>
        <v/>
      </c>
      <c r="AV361" s="19" t="str">
        <f>IF(係数3!B361="","",係数3!B361)</f>
        <v/>
      </c>
      <c r="AW361" s="19" t="str">
        <f>IF(係数3!C361="","",係数3!C361)</f>
        <v>(参考値)事業者全体</v>
      </c>
      <c r="AX361" s="19">
        <f>IF(係数3!D361="","",係数3!D361)</f>
        <v>1.18E-4</v>
      </c>
      <c r="AY361" s="19">
        <f>IF(係数3!E361="","",係数3!E361)</f>
        <v>1.18E-4</v>
      </c>
      <c r="AZ361" s="19" t="str">
        <f>IF(係数3!F361="","",係数3!F361)</f>
        <v>カナデビア(株)（旧:日立造船(株)）</v>
      </c>
      <c r="BA361" s="19" t="str">
        <f>IF(係数3!G361="","",係数3!G361)</f>
        <v>カナデビア(株)（旧:日立造船(株)）_(参考値)事業者全体</v>
      </c>
      <c r="BB361" s="19">
        <f t="shared" si="23"/>
        <v>0.11799999999999999</v>
      </c>
      <c r="BD361" s="19" t="str">
        <f>IF(係数3!L362="","",係数3!L362)</f>
        <v>東京ガス(株)</v>
      </c>
    </row>
    <row r="362" spans="47:56">
      <c r="AU362" s="19" t="str">
        <f>IF(係数3!A362="","",係数3!A362)</f>
        <v>A0135</v>
      </c>
      <c r="AV362" s="19" t="str">
        <f>IF(係数3!B362="","",係数3!B362)</f>
        <v>大東ガス(株)</v>
      </c>
      <c r="AW362" s="19" t="str">
        <f>IF(係数3!C362="","",係数3!C362)</f>
        <v>メニューA</v>
      </c>
      <c r="AX362" s="19">
        <f>IF(係数3!D362="","",係数3!D362)</f>
        <v>0</v>
      </c>
      <c r="AY362" s="19">
        <f>IF(係数3!E362="","",係数3!E362)</f>
        <v>0</v>
      </c>
      <c r="AZ362" s="19" t="str">
        <f>IF(係数3!F362="","",係数3!F362)</f>
        <v>大東ガス(株)</v>
      </c>
      <c r="BA362" s="19" t="str">
        <f>IF(係数3!G362="","",係数3!G362)</f>
        <v>大東ガス(株)_メニューA</v>
      </c>
      <c r="BB362" s="19">
        <f t="shared" si="23"/>
        <v>0</v>
      </c>
      <c r="BD362" s="19" t="str">
        <f>IF(係数3!L363="","",係数3!L363)</f>
        <v>公益財団法人東京都環境公社</v>
      </c>
    </row>
    <row r="363" spans="47:56">
      <c r="AU363" s="19" t="str">
        <f>IF(係数3!A363="","",係数3!A363)</f>
        <v/>
      </c>
      <c r="AV363" s="19" t="str">
        <f>IF(係数3!B363="","",係数3!B363)</f>
        <v/>
      </c>
      <c r="AW363" s="19" t="str">
        <f>IF(係数3!C363="","",係数3!C363)</f>
        <v>メニューB(残差)</v>
      </c>
      <c r="AX363" s="19">
        <f>IF(係数3!D363="","",係数3!D363)</f>
        <v>4.17E-4</v>
      </c>
      <c r="AY363" s="19">
        <f>IF(係数3!E363="","",係数3!E363)</f>
        <v>4.17E-4</v>
      </c>
      <c r="AZ363" s="19" t="str">
        <f>IF(係数3!F363="","",係数3!F363)</f>
        <v>大東ガス(株)</v>
      </c>
      <c r="BA363" s="19" t="str">
        <f>IF(係数3!G363="","",係数3!G363)</f>
        <v>大東ガス(株)_メニューB(残差)</v>
      </c>
      <c r="BB363" s="19">
        <f t="shared" si="23"/>
        <v>0.41699999999999998</v>
      </c>
      <c r="BD363" s="19" t="str">
        <f>IF(係数3!L364="","",係数3!L364)</f>
        <v>東邦ガス(株)</v>
      </c>
    </row>
    <row r="364" spans="47:56">
      <c r="AU364" s="19" t="str">
        <f>IF(係数3!A364="","",係数3!A364)</f>
        <v/>
      </c>
      <c r="AV364" s="19" t="str">
        <f>IF(係数3!B364="","",係数3!B364)</f>
        <v/>
      </c>
      <c r="AW364" s="19" t="str">
        <f>IF(係数3!C364="","",係数3!C364)</f>
        <v>(参考値)事業者全体</v>
      </c>
      <c r="AX364" s="19">
        <f>IF(係数3!D364="","",係数3!D364)</f>
        <v>3.6900000000000002E-4</v>
      </c>
      <c r="AY364" s="19">
        <f>IF(係数3!E364="","",係数3!E364)</f>
        <v>3.6900000000000002E-4</v>
      </c>
      <c r="AZ364" s="19" t="str">
        <f>IF(係数3!F364="","",係数3!F364)</f>
        <v>大東ガス(株)</v>
      </c>
      <c r="BA364" s="19" t="str">
        <f>IF(係数3!G364="","",係数3!G364)</f>
        <v>大東ガス(株)_(参考値)事業者全体</v>
      </c>
      <c r="BB364" s="19">
        <f t="shared" si="23"/>
        <v>0.36900000000000005</v>
      </c>
      <c r="BD364" s="19" t="str">
        <f>IF(係数3!L365="","",係数3!L365)</f>
        <v>東北エネルギーサービス(株)</v>
      </c>
    </row>
    <row r="365" spans="47:56">
      <c r="AU365" s="19" t="str">
        <f>IF(係数3!A365="","",係数3!A365)</f>
        <v>A0136</v>
      </c>
      <c r="AV365" s="19" t="str">
        <f>IF(係数3!B365="","",係数3!B365)</f>
        <v>パナソニックオペレーショナルエクセレンス(株)</v>
      </c>
      <c r="AW365" s="19" t="str">
        <f>IF(係数3!C365="","",係数3!C365)</f>
        <v>メニューA</v>
      </c>
      <c r="AX365" s="19">
        <f>IF(係数3!D365="","",係数3!D365)</f>
        <v>0</v>
      </c>
      <c r="AY365" s="19">
        <f>IF(係数3!E365="","",係数3!E365)</f>
        <v>0</v>
      </c>
      <c r="AZ365" s="19" t="str">
        <f>IF(係数3!F365="","",係数3!F365)</f>
        <v>パナソニックオペレーショナルエクセレンス(株)</v>
      </c>
      <c r="BA365" s="19" t="str">
        <f>IF(係数3!G365="","",係数3!G365)</f>
        <v>パナソニックオペレーショナルエクセレンス(株)_メニューA</v>
      </c>
      <c r="BB365" s="19">
        <f t="shared" si="23"/>
        <v>0</v>
      </c>
      <c r="BD365" s="19" t="str">
        <f>IF(係数3!L366="","",係数3!L366)</f>
        <v>一般社団法人東北自動車産業グリーンエネルギー普及協会</v>
      </c>
    </row>
    <row r="366" spans="47:56">
      <c r="AU366" s="19" t="str">
        <f>IF(係数3!A366="","",係数3!A366)</f>
        <v/>
      </c>
      <c r="AV366" s="19" t="str">
        <f>IF(係数3!B366="","",係数3!B366)</f>
        <v/>
      </c>
      <c r="AW366" s="19" t="str">
        <f>IF(係数3!C366="","",係数3!C366)</f>
        <v>メニューB</v>
      </c>
      <c r="AX366" s="19">
        <f>IF(係数3!D366="","",係数3!D366)</f>
        <v>0</v>
      </c>
      <c r="AY366" s="19">
        <f>IF(係数3!E366="","",係数3!E366)</f>
        <v>0</v>
      </c>
      <c r="AZ366" s="19" t="str">
        <f>IF(係数3!F366="","",係数3!F366)</f>
        <v>パナソニックオペレーショナルエクセレンス(株)</v>
      </c>
      <c r="BA366" s="19" t="str">
        <f>IF(係数3!G366="","",係数3!G366)</f>
        <v>パナソニックオペレーショナルエクセレンス(株)_メニューB</v>
      </c>
      <c r="BB366" s="19">
        <f t="shared" si="23"/>
        <v>0</v>
      </c>
      <c r="BD366" s="19" t="str">
        <f>IF(係数3!L367="","",係数3!L367)</f>
        <v>東北電力エナジートレーディング(株)</v>
      </c>
    </row>
    <row r="367" spans="47:56">
      <c r="AU367" s="19" t="str">
        <f>IF(係数3!A367="","",係数3!A367)</f>
        <v/>
      </c>
      <c r="AV367" s="19" t="str">
        <f>IF(係数3!B367="","",係数3!B367)</f>
        <v/>
      </c>
      <c r="AW367" s="19" t="str">
        <f>IF(係数3!C367="","",係数3!C367)</f>
        <v>メニューC(残差)</v>
      </c>
      <c r="AX367" s="19">
        <f>IF(係数3!D367="","",係数3!D367)</f>
        <v>5.3899999999999998E-4</v>
      </c>
      <c r="AY367" s="19">
        <f>IF(係数3!E367="","",係数3!E367)</f>
        <v>5.3899999999999998E-4</v>
      </c>
      <c r="AZ367" s="19" t="str">
        <f>IF(係数3!F367="","",係数3!F367)</f>
        <v>パナソニックオペレーショナルエクセレンス(株)</v>
      </c>
      <c r="BA367" s="19" t="str">
        <f>IF(係数3!G367="","",係数3!G367)</f>
        <v>パナソニックオペレーショナルエクセレンス(株)_メニューC(残差)</v>
      </c>
      <c r="BB367" s="19">
        <f t="shared" si="23"/>
        <v>0.53900000000000003</v>
      </c>
      <c r="BD367" s="19" t="str">
        <f>IF(係数3!L368="","",係数3!L368)</f>
        <v>東北電力フロンティア(株)</v>
      </c>
    </row>
    <row r="368" spans="47:56">
      <c r="AU368" s="19" t="str">
        <f>IF(係数3!A368="","",係数3!A368)</f>
        <v/>
      </c>
      <c r="AV368" s="19" t="str">
        <f>IF(係数3!B368="","",係数3!B368)</f>
        <v/>
      </c>
      <c r="AW368" s="19" t="str">
        <f>IF(係数3!C368="","",係数3!C368)</f>
        <v>(参考値)事業者全体</v>
      </c>
      <c r="AX368" s="19">
        <f>IF(係数3!D368="","",係数3!D368)</f>
        <v>3.9100000000000002E-4</v>
      </c>
      <c r="AY368" s="19">
        <f>IF(係数3!E368="","",係数3!E368)</f>
        <v>3.9100000000000002E-4</v>
      </c>
      <c r="AZ368" s="19" t="str">
        <f>IF(係数3!F368="","",係数3!F368)</f>
        <v>パナソニックオペレーショナルエクセレンス(株)</v>
      </c>
      <c r="BA368" s="19" t="str">
        <f>IF(係数3!G368="","",係数3!G368)</f>
        <v>パナソニックオペレーショナルエクセレンス(株)_(参考値)事業者全体</v>
      </c>
      <c r="BB368" s="19">
        <f t="shared" si="23"/>
        <v>0.39100000000000001</v>
      </c>
      <c r="BD368" s="19" t="str">
        <f>IF(係数3!L369="","",係数3!L369)</f>
        <v>(株)東名</v>
      </c>
    </row>
    <row r="369" spans="47:56">
      <c r="AU369" s="19" t="str">
        <f>IF(係数3!A369="","",係数3!A369)</f>
        <v>A0137</v>
      </c>
      <c r="AV369" s="19" t="str">
        <f>IF(係数3!B369="","",係数3!B369)</f>
        <v>アストモスエネルギー(株)</v>
      </c>
      <c r="AW369" s="19" t="str">
        <f>IF(係数3!C369="","",係数3!C369)</f>
        <v/>
      </c>
      <c r="AX369" s="19">
        <f>IF(係数3!D369="","",係数3!D369)</f>
        <v>3.2299999999999999E-4</v>
      </c>
      <c r="AY369" s="19">
        <f>IF(係数3!E369="","",係数3!E369)</f>
        <v>3.2299999999999999E-4</v>
      </c>
      <c r="AZ369" s="19" t="str">
        <f>IF(係数3!F369="","",係数3!F369)</f>
        <v>アストモスエネルギー(株)</v>
      </c>
      <c r="BA369" s="19" t="str">
        <f>IF(係数3!G369="","",係数3!G369)</f>
        <v>アストモスエネルギー(株)_</v>
      </c>
      <c r="BB369" s="19">
        <f t="shared" si="23"/>
        <v>0.32300000000000001</v>
      </c>
      <c r="BD369" s="19" t="str">
        <f>IF(係数3!L370="","",係数3!L370)</f>
        <v>(株)ところざわ未来電力</v>
      </c>
    </row>
    <row r="370" spans="47:56">
      <c r="AU370" s="19" t="str">
        <f>IF(係数3!A370="","",係数3!A370)</f>
        <v>A0138</v>
      </c>
      <c r="AV370" s="19" t="str">
        <f>IF(係数3!B370="","",係数3!B370)</f>
        <v>(株)関電エネルギーソリューション</v>
      </c>
      <c r="AW370" s="19" t="str">
        <f>IF(係数3!C370="","",係数3!C370)</f>
        <v>メニューA</v>
      </c>
      <c r="AX370" s="19">
        <f>IF(係数3!D370="","",係数3!D370)</f>
        <v>0</v>
      </c>
      <c r="AY370" s="19">
        <f>IF(係数3!E370="","",係数3!E370)</f>
        <v>0</v>
      </c>
      <c r="AZ370" s="19" t="str">
        <f>IF(係数3!F370="","",係数3!F370)</f>
        <v>(株)関電エネルギーソリューション</v>
      </c>
      <c r="BA370" s="19" t="str">
        <f>IF(係数3!G370="","",係数3!G370)</f>
        <v>(株)関電エネルギーソリューション_メニューA</v>
      </c>
      <c r="BB370" s="19">
        <f t="shared" si="23"/>
        <v>0</v>
      </c>
      <c r="BD370" s="19" t="str">
        <f>IF(係数3!L371="","",係数3!L371)</f>
        <v>(株)どさんこパワー</v>
      </c>
    </row>
    <row r="371" spans="47:56">
      <c r="AU371" s="19" t="str">
        <f>IF(係数3!A371="","",係数3!A371)</f>
        <v/>
      </c>
      <c r="AV371" s="19" t="str">
        <f>IF(係数3!B371="","",係数3!B371)</f>
        <v/>
      </c>
      <c r="AW371" s="19" t="str">
        <f>IF(係数3!C371="","",係数3!C371)</f>
        <v>メニューB(残差)</v>
      </c>
      <c r="AX371" s="19">
        <f>IF(係数3!D371="","",係数3!D371)</f>
        <v>6.38E-4</v>
      </c>
      <c r="AY371" s="19">
        <f>IF(係数3!E371="","",係数3!E371)</f>
        <v>6.38E-4</v>
      </c>
      <c r="AZ371" s="19" t="str">
        <f>IF(係数3!F371="","",係数3!F371)</f>
        <v>(株)関電エネルギーソリューション</v>
      </c>
      <c r="BA371" s="19" t="str">
        <f>IF(係数3!G371="","",係数3!G371)</f>
        <v>(株)関電エネルギーソリューション_メニューB(残差)</v>
      </c>
      <c r="BB371" s="19">
        <f t="shared" si="23"/>
        <v>0.63800000000000001</v>
      </c>
      <c r="BD371" s="19" t="str">
        <f>IF(係数3!L372="","",係数3!L372)</f>
        <v>(株)とっとり市民電力</v>
      </c>
    </row>
    <row r="372" spans="47:56">
      <c r="AU372" s="19" t="str">
        <f>IF(係数3!A372="","",係数3!A372)</f>
        <v/>
      </c>
      <c r="AV372" s="19" t="str">
        <f>IF(係数3!B372="","",係数3!B372)</f>
        <v/>
      </c>
      <c r="AW372" s="19" t="str">
        <f>IF(係数3!C372="","",係数3!C372)</f>
        <v>(参考値)事業者全体</v>
      </c>
      <c r="AX372" s="19">
        <f>IF(係数3!D372="","",係数3!D372)</f>
        <v>5.6800000000000004E-4</v>
      </c>
      <c r="AY372" s="19">
        <f>IF(係数3!E372="","",係数3!E372)</f>
        <v>5.6800000000000004E-4</v>
      </c>
      <c r="AZ372" s="19" t="str">
        <f>IF(係数3!F372="","",係数3!F372)</f>
        <v>(株)関電エネルギーソリューション</v>
      </c>
      <c r="BA372" s="19" t="str">
        <f>IF(係数3!G372="","",係数3!G372)</f>
        <v>(株)関電エネルギーソリューション_(参考値)事業者全体</v>
      </c>
      <c r="BB372" s="19">
        <f t="shared" si="23"/>
        <v>0.56800000000000006</v>
      </c>
      <c r="BD372" s="19" t="str">
        <f>IF(係数3!L373="","",係数3!L373)</f>
        <v>(株)鳥取みらい電力</v>
      </c>
    </row>
    <row r="373" spans="47:56">
      <c r="AU373" s="19" t="str">
        <f>IF(係数3!A373="","",係数3!A373)</f>
        <v>A0140</v>
      </c>
      <c r="AV373" s="19" t="str">
        <f>IF(係数3!B373="","",係数3!B373)</f>
        <v>MCリテールエナジー(株)</v>
      </c>
      <c r="AW373" s="19" t="str">
        <f>IF(係数3!C373="","",係数3!C373)</f>
        <v>メニューA</v>
      </c>
      <c r="AX373" s="19">
        <f>IF(係数3!D373="","",係数3!D373)</f>
        <v>0</v>
      </c>
      <c r="AY373" s="19">
        <f>IF(係数3!E373="","",係数3!E373)</f>
        <v>0</v>
      </c>
      <c r="AZ373" s="19" t="str">
        <f>IF(係数3!F373="","",係数3!F373)</f>
        <v>MCリテールエナジー(株)</v>
      </c>
      <c r="BA373" s="19" t="str">
        <f>IF(係数3!G373="","",係数3!G373)</f>
        <v>MCリテールエナジー(株)_メニューA</v>
      </c>
      <c r="BB373" s="19">
        <f t="shared" si="23"/>
        <v>0</v>
      </c>
      <c r="BD373" s="19" t="str">
        <f>IF(係数3!L374="","",係数3!L374)</f>
        <v>(株)トヨタエナジーソリューションズ</v>
      </c>
    </row>
    <row r="374" spans="47:56">
      <c r="AU374" s="19" t="str">
        <f>IF(係数3!A374="","",係数3!A374)</f>
        <v/>
      </c>
      <c r="AV374" s="19" t="str">
        <f>IF(係数3!B374="","",係数3!B374)</f>
        <v/>
      </c>
      <c r="AW374" s="19" t="str">
        <f>IF(係数3!C374="","",係数3!C374)</f>
        <v>メニューB</v>
      </c>
      <c r="AX374" s="19">
        <f>IF(係数3!D374="","",係数3!D374)</f>
        <v>0</v>
      </c>
      <c r="AY374" s="19">
        <f>IF(係数3!E374="","",係数3!E374)</f>
        <v>0</v>
      </c>
      <c r="AZ374" s="19" t="str">
        <f>IF(係数3!F374="","",係数3!F374)</f>
        <v>MCリテールエナジー(株)</v>
      </c>
      <c r="BA374" s="19" t="str">
        <f>IF(係数3!G374="","",係数3!G374)</f>
        <v>MCリテールエナジー(株)_メニューB</v>
      </c>
      <c r="BB374" s="19">
        <f t="shared" si="23"/>
        <v>0</v>
      </c>
      <c r="BD374" s="19" t="str">
        <f>IF(係数3!L375="","",係数3!L375)</f>
        <v>トリニティエナジー(株)</v>
      </c>
    </row>
    <row r="375" spans="47:56">
      <c r="AU375" s="19" t="str">
        <f>IF(係数3!A375="","",係数3!A375)</f>
        <v/>
      </c>
      <c r="AV375" s="19" t="str">
        <f>IF(係数3!B375="","",係数3!B375)</f>
        <v/>
      </c>
      <c r="AW375" s="19" t="str">
        <f>IF(係数3!C375="","",係数3!C375)</f>
        <v>メニューC(残差)</v>
      </c>
      <c r="AX375" s="19">
        <f>IF(係数3!D375="","",係数3!D375)</f>
        <v>5.0500000000000002E-4</v>
      </c>
      <c r="AY375" s="19">
        <f>IF(係数3!E375="","",係数3!E375)</f>
        <v>5.0500000000000002E-4</v>
      </c>
      <c r="AZ375" s="19" t="str">
        <f>IF(係数3!F375="","",係数3!F375)</f>
        <v>MCリテールエナジー(株)</v>
      </c>
      <c r="BA375" s="19" t="str">
        <f>IF(係数3!G375="","",係数3!G375)</f>
        <v>MCリテールエナジー(株)_メニューC(残差)</v>
      </c>
      <c r="BB375" s="19">
        <f t="shared" si="23"/>
        <v>0.505</v>
      </c>
      <c r="BD375" s="19" t="str">
        <f>IF(係数3!L376="","",係数3!L376)</f>
        <v>(株)とんでんホールディングス</v>
      </c>
    </row>
    <row r="376" spans="47:56">
      <c r="AU376" s="19" t="str">
        <f>IF(係数3!A376="","",係数3!A376)</f>
        <v/>
      </c>
      <c r="AV376" s="19" t="str">
        <f>IF(係数3!B376="","",係数3!B376)</f>
        <v/>
      </c>
      <c r="AW376" s="19" t="str">
        <f>IF(係数3!C376="","",係数3!C376)</f>
        <v>(参考値)事業者全体</v>
      </c>
      <c r="AX376" s="19">
        <f>IF(係数3!D376="","",係数3!D376)</f>
        <v>4.8700000000000002E-4</v>
      </c>
      <c r="AY376" s="19">
        <f>IF(係数3!E376="","",係数3!E376)</f>
        <v>4.8700000000000002E-4</v>
      </c>
      <c r="AZ376" s="19" t="str">
        <f>IF(係数3!F376="","",係数3!F376)</f>
        <v>MCリテールエナジー(株)</v>
      </c>
      <c r="BA376" s="19" t="str">
        <f>IF(係数3!G376="","",係数3!G376)</f>
        <v>MCリテールエナジー(株)_(参考値)事業者全体</v>
      </c>
      <c r="BB376" s="19">
        <f t="shared" si="23"/>
        <v>0.48700000000000004</v>
      </c>
      <c r="BD376" s="19" t="str">
        <f>IF(係数3!L377="","",係数3!L377)</f>
        <v>永井自動車工業(株)</v>
      </c>
    </row>
    <row r="377" spans="47:56">
      <c r="AU377" s="19" t="str">
        <f>IF(係数3!A377="","",係数3!A377)</f>
        <v>A0141</v>
      </c>
      <c r="AV377" s="19" t="str">
        <f>IF(係数3!B377="","",係数3!B377)</f>
        <v>(株)北九州パワー</v>
      </c>
      <c r="AW377" s="19" t="str">
        <f>IF(係数3!C377="","",係数3!C377)</f>
        <v>メニューA</v>
      </c>
      <c r="AX377" s="19">
        <f>IF(係数3!D377="","",係数3!D377)</f>
        <v>0</v>
      </c>
      <c r="AY377" s="19">
        <f>IF(係数3!E377="","",係数3!E377)</f>
        <v>0</v>
      </c>
      <c r="AZ377" s="19" t="str">
        <f>IF(係数3!F377="","",係数3!F377)</f>
        <v>(株)北九州パワー</v>
      </c>
      <c r="BA377" s="19" t="str">
        <f>IF(係数3!G377="","",係数3!G377)</f>
        <v>(株)北九州パワー_メニューA</v>
      </c>
      <c r="BB377" s="19">
        <f t="shared" si="23"/>
        <v>0</v>
      </c>
      <c r="BD377" s="19" t="str">
        <f>IF(係数3!L378="","",係数3!L378)</f>
        <v>(株)ながさきサステナエナジー</v>
      </c>
    </row>
    <row r="378" spans="47:56">
      <c r="AU378" s="19" t="str">
        <f>IF(係数3!A378="","",係数3!A378)</f>
        <v/>
      </c>
      <c r="AV378" s="19" t="str">
        <f>IF(係数3!B378="","",係数3!B378)</f>
        <v/>
      </c>
      <c r="AW378" s="19" t="str">
        <f>IF(係数3!C378="","",係数3!C378)</f>
        <v>メニューB</v>
      </c>
      <c r="AX378" s="19">
        <f>IF(係数3!D378="","",係数3!D378)</f>
        <v>0</v>
      </c>
      <c r="AY378" s="19">
        <f>IF(係数3!E378="","",係数3!E378)</f>
        <v>0</v>
      </c>
      <c r="AZ378" s="19" t="str">
        <f>IF(係数3!F378="","",係数3!F378)</f>
        <v>(株)北九州パワー</v>
      </c>
      <c r="BA378" s="19" t="str">
        <f>IF(係数3!G378="","",係数3!G378)</f>
        <v>(株)北九州パワー_メニューB</v>
      </c>
      <c r="BB378" s="19">
        <f t="shared" si="23"/>
        <v>0</v>
      </c>
      <c r="BD378" s="19" t="str">
        <f>IF(係数3!L379="","",係数3!L379)</f>
        <v>長崎地域電力(株)</v>
      </c>
    </row>
    <row r="379" spans="47:56">
      <c r="AU379" s="19" t="str">
        <f>IF(係数3!A379="","",係数3!A379)</f>
        <v/>
      </c>
      <c r="AV379" s="19" t="str">
        <f>IF(係数3!B379="","",係数3!B379)</f>
        <v/>
      </c>
      <c r="AW379" s="19" t="str">
        <f>IF(係数3!C379="","",係数3!C379)</f>
        <v>メニューC(残差)</v>
      </c>
      <c r="AX379" s="19">
        <f>IF(係数3!D379="","",係数3!D379)</f>
        <v>2.23E-4</v>
      </c>
      <c r="AY379" s="19">
        <f>IF(係数3!E379="","",係数3!E379)</f>
        <v>2.23E-4</v>
      </c>
      <c r="AZ379" s="19" t="str">
        <f>IF(係数3!F379="","",係数3!F379)</f>
        <v>(株)北九州パワー</v>
      </c>
      <c r="BA379" s="19" t="str">
        <f>IF(係数3!G379="","",係数3!G379)</f>
        <v>(株)北九州パワー_メニューC(残差)</v>
      </c>
      <c r="BB379" s="19">
        <f t="shared" si="23"/>
        <v>0.223</v>
      </c>
      <c r="BD379" s="19" t="str">
        <f>IF(係数3!L380="","",係数3!L380)</f>
        <v>(株)中之条パワー</v>
      </c>
    </row>
    <row r="380" spans="47:56">
      <c r="AU380" s="19" t="str">
        <f>IF(係数3!A380="","",係数3!A380)</f>
        <v/>
      </c>
      <c r="AV380" s="19" t="str">
        <f>IF(係数3!B380="","",係数3!B380)</f>
        <v/>
      </c>
      <c r="AW380" s="19" t="str">
        <f>IF(係数3!C380="","",係数3!C380)</f>
        <v>(参考値)事業者全体</v>
      </c>
      <c r="AX380" s="19">
        <f>IF(係数3!D380="","",係数3!D380)</f>
        <v>6.0000000000000002E-5</v>
      </c>
      <c r="AY380" s="19">
        <f>IF(係数3!E380="","",係数3!E380)</f>
        <v>6.0000000000000002E-5</v>
      </c>
      <c r="AZ380" s="19" t="str">
        <f>IF(係数3!F380="","",係数3!F380)</f>
        <v>(株)北九州パワー</v>
      </c>
      <c r="BA380" s="19" t="str">
        <f>IF(係数3!G380="","",係数3!G380)</f>
        <v>(株)北九州パワー_(参考値)事業者全体</v>
      </c>
      <c r="BB380" s="19">
        <f t="shared" si="23"/>
        <v>6.0000000000000005E-2</v>
      </c>
      <c r="BD380" s="19" t="str">
        <f>IF(係数3!L381="","",係数3!L381)</f>
        <v>ながのスマートパワー(株)</v>
      </c>
    </row>
    <row r="381" spans="47:56">
      <c r="AU381" s="19" t="str">
        <f>IF(係数3!A381="","",係数3!A381)</f>
        <v>A0142</v>
      </c>
      <c r="AV381" s="19" t="str">
        <f>IF(係数3!B381="","",係数3!B381)</f>
        <v>武州瓦斯(株)</v>
      </c>
      <c r="AW381" s="19" t="str">
        <f>IF(係数3!C381="","",係数3!C381)</f>
        <v>メニューA</v>
      </c>
      <c r="AX381" s="19">
        <f>IF(係数3!D381="","",係数3!D381)</f>
        <v>0</v>
      </c>
      <c r="AY381" s="19">
        <f>IF(係数3!E381="","",係数3!E381)</f>
        <v>0</v>
      </c>
      <c r="AZ381" s="19" t="str">
        <f>IF(係数3!F381="","",係数3!F381)</f>
        <v>武州瓦斯(株)</v>
      </c>
      <c r="BA381" s="19" t="str">
        <f>IF(係数3!G381="","",係数3!G381)</f>
        <v>武州瓦斯(株)_メニューA</v>
      </c>
      <c r="BB381" s="19">
        <f t="shared" si="23"/>
        <v>0</v>
      </c>
      <c r="BD381" s="19" t="str">
        <f>IF(係数3!L382="","",係数3!L382)</f>
        <v>長野都市ガス(株)</v>
      </c>
    </row>
    <row r="382" spans="47:56">
      <c r="AU382" s="19" t="str">
        <f>IF(係数3!A382="","",係数3!A382)</f>
        <v/>
      </c>
      <c r="AV382" s="19" t="str">
        <f>IF(係数3!B382="","",係数3!B382)</f>
        <v/>
      </c>
      <c r="AW382" s="19" t="str">
        <f>IF(係数3!C382="","",係数3!C382)</f>
        <v>メニューB(残差)</v>
      </c>
      <c r="AX382" s="19">
        <f>IF(係数3!D382="","",係数3!D382)</f>
        <v>4.2000000000000002E-4</v>
      </c>
      <c r="AY382" s="19">
        <f>IF(係数3!E382="","",係数3!E382)</f>
        <v>4.2000000000000002E-4</v>
      </c>
      <c r="AZ382" s="19" t="str">
        <f>IF(係数3!F382="","",係数3!F382)</f>
        <v>武州瓦斯(株)</v>
      </c>
      <c r="BA382" s="19" t="str">
        <f>IF(係数3!G382="","",係数3!G382)</f>
        <v>武州瓦斯(株)_メニューB(残差)</v>
      </c>
      <c r="BB382" s="19">
        <f t="shared" si="23"/>
        <v>0.42000000000000004</v>
      </c>
      <c r="BD382" s="19" t="str">
        <f>IF(係数3!L383="","",係数3!L383)</f>
        <v>那須野ヶ原みらい電力(株)</v>
      </c>
    </row>
    <row r="383" spans="47:56">
      <c r="AU383" s="19" t="str">
        <f>IF(係数3!A383="","",係数3!A383)</f>
        <v/>
      </c>
      <c r="AV383" s="19" t="str">
        <f>IF(係数3!B383="","",係数3!B383)</f>
        <v/>
      </c>
      <c r="AW383" s="19" t="str">
        <f>IF(係数3!C383="","",係数3!C383)</f>
        <v>(参考値)事業者全体</v>
      </c>
      <c r="AX383" s="19">
        <f>IF(係数3!D383="","",係数3!D383)</f>
        <v>4.1599999999999997E-4</v>
      </c>
      <c r="AY383" s="19">
        <f>IF(係数3!E383="","",係数3!E383)</f>
        <v>4.1599999999999997E-4</v>
      </c>
      <c r="AZ383" s="19" t="str">
        <f>IF(係数3!F383="","",係数3!F383)</f>
        <v>武州瓦斯(株)</v>
      </c>
      <c r="BA383" s="19" t="str">
        <f>IF(係数3!G383="","",係数3!G383)</f>
        <v>武州瓦斯(株)_(参考値)事業者全体</v>
      </c>
      <c r="BB383" s="19">
        <f t="shared" si="23"/>
        <v>0.41599999999999998</v>
      </c>
      <c r="BD383" s="19" t="str">
        <f>IF(係数3!L384="","",係数3!L384)</f>
        <v>なでしこ電力(株)</v>
      </c>
    </row>
    <row r="384" spans="47:56">
      <c r="AU384" s="19" t="str">
        <f>IF(係数3!A384="","",係数3!A384)</f>
        <v>A0143</v>
      </c>
      <c r="AV384" s="19" t="str">
        <f>IF(係数3!B384="","",係数3!B384)</f>
        <v>リニューアブル・ジャパン(株)</v>
      </c>
      <c r="AW384" s="19" t="str">
        <f>IF(係数3!C384="","",係数3!C384)</f>
        <v>メニューA</v>
      </c>
      <c r="AX384" s="19">
        <f>IF(係数3!D384="","",係数3!D384)</f>
        <v>0</v>
      </c>
      <c r="AY384" s="19">
        <f>IF(係数3!E384="","",係数3!E384)</f>
        <v>0</v>
      </c>
      <c r="AZ384" s="19" t="str">
        <f>IF(係数3!F384="","",係数3!F384)</f>
        <v>リニューアブル・ジャパン(株)</v>
      </c>
      <c r="BA384" s="19" t="str">
        <f>IF(係数3!G384="","",係数3!G384)</f>
        <v>リニューアブル・ジャパン(株)_メニューA</v>
      </c>
      <c r="BB384" s="19">
        <f t="shared" si="23"/>
        <v>0</v>
      </c>
      <c r="BD384" s="19" t="str">
        <f>IF(係数3!L385="","",係数3!L385)</f>
        <v>奈良電力(株)</v>
      </c>
    </row>
    <row r="385" spans="47:56">
      <c r="AU385" s="19" t="str">
        <f>IF(係数3!A385="","",係数3!A385)</f>
        <v/>
      </c>
      <c r="AV385" s="19" t="str">
        <f>IF(係数3!B385="","",係数3!B385)</f>
        <v/>
      </c>
      <c r="AW385" s="19" t="str">
        <f>IF(係数3!C385="","",係数3!C385)</f>
        <v>(参考値)事業者全体</v>
      </c>
      <c r="AX385" s="19">
        <f>IF(係数3!D385="","",係数3!D385)</f>
        <v>0</v>
      </c>
      <c r="AY385" s="19">
        <f>IF(係数3!E385="","",係数3!E385)</f>
        <v>0</v>
      </c>
      <c r="AZ385" s="19" t="str">
        <f>IF(係数3!F385="","",係数3!F385)</f>
        <v>リニューアブル・ジャパン(株)</v>
      </c>
      <c r="BA385" s="19" t="str">
        <f>IF(係数3!G385="","",係数3!G385)</f>
        <v>リニューアブル・ジャパン(株)_(参考値)事業者全体</v>
      </c>
      <c r="BB385" s="19">
        <f t="shared" si="23"/>
        <v>0</v>
      </c>
      <c r="BD385" s="19" t="str">
        <f>IF(係数3!L386="","",係数3!L386)</f>
        <v>(株)成田香取エネルギー</v>
      </c>
    </row>
    <row r="386" spans="47:56">
      <c r="AU386" s="19" t="str">
        <f>IF(係数3!A386="","",係数3!A386)</f>
        <v>A0144</v>
      </c>
      <c r="AV386" s="19" t="str">
        <f>IF(係数3!B386="","",係数3!B386)</f>
        <v>大垣ガス(株)</v>
      </c>
      <c r="AW386" s="19" t="str">
        <f>IF(係数3!C386="","",係数3!C386)</f>
        <v/>
      </c>
      <c r="AX386" s="19">
        <f>IF(係数3!D386="","",係数3!D386)</f>
        <v>4.1899999999999999E-4</v>
      </c>
      <c r="AY386" s="19">
        <f>IF(係数3!E386="","",係数3!E386)</f>
        <v>4.1899999999999999E-4</v>
      </c>
      <c r="AZ386" s="19" t="str">
        <f>IF(係数3!F386="","",係数3!F386)</f>
        <v>大垣ガス(株)</v>
      </c>
      <c r="BA386" s="19" t="str">
        <f>IF(係数3!G386="","",係数3!G386)</f>
        <v>大垣ガス(株)_</v>
      </c>
      <c r="BB386" s="19">
        <f t="shared" si="23"/>
        <v>0.41899999999999998</v>
      </c>
      <c r="BD386" s="19" t="str">
        <f>IF(係数3!L387="","",係数3!L387)</f>
        <v>(株)なんとエナジー</v>
      </c>
    </row>
    <row r="387" spans="47:56">
      <c r="AU387" s="19" t="str">
        <f>IF(係数3!A387="","",係数3!A387)</f>
        <v>A0145</v>
      </c>
      <c r="AV387" s="19" t="str">
        <f>IF(係数3!B387="","",係数3!B387)</f>
        <v>(株)藤田商店</v>
      </c>
      <c r="AW387" s="19" t="str">
        <f>IF(係数3!C387="","",係数3!C387)</f>
        <v>メニューA</v>
      </c>
      <c r="AX387" s="19">
        <f>IF(係数3!D387="","",係数3!D387)</f>
        <v>2.0599999999999999E-4</v>
      </c>
      <c r="AY387" s="19">
        <f>IF(係数3!E387="","",係数3!E387)</f>
        <v>2.0599999999999999E-4</v>
      </c>
      <c r="AZ387" s="19" t="str">
        <f>IF(係数3!F387="","",係数3!F387)</f>
        <v>(株)藤田商店</v>
      </c>
      <c r="BA387" s="19" t="str">
        <f>IF(係数3!G387="","",係数3!G387)</f>
        <v>(株)藤田商店_メニューA</v>
      </c>
      <c r="BB387" s="19">
        <f t="shared" si="23"/>
        <v>0.20599999999999999</v>
      </c>
      <c r="BD387" s="19" t="str">
        <f>IF(係数3!L388="","",係数3!L388)</f>
        <v>南部だんだんエナジー(株)</v>
      </c>
    </row>
    <row r="388" spans="47:56">
      <c r="AU388" s="19" t="str">
        <f>IF(係数3!A388="","",係数3!A388)</f>
        <v/>
      </c>
      <c r="AV388" s="19" t="str">
        <f>IF(係数3!B388="","",係数3!B388)</f>
        <v/>
      </c>
      <c r="AW388" s="19" t="str">
        <f>IF(係数3!C388="","",係数3!C388)</f>
        <v>メニューB</v>
      </c>
      <c r="AX388" s="19">
        <f>IF(係数3!D388="","",係数3!D388)</f>
        <v>3.2499999999999999E-4</v>
      </c>
      <c r="AY388" s="19">
        <f>IF(係数3!E388="","",係数3!E388)</f>
        <v>3.2499999999999999E-4</v>
      </c>
      <c r="AZ388" s="19" t="str">
        <f>IF(係数3!F388="","",係数3!F388)</f>
        <v>(株)藤田商店</v>
      </c>
      <c r="BA388" s="19" t="str">
        <f>IF(係数3!G388="","",係数3!G388)</f>
        <v>(株)藤田商店_メニューB</v>
      </c>
      <c r="BB388" s="19">
        <f t="shared" si="23"/>
        <v>0.32500000000000001</v>
      </c>
      <c r="BD388" s="19" t="str">
        <f>IF(係数3!L389="","",係数3!L389)</f>
        <v>(株)ナンワ(旧：(株)ナンワエナジー)</v>
      </c>
    </row>
    <row r="389" spans="47:56">
      <c r="AU389" s="19" t="str">
        <f>IF(係数3!A389="","",係数3!A389)</f>
        <v/>
      </c>
      <c r="AV389" s="19" t="str">
        <f>IF(係数3!B389="","",係数3!B389)</f>
        <v/>
      </c>
      <c r="AW389" s="19" t="str">
        <f>IF(係数3!C389="","",係数3!C389)</f>
        <v>メニューC(残差)</v>
      </c>
      <c r="AX389" s="19">
        <f>IF(係数3!D389="","",係数3!D389)</f>
        <v>5.2999999999999998E-4</v>
      </c>
      <c r="AY389" s="19">
        <f>IF(係数3!E389="","",係数3!E389)</f>
        <v>5.2999999999999998E-4</v>
      </c>
      <c r="AZ389" s="19" t="str">
        <f>IF(係数3!F389="","",係数3!F389)</f>
        <v>(株)藤田商店</v>
      </c>
      <c r="BA389" s="19" t="str">
        <f>IF(係数3!G389="","",係数3!G389)</f>
        <v>(株)藤田商店_メニューC(残差)</v>
      </c>
      <c r="BB389" s="19">
        <f t="shared" si="23"/>
        <v>0.53</v>
      </c>
      <c r="BD389" s="19" t="str">
        <f>IF(係数3!L390="","",係数3!L390)</f>
        <v>新潟スワンエナジー(株)</v>
      </c>
    </row>
    <row r="390" spans="47:56">
      <c r="AU390" s="19" t="str">
        <f>IF(係数3!A390="","",係数3!A390)</f>
        <v/>
      </c>
      <c r="AV390" s="19" t="str">
        <f>IF(係数3!B390="","",係数3!B390)</f>
        <v/>
      </c>
      <c r="AW390" s="19" t="str">
        <f>IF(係数3!C390="","",係数3!C390)</f>
        <v>(参考値)事業者全体</v>
      </c>
      <c r="AX390" s="19">
        <f>IF(係数3!D390="","",係数3!D390)</f>
        <v>4.8999999999999998E-4</v>
      </c>
      <c r="AY390" s="19">
        <f>IF(係数3!E390="","",係数3!E390)</f>
        <v>4.8999999999999998E-4</v>
      </c>
      <c r="AZ390" s="19" t="str">
        <f>IF(係数3!F390="","",係数3!F390)</f>
        <v>(株)藤田商店</v>
      </c>
      <c r="BA390" s="19" t="str">
        <f>IF(係数3!G390="","",係数3!G390)</f>
        <v>(株)藤田商店_(参考値)事業者全体</v>
      </c>
      <c r="BB390" s="19">
        <f t="shared" ref="BB390:BB453" si="24">AY390*1000</f>
        <v>0.49</v>
      </c>
      <c r="BD390" s="19" t="str">
        <f>IF(係数3!L391="","",係数3!L391)</f>
        <v>(株)西九州させぼパワーズ</v>
      </c>
    </row>
    <row r="391" spans="47:56">
      <c r="AU391" s="19" t="str">
        <f>IF(係数3!A391="","",係数3!A391)</f>
        <v>A0149</v>
      </c>
      <c r="AV391" s="19" t="str">
        <f>IF(係数3!B391="","",係数3!B391)</f>
        <v>(株)グローバルエンジニアリング</v>
      </c>
      <c r="AW391" s="19" t="str">
        <f>IF(係数3!C391="","",係数3!C391)</f>
        <v>メニューA</v>
      </c>
      <c r="AX391" s="19">
        <f>IF(係数3!D391="","",係数3!D391)</f>
        <v>0</v>
      </c>
      <c r="AY391" s="19">
        <f>IF(係数3!E391="","",係数3!E391)</f>
        <v>0</v>
      </c>
      <c r="AZ391" s="19" t="str">
        <f>IF(係数3!F391="","",係数3!F391)</f>
        <v>(株)グローバルエンジニアリング</v>
      </c>
      <c r="BA391" s="19" t="str">
        <f>IF(係数3!G391="","",係数3!G391)</f>
        <v>(株)グローバルエンジニアリング_メニューA</v>
      </c>
      <c r="BB391" s="19">
        <f t="shared" si="24"/>
        <v>0</v>
      </c>
      <c r="BD391" s="19" t="str">
        <f>IF(係数3!L392="","",係数3!L392)</f>
        <v>ニシムラ(株)</v>
      </c>
    </row>
    <row r="392" spans="47:56">
      <c r="AU392" s="19" t="str">
        <f>IF(係数3!A392="","",係数3!A392)</f>
        <v/>
      </c>
      <c r="AV392" s="19" t="str">
        <f>IF(係数3!B392="","",係数3!B392)</f>
        <v/>
      </c>
      <c r="AW392" s="19" t="str">
        <f>IF(係数3!C392="","",係数3!C392)</f>
        <v>メニューB</v>
      </c>
      <c r="AX392" s="19">
        <f>IF(係数3!D392="","",係数3!D392)</f>
        <v>0</v>
      </c>
      <c r="AY392" s="19">
        <f>IF(係数3!E392="","",係数3!E392)</f>
        <v>0</v>
      </c>
      <c r="AZ392" s="19" t="str">
        <f>IF(係数3!F392="","",係数3!F392)</f>
        <v>(株)グローバルエンジニアリング</v>
      </c>
      <c r="BA392" s="19" t="str">
        <f>IF(係数3!G392="","",係数3!G392)</f>
        <v>(株)グローバルエンジニアリング_メニューB</v>
      </c>
      <c r="BB392" s="19">
        <f t="shared" si="24"/>
        <v>0</v>
      </c>
      <c r="BD392" s="19" t="str">
        <f>IF(係数3!L393="","",係数3!L393)</f>
        <v>日産トレーデイング(株)</v>
      </c>
    </row>
    <row r="393" spans="47:56">
      <c r="AU393" s="19" t="str">
        <f>IF(係数3!A393="","",係数3!A393)</f>
        <v/>
      </c>
      <c r="AV393" s="19" t="str">
        <f>IF(係数3!B393="","",係数3!B393)</f>
        <v/>
      </c>
      <c r="AW393" s="19" t="str">
        <f>IF(係数3!C393="","",係数3!C393)</f>
        <v>メニューC(残差)</v>
      </c>
      <c r="AX393" s="19">
        <f>IF(係数3!D393="","",係数3!D393)</f>
        <v>4.5199999999999998E-4</v>
      </c>
      <c r="AY393" s="19">
        <f>IF(係数3!E393="","",係数3!E393)</f>
        <v>4.5199999999999998E-4</v>
      </c>
      <c r="AZ393" s="19" t="str">
        <f>IF(係数3!F393="","",係数3!F393)</f>
        <v>(株)グローバルエンジニアリング</v>
      </c>
      <c r="BA393" s="19" t="str">
        <f>IF(係数3!G393="","",係数3!G393)</f>
        <v>(株)グローバルエンジニアリング_メニューC(残差)</v>
      </c>
      <c r="BB393" s="19">
        <f t="shared" si="24"/>
        <v>0.45199999999999996</v>
      </c>
      <c r="BD393" s="19" t="str">
        <f>IF(係数3!L394="","",係数3!L394)</f>
        <v>日鉄エンジニアリング(株)</v>
      </c>
    </row>
    <row r="394" spans="47:56">
      <c r="AU394" s="19" t="str">
        <f>IF(係数3!A394="","",係数3!A394)</f>
        <v/>
      </c>
      <c r="AV394" s="19" t="str">
        <f>IF(係数3!B394="","",係数3!B394)</f>
        <v/>
      </c>
      <c r="AW394" s="19" t="str">
        <f>IF(係数3!C394="","",係数3!C394)</f>
        <v>(参考値)事業者全体</v>
      </c>
      <c r="AX394" s="19">
        <f>IF(係数3!D394="","",係数3!D394)</f>
        <v>4.1899999999999999E-4</v>
      </c>
      <c r="AY394" s="19">
        <f>IF(係数3!E394="","",係数3!E394)</f>
        <v>4.1899999999999999E-4</v>
      </c>
      <c r="AZ394" s="19" t="str">
        <f>IF(係数3!F394="","",係数3!F394)</f>
        <v>(株)グローバルエンジニアリング</v>
      </c>
      <c r="BA394" s="19" t="str">
        <f>IF(係数3!G394="","",係数3!G394)</f>
        <v>(株)グローバルエンジニアリング_(参考値)事業者全体</v>
      </c>
      <c r="BB394" s="19">
        <f t="shared" si="24"/>
        <v>0.41899999999999998</v>
      </c>
      <c r="BD394" s="19" t="str">
        <f>IF(係数3!L395="","",係数3!L395)</f>
        <v>日本エネルギー総合システム(株)</v>
      </c>
    </row>
    <row r="395" spans="47:56">
      <c r="AU395" s="19" t="str">
        <f>IF(係数3!A395="","",係数3!A395)</f>
        <v>A0150</v>
      </c>
      <c r="AV395" s="19" t="str">
        <f>IF(係数3!B395="","",係数3!B395)</f>
        <v>九州エナジー(株)</v>
      </c>
      <c r="AW395" s="19" t="str">
        <f>IF(係数3!C395="","",係数3!C395)</f>
        <v>メニューA</v>
      </c>
      <c r="AX395" s="19">
        <f>IF(係数3!D395="","",係数3!D395)</f>
        <v>0</v>
      </c>
      <c r="AY395" s="19">
        <f>IF(係数3!E395="","",係数3!E395)</f>
        <v>0</v>
      </c>
      <c r="AZ395" s="19" t="str">
        <f>IF(係数3!F395="","",係数3!F395)</f>
        <v>九州エナジー(株)</v>
      </c>
      <c r="BA395" s="19" t="str">
        <f>IF(係数3!G395="","",係数3!G395)</f>
        <v>九州エナジー(株)_メニューA</v>
      </c>
      <c r="BB395" s="19">
        <f t="shared" si="24"/>
        <v>0</v>
      </c>
      <c r="BD395" s="19" t="str">
        <f>IF(係数3!L396="","",係数3!L396)</f>
        <v>日本エネルギーファーム(株)</v>
      </c>
    </row>
    <row r="396" spans="47:56">
      <c r="AU396" s="19" t="str">
        <f>IF(係数3!A396="","",係数3!A396)</f>
        <v/>
      </c>
      <c r="AV396" s="19" t="str">
        <f>IF(係数3!B396="","",係数3!B396)</f>
        <v/>
      </c>
      <c r="AW396" s="19" t="str">
        <f>IF(係数3!C396="","",係数3!C396)</f>
        <v>メニューB(残差)</v>
      </c>
      <c r="AX396" s="19">
        <f>IF(係数3!D396="","",係数3!D396)</f>
        <v>2.1800000000000001E-4</v>
      </c>
      <c r="AY396" s="19">
        <f>IF(係数3!E396="","",係数3!E396)</f>
        <v>2.1800000000000001E-4</v>
      </c>
      <c r="AZ396" s="19" t="str">
        <f>IF(係数3!F396="","",係数3!F396)</f>
        <v>九州エナジー(株)</v>
      </c>
      <c r="BA396" s="19" t="str">
        <f>IF(係数3!G396="","",係数3!G396)</f>
        <v>九州エナジー(株)_メニューB(残差)</v>
      </c>
      <c r="BB396" s="19">
        <f t="shared" si="24"/>
        <v>0.21800000000000003</v>
      </c>
      <c r="BD396" s="19" t="str">
        <f>IF(係数3!L397="","",係数3!L397)</f>
        <v>(株)日本海水</v>
      </c>
    </row>
    <row r="397" spans="47:56">
      <c r="AU397" s="19" t="str">
        <f>IF(係数3!A397="","",係数3!A397)</f>
        <v/>
      </c>
      <c r="AV397" s="19" t="str">
        <f>IF(係数3!B397="","",係数3!B397)</f>
        <v/>
      </c>
      <c r="AW397" s="19" t="str">
        <f>IF(係数3!C397="","",係数3!C397)</f>
        <v>(参考値)事業者全体</v>
      </c>
      <c r="AX397" s="19">
        <f>IF(係数3!D397="","",係数3!D397)</f>
        <v>2.13E-4</v>
      </c>
      <c r="AY397" s="19">
        <f>IF(係数3!E397="","",係数3!E397)</f>
        <v>2.13E-4</v>
      </c>
      <c r="AZ397" s="19" t="str">
        <f>IF(係数3!F397="","",係数3!F397)</f>
        <v>九州エナジー(株)</v>
      </c>
      <c r="BA397" s="19" t="str">
        <f>IF(係数3!G397="","",係数3!G397)</f>
        <v>九州エナジー(株)_(参考値)事業者全体</v>
      </c>
      <c r="BB397" s="19">
        <f t="shared" si="24"/>
        <v>0.21299999999999999</v>
      </c>
      <c r="BD397" s="19" t="str">
        <f>IF(係数3!L398="","",係数3!L398)</f>
        <v>日本瓦斯(株)(日本ガス(株))</v>
      </c>
    </row>
    <row r="398" spans="47:56">
      <c r="AU398" s="19" t="str">
        <f>IF(係数3!A398="","",係数3!A398)</f>
        <v>A0151</v>
      </c>
      <c r="AV398" s="19" t="str">
        <f>IF(係数3!B398="","",係数3!B398)</f>
        <v>(株)トヨタエナジーソリューションズ</v>
      </c>
      <c r="AW398" s="19" t="str">
        <f>IF(係数3!C398="","",係数3!C398)</f>
        <v>メニューA</v>
      </c>
      <c r="AX398" s="19">
        <f>IF(係数3!D398="","",係数3!D398)</f>
        <v>0</v>
      </c>
      <c r="AY398" s="19">
        <f>IF(係数3!E398="","",係数3!E398)</f>
        <v>0</v>
      </c>
      <c r="AZ398" s="19" t="str">
        <f>IF(係数3!F398="","",係数3!F398)</f>
        <v>(株)トヨタエナジーソリューションズ</v>
      </c>
      <c r="BA398" s="19" t="str">
        <f>IF(係数3!G398="","",係数3!G398)</f>
        <v>(株)トヨタエナジーソリューションズ_メニューA</v>
      </c>
      <c r="BB398" s="19">
        <f t="shared" si="24"/>
        <v>0</v>
      </c>
      <c r="BD398" s="19" t="str">
        <f>IF(係数3!L399="","",係数3!L399)</f>
        <v>日本瓦斯(株)</v>
      </c>
    </row>
    <row r="399" spans="47:56">
      <c r="AU399" s="19" t="str">
        <f>IF(係数3!A399="","",係数3!A399)</f>
        <v/>
      </c>
      <c r="AV399" s="19" t="str">
        <f>IF(係数3!B399="","",係数3!B399)</f>
        <v/>
      </c>
      <c r="AW399" s="19" t="str">
        <f>IF(係数3!C399="","",係数3!C399)</f>
        <v>メニューB(残差)</v>
      </c>
      <c r="AX399" s="19">
        <f>IF(係数3!D399="","",係数3!D399)</f>
        <v>4.8999999999999998E-4</v>
      </c>
      <c r="AY399" s="19">
        <f>IF(係数3!E399="","",係数3!E399)</f>
        <v>4.8999999999999998E-4</v>
      </c>
      <c r="AZ399" s="19" t="str">
        <f>IF(係数3!F399="","",係数3!F399)</f>
        <v>(株)トヨタエナジーソリューションズ</v>
      </c>
      <c r="BA399" s="19" t="str">
        <f>IF(係数3!G399="","",係数3!G399)</f>
        <v>(株)トヨタエナジーソリューションズ_メニューB(残差)</v>
      </c>
      <c r="BB399" s="19">
        <f t="shared" si="24"/>
        <v>0.49</v>
      </c>
      <c r="BD399" s="19" t="str">
        <f>IF(係数3!L400="","",係数3!L400)</f>
        <v>(株)日本セレモニー</v>
      </c>
    </row>
    <row r="400" spans="47:56">
      <c r="AU400" s="19" t="str">
        <f>IF(係数3!A400="","",係数3!A400)</f>
        <v/>
      </c>
      <c r="AV400" s="19" t="str">
        <f>IF(係数3!B400="","",係数3!B400)</f>
        <v/>
      </c>
      <c r="AW400" s="19" t="str">
        <f>IF(係数3!C400="","",係数3!C400)</f>
        <v>(参考値)事業者全体</v>
      </c>
      <c r="AX400" s="19">
        <f>IF(係数3!D400="","",係数3!D400)</f>
        <v>4.8299999999999998E-4</v>
      </c>
      <c r="AY400" s="19">
        <f>IF(係数3!E400="","",係数3!E400)</f>
        <v>4.8299999999999998E-4</v>
      </c>
      <c r="AZ400" s="19" t="str">
        <f>IF(係数3!F400="","",係数3!F400)</f>
        <v>(株)トヨタエナジーソリューションズ</v>
      </c>
      <c r="BA400" s="19" t="str">
        <f>IF(係数3!G400="","",係数3!G400)</f>
        <v>(株)トヨタエナジーソリューションズ_(参考値)事業者全体</v>
      </c>
      <c r="BB400" s="19">
        <f t="shared" si="24"/>
        <v>0.48299999999999998</v>
      </c>
      <c r="BD400" s="19" t="str">
        <f>IF(係数3!L401="","",係数3!L401)</f>
        <v>日本テクノ(株)</v>
      </c>
    </row>
    <row r="401" spans="47:56">
      <c r="AU401" s="19" t="str">
        <f>IF(係数3!A401="","",係数3!A401)</f>
        <v>A0153</v>
      </c>
      <c r="AV401" s="19" t="str">
        <f>IF(係数3!B401="","",係数3!B401)</f>
        <v>(株)エナリス・パワー・マーケティング</v>
      </c>
      <c r="AW401" s="19" t="str">
        <f>IF(係数3!C401="","",係数3!C401)</f>
        <v>メニューA</v>
      </c>
      <c r="AX401" s="19">
        <f>IF(係数3!D401="","",係数3!D401)</f>
        <v>0</v>
      </c>
      <c r="AY401" s="19">
        <f>IF(係数3!E401="","",係数3!E401)</f>
        <v>0</v>
      </c>
      <c r="AZ401" s="19" t="str">
        <f>IF(係数3!F401="","",係数3!F401)</f>
        <v>(株)エナリス・パワー・マーケティング</v>
      </c>
      <c r="BA401" s="19" t="str">
        <f>IF(係数3!G401="","",係数3!G401)</f>
        <v>(株)エナリス・パワー・マーケティング_メニューA</v>
      </c>
      <c r="BB401" s="19">
        <f t="shared" si="24"/>
        <v>0</v>
      </c>
      <c r="BD401" s="19" t="str">
        <f>IF(係数3!L402="","",係数3!L402)</f>
        <v>ネイチャーエナジー小国(株)</v>
      </c>
    </row>
    <row r="402" spans="47:56">
      <c r="AU402" s="19" t="str">
        <f>IF(係数3!A402="","",係数3!A402)</f>
        <v/>
      </c>
      <c r="AV402" s="19" t="str">
        <f>IF(係数3!B402="","",係数3!B402)</f>
        <v/>
      </c>
      <c r="AW402" s="19" t="str">
        <f>IF(係数3!C402="","",係数3!C402)</f>
        <v>メニューB</v>
      </c>
      <c r="AX402" s="19">
        <f>IF(係数3!D402="","",係数3!D402)</f>
        <v>0</v>
      </c>
      <c r="AY402" s="19">
        <f>IF(係数3!E402="","",係数3!E402)</f>
        <v>0</v>
      </c>
      <c r="AZ402" s="19" t="str">
        <f>IF(係数3!F402="","",係数3!F402)</f>
        <v>(株)エナリス・パワー・マーケティング</v>
      </c>
      <c r="BA402" s="19" t="str">
        <f>IF(係数3!G402="","",係数3!G402)</f>
        <v>(株)エナリス・パワー・マーケティング_メニューB</v>
      </c>
      <c r="BB402" s="19">
        <f t="shared" si="24"/>
        <v>0</v>
      </c>
      <c r="BD402" s="19" t="str">
        <f>IF(係数3!L403="","",係数3!L403)</f>
        <v>ネクストパワーやまと(株)</v>
      </c>
    </row>
    <row r="403" spans="47:56">
      <c r="AU403" s="19" t="str">
        <f>IF(係数3!A403="","",係数3!A403)</f>
        <v/>
      </c>
      <c r="AV403" s="19" t="str">
        <f>IF(係数3!B403="","",係数3!B403)</f>
        <v/>
      </c>
      <c r="AW403" s="19" t="str">
        <f>IF(係数3!C403="","",係数3!C403)</f>
        <v>メニューC</v>
      </c>
      <c r="AX403" s="19">
        <f>IF(係数3!D403="","",係数3!D403)</f>
        <v>4.0000000000000002E-4</v>
      </c>
      <c r="AY403" s="19">
        <f>IF(係数3!E403="","",係数3!E403)</f>
        <v>4.0000000000000002E-4</v>
      </c>
      <c r="AZ403" s="19" t="str">
        <f>IF(係数3!F403="","",係数3!F403)</f>
        <v>(株)エナリス・パワー・マーケティング</v>
      </c>
      <c r="BA403" s="19" t="str">
        <f>IF(係数3!G403="","",係数3!G403)</f>
        <v>(株)エナリス・パワー・マーケティング_メニューC</v>
      </c>
      <c r="BB403" s="19">
        <f t="shared" si="24"/>
        <v>0.4</v>
      </c>
      <c r="BD403" s="19" t="str">
        <f>IF(係数3!L404="","",係数3!L404)</f>
        <v>(株)能勢・豊能まちづくり</v>
      </c>
    </row>
    <row r="404" spans="47:56">
      <c r="AU404" s="19" t="str">
        <f>IF(係数3!A404="","",係数3!A404)</f>
        <v/>
      </c>
      <c r="AV404" s="19" t="str">
        <f>IF(係数3!B404="","",係数3!B404)</f>
        <v/>
      </c>
      <c r="AW404" s="19" t="str">
        <f>IF(係数3!C404="","",係数3!C404)</f>
        <v>メニューD</v>
      </c>
      <c r="AX404" s="19">
        <f>IF(係数3!D404="","",係数3!D404)</f>
        <v>0</v>
      </c>
      <c r="AY404" s="19">
        <f>IF(係数3!E404="","",係数3!E404)</f>
        <v>0</v>
      </c>
      <c r="AZ404" s="19" t="str">
        <f>IF(係数3!F404="","",係数3!F404)</f>
        <v>(株)エナリス・パワー・マーケティング</v>
      </c>
      <c r="BA404" s="19" t="str">
        <f>IF(係数3!G404="","",係数3!G404)</f>
        <v>(株)エナリス・パワー・マーケティング_メニューD</v>
      </c>
      <c r="BB404" s="19">
        <f t="shared" si="24"/>
        <v>0</v>
      </c>
      <c r="BD404" s="19" t="str">
        <f>IF(係数3!L405="","",係数3!L405)</f>
        <v>パシフィックパワー(株)</v>
      </c>
    </row>
    <row r="405" spans="47:56">
      <c r="AU405" s="19" t="str">
        <f>IF(係数3!A405="","",係数3!A405)</f>
        <v/>
      </c>
      <c r="AV405" s="19" t="str">
        <f>IF(係数3!B405="","",係数3!B405)</f>
        <v/>
      </c>
      <c r="AW405" s="19" t="str">
        <f>IF(係数3!C405="","",係数3!C405)</f>
        <v>メニューE(残差)</v>
      </c>
      <c r="AX405" s="19">
        <f>IF(係数3!D405="","",係数3!D405)</f>
        <v>4.2200000000000001E-4</v>
      </c>
      <c r="AY405" s="19">
        <f>IF(係数3!E405="","",係数3!E405)</f>
        <v>4.2200000000000001E-4</v>
      </c>
      <c r="AZ405" s="19" t="str">
        <f>IF(係数3!F405="","",係数3!F405)</f>
        <v>(株)エナリス・パワー・マーケティング</v>
      </c>
      <c r="BA405" s="19" t="str">
        <f>IF(係数3!G405="","",係数3!G405)</f>
        <v>(株)エナリス・パワー・マーケティング_メニューE(残差)</v>
      </c>
      <c r="BB405" s="19">
        <f t="shared" si="24"/>
        <v>0.42199999999999999</v>
      </c>
      <c r="BD405" s="19" t="str">
        <f>IF(係数3!L406="","",係数3!L406)</f>
        <v>(株)はちまんたいジオパワー</v>
      </c>
    </row>
    <row r="406" spans="47:56">
      <c r="AU406" s="19" t="str">
        <f>IF(係数3!A406="","",係数3!A406)</f>
        <v/>
      </c>
      <c r="AV406" s="19" t="str">
        <f>IF(係数3!B406="","",係数3!B406)</f>
        <v/>
      </c>
      <c r="AW406" s="19" t="str">
        <f>IF(係数3!C406="","",係数3!C406)</f>
        <v>(参考値)事業者全体</v>
      </c>
      <c r="AX406" s="19">
        <f>IF(係数3!D406="","",係数3!D406)</f>
        <v>4.57E-4</v>
      </c>
      <c r="AY406" s="19">
        <f>IF(係数3!E406="","",係数3!E406)</f>
        <v>4.57E-4</v>
      </c>
      <c r="AZ406" s="19" t="str">
        <f>IF(係数3!F406="","",係数3!F406)</f>
        <v>(株)エナリス・パワー・マーケティング</v>
      </c>
      <c r="BA406" s="19" t="str">
        <f>IF(係数3!G406="","",係数3!G406)</f>
        <v>(株)エナリス・パワー・マーケティング_(参考値)事業者全体</v>
      </c>
      <c r="BB406" s="19">
        <f t="shared" si="24"/>
        <v>0.45700000000000002</v>
      </c>
      <c r="BD406" s="19" t="str">
        <f>IF(係数3!L407="","",係数3!L407)</f>
        <v>パナソニックオペレーショナルエクセレンス(株)</v>
      </c>
    </row>
    <row r="407" spans="47:56">
      <c r="AU407" s="19" t="str">
        <f>IF(係数3!A407="","",係数3!A407)</f>
        <v>A0154</v>
      </c>
      <c r="AV407" s="19" t="str">
        <f>IF(係数3!B407="","",係数3!B407)</f>
        <v>歌舞伎エナジー(株)</v>
      </c>
      <c r="AW407" s="19" t="str">
        <f>IF(係数3!C407="","",係数3!C407)</f>
        <v/>
      </c>
      <c r="AX407" s="19">
        <f>IF(係数3!D407="","",係数3!D407)</f>
        <v>5.7700000000000004E-4</v>
      </c>
      <c r="AY407" s="19">
        <f>IF(係数3!E407="","",係数3!E407)</f>
        <v>5.7700000000000004E-4</v>
      </c>
      <c r="AZ407" s="19" t="str">
        <f>IF(係数3!F407="","",係数3!F407)</f>
        <v>歌舞伎エナジー(株)</v>
      </c>
      <c r="BA407" s="19" t="str">
        <f>IF(係数3!G407="","",係数3!G407)</f>
        <v>歌舞伎エナジー(株)_</v>
      </c>
      <c r="BB407" s="19">
        <f t="shared" si="24"/>
        <v>0.57700000000000007</v>
      </c>
      <c r="BD407" s="19" t="str">
        <f>IF(係数3!L408="","",係数3!L408)</f>
        <v>浜田ガス(株)</v>
      </c>
    </row>
    <row r="408" spans="47:56">
      <c r="AU408" s="19" t="str">
        <f>IF(係数3!A408="","",係数3!A408)</f>
        <v>A0155</v>
      </c>
      <c r="AV408" s="19" t="str">
        <f>IF(係数3!B408="","",係数3!B408)</f>
        <v>みやまスマートエネルギー(株)</v>
      </c>
      <c r="AW408" s="19" t="str">
        <f>IF(係数3!C408="","",係数3!C408)</f>
        <v>メニューA</v>
      </c>
      <c r="AX408" s="19">
        <f>IF(係数3!D408="","",係数3!D408)</f>
        <v>0</v>
      </c>
      <c r="AY408" s="19">
        <f>IF(係数3!E408="","",係数3!E408)</f>
        <v>0</v>
      </c>
      <c r="AZ408" s="19" t="str">
        <f>IF(係数3!F408="","",係数3!F408)</f>
        <v>みやまスマートエネルギー(株)</v>
      </c>
      <c r="BA408" s="19" t="str">
        <f>IF(係数3!G408="","",係数3!G408)</f>
        <v>みやまスマートエネルギー(株)_メニューA</v>
      </c>
      <c r="BB408" s="19">
        <f t="shared" si="24"/>
        <v>0</v>
      </c>
      <c r="BD408" s="19" t="str">
        <f>IF(係数3!L409="","",係数3!L409)</f>
        <v>(株)浜松新電力</v>
      </c>
    </row>
    <row r="409" spans="47:56">
      <c r="AU409" s="19" t="str">
        <f>IF(係数3!A409="","",係数3!A409)</f>
        <v/>
      </c>
      <c r="AV409" s="19" t="str">
        <f>IF(係数3!B409="","",係数3!B409)</f>
        <v/>
      </c>
      <c r="AW409" s="19" t="str">
        <f>IF(係数3!C409="","",係数3!C409)</f>
        <v>メニューB(残差)</v>
      </c>
      <c r="AX409" s="19">
        <f>IF(係数3!D409="","",係数3!D409)</f>
        <v>4.4499999999999997E-4</v>
      </c>
      <c r="AY409" s="19">
        <f>IF(係数3!E409="","",係数3!E409)</f>
        <v>4.4499999999999997E-4</v>
      </c>
      <c r="AZ409" s="19" t="str">
        <f>IF(係数3!F409="","",係数3!F409)</f>
        <v>みやまスマートエネルギー(株)</v>
      </c>
      <c r="BA409" s="19" t="str">
        <f>IF(係数3!G409="","",係数3!G409)</f>
        <v>みやまスマートエネルギー(株)_メニューB(残差)</v>
      </c>
      <c r="BB409" s="19">
        <f t="shared" si="24"/>
        <v>0.44499999999999995</v>
      </c>
      <c r="BD409" s="19" t="str">
        <f>IF(係数3!L410="","",係数3!L410)</f>
        <v>はりま電力(株)</v>
      </c>
    </row>
    <row r="410" spans="47:56">
      <c r="AU410" s="19" t="str">
        <f>IF(係数3!A410="","",係数3!A410)</f>
        <v/>
      </c>
      <c r="AV410" s="19" t="str">
        <f>IF(係数3!B410="","",係数3!B410)</f>
        <v/>
      </c>
      <c r="AW410" s="19" t="str">
        <f>IF(係数3!C410="","",係数3!C410)</f>
        <v>(参考値)事業者全体</v>
      </c>
      <c r="AX410" s="19">
        <f>IF(係数3!D410="","",係数3!D410)</f>
        <v>4.37E-4</v>
      </c>
      <c r="AY410" s="19">
        <f>IF(係数3!E410="","",係数3!E410)</f>
        <v>4.37E-4</v>
      </c>
      <c r="AZ410" s="19" t="str">
        <f>IF(係数3!F410="","",係数3!F410)</f>
        <v>みやまスマートエネルギー(株)</v>
      </c>
      <c r="BA410" s="19" t="str">
        <f>IF(係数3!G410="","",係数3!G410)</f>
        <v>みやまスマートエネルギー(株)_(参考値)事業者全体</v>
      </c>
      <c r="BB410" s="19">
        <f t="shared" si="24"/>
        <v>0.437</v>
      </c>
      <c r="BD410" s="19" t="str">
        <f>IF(係数3!L411="","",係数3!L411)</f>
        <v>(株)ハルエネ</v>
      </c>
    </row>
    <row r="411" spans="47:56">
      <c r="AU411" s="19" t="str">
        <f>IF(係数3!A411="","",係数3!A411)</f>
        <v>A0156</v>
      </c>
      <c r="AV411" s="19" t="str">
        <f>IF(係数3!B411="","",係数3!B411)</f>
        <v>エフィシエント(株)</v>
      </c>
      <c r="AW411" s="19" t="str">
        <f>IF(係数3!C411="","",係数3!C411)</f>
        <v/>
      </c>
      <c r="AX411" s="19">
        <f>IF(係数3!D411="","",係数3!D411)</f>
        <v>4.2200000000000001E-4</v>
      </c>
      <c r="AY411" s="19">
        <f>IF(係数3!E411="","",係数3!E411)</f>
        <v>4.2200000000000001E-4</v>
      </c>
      <c r="AZ411" s="19" t="str">
        <f>IF(係数3!F411="","",係数3!F411)</f>
        <v>エフィシエント(株)</v>
      </c>
      <c r="BA411" s="19" t="str">
        <f>IF(係数3!G411="","",係数3!G411)</f>
        <v>エフィシエント(株)_</v>
      </c>
      <c r="BB411" s="19">
        <f t="shared" si="24"/>
        <v>0.42199999999999999</v>
      </c>
      <c r="BD411" s="19" t="str">
        <f>IF(係数3!L412="","",係数3!L412)</f>
        <v>(株)パルシステム電力</v>
      </c>
    </row>
    <row r="412" spans="47:56">
      <c r="AU412" s="19" t="str">
        <f>IF(係数3!A412="","",係数3!A412)</f>
        <v>A0157</v>
      </c>
      <c r="AV412" s="19" t="str">
        <f>IF(係数3!B412="","",係数3!B412)</f>
        <v>(株)生活クラブエナジー</v>
      </c>
      <c r="AW412" s="19" t="str">
        <f>IF(係数3!C412="","",係数3!C412)</f>
        <v>メニューA</v>
      </c>
      <c r="AX412" s="19">
        <f>IF(係数3!D412="","",係数3!D412)</f>
        <v>2.8299999999999999E-4</v>
      </c>
      <c r="AY412" s="19">
        <f>IF(係数3!E412="","",係数3!E412)</f>
        <v>2.8299999999999999E-4</v>
      </c>
      <c r="AZ412" s="19" t="str">
        <f>IF(係数3!F412="","",係数3!F412)</f>
        <v>(株)生活クラブエナジー</v>
      </c>
      <c r="BA412" s="19" t="str">
        <f>IF(係数3!G412="","",係数3!G412)</f>
        <v>(株)生活クラブエナジー_メニューA</v>
      </c>
      <c r="BB412" s="19">
        <f t="shared" si="24"/>
        <v>0.28299999999999997</v>
      </c>
      <c r="BD412" s="19" t="str">
        <f>IF(係数3!L413="","",係数3!L413)</f>
        <v>(株)パワーエックス</v>
      </c>
    </row>
    <row r="413" spans="47:56">
      <c r="AU413" s="19" t="str">
        <f>IF(係数3!A413="","",係数3!A413)</f>
        <v/>
      </c>
      <c r="AV413" s="19" t="str">
        <f>IF(係数3!B413="","",係数3!B413)</f>
        <v/>
      </c>
      <c r="AW413" s="19" t="str">
        <f>IF(係数3!C413="","",係数3!C413)</f>
        <v>メニューB</v>
      </c>
      <c r="AX413" s="19">
        <f>IF(係数3!D413="","",係数3!D413)</f>
        <v>0</v>
      </c>
      <c r="AY413" s="19">
        <f>IF(係数3!E413="","",係数3!E413)</f>
        <v>0</v>
      </c>
      <c r="AZ413" s="19" t="str">
        <f>IF(係数3!F413="","",係数3!F413)</f>
        <v>(株)生活クラブエナジー</v>
      </c>
      <c r="BA413" s="19" t="str">
        <f>IF(係数3!G413="","",係数3!G413)</f>
        <v>(株)生活クラブエナジー_メニューB</v>
      </c>
      <c r="BB413" s="19">
        <f t="shared" si="24"/>
        <v>0</v>
      </c>
      <c r="BD413" s="19" t="str">
        <f>IF(係数3!L414="","",係数3!L414)</f>
        <v>(株)パワー・オプティマイザー</v>
      </c>
    </row>
    <row r="414" spans="47:56">
      <c r="AU414" s="19" t="str">
        <f>IF(係数3!A414="","",係数3!A414)</f>
        <v/>
      </c>
      <c r="AV414" s="19" t="str">
        <f>IF(係数3!B414="","",係数3!B414)</f>
        <v/>
      </c>
      <c r="AW414" s="19" t="str">
        <f>IF(係数3!C414="","",係数3!C414)</f>
        <v>メニューC(残差)</v>
      </c>
      <c r="AX414" s="19">
        <f>IF(係数3!D414="","",係数3!D414)</f>
        <v>5.5500000000000005E-4</v>
      </c>
      <c r="AY414" s="19">
        <f>IF(係数3!E414="","",係数3!E414)</f>
        <v>5.5500000000000005E-4</v>
      </c>
      <c r="AZ414" s="19" t="str">
        <f>IF(係数3!F414="","",係数3!F414)</f>
        <v>(株)生活クラブエナジー</v>
      </c>
      <c r="BA414" s="19" t="str">
        <f>IF(係数3!G414="","",係数3!G414)</f>
        <v>(株)生活クラブエナジー_メニューC(残差)</v>
      </c>
      <c r="BB414" s="19">
        <f t="shared" si="24"/>
        <v>0.55500000000000005</v>
      </c>
      <c r="BD414" s="19" t="str">
        <f>IF(係数3!L415="","",係数3!L415)</f>
        <v>パワーネクスト(株)</v>
      </c>
    </row>
    <row r="415" spans="47:56">
      <c r="AU415" s="19" t="str">
        <f>IF(係数3!A415="","",係数3!A415)</f>
        <v/>
      </c>
      <c r="AV415" s="19" t="str">
        <f>IF(係数3!B415="","",係数3!B415)</f>
        <v/>
      </c>
      <c r="AW415" s="19" t="str">
        <f>IF(係数3!C415="","",係数3!C415)</f>
        <v>(参考値)事業者全体</v>
      </c>
      <c r="AX415" s="19">
        <f>IF(係数3!D415="","",係数3!D415)</f>
        <v>5.2099999999999998E-4</v>
      </c>
      <c r="AY415" s="19">
        <f>IF(係数3!E415="","",係数3!E415)</f>
        <v>5.2099999999999998E-4</v>
      </c>
      <c r="AZ415" s="19" t="str">
        <f>IF(係数3!F415="","",係数3!F415)</f>
        <v>(株)生活クラブエナジー</v>
      </c>
      <c r="BA415" s="19" t="str">
        <f>IF(係数3!G415="","",係数3!G415)</f>
        <v>(株)生活クラブエナジー_(参考値)事業者全体</v>
      </c>
      <c r="BB415" s="19">
        <f t="shared" si="24"/>
        <v>0.52100000000000002</v>
      </c>
      <c r="BD415" s="19" t="str">
        <f>IF(係数3!L416="","",係数3!L416)</f>
        <v>バンプーパワートレーディング合同会社</v>
      </c>
    </row>
    <row r="416" spans="47:56">
      <c r="AU416" s="19" t="str">
        <f>IF(係数3!A416="","",係数3!A416)</f>
        <v>A0158</v>
      </c>
      <c r="AV416" s="19" t="str">
        <f>IF(係数3!B416="","",係数3!B416)</f>
        <v>生活協同組合コープこうべ</v>
      </c>
      <c r="AW416" s="19" t="str">
        <f>IF(係数3!C416="","",係数3!C416)</f>
        <v>メニューA</v>
      </c>
      <c r="AX416" s="19">
        <f>IF(係数3!D416="","",係数3!D416)</f>
        <v>3.8699999999999997E-4</v>
      </c>
      <c r="AY416" s="19">
        <f>IF(係数3!E416="","",係数3!E416)</f>
        <v>3.8699999999999997E-4</v>
      </c>
      <c r="AZ416" s="19" t="str">
        <f>IF(係数3!F416="","",係数3!F416)</f>
        <v>生活協同組合コープこうべ</v>
      </c>
      <c r="BA416" s="19" t="str">
        <f>IF(係数3!G416="","",係数3!G416)</f>
        <v>生活協同組合コープこうべ_メニューA</v>
      </c>
      <c r="BB416" s="19">
        <f t="shared" si="24"/>
        <v>0.38699999999999996</v>
      </c>
      <c r="BD416" s="19" t="str">
        <f>IF(係数3!L417="","",係数3!L417)</f>
        <v>ひおき地域エネルギー(株)</v>
      </c>
    </row>
    <row r="417" spans="47:56">
      <c r="AU417" s="19" t="str">
        <f>IF(係数3!A417="","",係数3!A417)</f>
        <v/>
      </c>
      <c r="AV417" s="19" t="str">
        <f>IF(係数3!B417="","",係数3!B417)</f>
        <v/>
      </c>
      <c r="AW417" s="19" t="str">
        <f>IF(係数3!C417="","",係数3!C417)</f>
        <v>メニューB</v>
      </c>
      <c r="AX417" s="19">
        <f>IF(係数3!D417="","",係数3!D417)</f>
        <v>3.6299999999999999E-4</v>
      </c>
      <c r="AY417" s="19">
        <f>IF(係数3!E417="","",係数3!E417)</f>
        <v>3.6299999999999999E-4</v>
      </c>
      <c r="AZ417" s="19" t="str">
        <f>IF(係数3!F417="","",係数3!F417)</f>
        <v>生活協同組合コープこうべ</v>
      </c>
      <c r="BA417" s="19" t="str">
        <f>IF(係数3!G417="","",係数3!G417)</f>
        <v>生活協同組合コープこうべ_メニューB</v>
      </c>
      <c r="BB417" s="19">
        <f t="shared" si="24"/>
        <v>0.36299999999999999</v>
      </c>
      <c r="BD417" s="19" t="str">
        <f>IF(係数3!L418="","",係数3!L418)</f>
        <v>東広島スマートエネルギー(株)</v>
      </c>
    </row>
    <row r="418" spans="47:56">
      <c r="AU418" s="19" t="str">
        <f>IF(係数3!A418="","",係数3!A418)</f>
        <v/>
      </c>
      <c r="AV418" s="19" t="str">
        <f>IF(係数3!B418="","",係数3!B418)</f>
        <v/>
      </c>
      <c r="AW418" s="19" t="str">
        <f>IF(係数3!C418="","",係数3!C418)</f>
        <v>メニューC(残差)</v>
      </c>
      <c r="AX418" s="19">
        <f>IF(係数3!D418="","",係数3!D418)</f>
        <v>3.9500000000000001E-4</v>
      </c>
      <c r="AY418" s="19">
        <f>IF(係数3!E418="","",係数3!E418)</f>
        <v>3.9500000000000001E-4</v>
      </c>
      <c r="AZ418" s="19" t="str">
        <f>IF(係数3!F418="","",係数3!F418)</f>
        <v>生活協同組合コープこうべ</v>
      </c>
      <c r="BA418" s="19" t="str">
        <f>IF(係数3!G418="","",係数3!G418)</f>
        <v>生活協同組合コープこうべ_メニューC(残差)</v>
      </c>
      <c r="BB418" s="19">
        <f t="shared" si="24"/>
        <v>0.39500000000000002</v>
      </c>
      <c r="BD418" s="19" t="str">
        <f>IF(係数3!L419="","",係数3!L419)</f>
        <v>一般社団法人東松島みらいとし機構</v>
      </c>
    </row>
    <row r="419" spans="47:56">
      <c r="AU419" s="19" t="str">
        <f>IF(係数3!A419="","",係数3!A419)</f>
        <v/>
      </c>
      <c r="AV419" s="19" t="str">
        <f>IF(係数3!B419="","",係数3!B419)</f>
        <v/>
      </c>
      <c r="AW419" s="19" t="str">
        <f>IF(係数3!C419="","",係数3!C419)</f>
        <v>(参考値)事業者全体</v>
      </c>
      <c r="AX419" s="19">
        <f>IF(係数3!D419="","",係数3!D419)</f>
        <v>3.8699999999999997E-4</v>
      </c>
      <c r="AY419" s="19">
        <f>IF(係数3!E419="","",係数3!E419)</f>
        <v>3.8699999999999997E-4</v>
      </c>
      <c r="AZ419" s="19" t="str">
        <f>IF(係数3!F419="","",係数3!F419)</f>
        <v>生活協同組合コープこうべ</v>
      </c>
      <c r="BA419" s="19" t="str">
        <f>IF(係数3!G419="","",係数3!G419)</f>
        <v>生活協同組合コープこうべ_(参考値)事業者全体</v>
      </c>
      <c r="BB419" s="19">
        <f t="shared" si="24"/>
        <v>0.38699999999999996</v>
      </c>
      <c r="BD419" s="19" t="str">
        <f>IF(係数3!L420="","",係数3!L420)</f>
        <v>日高都市ガス(株)</v>
      </c>
    </row>
    <row r="420" spans="47:56">
      <c r="AU420" s="19" t="str">
        <f>IF(係数3!A420="","",係数3!A420)</f>
        <v>A0159</v>
      </c>
      <c r="AV420" s="19" t="str">
        <f>IF(係数3!B420="","",係数3!B420)</f>
        <v>(株)シーエナジー</v>
      </c>
      <c r="AW420" s="19" t="str">
        <f>IF(係数3!C420="","",係数3!C420)</f>
        <v/>
      </c>
      <c r="AX420" s="19">
        <f>IF(係数3!D420="","",係数3!D420)</f>
        <v>4.1899999999999999E-4</v>
      </c>
      <c r="AY420" s="19">
        <f>IF(係数3!E420="","",係数3!E420)</f>
        <v>4.1899999999999999E-4</v>
      </c>
      <c r="AZ420" s="19" t="str">
        <f>IF(係数3!F420="","",係数3!F420)</f>
        <v>(株)シーエナジー</v>
      </c>
      <c r="BA420" s="19" t="str">
        <f>IF(係数3!G420="","",係数3!G420)</f>
        <v>(株)シーエナジー_</v>
      </c>
      <c r="BB420" s="19">
        <f t="shared" si="24"/>
        <v>0.41899999999999998</v>
      </c>
      <c r="BD420" s="19" t="str">
        <f>IF(係数3!L421="","",係数3!L421)</f>
        <v>日田グリーン電力(株)</v>
      </c>
    </row>
    <row r="421" spans="47:56">
      <c r="AU421" s="19" t="str">
        <f>IF(係数3!A421="","",係数3!A421)</f>
        <v>A0160</v>
      </c>
      <c r="AV421" s="19" t="str">
        <f>IF(係数3!B421="","",係数3!B421)</f>
        <v>角栄ガス(株)</v>
      </c>
      <c r="AW421" s="19" t="str">
        <f>IF(係数3!C421="","",係数3!C421)</f>
        <v/>
      </c>
      <c r="AX421" s="19">
        <f>IF(係数3!D421="","",係数3!D421)</f>
        <v>4.1899999999999999E-4</v>
      </c>
      <c r="AY421" s="19">
        <f>IF(係数3!E421="","",係数3!E421)</f>
        <v>4.1899999999999999E-4</v>
      </c>
      <c r="AZ421" s="19" t="str">
        <f>IF(係数3!F421="","",係数3!F421)</f>
        <v>角栄ガス(株)</v>
      </c>
      <c r="BA421" s="19" t="str">
        <f>IF(係数3!G421="","",係数3!G421)</f>
        <v>角栄ガス(株)_</v>
      </c>
      <c r="BB421" s="19">
        <f t="shared" si="24"/>
        <v>0.41899999999999998</v>
      </c>
      <c r="BD421" s="19" t="str">
        <f>IF(係数3!L422="","",係数3!L422)</f>
        <v>飛騨高山電力(株)</v>
      </c>
    </row>
    <row r="422" spans="47:56">
      <c r="AU422" s="19" t="str">
        <f>IF(係数3!A422="","",係数3!A422)</f>
        <v>A0161</v>
      </c>
      <c r="AV422" s="19" t="str">
        <f>IF(係数3!B422="","",係数3!B422)</f>
        <v>京葉瓦斯(株)</v>
      </c>
      <c r="AW422" s="19" t="str">
        <f>IF(係数3!C422="","",係数3!C422)</f>
        <v>メニューA</v>
      </c>
      <c r="AX422" s="19">
        <f>IF(係数3!D422="","",係数3!D422)</f>
        <v>0</v>
      </c>
      <c r="AY422" s="19">
        <f>IF(係数3!E422="","",係数3!E422)</f>
        <v>0</v>
      </c>
      <c r="AZ422" s="19" t="str">
        <f>IF(係数3!F422="","",係数3!F422)</f>
        <v>京葉瓦斯(株)</v>
      </c>
      <c r="BA422" s="19" t="str">
        <f>IF(係数3!G422="","",係数3!G422)</f>
        <v>京葉瓦斯(株)_メニューA</v>
      </c>
      <c r="BB422" s="19">
        <f t="shared" si="24"/>
        <v>0</v>
      </c>
      <c r="BD422" s="19" t="str">
        <f>IF(係数3!L423="","",係数3!L423)</f>
        <v>(株)ビビット</v>
      </c>
    </row>
    <row r="423" spans="47:56">
      <c r="AU423" s="19" t="str">
        <f>IF(係数3!A423="","",係数3!A423)</f>
        <v/>
      </c>
      <c r="AV423" s="19" t="str">
        <f>IF(係数3!B423="","",係数3!B423)</f>
        <v/>
      </c>
      <c r="AW423" s="19" t="str">
        <f>IF(係数3!C423="","",係数3!C423)</f>
        <v>メニューB(残差)</v>
      </c>
      <c r="AX423" s="19">
        <f>IF(係数3!D423="","",係数3!D423)</f>
        <v>5.4600000000000004E-4</v>
      </c>
      <c r="AY423" s="19">
        <f>IF(係数3!E423="","",係数3!E423)</f>
        <v>5.4600000000000004E-4</v>
      </c>
      <c r="AZ423" s="19" t="str">
        <f>IF(係数3!F423="","",係数3!F423)</f>
        <v>京葉瓦斯(株)</v>
      </c>
      <c r="BA423" s="19" t="str">
        <f>IF(係数3!G423="","",係数3!G423)</f>
        <v>京葉瓦斯(株)_メニューB(残差)</v>
      </c>
      <c r="BB423" s="19">
        <f t="shared" si="24"/>
        <v>0.54600000000000004</v>
      </c>
      <c r="BD423" s="19" t="str">
        <f>IF(係数3!L424="","",係数3!L424)</f>
        <v>ヒューリックプロパティソリューション(株)</v>
      </c>
    </row>
    <row r="424" spans="47:56">
      <c r="AU424" s="19" t="str">
        <f>IF(係数3!A424="","",係数3!A424)</f>
        <v/>
      </c>
      <c r="AV424" s="19" t="str">
        <f>IF(係数3!B424="","",係数3!B424)</f>
        <v/>
      </c>
      <c r="AW424" s="19" t="str">
        <f>IF(係数3!C424="","",係数3!C424)</f>
        <v>(参考値)事業者全体</v>
      </c>
      <c r="AX424" s="19">
        <f>IF(係数3!D424="","",係数3!D424)</f>
        <v>5.4100000000000003E-4</v>
      </c>
      <c r="AY424" s="19">
        <f>IF(係数3!E424="","",係数3!E424)</f>
        <v>5.4100000000000003E-4</v>
      </c>
      <c r="AZ424" s="19" t="str">
        <f>IF(係数3!F424="","",係数3!F424)</f>
        <v>京葉瓦斯(株)</v>
      </c>
      <c r="BA424" s="19" t="str">
        <f>IF(係数3!G424="","",係数3!G424)</f>
        <v>京葉瓦斯(株)_(参考値)事業者全体</v>
      </c>
      <c r="BB424" s="19">
        <f t="shared" si="24"/>
        <v>0.54100000000000004</v>
      </c>
      <c r="BD424" s="19" t="str">
        <f>IF(係数3!L425="","",係数3!L425)</f>
        <v>兵庫電力(株)</v>
      </c>
    </row>
    <row r="425" spans="47:56">
      <c r="AU425" s="19" t="str">
        <f>IF(係数3!A425="","",係数3!A425)</f>
        <v>A0162</v>
      </c>
      <c r="AV425" s="19" t="str">
        <f>IF(係数3!B425="","",係数3!B425)</f>
        <v>TOPPANホールディングス(株)</v>
      </c>
      <c r="AW425" s="19" t="str">
        <f>IF(係数3!C425="","",係数3!C425)</f>
        <v>メニューA</v>
      </c>
      <c r="AX425" s="19">
        <f>IF(係数3!D425="","",係数3!D425)</f>
        <v>8.3999999999999995E-5</v>
      </c>
      <c r="AY425" s="19">
        <f>IF(係数3!E425="","",係数3!E425)</f>
        <v>8.3999999999999995E-5</v>
      </c>
      <c r="AZ425" s="19" t="str">
        <f>IF(係数3!F425="","",係数3!F425)</f>
        <v>TOPPANホールディングス(株)</v>
      </c>
      <c r="BA425" s="19" t="str">
        <f>IF(係数3!G425="","",係数3!G425)</f>
        <v>TOPPANホールディングス(株)_メニューA</v>
      </c>
      <c r="BB425" s="19">
        <f t="shared" si="24"/>
        <v>8.3999999999999991E-2</v>
      </c>
      <c r="BD425" s="19" t="str">
        <f>IF(係数3!L426="","",係数3!L426)</f>
        <v>弘前ガス(株)</v>
      </c>
    </row>
    <row r="426" spans="47:56">
      <c r="AU426" s="19" t="str">
        <f>IF(係数3!A426="","",係数3!A426)</f>
        <v/>
      </c>
      <c r="AV426" s="19" t="str">
        <f>IF(係数3!B426="","",係数3!B426)</f>
        <v/>
      </c>
      <c r="AW426" s="19" t="str">
        <f>IF(係数3!C426="","",係数3!C426)</f>
        <v>メニューB</v>
      </c>
      <c r="AX426" s="19">
        <f>IF(係数3!D426="","",係数3!D426)</f>
        <v>1.7200000000000001E-4</v>
      </c>
      <c r="AY426" s="19">
        <f>IF(係数3!E426="","",係数3!E426)</f>
        <v>1.7200000000000001E-4</v>
      </c>
      <c r="AZ426" s="19" t="str">
        <f>IF(係数3!F426="","",係数3!F426)</f>
        <v>TOPPANホールディングス(株)</v>
      </c>
      <c r="BA426" s="19" t="str">
        <f>IF(係数3!G426="","",係数3!G426)</f>
        <v>TOPPANホールディングス(株)_メニューB</v>
      </c>
      <c r="BB426" s="19">
        <f t="shared" si="24"/>
        <v>0.17200000000000001</v>
      </c>
      <c r="BD426" s="19" t="str">
        <f>IF(係数3!L427="","",係数3!L427)</f>
        <v>広島ガス(株)</v>
      </c>
    </row>
    <row r="427" spans="47:56">
      <c r="AU427" s="19" t="str">
        <f>IF(係数3!A427="","",係数3!A427)</f>
        <v/>
      </c>
      <c r="AV427" s="19" t="str">
        <f>IF(係数3!B427="","",係数3!B427)</f>
        <v/>
      </c>
      <c r="AW427" s="19" t="str">
        <f>IF(係数3!C427="","",係数3!C427)</f>
        <v>メニューC</v>
      </c>
      <c r="AX427" s="19">
        <f>IF(係数3!D427="","",係数3!D427)</f>
        <v>1.8000000000000001E-4</v>
      </c>
      <c r="AY427" s="19">
        <f>IF(係数3!E427="","",係数3!E427)</f>
        <v>1.8000000000000001E-4</v>
      </c>
      <c r="AZ427" s="19" t="str">
        <f>IF(係数3!F427="","",係数3!F427)</f>
        <v>TOPPANホールディングス(株)</v>
      </c>
      <c r="BA427" s="19" t="str">
        <f>IF(係数3!G427="","",係数3!G427)</f>
        <v>TOPPANホールディングス(株)_メニューC</v>
      </c>
      <c r="BB427" s="19">
        <f t="shared" si="24"/>
        <v>0.18000000000000002</v>
      </c>
      <c r="BD427" s="19" t="str">
        <f>IF(係数3!L428="","",係数3!L428)</f>
        <v>(株)ファミリーネット・ジャパン</v>
      </c>
    </row>
    <row r="428" spans="47:56">
      <c r="AU428" s="19" t="str">
        <f>IF(係数3!A428="","",係数3!A428)</f>
        <v/>
      </c>
      <c r="AV428" s="19" t="str">
        <f>IF(係数3!B428="","",係数3!B428)</f>
        <v/>
      </c>
      <c r="AW428" s="19" t="str">
        <f>IF(係数3!C428="","",係数3!C428)</f>
        <v>メニューD(残差)</v>
      </c>
      <c r="AX428" s="19">
        <f>IF(係数3!D428="","",係数3!D428)</f>
        <v>5.04E-4</v>
      </c>
      <c r="AY428" s="19">
        <f>IF(係数3!E428="","",係数3!E428)</f>
        <v>5.04E-4</v>
      </c>
      <c r="AZ428" s="19" t="str">
        <f>IF(係数3!F428="","",係数3!F428)</f>
        <v>TOPPANホールディングス(株)</v>
      </c>
      <c r="BA428" s="19" t="str">
        <f>IF(係数3!G428="","",係数3!G428)</f>
        <v>TOPPANホールディングス(株)_メニューD(残差)</v>
      </c>
      <c r="BB428" s="19">
        <f t="shared" si="24"/>
        <v>0.504</v>
      </c>
      <c r="BD428" s="19" t="str">
        <f>IF(係数3!L429="","",係数3!L429)</f>
        <v>(株)ファラデー</v>
      </c>
    </row>
    <row r="429" spans="47:56">
      <c r="AU429" s="19" t="str">
        <f>IF(係数3!A429="","",係数3!A429)</f>
        <v/>
      </c>
      <c r="AV429" s="19" t="str">
        <f>IF(係数3!B429="","",係数3!B429)</f>
        <v/>
      </c>
      <c r="AW429" s="19" t="str">
        <f>IF(係数3!C429="","",係数3!C429)</f>
        <v>(参考値)事業者全体</v>
      </c>
      <c r="AX429" s="19">
        <f>IF(係数3!D429="","",係数3!D429)</f>
        <v>4.5399999999999998E-4</v>
      </c>
      <c r="AY429" s="19">
        <f>IF(係数3!E429="","",係数3!E429)</f>
        <v>4.5399999999999998E-4</v>
      </c>
      <c r="AZ429" s="19" t="str">
        <f>IF(係数3!F429="","",係数3!F429)</f>
        <v>TOPPANホールディングス(株)</v>
      </c>
      <c r="BA429" s="19" t="str">
        <f>IF(係数3!G429="","",係数3!G429)</f>
        <v>TOPPANホールディングス(株)_(参考値)事業者全体</v>
      </c>
      <c r="BB429" s="19">
        <f t="shared" si="24"/>
        <v>0.45399999999999996</v>
      </c>
      <c r="BD429" s="19" t="str">
        <f>IF(係数3!L430="","",係数3!L430)</f>
        <v>フィンテックラボ協同組合</v>
      </c>
    </row>
    <row r="430" spans="47:56">
      <c r="AU430" s="19" t="str">
        <f>IF(係数3!A430="","",係数3!A430)</f>
        <v>A0163</v>
      </c>
      <c r="AV430" s="19" t="str">
        <f>IF(係数3!B430="","",係数3!B430)</f>
        <v>伊勢崎ガス(株)</v>
      </c>
      <c r="AW430" s="19" t="str">
        <f>IF(係数3!C430="","",係数3!C430)</f>
        <v>メニューA</v>
      </c>
      <c r="AX430" s="19">
        <f>IF(係数3!D430="","",係数3!D430)</f>
        <v>0</v>
      </c>
      <c r="AY430" s="19">
        <f>IF(係数3!E430="","",係数3!E430)</f>
        <v>0</v>
      </c>
      <c r="AZ430" s="19" t="str">
        <f>IF(係数3!F430="","",係数3!F430)</f>
        <v>伊勢崎ガス(株)</v>
      </c>
      <c r="BA430" s="19" t="str">
        <f>IF(係数3!G430="","",係数3!G430)</f>
        <v>伊勢崎ガス(株)_メニューA</v>
      </c>
      <c r="BB430" s="19">
        <f t="shared" si="24"/>
        <v>0</v>
      </c>
      <c r="BD430" s="19" t="str">
        <f>IF(係数3!L431="","",係数3!L431)</f>
        <v>(株)フォーバルテレコム</v>
      </c>
    </row>
    <row r="431" spans="47:56">
      <c r="AU431" s="19" t="str">
        <f>IF(係数3!A431="","",係数3!A431)</f>
        <v/>
      </c>
      <c r="AV431" s="19" t="str">
        <f>IF(係数3!B431="","",係数3!B431)</f>
        <v/>
      </c>
      <c r="AW431" s="19" t="str">
        <f>IF(係数3!C431="","",係数3!C431)</f>
        <v>メニューB(残差)</v>
      </c>
      <c r="AX431" s="19">
        <f>IF(係数3!D431="","",係数3!D431)</f>
        <v>4.2000000000000002E-4</v>
      </c>
      <c r="AY431" s="19">
        <f>IF(係数3!E431="","",係数3!E431)</f>
        <v>4.2000000000000002E-4</v>
      </c>
      <c r="AZ431" s="19" t="str">
        <f>IF(係数3!F431="","",係数3!F431)</f>
        <v>伊勢崎ガス(株)</v>
      </c>
      <c r="BA431" s="19" t="str">
        <f>IF(係数3!G431="","",係数3!G431)</f>
        <v>伊勢崎ガス(株)_メニューB(残差)</v>
      </c>
      <c r="BB431" s="19">
        <f t="shared" si="24"/>
        <v>0.42000000000000004</v>
      </c>
      <c r="BD431" s="19" t="str">
        <f>IF(係数3!L432="","",係数3!L432)</f>
        <v>(株)フォレストパワー</v>
      </c>
    </row>
    <row r="432" spans="47:56">
      <c r="AU432" s="19" t="str">
        <f>IF(係数3!A432="","",係数3!A432)</f>
        <v/>
      </c>
      <c r="AV432" s="19" t="str">
        <f>IF(係数3!B432="","",係数3!B432)</f>
        <v/>
      </c>
      <c r="AW432" s="19" t="str">
        <f>IF(係数3!C432="","",係数3!C432)</f>
        <v>(参考値)事業者全体</v>
      </c>
      <c r="AX432" s="19">
        <f>IF(係数3!D432="","",係数3!D432)</f>
        <v>4.1300000000000001E-4</v>
      </c>
      <c r="AY432" s="19">
        <f>IF(係数3!E432="","",係数3!E432)</f>
        <v>4.1300000000000001E-4</v>
      </c>
      <c r="AZ432" s="19" t="str">
        <f>IF(係数3!F432="","",係数3!F432)</f>
        <v>伊勢崎ガス(株)</v>
      </c>
      <c r="BA432" s="19" t="str">
        <f>IF(係数3!G432="","",係数3!G432)</f>
        <v>伊勢崎ガス(株)_(参考値)事業者全体</v>
      </c>
      <c r="BB432" s="19">
        <f t="shared" si="24"/>
        <v>0.41300000000000003</v>
      </c>
      <c r="BD432" s="19" t="str">
        <f>IF(係数3!L433="","",係数3!L433)</f>
        <v>ふかやeパワー(株)</v>
      </c>
    </row>
    <row r="433" spans="47:56">
      <c r="AU433" s="19" t="str">
        <f>IF(係数3!A433="","",係数3!A433)</f>
        <v>A0164</v>
      </c>
      <c r="AV433" s="19" t="str">
        <f>IF(係数3!B433="","",係数3!B433)</f>
        <v>キヤノンマーケティングジャパン(株)</v>
      </c>
      <c r="AW433" s="19" t="str">
        <f>IF(係数3!C433="","",係数3!C433)</f>
        <v/>
      </c>
      <c r="AX433" s="19">
        <f>IF(係数3!D433="","",係数3!D433)</f>
        <v>4.1899999999999999E-4</v>
      </c>
      <c r="AY433" s="19">
        <f>IF(係数3!E433="","",係数3!E433)</f>
        <v>4.1899999999999999E-4</v>
      </c>
      <c r="AZ433" s="19" t="str">
        <f>IF(係数3!F433="","",係数3!F433)</f>
        <v>キヤノンマーケティングジャパン(株)</v>
      </c>
      <c r="BA433" s="19" t="str">
        <f>IF(係数3!G433="","",係数3!G433)</f>
        <v>キヤノンマーケティングジャパン(株)_</v>
      </c>
      <c r="BB433" s="19">
        <f t="shared" si="24"/>
        <v>0.41899999999999998</v>
      </c>
      <c r="BD433" s="19" t="str">
        <f>IF(係数3!L434="","",係数3!L434)</f>
        <v>福井電力(株)</v>
      </c>
    </row>
    <row r="434" spans="47:56">
      <c r="AU434" s="19" t="str">
        <f>IF(係数3!A434="","",係数3!A434)</f>
        <v>A0165</v>
      </c>
      <c r="AV434" s="19" t="str">
        <f>IF(係数3!B434="","",係数3!B434)</f>
        <v>(株)とっとり市民電力</v>
      </c>
      <c r="AW434" s="19" t="str">
        <f>IF(係数3!C434="","",係数3!C434)</f>
        <v>メニューA</v>
      </c>
      <c r="AX434" s="19">
        <f>IF(係数3!D434="","",係数3!D434)</f>
        <v>0</v>
      </c>
      <c r="AY434" s="19">
        <f>IF(係数3!E434="","",係数3!E434)</f>
        <v>0</v>
      </c>
      <c r="AZ434" s="19" t="str">
        <f>IF(係数3!F434="","",係数3!F434)</f>
        <v>(株)とっとり市民電力</v>
      </c>
      <c r="BA434" s="19" t="str">
        <f>IF(係数3!G434="","",係数3!G434)</f>
        <v>(株)とっとり市民電力_メニューA</v>
      </c>
      <c r="BB434" s="19">
        <f t="shared" si="24"/>
        <v>0</v>
      </c>
      <c r="BD434" s="19" t="str">
        <f>IF(係数3!L435="","",係数3!L435)</f>
        <v>ふくしま新電力(株)</v>
      </c>
    </row>
    <row r="435" spans="47:56">
      <c r="AU435" s="19" t="str">
        <f>IF(係数3!A435="","",係数3!A435)</f>
        <v/>
      </c>
      <c r="AV435" s="19" t="str">
        <f>IF(係数3!B435="","",係数3!B435)</f>
        <v/>
      </c>
      <c r="AW435" s="19" t="str">
        <f>IF(係数3!C435="","",係数3!C435)</f>
        <v>メニューB(残差)</v>
      </c>
      <c r="AX435" s="19">
        <f>IF(係数3!D435="","",係数3!D435)</f>
        <v>2.9599999999999998E-4</v>
      </c>
      <c r="AY435" s="19">
        <f>IF(係数3!E435="","",係数3!E435)</f>
        <v>2.9599999999999998E-4</v>
      </c>
      <c r="AZ435" s="19" t="str">
        <f>IF(係数3!F435="","",係数3!F435)</f>
        <v>(株)とっとり市民電力</v>
      </c>
      <c r="BA435" s="19" t="str">
        <f>IF(係数3!G435="","",係数3!G435)</f>
        <v>(株)とっとり市民電力_メニューB(残差)</v>
      </c>
      <c r="BB435" s="19">
        <f t="shared" si="24"/>
        <v>0.29599999999999999</v>
      </c>
      <c r="BD435" s="19" t="str">
        <f>IF(係数3!L436="","",係数3!L436)</f>
        <v>福島フェニックス電力(株)</v>
      </c>
    </row>
    <row r="436" spans="47:56">
      <c r="AU436" s="19" t="str">
        <f>IF(係数3!A436="","",係数3!A436)</f>
        <v/>
      </c>
      <c r="AV436" s="19" t="str">
        <f>IF(係数3!B436="","",係数3!B436)</f>
        <v/>
      </c>
      <c r="AW436" s="19" t="str">
        <f>IF(係数3!C436="","",係数3!C436)</f>
        <v>(参考値)事業者全体</v>
      </c>
      <c r="AX436" s="19">
        <f>IF(係数3!D436="","",係数3!D436)</f>
        <v>2.9100000000000003E-4</v>
      </c>
      <c r="AY436" s="19">
        <f>IF(係数3!E436="","",係数3!E436)</f>
        <v>2.9100000000000003E-4</v>
      </c>
      <c r="AZ436" s="19" t="str">
        <f>IF(係数3!F436="","",係数3!F436)</f>
        <v>(株)とっとり市民電力</v>
      </c>
      <c r="BA436" s="19" t="str">
        <f>IF(係数3!G436="","",係数3!G436)</f>
        <v>(株)とっとり市民電力_(参考値)事業者全体</v>
      </c>
      <c r="BB436" s="19">
        <f t="shared" si="24"/>
        <v>0.29100000000000004</v>
      </c>
      <c r="BD436" s="19" t="str">
        <f>IF(係数3!L437="","",係数3!L437)</f>
        <v>福山未来エナジー(株)</v>
      </c>
    </row>
    <row r="437" spans="47:56">
      <c r="AU437" s="19" t="str">
        <f>IF(係数3!A437="","",係数3!A437)</f>
        <v>A0166</v>
      </c>
      <c r="AV437" s="19" t="str">
        <f>IF(係数3!B437="","",係数3!B437)</f>
        <v>(株)エクスゲート(旧：(株)イーエムアイ)</v>
      </c>
      <c r="AW437" s="19" t="str">
        <f>IF(係数3!C437="","",係数3!C437)</f>
        <v/>
      </c>
      <c r="AX437" s="19">
        <f>IF(係数3!D437="","",係数3!D437)</f>
        <v>7.1599999999999995E-4</v>
      </c>
      <c r="AY437" s="19">
        <f>IF(係数3!E437="","",係数3!E437)</f>
        <v>7.1599999999999995E-4</v>
      </c>
      <c r="AZ437" s="19" t="str">
        <f>IF(係数3!F437="","",係数3!F437)</f>
        <v>(株)エクスゲート(旧：(株)イーエムアイ)</v>
      </c>
      <c r="BA437" s="19" t="str">
        <f>IF(係数3!G437="","",係数3!G437)</f>
        <v>(株)エクスゲート(旧：(株)イーエムアイ)_</v>
      </c>
      <c r="BB437" s="19">
        <f t="shared" si="24"/>
        <v>0.71599999999999997</v>
      </c>
      <c r="BD437" s="19" t="str">
        <f>IF(係数3!L438="","",係数3!L438)</f>
        <v>富士山エナジー(株)</v>
      </c>
    </row>
    <row r="438" spans="47:56">
      <c r="AU438" s="19" t="str">
        <f>IF(係数3!A438="","",係数3!A438)</f>
        <v>A0167</v>
      </c>
      <c r="AV438" s="19" t="str">
        <f>IF(係数3!B438="","",係数3!B438)</f>
        <v>佐野瓦斯(株)</v>
      </c>
      <c r="AW438" s="19" t="str">
        <f>IF(係数3!C438="","",係数3!C438)</f>
        <v>メニューA</v>
      </c>
      <c r="AX438" s="19">
        <f>IF(係数3!D438="","",係数3!D438)</f>
        <v>0</v>
      </c>
      <c r="AY438" s="19">
        <f>IF(係数3!E438="","",係数3!E438)</f>
        <v>0</v>
      </c>
      <c r="AZ438" s="19" t="str">
        <f>IF(係数3!F438="","",係数3!F438)</f>
        <v>佐野瓦斯(株)</v>
      </c>
      <c r="BA438" s="19" t="str">
        <f>IF(係数3!G438="","",係数3!G438)</f>
        <v>佐野瓦斯(株)_メニューA</v>
      </c>
      <c r="BB438" s="19">
        <f t="shared" si="24"/>
        <v>0</v>
      </c>
      <c r="BD438" s="19" t="str">
        <f>IF(係数3!L439="","",係数3!L439)</f>
        <v>(株)藤田商店</v>
      </c>
    </row>
    <row r="439" spans="47:56">
      <c r="AU439" s="19" t="str">
        <f>IF(係数3!A439="","",係数3!A439)</f>
        <v/>
      </c>
      <c r="AV439" s="19" t="str">
        <f>IF(係数3!B439="","",係数3!B439)</f>
        <v/>
      </c>
      <c r="AW439" s="19" t="str">
        <f>IF(係数3!C439="","",係数3!C439)</f>
        <v>メニューB(残差)</v>
      </c>
      <c r="AX439" s="19">
        <f>IF(係数3!D439="","",係数3!D439)</f>
        <v>4.0999999999999999E-4</v>
      </c>
      <c r="AY439" s="19">
        <f>IF(係数3!E439="","",係数3!E439)</f>
        <v>4.0999999999999999E-4</v>
      </c>
      <c r="AZ439" s="19" t="str">
        <f>IF(係数3!F439="","",係数3!F439)</f>
        <v>佐野瓦斯(株)</v>
      </c>
      <c r="BA439" s="19" t="str">
        <f>IF(係数3!G439="","",係数3!G439)</f>
        <v>佐野瓦斯(株)_メニューB(残差)</v>
      </c>
      <c r="BB439" s="19">
        <f t="shared" si="24"/>
        <v>0.41</v>
      </c>
      <c r="BD439" s="19" t="str">
        <f>IF(係数3!L440="","",係数3!L440)</f>
        <v>フジ物産(株)</v>
      </c>
    </row>
    <row r="440" spans="47:56">
      <c r="AU440" s="19" t="str">
        <f>IF(係数3!A440="","",係数3!A440)</f>
        <v/>
      </c>
      <c r="AV440" s="19" t="str">
        <f>IF(係数3!B440="","",係数3!B440)</f>
        <v/>
      </c>
      <c r="AW440" s="19" t="str">
        <f>IF(係数3!C440="","",係数3!C440)</f>
        <v>(参考値)事業者全体</v>
      </c>
      <c r="AX440" s="19">
        <f>IF(係数3!D440="","",係数3!D440)</f>
        <v>3.8299999999999999E-4</v>
      </c>
      <c r="AY440" s="19">
        <f>IF(係数3!E440="","",係数3!E440)</f>
        <v>3.8299999999999999E-4</v>
      </c>
      <c r="AZ440" s="19" t="str">
        <f>IF(係数3!F440="","",係数3!F440)</f>
        <v>佐野瓦斯(株)</v>
      </c>
      <c r="BA440" s="19" t="str">
        <f>IF(係数3!G440="","",係数3!G440)</f>
        <v>佐野瓦斯(株)_(参考値)事業者全体</v>
      </c>
      <c r="BB440" s="19">
        <f t="shared" si="24"/>
        <v>0.38300000000000001</v>
      </c>
      <c r="BD440" s="19" t="str">
        <f>IF(係数3!L441="","",係数3!L441)</f>
        <v>武州瓦斯(株)</v>
      </c>
    </row>
    <row r="441" spans="47:56">
      <c r="AU441" s="19" t="str">
        <f>IF(係数3!A441="","",係数3!A441)</f>
        <v>A0168</v>
      </c>
      <c r="AV441" s="19" t="str">
        <f>IF(係数3!B441="","",係数3!B441)</f>
        <v>桐生瓦斯(株)</v>
      </c>
      <c r="AW441" s="19" t="str">
        <f>IF(係数3!C441="","",係数3!C441)</f>
        <v/>
      </c>
      <c r="AX441" s="19">
        <f>IF(係数3!D441="","",係数3!D441)</f>
        <v>4.1899999999999999E-4</v>
      </c>
      <c r="AY441" s="19">
        <f>IF(係数3!E441="","",係数3!E441)</f>
        <v>4.1899999999999999E-4</v>
      </c>
      <c r="AZ441" s="19" t="str">
        <f>IF(係数3!F441="","",係数3!F441)</f>
        <v>桐生瓦斯(株)</v>
      </c>
      <c r="BA441" s="19" t="str">
        <f>IF(係数3!G441="","",係数3!G441)</f>
        <v>桐生瓦斯(株)_</v>
      </c>
      <c r="BB441" s="19">
        <f t="shared" si="24"/>
        <v>0.41899999999999998</v>
      </c>
      <c r="BD441" s="19" t="str">
        <f>IF(係数3!L442="","",係数3!L442)</f>
        <v>(株)フソウ・エナジー</v>
      </c>
    </row>
    <row r="442" spans="47:56">
      <c r="AU442" s="19" t="str">
        <f>IF(係数3!A442="","",係数3!A442)</f>
        <v>A0169</v>
      </c>
      <c r="AV442" s="19" t="str">
        <f>IF(係数3!B442="","",係数3!B442)</f>
        <v>森の電力(株)</v>
      </c>
      <c r="AW442" s="19" t="str">
        <f>IF(係数3!C442="","",係数3!C442)</f>
        <v>メニューA</v>
      </c>
      <c r="AX442" s="19">
        <f>IF(係数3!D442="","",係数3!D442)</f>
        <v>0</v>
      </c>
      <c r="AY442" s="19">
        <f>IF(係数3!E442="","",係数3!E442)</f>
        <v>0</v>
      </c>
      <c r="AZ442" s="19" t="str">
        <f>IF(係数3!F442="","",係数3!F442)</f>
        <v>森の電力(株)</v>
      </c>
      <c r="BA442" s="19" t="str">
        <f>IF(係数3!G442="","",係数3!G442)</f>
        <v>森の電力(株)_メニューA</v>
      </c>
      <c r="BB442" s="19">
        <f t="shared" si="24"/>
        <v>0</v>
      </c>
      <c r="BD442" s="19" t="str">
        <f>IF(係数3!L443="","",係数3!L443)</f>
        <v>武陽ガス(株)</v>
      </c>
    </row>
    <row r="443" spans="47:56">
      <c r="AU443" s="19" t="str">
        <f>IF(係数3!A443="","",係数3!A443)</f>
        <v/>
      </c>
      <c r="AV443" s="19" t="str">
        <f>IF(係数3!B443="","",係数3!B443)</f>
        <v/>
      </c>
      <c r="AW443" s="19" t="str">
        <f>IF(係数3!C443="","",係数3!C443)</f>
        <v>メニューB(残差)</v>
      </c>
      <c r="AX443" s="19">
        <f>IF(係数3!D443="","",係数3!D443)</f>
        <v>5.8399999999999999E-4</v>
      </c>
      <c r="AY443" s="19">
        <f>IF(係数3!E443="","",係数3!E443)</f>
        <v>5.8399999999999999E-4</v>
      </c>
      <c r="AZ443" s="19" t="str">
        <f>IF(係数3!F443="","",係数3!F443)</f>
        <v>森の電力(株)</v>
      </c>
      <c r="BA443" s="19" t="str">
        <f>IF(係数3!G443="","",係数3!G443)</f>
        <v>森の電力(株)_メニューB(残差)</v>
      </c>
      <c r="BB443" s="19">
        <f t="shared" si="24"/>
        <v>0.58399999999999996</v>
      </c>
      <c r="BD443" s="19" t="str">
        <f>IF(係数3!L444="","",係数3!L444)</f>
        <v>フラワーペイメント(株)</v>
      </c>
    </row>
    <row r="444" spans="47:56">
      <c r="AU444" s="19" t="str">
        <f>IF(係数3!A444="","",係数3!A444)</f>
        <v/>
      </c>
      <c r="AV444" s="19" t="str">
        <f>IF(係数3!B444="","",係数3!B444)</f>
        <v/>
      </c>
      <c r="AW444" s="19" t="str">
        <f>IF(係数3!C444="","",係数3!C444)</f>
        <v>(参考値)事業者全体</v>
      </c>
      <c r="AX444" s="19">
        <f>IF(係数3!D444="","",係数3!D444)</f>
        <v>0</v>
      </c>
      <c r="AY444" s="19">
        <f>IF(係数3!E444="","",係数3!E444)</f>
        <v>0</v>
      </c>
      <c r="AZ444" s="19" t="str">
        <f>IF(係数3!F444="","",係数3!F444)</f>
        <v>森の電力(株)</v>
      </c>
      <c r="BA444" s="19" t="str">
        <f>IF(係数3!G444="","",係数3!G444)</f>
        <v>森の電力(株)_(参考値)事業者全体</v>
      </c>
      <c r="BB444" s="19">
        <f t="shared" si="24"/>
        <v>0</v>
      </c>
      <c r="BD444" s="19" t="str">
        <f>IF(係数3!L445="","",係数3!L445)</f>
        <v>合同会社グリーンパワーリテイリング</v>
      </c>
    </row>
    <row r="445" spans="47:56">
      <c r="AU445" s="19" t="str">
        <f>IF(係数3!A445="","",係数3!A445)</f>
        <v>A0170</v>
      </c>
      <c r="AV445" s="19" t="str">
        <f>IF(係数3!B445="","",係数3!B445)</f>
        <v>大和ハウス工業(株)</v>
      </c>
      <c r="AW445" s="19" t="str">
        <f>IF(係数3!C445="","",係数3!C445)</f>
        <v>メニューA</v>
      </c>
      <c r="AX445" s="19">
        <f>IF(係数3!D445="","",係数3!D445)</f>
        <v>0</v>
      </c>
      <c r="AY445" s="19">
        <f>IF(係数3!E445="","",係数3!E445)</f>
        <v>0</v>
      </c>
      <c r="AZ445" s="19" t="str">
        <f>IF(係数3!F445="","",係数3!F445)</f>
        <v>大和ハウス工業(株)</v>
      </c>
      <c r="BA445" s="19" t="str">
        <f>IF(係数3!G445="","",係数3!G445)</f>
        <v>大和ハウス工業(株)_メニューA</v>
      </c>
      <c r="BB445" s="19">
        <f t="shared" si="24"/>
        <v>0</v>
      </c>
      <c r="BD445" s="19" t="str">
        <f>IF(係数3!L446="","",係数3!L446)</f>
        <v>(株)フリクト電力(旧：(株)Mpower)</v>
      </c>
    </row>
    <row r="446" spans="47:56">
      <c r="AU446" s="19" t="str">
        <f>IF(係数3!A446="","",係数3!A446)</f>
        <v/>
      </c>
      <c r="AV446" s="19" t="str">
        <f>IF(係数3!B446="","",係数3!B446)</f>
        <v/>
      </c>
      <c r="AW446" s="19" t="str">
        <f>IF(係数3!C446="","",係数3!C446)</f>
        <v>メニューB</v>
      </c>
      <c r="AX446" s="19">
        <f>IF(係数3!D446="","",係数3!D446)</f>
        <v>0</v>
      </c>
      <c r="AY446" s="19">
        <f>IF(係数3!E446="","",係数3!E446)</f>
        <v>0</v>
      </c>
      <c r="AZ446" s="19" t="str">
        <f>IF(係数3!F446="","",係数3!F446)</f>
        <v>大和ハウス工業(株)</v>
      </c>
      <c r="BA446" s="19" t="str">
        <f>IF(係数3!G446="","",係数3!G446)</f>
        <v>大和ハウス工業(株)_メニューB</v>
      </c>
      <c r="BB446" s="19">
        <f t="shared" si="24"/>
        <v>0</v>
      </c>
      <c r="BD446" s="19" t="str">
        <f>IF(係数3!L447="","",係数3!L447)</f>
        <v>(株)ぶんごおおのエナジー</v>
      </c>
    </row>
    <row r="447" spans="47:56">
      <c r="AU447" s="19" t="str">
        <f>IF(係数3!A447="","",係数3!A447)</f>
        <v/>
      </c>
      <c r="AV447" s="19" t="str">
        <f>IF(係数3!B447="","",係数3!B447)</f>
        <v/>
      </c>
      <c r="AW447" s="19" t="str">
        <f>IF(係数3!C447="","",係数3!C447)</f>
        <v>メニューC</v>
      </c>
      <c r="AX447" s="19">
        <f>IF(係数3!D447="","",係数3!D447)</f>
        <v>7.8999999999999996E-5</v>
      </c>
      <c r="AY447" s="19">
        <f>IF(係数3!E447="","",係数3!E447)</f>
        <v>7.8999999999999996E-5</v>
      </c>
      <c r="AZ447" s="19" t="str">
        <f>IF(係数3!F447="","",係数3!F447)</f>
        <v>大和ハウス工業(株)</v>
      </c>
      <c r="BA447" s="19" t="str">
        <f>IF(係数3!G447="","",係数3!G447)</f>
        <v>大和ハウス工業(株)_メニューC</v>
      </c>
      <c r="BB447" s="19">
        <f t="shared" si="24"/>
        <v>7.9000000000000001E-2</v>
      </c>
      <c r="BD447" s="19" t="str">
        <f>IF(係数3!L448="","",係数3!L448)</f>
        <v>(株)ボーダレス・ジャパン</v>
      </c>
    </row>
    <row r="448" spans="47:56">
      <c r="AU448" s="19" t="str">
        <f>IF(係数3!A448="","",係数3!A448)</f>
        <v/>
      </c>
      <c r="AV448" s="19" t="str">
        <f>IF(係数3!B448="","",係数3!B448)</f>
        <v/>
      </c>
      <c r="AW448" s="19" t="str">
        <f>IF(係数3!C448="","",係数3!C448)</f>
        <v>メニューD</v>
      </c>
      <c r="AX448" s="19">
        <f>IF(係数3!D448="","",係数3!D448)</f>
        <v>2.5500000000000002E-4</v>
      </c>
      <c r="AY448" s="19">
        <f>IF(係数3!E448="","",係数3!E448)</f>
        <v>2.5500000000000002E-4</v>
      </c>
      <c r="AZ448" s="19" t="str">
        <f>IF(係数3!F448="","",係数3!F448)</f>
        <v>大和ハウス工業(株)</v>
      </c>
      <c r="BA448" s="19" t="str">
        <f>IF(係数3!G448="","",係数3!G448)</f>
        <v>大和ハウス工業(株)_メニューD</v>
      </c>
      <c r="BB448" s="19">
        <f t="shared" si="24"/>
        <v>0.255</v>
      </c>
      <c r="BD448" s="19" t="str">
        <f>IF(係数3!L449="","",係数3!L449)</f>
        <v>ホームタウンエナジー(株)</v>
      </c>
    </row>
    <row r="449" spans="47:56">
      <c r="AU449" s="19" t="str">
        <f>IF(係数3!A449="","",係数3!A449)</f>
        <v/>
      </c>
      <c r="AV449" s="19" t="str">
        <f>IF(係数3!B449="","",係数3!B449)</f>
        <v/>
      </c>
      <c r="AW449" s="19" t="str">
        <f>IF(係数3!C449="","",係数3!C449)</f>
        <v>メニューE</v>
      </c>
      <c r="AX449" s="19">
        <f>IF(係数3!D449="","",係数3!D449)</f>
        <v>2.7500000000000002E-4</v>
      </c>
      <c r="AY449" s="19">
        <f>IF(係数3!E449="","",係数3!E449)</f>
        <v>2.7500000000000002E-4</v>
      </c>
      <c r="AZ449" s="19" t="str">
        <f>IF(係数3!F449="","",係数3!F449)</f>
        <v>大和ハウス工業(株)</v>
      </c>
      <c r="BA449" s="19" t="str">
        <f>IF(係数3!G449="","",係数3!G449)</f>
        <v>大和ハウス工業(株)_メニューE</v>
      </c>
      <c r="BB449" s="19">
        <f t="shared" si="24"/>
        <v>0.27500000000000002</v>
      </c>
      <c r="BD449" s="19" t="str">
        <f>IF(係数3!L450="","",係数3!L450)</f>
        <v>(株)ほくだん</v>
      </c>
    </row>
    <row r="450" spans="47:56">
      <c r="AU450" s="19" t="str">
        <f>IF(係数3!A450="","",係数3!A450)</f>
        <v/>
      </c>
      <c r="AV450" s="19" t="str">
        <f>IF(係数3!B450="","",係数3!B450)</f>
        <v/>
      </c>
      <c r="AW450" s="19" t="str">
        <f>IF(係数3!C450="","",係数3!C450)</f>
        <v>メニューF(残差)</v>
      </c>
      <c r="AX450" s="19">
        <f>IF(係数3!D450="","",係数3!D450)</f>
        <v>3.7800000000000003E-4</v>
      </c>
      <c r="AY450" s="19">
        <f>IF(係数3!E450="","",係数3!E450)</f>
        <v>3.7800000000000003E-4</v>
      </c>
      <c r="AZ450" s="19" t="str">
        <f>IF(係数3!F450="","",係数3!F450)</f>
        <v>大和ハウス工業(株)</v>
      </c>
      <c r="BA450" s="19" t="str">
        <f>IF(係数3!G450="","",係数3!G450)</f>
        <v>大和ハウス工業(株)_メニューF(残差)</v>
      </c>
      <c r="BB450" s="19">
        <f t="shared" si="24"/>
        <v>0.378</v>
      </c>
      <c r="BD450" s="19" t="str">
        <f>IF(係数3!L451="","",係数3!L451)</f>
        <v>北陸電力ビズ・エナジーソリューション(株)</v>
      </c>
    </row>
    <row r="451" spans="47:56">
      <c r="AU451" s="19" t="str">
        <f>IF(係数3!A451="","",係数3!A451)</f>
        <v/>
      </c>
      <c r="AV451" s="19" t="str">
        <f>IF(係数3!B451="","",係数3!B451)</f>
        <v/>
      </c>
      <c r="AW451" s="19" t="str">
        <f>IF(係数3!C451="","",係数3!C451)</f>
        <v>(参考値)事業者全体</v>
      </c>
      <c r="AX451" s="19">
        <f>IF(係数3!D451="","",係数3!D451)</f>
        <v>3.2499999999999999E-4</v>
      </c>
      <c r="AY451" s="19">
        <f>IF(係数3!E451="","",係数3!E451)</f>
        <v>3.2499999999999999E-4</v>
      </c>
      <c r="AZ451" s="19" t="str">
        <f>IF(係数3!F451="","",係数3!F451)</f>
        <v>大和ハウス工業(株)</v>
      </c>
      <c r="BA451" s="19" t="str">
        <f>IF(係数3!G451="","",係数3!G451)</f>
        <v>大和ハウス工業(株)_(参考値)事業者全体</v>
      </c>
      <c r="BB451" s="19">
        <f t="shared" si="24"/>
        <v>0.32500000000000001</v>
      </c>
      <c r="BD451" s="19" t="str">
        <f>IF(係数3!L452="","",係数3!L452)</f>
        <v>(株)ホクレン油機サービス</v>
      </c>
    </row>
    <row r="452" spans="47:56">
      <c r="AU452" s="19" t="str">
        <f>IF(係数3!A452="","",係数3!A452)</f>
        <v>A0172</v>
      </c>
      <c r="AV452" s="19" t="str">
        <f>IF(係数3!B452="","",係数3!B452)</f>
        <v>HTBエナジー(株)</v>
      </c>
      <c r="AW452" s="19" t="str">
        <f>IF(係数3!C452="","",係数3!C452)</f>
        <v>メニューA</v>
      </c>
      <c r="AX452" s="19">
        <f>IF(係数3!D452="","",係数3!D452)</f>
        <v>0</v>
      </c>
      <c r="AY452" s="19">
        <f>IF(係数3!E452="","",係数3!E452)</f>
        <v>0</v>
      </c>
      <c r="AZ452" s="19" t="str">
        <f>IF(係数3!F452="","",係数3!F452)</f>
        <v>HTBエナジー(株)</v>
      </c>
      <c r="BA452" s="19" t="str">
        <f>IF(係数3!G452="","",係数3!G452)</f>
        <v>HTBエナジー(株)_メニューA</v>
      </c>
      <c r="BB452" s="19">
        <f t="shared" si="24"/>
        <v>0</v>
      </c>
      <c r="BD452" s="19" t="str">
        <f>IF(係数3!L453="","",係数3!L453)</f>
        <v>北海道瓦斯(株)</v>
      </c>
    </row>
    <row r="453" spans="47:56">
      <c r="AU453" s="19" t="str">
        <f>IF(係数3!A453="","",係数3!A453)</f>
        <v/>
      </c>
      <c r="AV453" s="19" t="str">
        <f>IF(係数3!B453="","",係数3!B453)</f>
        <v/>
      </c>
      <c r="AW453" s="19" t="str">
        <f>IF(係数3!C453="","",係数3!C453)</f>
        <v>メニューB(残差)</v>
      </c>
      <c r="AX453" s="19">
        <f>IF(係数3!D453="","",係数3!D453)</f>
        <v>3.9599999999999998E-4</v>
      </c>
      <c r="AY453" s="19">
        <f>IF(係数3!E453="","",係数3!E453)</f>
        <v>3.9599999999999998E-4</v>
      </c>
      <c r="AZ453" s="19" t="str">
        <f>IF(係数3!F453="","",係数3!F453)</f>
        <v>HTBエナジー(株)</v>
      </c>
      <c r="BA453" s="19" t="str">
        <f>IF(係数3!G453="","",係数3!G453)</f>
        <v>HTBエナジー(株)_メニューB(残差)</v>
      </c>
      <c r="BB453" s="19">
        <f t="shared" si="24"/>
        <v>0.39599999999999996</v>
      </c>
      <c r="BD453" s="19" t="str">
        <f>IF(係数3!L454="","",係数3!L454)</f>
        <v>穂の国とよはし電力(株)</v>
      </c>
    </row>
    <row r="454" spans="47:56">
      <c r="AU454" s="19" t="str">
        <f>IF(係数3!A454="","",係数3!A454)</f>
        <v/>
      </c>
      <c r="AV454" s="19" t="str">
        <f>IF(係数3!B454="","",係数3!B454)</f>
        <v/>
      </c>
      <c r="AW454" s="19" t="str">
        <f>IF(係数3!C454="","",係数3!C454)</f>
        <v>(参考値)事業者全体</v>
      </c>
      <c r="AX454" s="19">
        <f>IF(係数3!D454="","",係数3!D454)</f>
        <v>3.6299999999999999E-4</v>
      </c>
      <c r="AY454" s="19">
        <f>IF(係数3!E454="","",係数3!E454)</f>
        <v>3.6299999999999999E-4</v>
      </c>
      <c r="AZ454" s="19" t="str">
        <f>IF(係数3!F454="","",係数3!F454)</f>
        <v>HTBエナジー(株)</v>
      </c>
      <c r="BA454" s="19" t="str">
        <f>IF(係数3!G454="","",係数3!G454)</f>
        <v>HTBエナジー(株)_(参考値)事業者全体</v>
      </c>
      <c r="BB454" s="19">
        <f t="shared" ref="BB454:BB517" si="25">AY454*1000</f>
        <v>0.36299999999999999</v>
      </c>
      <c r="BD454" s="19" t="str">
        <f>IF(係数3!L455="","",係数3!L455)</f>
        <v>本庄ガス(株)</v>
      </c>
    </row>
    <row r="455" spans="47:56">
      <c r="AU455" s="19" t="str">
        <f>IF(係数3!A455="","",係数3!A455)</f>
        <v>A0173</v>
      </c>
      <c r="AV455" s="19" t="str">
        <f>IF(係数3!B455="","",係数3!B455)</f>
        <v>(株)アシストワンエナジー</v>
      </c>
      <c r="AW455" s="19" t="str">
        <f>IF(係数3!C455="","",係数3!C455)</f>
        <v/>
      </c>
      <c r="AX455" s="19">
        <f>IF(係数3!D455="","",係数3!D455)</f>
        <v>6.1600000000000001E-4</v>
      </c>
      <c r="AY455" s="19">
        <f>IF(係数3!E455="","",係数3!E455)</f>
        <v>6.1600000000000001E-4</v>
      </c>
      <c r="AZ455" s="19" t="str">
        <f>IF(係数3!F455="","",係数3!F455)</f>
        <v>(株)アシストワンエナジー</v>
      </c>
      <c r="BA455" s="19" t="str">
        <f>IF(係数3!G455="","",係数3!G455)</f>
        <v>(株)アシストワンエナジー_</v>
      </c>
      <c r="BB455" s="19">
        <f t="shared" si="25"/>
        <v>0.61599999999999999</v>
      </c>
      <c r="BD455" s="19" t="str">
        <f>IF(係数3!L456="","",係数3!L456)</f>
        <v>(株)まち未来製作所</v>
      </c>
    </row>
    <row r="456" spans="47:56">
      <c r="AU456" s="19" t="str">
        <f>IF(係数3!A456="","",係数3!A456)</f>
        <v>A0175</v>
      </c>
      <c r="AV456" s="19" t="str">
        <f>IF(係数3!B456="","",係数3!B456)</f>
        <v>(株)フソウ・エナジー</v>
      </c>
      <c r="AW456" s="19" t="str">
        <f>IF(係数3!C456="","",係数3!C456)</f>
        <v/>
      </c>
      <c r="AX456" s="19">
        <f>IF(係数3!D456="","",係数3!D456)</f>
        <v>6.4800000000000003E-4</v>
      </c>
      <c r="AY456" s="19">
        <f>IF(係数3!E456="","",係数3!E456)</f>
        <v>6.4800000000000003E-4</v>
      </c>
      <c r="AZ456" s="19" t="str">
        <f>IF(係数3!F456="","",係数3!F456)</f>
        <v>(株)フソウ・エナジー</v>
      </c>
      <c r="BA456" s="19" t="str">
        <f>IF(係数3!G456="","",係数3!G456)</f>
        <v>(株)フソウ・エナジー_</v>
      </c>
      <c r="BB456" s="19">
        <f t="shared" si="25"/>
        <v>0.64800000000000002</v>
      </c>
      <c r="BD456" s="19" t="str">
        <f>IF(係数3!L457="","",係数3!L457)</f>
        <v>松阪新電力(株)</v>
      </c>
    </row>
    <row r="457" spans="47:56">
      <c r="AU457" s="19" t="str">
        <f>IF(係数3!A457="","",係数3!A457)</f>
        <v>A0177</v>
      </c>
      <c r="AV457" s="19" t="str">
        <f>IF(係数3!B457="","",係数3!B457)</f>
        <v>湘南電力(株)</v>
      </c>
      <c r="AW457" s="19" t="str">
        <f>IF(係数3!C457="","",係数3!C457)</f>
        <v>メニューA</v>
      </c>
      <c r="AX457" s="19">
        <f>IF(係数3!D457="","",係数3!D457)</f>
        <v>0</v>
      </c>
      <c r="AY457" s="19">
        <f>IF(係数3!E457="","",係数3!E457)</f>
        <v>0</v>
      </c>
      <c r="AZ457" s="19" t="str">
        <f>IF(係数3!F457="","",係数3!F457)</f>
        <v>湘南電力(株)</v>
      </c>
      <c r="BA457" s="19" t="str">
        <f>IF(係数3!G457="","",係数3!G457)</f>
        <v>湘南電力(株)_メニューA</v>
      </c>
      <c r="BB457" s="19">
        <f t="shared" si="25"/>
        <v>0</v>
      </c>
      <c r="BD457" s="19" t="str">
        <f>IF(係数3!L458="","",係数3!L458)</f>
        <v>松本ガス(株)</v>
      </c>
    </row>
    <row r="458" spans="47:56">
      <c r="AU458" s="19" t="str">
        <f>IF(係数3!A458="","",係数3!A458)</f>
        <v/>
      </c>
      <c r="AV458" s="19" t="str">
        <f>IF(係数3!B458="","",係数3!B458)</f>
        <v/>
      </c>
      <c r="AW458" s="19" t="str">
        <f>IF(係数3!C458="","",係数3!C458)</f>
        <v>メニューB(残差)</v>
      </c>
      <c r="AX458" s="19">
        <f>IF(係数3!D458="","",係数3!D458)</f>
        <v>5.4699999999999996E-4</v>
      </c>
      <c r="AY458" s="19">
        <f>IF(係数3!E458="","",係数3!E458)</f>
        <v>5.4699999999999996E-4</v>
      </c>
      <c r="AZ458" s="19" t="str">
        <f>IF(係数3!F458="","",係数3!F458)</f>
        <v>湘南電力(株)</v>
      </c>
      <c r="BA458" s="19" t="str">
        <f>IF(係数3!G458="","",係数3!G458)</f>
        <v>湘南電力(株)_メニューB(残差)</v>
      </c>
      <c r="BB458" s="19">
        <f t="shared" si="25"/>
        <v>0.54699999999999993</v>
      </c>
      <c r="BD458" s="19" t="str">
        <f>IF(係数3!L459="","",係数3!L459)</f>
        <v>真庭バイオエネルギー(株)</v>
      </c>
    </row>
    <row r="459" spans="47:56">
      <c r="AU459" s="19" t="str">
        <f>IF(係数3!A459="","",係数3!A459)</f>
        <v/>
      </c>
      <c r="AV459" s="19" t="str">
        <f>IF(係数3!B459="","",係数3!B459)</f>
        <v/>
      </c>
      <c r="AW459" s="19" t="str">
        <f>IF(係数3!C459="","",係数3!C459)</f>
        <v>(参考値)事業者全体</v>
      </c>
      <c r="AX459" s="19">
        <f>IF(係数3!D459="","",係数3!D459)</f>
        <v>5.0600000000000005E-4</v>
      </c>
      <c r="AY459" s="19">
        <f>IF(係数3!E459="","",係数3!E459)</f>
        <v>5.0600000000000005E-4</v>
      </c>
      <c r="AZ459" s="19" t="str">
        <f>IF(係数3!F459="","",係数3!F459)</f>
        <v>湘南電力(株)</v>
      </c>
      <c r="BA459" s="19" t="str">
        <f>IF(係数3!G459="","",係数3!G459)</f>
        <v>湘南電力(株)_(参考値)事業者全体</v>
      </c>
      <c r="BB459" s="19">
        <f t="shared" si="25"/>
        <v>0.50600000000000001</v>
      </c>
      <c r="BD459" s="19" t="str">
        <f>IF(係数3!L460="","",係数3!L460)</f>
        <v>(株)マルイファシリティーズ</v>
      </c>
    </row>
    <row r="460" spans="47:56">
      <c r="AU460" s="19" t="str">
        <f>IF(係数3!A460="","",係数3!A460)</f>
        <v>A0178</v>
      </c>
      <c r="AV460" s="19" t="str">
        <f>IF(係数3!B460="","",係数3!B460)</f>
        <v>大東建託パートナーズ(株)</v>
      </c>
      <c r="AW460" s="19" t="str">
        <f>IF(係数3!C460="","",係数3!C460)</f>
        <v/>
      </c>
      <c r="AX460" s="19">
        <f>IF(係数3!D460="","",係数3!D460)</f>
        <v>5.7600000000000001E-4</v>
      </c>
      <c r="AY460" s="19">
        <f>IF(係数3!E460="","",係数3!E460)</f>
        <v>5.7600000000000001E-4</v>
      </c>
      <c r="AZ460" s="19" t="str">
        <f>IF(係数3!F460="","",係数3!F460)</f>
        <v>大東建託パートナーズ(株)</v>
      </c>
      <c r="BA460" s="19" t="str">
        <f>IF(係数3!G460="","",係数3!G460)</f>
        <v>大東建託パートナーズ(株)_</v>
      </c>
      <c r="BB460" s="19">
        <f t="shared" si="25"/>
        <v>0.57600000000000007</v>
      </c>
      <c r="BD460" s="19" t="str">
        <f>IF(係数3!L461="","",係数3!L461)</f>
        <v>(株)丸の内電力</v>
      </c>
    </row>
    <row r="461" spans="47:56">
      <c r="AU461" s="19" t="str">
        <f>IF(係数3!A461="","",係数3!A461)</f>
        <v>A0179</v>
      </c>
      <c r="AV461" s="19" t="str">
        <f>IF(係数3!B461="","",係数3!B461)</f>
        <v>Japan電力(株)</v>
      </c>
      <c r="AW461" s="19" t="str">
        <f>IF(係数3!C461="","",係数3!C461)</f>
        <v>メニューA</v>
      </c>
      <c r="AX461" s="19">
        <f>IF(係数3!D461="","",係数3!D461)</f>
        <v>0</v>
      </c>
      <c r="AY461" s="19">
        <f>IF(係数3!E461="","",係数3!E461)</f>
        <v>0</v>
      </c>
      <c r="AZ461" s="19" t="str">
        <f>IF(係数3!F461="","",係数3!F461)</f>
        <v>Japan電力(株)</v>
      </c>
      <c r="BA461" s="19" t="str">
        <f>IF(係数3!G461="","",係数3!G461)</f>
        <v>Japan電力(株)_メニューA</v>
      </c>
      <c r="BB461" s="19">
        <f t="shared" si="25"/>
        <v>0</v>
      </c>
      <c r="BD461" s="19" t="str">
        <f>IF(係数3!L462="","",係数3!L462)</f>
        <v>丸紅新電力(株)</v>
      </c>
    </row>
    <row r="462" spans="47:56">
      <c r="AU462" s="19" t="str">
        <f>IF(係数3!A462="","",係数3!A462)</f>
        <v/>
      </c>
      <c r="AV462" s="19" t="str">
        <f>IF(係数3!B462="","",係数3!B462)</f>
        <v/>
      </c>
      <c r="AW462" s="19" t="str">
        <f>IF(係数3!C462="","",係数3!C462)</f>
        <v>メニューB(残差)</v>
      </c>
      <c r="AX462" s="19">
        <f>IF(係数3!D462="","",係数3!D462)</f>
        <v>4.2099999999999999E-4</v>
      </c>
      <c r="AY462" s="19">
        <f>IF(係数3!E462="","",係数3!E462)</f>
        <v>4.2099999999999999E-4</v>
      </c>
      <c r="AZ462" s="19" t="str">
        <f>IF(係数3!F462="","",係数3!F462)</f>
        <v>Japan電力(株)</v>
      </c>
      <c r="BA462" s="19" t="str">
        <f>IF(係数3!G462="","",係数3!G462)</f>
        <v>Japan電力(株)_メニューB(残差)</v>
      </c>
      <c r="BB462" s="19">
        <f t="shared" si="25"/>
        <v>0.42099999999999999</v>
      </c>
      <c r="BD462" s="19" t="str">
        <f>IF(係数3!L463="","",係数3!L463)</f>
        <v>(株)マルヰ</v>
      </c>
    </row>
    <row r="463" spans="47:56">
      <c r="AU463" s="19" t="str">
        <f>IF(係数3!A463="","",係数3!A463)</f>
        <v/>
      </c>
      <c r="AV463" s="19" t="str">
        <f>IF(係数3!B463="","",係数3!B463)</f>
        <v/>
      </c>
      <c r="AW463" s="19" t="str">
        <f>IF(係数3!C463="","",係数3!C463)</f>
        <v>(参考値)事業者全体</v>
      </c>
      <c r="AX463" s="19">
        <f>IF(係数3!D463="","",係数3!D463)</f>
        <v>3.9199999999999999E-4</v>
      </c>
      <c r="AY463" s="19">
        <f>IF(係数3!E463="","",係数3!E463)</f>
        <v>3.9199999999999999E-4</v>
      </c>
      <c r="AZ463" s="19" t="str">
        <f>IF(係数3!F463="","",係数3!F463)</f>
        <v>Japan電力(株)</v>
      </c>
      <c r="BA463" s="19" t="str">
        <f>IF(係数3!G463="","",係数3!G463)</f>
        <v>Japan電力(株)_(参考値)事業者全体</v>
      </c>
      <c r="BB463" s="19">
        <f t="shared" si="25"/>
        <v>0.39200000000000002</v>
      </c>
      <c r="BD463" s="19" t="str">
        <f>IF(係数3!L464="","",係数3!L464)</f>
        <v>三河商事(株)</v>
      </c>
    </row>
    <row r="464" spans="47:56">
      <c r="AU464" s="19" t="str">
        <f>IF(係数3!A464="","",係数3!A464)</f>
        <v>A0180</v>
      </c>
      <c r="AV464" s="19" t="str">
        <f>IF(係数3!B464="","",係数3!B464)</f>
        <v>電源開発(株)</v>
      </c>
      <c r="AW464" s="19" t="str">
        <f>IF(係数3!C464="","",係数3!C464)</f>
        <v>メニューA</v>
      </c>
      <c r="AX464" s="19">
        <f>IF(係数3!D464="","",係数3!D464)</f>
        <v>4.2499999999999998E-4</v>
      </c>
      <c r="AY464" s="19">
        <f>IF(係数3!E464="","",係数3!E464)</f>
        <v>4.2499999999999998E-4</v>
      </c>
      <c r="AZ464" s="19" t="str">
        <f>IF(係数3!F464="","",係数3!F464)</f>
        <v>電源開発(株)</v>
      </c>
      <c r="BA464" s="19" t="str">
        <f>IF(係数3!G464="","",係数3!G464)</f>
        <v>電源開発(株)_メニューA</v>
      </c>
      <c r="BB464" s="19">
        <f t="shared" si="25"/>
        <v>0.42499999999999999</v>
      </c>
      <c r="BD464" s="19" t="str">
        <f>IF(係数3!L465="","",係数3!L465)</f>
        <v>(株)三河の山里コミュニティパワー</v>
      </c>
    </row>
    <row r="465" spans="47:56">
      <c r="AU465" s="19" t="str">
        <f>IF(係数3!A465="","",係数3!A465)</f>
        <v/>
      </c>
      <c r="AV465" s="19" t="str">
        <f>IF(係数3!B465="","",係数3!B465)</f>
        <v/>
      </c>
      <c r="AW465" s="19" t="str">
        <f>IF(係数3!C465="","",係数3!C465)</f>
        <v>メニューB(残差)</v>
      </c>
      <c r="AX465" s="19">
        <f>IF(係数3!D465="","",係数3!D465)</f>
        <v>4.2200000000000001E-4</v>
      </c>
      <c r="AY465" s="19">
        <f>IF(係数3!E465="","",係数3!E465)</f>
        <v>4.2200000000000001E-4</v>
      </c>
      <c r="AZ465" s="19" t="str">
        <f>IF(係数3!F465="","",係数3!F465)</f>
        <v>電源開発(株)</v>
      </c>
      <c r="BA465" s="19" t="str">
        <f>IF(係数3!G465="","",係数3!G465)</f>
        <v>電源開発(株)_メニューB(残差)</v>
      </c>
      <c r="BB465" s="19">
        <f t="shared" si="25"/>
        <v>0.42199999999999999</v>
      </c>
      <c r="BD465" s="19" t="str">
        <f>IF(係数3!L466="","",係数3!L466)</f>
        <v>三井物産(株)</v>
      </c>
    </row>
    <row r="466" spans="47:56">
      <c r="AU466" s="19" t="str">
        <f>IF(係数3!A466="","",係数3!A466)</f>
        <v/>
      </c>
      <c r="AV466" s="19" t="str">
        <f>IF(係数3!B466="","",係数3!B466)</f>
        <v/>
      </c>
      <c r="AW466" s="19" t="str">
        <f>IF(係数3!C466="","",係数3!C466)</f>
        <v>(参考値)事業者全体</v>
      </c>
      <c r="AX466" s="19">
        <f>IF(係数3!D466="","",係数3!D466)</f>
        <v>4.2200000000000001E-4</v>
      </c>
      <c r="AY466" s="19">
        <f>IF(係数3!E466="","",係数3!E466)</f>
        <v>4.2200000000000001E-4</v>
      </c>
      <c r="AZ466" s="19" t="str">
        <f>IF(係数3!F466="","",係数3!F466)</f>
        <v>電源開発(株)</v>
      </c>
      <c r="BA466" s="19" t="str">
        <f>IF(係数3!G466="","",係数3!G466)</f>
        <v>電源開発(株)_(参考値)事業者全体</v>
      </c>
      <c r="BB466" s="19">
        <f t="shared" si="25"/>
        <v>0.42199999999999999</v>
      </c>
      <c r="BD466" s="19" t="str">
        <f>IF(係数3!L467="","",係数3!L467)</f>
        <v>ミツウロコグリーンエネルギー(株)</v>
      </c>
    </row>
    <row r="467" spans="47:56">
      <c r="AU467" s="19" t="str">
        <f>IF(係数3!A467="","",係数3!A467)</f>
        <v>A0181</v>
      </c>
      <c r="AV467" s="19" t="str">
        <f>IF(係数3!B467="","",係数3!B467)</f>
        <v>鈴与商事(株)</v>
      </c>
      <c r="AW467" s="19" t="str">
        <f>IF(係数3!C467="","",係数3!C467)</f>
        <v>メニューA</v>
      </c>
      <c r="AX467" s="19">
        <f>IF(係数3!D467="","",係数3!D467)</f>
        <v>2.9599999999999998E-4</v>
      </c>
      <c r="AY467" s="19">
        <f>IF(係数3!E467="","",係数3!E467)</f>
        <v>2.9599999999999998E-4</v>
      </c>
      <c r="AZ467" s="19" t="str">
        <f>IF(係数3!F467="","",係数3!F467)</f>
        <v>鈴与商事(株)</v>
      </c>
      <c r="BA467" s="19" t="str">
        <f>IF(係数3!G467="","",係数3!G467)</f>
        <v>鈴与商事(株)_メニューA</v>
      </c>
      <c r="BB467" s="19">
        <f t="shared" si="25"/>
        <v>0.29599999999999999</v>
      </c>
      <c r="BD467" s="19" t="str">
        <f>IF(係数3!L468="","",係数3!L468)</f>
        <v>三菱HCキャピタルエナジー(株)</v>
      </c>
    </row>
    <row r="468" spans="47:56">
      <c r="AU468" s="19" t="str">
        <f>IF(係数3!A468="","",係数3!A468)</f>
        <v/>
      </c>
      <c r="AV468" s="19" t="str">
        <f>IF(係数3!B468="","",係数3!B468)</f>
        <v/>
      </c>
      <c r="AW468" s="19" t="str">
        <f>IF(係数3!C468="","",係数3!C468)</f>
        <v>メニューB</v>
      </c>
      <c r="AX468" s="19">
        <f>IF(係数3!D468="","",係数3!D468)</f>
        <v>0</v>
      </c>
      <c r="AY468" s="19">
        <f>IF(係数3!E468="","",係数3!E468)</f>
        <v>0</v>
      </c>
      <c r="AZ468" s="19" t="str">
        <f>IF(係数3!F468="","",係数3!F468)</f>
        <v>鈴与商事(株)</v>
      </c>
      <c r="BA468" s="19" t="str">
        <f>IF(係数3!G468="","",係数3!G468)</f>
        <v>鈴与商事(株)_メニューB</v>
      </c>
      <c r="BB468" s="19">
        <f t="shared" si="25"/>
        <v>0</v>
      </c>
      <c r="BD468" s="19" t="str">
        <f>IF(係数3!L469="","",係数3!L469)</f>
        <v>(株)ミナサポ</v>
      </c>
    </row>
    <row r="469" spans="47:56">
      <c r="AU469" s="19" t="str">
        <f>IF(係数3!A469="","",係数3!A469)</f>
        <v/>
      </c>
      <c r="AV469" s="19" t="str">
        <f>IF(係数3!B469="","",係数3!B469)</f>
        <v/>
      </c>
      <c r="AW469" s="19" t="str">
        <f>IF(係数3!C469="","",係数3!C469)</f>
        <v>メニューC</v>
      </c>
      <c r="AX469" s="19">
        <f>IF(係数3!D469="","",係数3!D469)</f>
        <v>0</v>
      </c>
      <c r="AY469" s="19">
        <f>IF(係数3!E469="","",係数3!E469)</f>
        <v>0</v>
      </c>
      <c r="AZ469" s="19" t="str">
        <f>IF(係数3!F469="","",係数3!F469)</f>
        <v>鈴与商事(株)</v>
      </c>
      <c r="BA469" s="19" t="str">
        <f>IF(係数3!G469="","",係数3!G469)</f>
        <v>鈴与商事(株)_メニューC</v>
      </c>
      <c r="BB469" s="19">
        <f t="shared" si="25"/>
        <v>0</v>
      </c>
      <c r="BD469" s="19" t="str">
        <f>IF(係数3!L470="","",係数3!L470)</f>
        <v>(株)美作国電力</v>
      </c>
    </row>
    <row r="470" spans="47:56">
      <c r="AU470" s="19" t="str">
        <f>IF(係数3!A470="","",係数3!A470)</f>
        <v/>
      </c>
      <c r="AV470" s="19" t="str">
        <f>IF(係数3!B470="","",係数3!B470)</f>
        <v/>
      </c>
      <c r="AW470" s="19" t="str">
        <f>IF(係数3!C470="","",係数3!C470)</f>
        <v>メニューD</v>
      </c>
      <c r="AX470" s="19">
        <f>IF(係数3!D470="","",係数3!D470)</f>
        <v>5.2999999999999998E-4</v>
      </c>
      <c r="AY470" s="19">
        <f>IF(係数3!E470="","",係数3!E470)</f>
        <v>5.2999999999999998E-4</v>
      </c>
      <c r="AZ470" s="19" t="str">
        <f>IF(係数3!F470="","",係数3!F470)</f>
        <v>鈴与商事(株)</v>
      </c>
      <c r="BA470" s="19" t="str">
        <f>IF(係数3!G470="","",係数3!G470)</f>
        <v>鈴与商事(株)_メニューD</v>
      </c>
      <c r="BB470" s="19">
        <f t="shared" si="25"/>
        <v>0.53</v>
      </c>
      <c r="BD470" s="19" t="str">
        <f>IF(係数3!L471="","",係数3!L471)</f>
        <v>(株)みやきエネルギー</v>
      </c>
    </row>
    <row r="471" spans="47:56">
      <c r="AU471" s="19" t="str">
        <f>IF(係数3!A471="","",係数3!A471)</f>
        <v/>
      </c>
      <c r="AV471" s="19" t="str">
        <f>IF(係数3!B471="","",係数3!B471)</f>
        <v/>
      </c>
      <c r="AW471" s="19" t="str">
        <f>IF(係数3!C471="","",係数3!C471)</f>
        <v>メニューE</v>
      </c>
      <c r="AX471" s="19">
        <f>IF(係数3!D471="","",係数3!D471)</f>
        <v>5.1999999999999995E-4</v>
      </c>
      <c r="AY471" s="19">
        <f>IF(係数3!E471="","",係数3!E471)</f>
        <v>5.1999999999999995E-4</v>
      </c>
      <c r="AZ471" s="19" t="str">
        <f>IF(係数3!F471="","",係数3!F471)</f>
        <v>鈴与商事(株)</v>
      </c>
      <c r="BA471" s="19" t="str">
        <f>IF(係数3!G471="","",係数3!G471)</f>
        <v>鈴与商事(株)_メニューE</v>
      </c>
      <c r="BB471" s="19">
        <f t="shared" si="25"/>
        <v>0.51999999999999991</v>
      </c>
      <c r="BD471" s="19" t="str">
        <f>IF(係数3!L472="","",係数3!L472)</f>
        <v>宮古新電力(株)</v>
      </c>
    </row>
    <row r="472" spans="47:56">
      <c r="AU472" s="19" t="str">
        <f>IF(係数3!A472="","",係数3!A472)</f>
        <v/>
      </c>
      <c r="AV472" s="19" t="str">
        <f>IF(係数3!B472="","",係数3!B472)</f>
        <v/>
      </c>
      <c r="AW472" s="19" t="str">
        <f>IF(係数3!C472="","",係数3!C472)</f>
        <v>メニューF</v>
      </c>
      <c r="AX472" s="19">
        <f>IF(係数3!D472="","",係数3!D472)</f>
        <v>4.6999999999999999E-4</v>
      </c>
      <c r="AY472" s="19">
        <f>IF(係数3!E472="","",係数3!E472)</f>
        <v>4.6999999999999999E-4</v>
      </c>
      <c r="AZ472" s="19" t="str">
        <f>IF(係数3!F472="","",係数3!F472)</f>
        <v>鈴与商事(株)</v>
      </c>
      <c r="BA472" s="19" t="str">
        <f>IF(係数3!G472="","",係数3!G472)</f>
        <v>鈴与商事(株)_メニューF</v>
      </c>
      <c r="BB472" s="19">
        <f t="shared" si="25"/>
        <v>0.47</v>
      </c>
      <c r="BD472" s="19" t="str">
        <f>IF(係数3!L473="","",係数3!L473)</f>
        <v>宮崎瓦斯(株)(旧：(株)宮崎ガスリビング)</v>
      </c>
    </row>
    <row r="473" spans="47:56">
      <c r="AU473" s="19" t="str">
        <f>IF(係数3!A473="","",係数3!A473)</f>
        <v/>
      </c>
      <c r="AV473" s="19" t="str">
        <f>IF(係数3!B473="","",係数3!B473)</f>
        <v/>
      </c>
      <c r="AW473" s="19" t="str">
        <f>IF(係数3!C473="","",係数3!C473)</f>
        <v>メニューG</v>
      </c>
      <c r="AX473" s="19">
        <f>IF(係数3!D473="","",係数3!D473)</f>
        <v>0</v>
      </c>
      <c r="AY473" s="19">
        <f>IF(係数3!E473="","",係数3!E473)</f>
        <v>0</v>
      </c>
      <c r="AZ473" s="19" t="str">
        <f>IF(係数3!F473="","",係数3!F473)</f>
        <v>鈴与商事(株)</v>
      </c>
      <c r="BA473" s="19" t="str">
        <f>IF(係数3!G473="","",係数3!G473)</f>
        <v>鈴与商事(株)_メニューG</v>
      </c>
      <c r="BB473" s="19">
        <f t="shared" si="25"/>
        <v>0</v>
      </c>
      <c r="BD473" s="19" t="str">
        <f>IF(係数3!L474="","",係数3!L474)</f>
        <v>宮崎電力(株)</v>
      </c>
    </row>
    <row r="474" spans="47:56">
      <c r="AU474" s="19" t="str">
        <f>IF(係数3!A474="","",係数3!A474)</f>
        <v/>
      </c>
      <c r="AV474" s="19" t="str">
        <f>IF(係数3!B474="","",係数3!B474)</f>
        <v/>
      </c>
      <c r="AW474" s="19" t="str">
        <f>IF(係数3!C474="","",係数3!C474)</f>
        <v>メニューH(残差)</v>
      </c>
      <c r="AX474" s="19">
        <f>IF(係数3!D474="","",係数3!D474)</f>
        <v>6.4899999999999995E-4</v>
      </c>
      <c r="AY474" s="19">
        <f>IF(係数3!E474="","",係数3!E474)</f>
        <v>6.3900000000000003E-4</v>
      </c>
      <c r="AZ474" s="19" t="str">
        <f>IF(係数3!F474="","",係数3!F474)</f>
        <v>鈴与商事(株)</v>
      </c>
      <c r="BA474" s="19" t="str">
        <f>IF(係数3!G474="","",係数3!G474)</f>
        <v>鈴与商事(株)_メニューH(残差)</v>
      </c>
      <c r="BB474" s="19">
        <f t="shared" si="25"/>
        <v>0.63900000000000001</v>
      </c>
      <c r="BD474" s="19" t="str">
        <f>IF(係数3!L475="","",係数3!L475)</f>
        <v>宮崎パワーライン(株)</v>
      </c>
    </row>
    <row r="475" spans="47:56">
      <c r="AU475" s="19" t="str">
        <f>IF(係数3!A475="","",係数3!A475)</f>
        <v/>
      </c>
      <c r="AV475" s="19" t="str">
        <f>IF(係数3!B475="","",係数3!B475)</f>
        <v/>
      </c>
      <c r="AW475" s="19" t="str">
        <f>IF(係数3!C475="","",係数3!C475)</f>
        <v>(参考値)事業者全体</v>
      </c>
      <c r="AX475" s="19">
        <f>IF(係数3!D475="","",係数3!D475)</f>
        <v>4.7699999999999999E-4</v>
      </c>
      <c r="AY475" s="19">
        <f>IF(係数3!E475="","",係数3!E475)</f>
        <v>4.73E-4</v>
      </c>
      <c r="AZ475" s="19" t="str">
        <f>IF(係数3!F475="","",係数3!F475)</f>
        <v>鈴与商事(株)</v>
      </c>
      <c r="BA475" s="19" t="str">
        <f>IF(係数3!G475="","",係数3!G475)</f>
        <v>鈴与商事(株)_(参考値)事業者全体</v>
      </c>
      <c r="BB475" s="19">
        <f t="shared" si="25"/>
        <v>0.47300000000000003</v>
      </c>
      <c r="BD475" s="19" t="str">
        <f>IF(係数3!L476="","",係数3!L476)</f>
        <v>みやまスマートエネルギー(株)</v>
      </c>
    </row>
    <row r="476" spans="47:56">
      <c r="AU476" s="19" t="str">
        <f>IF(係数3!A476="","",係数3!A476)</f>
        <v>A0184</v>
      </c>
      <c r="AV476" s="19" t="str">
        <f>IF(係数3!B476="","",係数3!B476)</f>
        <v>ワタミエナジー(株)</v>
      </c>
      <c r="AW476" s="19" t="str">
        <f>IF(係数3!C476="","",係数3!C476)</f>
        <v>メニューA</v>
      </c>
      <c r="AX476" s="19">
        <f>IF(係数3!D476="","",係数3!D476)</f>
        <v>0</v>
      </c>
      <c r="AY476" s="19">
        <f>IF(係数3!E476="","",係数3!E476)</f>
        <v>0</v>
      </c>
      <c r="AZ476" s="19" t="str">
        <f>IF(係数3!F476="","",係数3!F476)</f>
        <v>ワタミエナジー(株)</v>
      </c>
      <c r="BA476" s="19" t="str">
        <f>IF(係数3!G476="","",係数3!G476)</f>
        <v>ワタミエナジー(株)_メニューA</v>
      </c>
      <c r="BB476" s="19">
        <f t="shared" si="25"/>
        <v>0</v>
      </c>
      <c r="BD476" s="19" t="str">
        <f>IF(係数3!L477="","",係数3!L477)</f>
        <v>みよしエナジー(株)</v>
      </c>
    </row>
    <row r="477" spans="47:56">
      <c r="AU477" s="19" t="str">
        <f>IF(係数3!A477="","",係数3!A477)</f>
        <v/>
      </c>
      <c r="AV477" s="19" t="str">
        <f>IF(係数3!B477="","",係数3!B477)</f>
        <v/>
      </c>
      <c r="AW477" s="19" t="str">
        <f>IF(係数3!C477="","",係数3!C477)</f>
        <v>メニューB(残差)</v>
      </c>
      <c r="AX477" s="19">
        <f>IF(係数3!D477="","",係数3!D477)</f>
        <v>6.2799999999999998E-4</v>
      </c>
      <c r="AY477" s="19">
        <f>IF(係数3!E477="","",係数3!E477)</f>
        <v>6.2799999999999998E-4</v>
      </c>
      <c r="AZ477" s="19" t="str">
        <f>IF(係数3!F477="","",係数3!F477)</f>
        <v>ワタミエナジー(株)</v>
      </c>
      <c r="BA477" s="19" t="str">
        <f>IF(係数3!G477="","",係数3!G477)</f>
        <v>ワタミエナジー(株)_メニューB(残差)</v>
      </c>
      <c r="BB477" s="19">
        <f t="shared" si="25"/>
        <v>0.628</v>
      </c>
      <c r="BD477" s="19" t="str">
        <f>IF(係数3!L478="","",係数3!L478)</f>
        <v>ミライフ(株)</v>
      </c>
    </row>
    <row r="478" spans="47:56">
      <c r="AU478" s="19" t="str">
        <f>IF(係数3!A478="","",係数3!A478)</f>
        <v/>
      </c>
      <c r="AV478" s="19" t="str">
        <f>IF(係数3!B478="","",係数3!B478)</f>
        <v/>
      </c>
      <c r="AW478" s="19" t="str">
        <f>IF(係数3!C478="","",係数3!C478)</f>
        <v>(参考値)事業者全体</v>
      </c>
      <c r="AX478" s="19">
        <f>IF(係数3!D478="","",係数3!D478)</f>
        <v>4.95E-4</v>
      </c>
      <c r="AY478" s="19">
        <f>IF(係数3!E478="","",係数3!E478)</f>
        <v>4.95E-4</v>
      </c>
      <c r="AZ478" s="19" t="str">
        <f>IF(係数3!F478="","",係数3!F478)</f>
        <v>ワタミエナジー(株)</v>
      </c>
      <c r="BA478" s="19" t="str">
        <f>IF(係数3!G478="","",係数3!G478)</f>
        <v>ワタミエナジー(株)_(参考値)事業者全体</v>
      </c>
      <c r="BB478" s="19">
        <f t="shared" si="25"/>
        <v>0.495</v>
      </c>
      <c r="BD478" s="19" t="str">
        <f>IF(係数3!L479="","",係数3!L479)</f>
        <v xml:space="preserve">ミライフ東日本(株) </v>
      </c>
    </row>
    <row r="479" spans="47:56">
      <c r="AU479" s="19" t="str">
        <f>IF(係数3!A479="","",係数3!A479)</f>
        <v>A0185</v>
      </c>
      <c r="AV479" s="19" t="str">
        <f>IF(係数3!B479="","",係数3!B479)</f>
        <v>(株)パルシステム電力</v>
      </c>
      <c r="AW479" s="19" t="str">
        <f>IF(係数3!C479="","",係数3!C479)</f>
        <v/>
      </c>
      <c r="AX479" s="19">
        <f>IF(係数3!D479="","",係数3!D479)</f>
        <v>3.7100000000000002E-4</v>
      </c>
      <c r="AY479" s="19">
        <f>IF(係数3!E479="","",係数3!E479)</f>
        <v>3.7100000000000002E-4</v>
      </c>
      <c r="AZ479" s="19" t="str">
        <f>IF(係数3!F479="","",係数3!F479)</f>
        <v>(株)パルシステム電力</v>
      </c>
      <c r="BA479" s="19" t="str">
        <f>IF(係数3!G479="","",係数3!G479)</f>
        <v>(株)パルシステム電力_</v>
      </c>
      <c r="BB479" s="19">
        <f t="shared" si="25"/>
        <v>0.371</v>
      </c>
      <c r="BD479" s="19" t="str">
        <f>IF(係数3!L480="","",係数3!L480)</f>
        <v>(株)明治産業</v>
      </c>
    </row>
    <row r="480" spans="47:56">
      <c r="AU480" s="19" t="str">
        <f>IF(係数3!A480="","",係数3!A480)</f>
        <v>A0186</v>
      </c>
      <c r="AV480" s="19" t="str">
        <f>IF(係数3!B480="","",係数3!B480)</f>
        <v>SBパワー(株)</v>
      </c>
      <c r="AW480" s="19" t="str">
        <f>IF(係数3!C480="","",係数3!C480)</f>
        <v>メニューA</v>
      </c>
      <c r="AX480" s="19">
        <f>IF(係数3!D480="","",係数3!D480)</f>
        <v>0</v>
      </c>
      <c r="AY480" s="19">
        <f>IF(係数3!E480="","",係数3!E480)</f>
        <v>0</v>
      </c>
      <c r="AZ480" s="19" t="str">
        <f>IF(係数3!F480="","",係数3!F480)</f>
        <v>SBパワー(株)</v>
      </c>
      <c r="BA480" s="19" t="str">
        <f>IF(係数3!G480="","",係数3!G480)</f>
        <v>SBパワー(株)_メニューA</v>
      </c>
      <c r="BB480" s="19">
        <f t="shared" si="25"/>
        <v>0</v>
      </c>
      <c r="BD480" s="19" t="str">
        <f>IF(係数3!L481="","",係数3!L481)</f>
        <v>名南共同エネルギー(株)</v>
      </c>
    </row>
    <row r="481" spans="47:56">
      <c r="AU481" s="19" t="str">
        <f>IF(係数3!A481="","",係数3!A481)</f>
        <v/>
      </c>
      <c r="AV481" s="19" t="str">
        <f>IF(係数3!B481="","",係数3!B481)</f>
        <v/>
      </c>
      <c r="AW481" s="19" t="str">
        <f>IF(係数3!C481="","",係数3!C481)</f>
        <v>メニューB</v>
      </c>
      <c r="AX481" s="19">
        <f>IF(係数3!D481="","",係数3!D481)</f>
        <v>0</v>
      </c>
      <c r="AY481" s="19">
        <f>IF(係数3!E481="","",係数3!E481)</f>
        <v>0</v>
      </c>
      <c r="AZ481" s="19" t="str">
        <f>IF(係数3!F481="","",係数3!F481)</f>
        <v>SBパワー(株)</v>
      </c>
      <c r="BA481" s="19" t="str">
        <f>IF(係数3!G481="","",係数3!G481)</f>
        <v>SBパワー(株)_メニューB</v>
      </c>
      <c r="BB481" s="19">
        <f t="shared" si="25"/>
        <v>0</v>
      </c>
      <c r="BD481" s="19" t="str">
        <f>IF(係数3!L482="","",係数3!L482)</f>
        <v>もみじ電力(株)</v>
      </c>
    </row>
    <row r="482" spans="47:56">
      <c r="AU482" s="19" t="str">
        <f>IF(係数3!A482="","",係数3!A482)</f>
        <v/>
      </c>
      <c r="AV482" s="19" t="str">
        <f>IF(係数3!B482="","",係数3!B482)</f>
        <v/>
      </c>
      <c r="AW482" s="19" t="str">
        <f>IF(係数3!C482="","",係数3!C482)</f>
        <v>メニューC</v>
      </c>
      <c r="AX482" s="19">
        <f>IF(係数3!D482="","",係数3!D482)</f>
        <v>1.66E-4</v>
      </c>
      <c r="AY482" s="19">
        <f>IF(係数3!E482="","",係数3!E482)</f>
        <v>1.66E-4</v>
      </c>
      <c r="AZ482" s="19" t="str">
        <f>IF(係数3!F482="","",係数3!F482)</f>
        <v>SBパワー(株)</v>
      </c>
      <c r="BA482" s="19" t="str">
        <f>IF(係数3!G482="","",係数3!G482)</f>
        <v>SBパワー(株)_メニューC</v>
      </c>
      <c r="BB482" s="19">
        <f t="shared" si="25"/>
        <v>0.16600000000000001</v>
      </c>
      <c r="BD482" s="19" t="str">
        <f>IF(係数3!L483="","",係数3!L483)</f>
        <v>森のエネルギー(株)</v>
      </c>
    </row>
    <row r="483" spans="47:56">
      <c r="AU483" s="19" t="str">
        <f>IF(係数3!A483="","",係数3!A483)</f>
        <v/>
      </c>
      <c r="AV483" s="19" t="str">
        <f>IF(係数3!B483="","",係数3!B483)</f>
        <v/>
      </c>
      <c r="AW483" s="19" t="str">
        <f>IF(係数3!C483="","",係数3!C483)</f>
        <v>メニューD</v>
      </c>
      <c r="AX483" s="19">
        <f>IF(係数3!D483="","",係数3!D483)</f>
        <v>3.8999999999999999E-4</v>
      </c>
      <c r="AY483" s="19">
        <f>IF(係数3!E483="","",係数3!E483)</f>
        <v>3.8999999999999999E-4</v>
      </c>
      <c r="AZ483" s="19" t="str">
        <f>IF(係数3!F483="","",係数3!F483)</f>
        <v>SBパワー(株)</v>
      </c>
      <c r="BA483" s="19" t="str">
        <f>IF(係数3!G483="","",係数3!G483)</f>
        <v>SBパワー(株)_メニューD</v>
      </c>
      <c r="BB483" s="19">
        <f t="shared" si="25"/>
        <v>0.39</v>
      </c>
      <c r="BD483" s="19" t="str">
        <f>IF(係数3!L484="","",係数3!L484)</f>
        <v>森の電力(株)</v>
      </c>
    </row>
    <row r="484" spans="47:56">
      <c r="AU484" s="19" t="str">
        <f>IF(係数3!A484="","",係数3!A484)</f>
        <v/>
      </c>
      <c r="AV484" s="19" t="str">
        <f>IF(係数3!B484="","",係数3!B484)</f>
        <v/>
      </c>
      <c r="AW484" s="19" t="str">
        <f>IF(係数3!C484="","",係数3!C484)</f>
        <v>メニューE(残差)</v>
      </c>
      <c r="AX484" s="19">
        <f>IF(係数3!D484="","",係数3!D484)</f>
        <v>6.5899999999999997E-4</v>
      </c>
      <c r="AY484" s="19">
        <f>IF(係数3!E484="","",係数3!E484)</f>
        <v>6.5899999999999997E-4</v>
      </c>
      <c r="AZ484" s="19" t="str">
        <f>IF(係数3!F484="","",係数3!F484)</f>
        <v>SBパワー(株)</v>
      </c>
      <c r="BA484" s="19" t="str">
        <f>IF(係数3!G484="","",係数3!G484)</f>
        <v>SBパワー(株)_メニューE(残差)</v>
      </c>
      <c r="BB484" s="19">
        <f t="shared" si="25"/>
        <v>0.65899999999999992</v>
      </c>
      <c r="BD484" s="19" t="str">
        <f>IF(係数3!L485="","",係数3!L485)</f>
        <v>八千代エンジニヤリング(株)</v>
      </c>
    </row>
    <row r="485" spans="47:56">
      <c r="AU485" s="19" t="str">
        <f>IF(係数3!A485="","",係数3!A485)</f>
        <v/>
      </c>
      <c r="AV485" s="19" t="str">
        <f>IF(係数3!B485="","",係数3!B485)</f>
        <v/>
      </c>
      <c r="AW485" s="19" t="str">
        <f>IF(係数3!C485="","",係数3!C485)</f>
        <v>(参考値)事業者全体</v>
      </c>
      <c r="AX485" s="19">
        <f>IF(係数3!D485="","",係数3!D485)</f>
        <v>6.2E-4</v>
      </c>
      <c r="AY485" s="19">
        <f>IF(係数3!E485="","",係数3!E485)</f>
        <v>6.2E-4</v>
      </c>
      <c r="AZ485" s="19" t="str">
        <f>IF(係数3!F485="","",係数3!F485)</f>
        <v>SBパワー(株)</v>
      </c>
      <c r="BA485" s="19" t="str">
        <f>IF(係数3!G485="","",係数3!G485)</f>
        <v>SBパワー(株)_(参考値)事業者全体</v>
      </c>
      <c r="BB485" s="19">
        <f t="shared" si="25"/>
        <v>0.62</v>
      </c>
      <c r="BD485" s="19" t="str">
        <f>IF(係数3!L486="","",係数3!L486)</f>
        <v>八幡商事(株)</v>
      </c>
    </row>
    <row r="486" spans="47:56">
      <c r="AU486" s="19" t="str">
        <f>IF(係数3!A486="","",係数3!A486)</f>
        <v>A0187</v>
      </c>
      <c r="AV486" s="19" t="str">
        <f>IF(係数3!B486="","",係数3!B486)</f>
        <v>NFパワーサービス(株)</v>
      </c>
      <c r="AW486" s="19" t="str">
        <f>IF(係数3!C486="","",係数3!C486)</f>
        <v>メニューA</v>
      </c>
      <c r="AX486" s="19">
        <f>IF(係数3!D486="","",係数3!D486)</f>
        <v>0</v>
      </c>
      <c r="AY486" s="19">
        <f>IF(係数3!E486="","",係数3!E486)</f>
        <v>0</v>
      </c>
      <c r="AZ486" s="19" t="str">
        <f>IF(係数3!F486="","",係数3!F486)</f>
        <v>NFパワーサービス(株)</v>
      </c>
      <c r="BA486" s="19" t="str">
        <f>IF(係数3!G486="","",係数3!G486)</f>
        <v>NFパワーサービス(株)_メニューA</v>
      </c>
      <c r="BB486" s="19">
        <f t="shared" si="25"/>
        <v>0</v>
      </c>
      <c r="BD486" s="19" t="str">
        <f>IF(係数3!L487="","",係数3!L487)</f>
        <v>(株)やまがた新電力</v>
      </c>
    </row>
    <row r="487" spans="47:56">
      <c r="AU487" s="19" t="str">
        <f>IF(係数3!A487="","",係数3!A487)</f>
        <v/>
      </c>
      <c r="AV487" s="19" t="str">
        <f>IF(係数3!B487="","",係数3!B487)</f>
        <v/>
      </c>
      <c r="AW487" s="19" t="str">
        <f>IF(係数3!C487="","",係数3!C487)</f>
        <v>メニューB(残差)</v>
      </c>
      <c r="AX487" s="19">
        <f>IF(係数3!D487="","",係数3!D487)</f>
        <v>3.8699999999999997E-4</v>
      </c>
      <c r="AY487" s="19">
        <f>IF(係数3!E487="","",係数3!E487)</f>
        <v>3.8699999999999997E-4</v>
      </c>
      <c r="AZ487" s="19" t="str">
        <f>IF(係数3!F487="","",係数3!F487)</f>
        <v>NFパワーサービス(株)</v>
      </c>
      <c r="BA487" s="19" t="str">
        <f>IF(係数3!G487="","",係数3!G487)</f>
        <v>NFパワーサービス(株)_メニューB(残差)</v>
      </c>
      <c r="BB487" s="19">
        <f t="shared" si="25"/>
        <v>0.38699999999999996</v>
      </c>
      <c r="BD487" s="19" t="str">
        <f>IF(係数3!L488="","",係数3!L488)</f>
        <v>山口グリーンエネルギー(株)</v>
      </c>
    </row>
    <row r="488" spans="47:56">
      <c r="AU488" s="19" t="str">
        <f>IF(係数3!A488="","",係数3!A488)</f>
        <v/>
      </c>
      <c r="AV488" s="19" t="str">
        <f>IF(係数3!B488="","",係数3!B488)</f>
        <v/>
      </c>
      <c r="AW488" s="19" t="str">
        <f>IF(係数3!C488="","",係数3!C488)</f>
        <v>(参考値)事業者全体</v>
      </c>
      <c r="AX488" s="19">
        <f>IF(係数3!D488="","",係数3!D488)</f>
        <v>2.9300000000000002E-4</v>
      </c>
      <c r="AY488" s="19">
        <f>IF(係数3!E488="","",係数3!E488)</f>
        <v>2.9300000000000002E-4</v>
      </c>
      <c r="AZ488" s="19" t="str">
        <f>IF(係数3!F488="","",係数3!F488)</f>
        <v>NFパワーサービス(株)</v>
      </c>
      <c r="BA488" s="19" t="str">
        <f>IF(係数3!G488="","",係数3!G488)</f>
        <v>NFパワーサービス(株)_(参考値)事業者全体</v>
      </c>
      <c r="BB488" s="19">
        <f t="shared" si="25"/>
        <v>0.29300000000000004</v>
      </c>
      <c r="BD488" s="19" t="str">
        <f>IF(係数3!L489="","",係数3!L489)</f>
        <v>やめエネルギー(株)</v>
      </c>
    </row>
    <row r="489" spans="47:56">
      <c r="AU489" s="19" t="str">
        <f>IF(係数3!A489="","",係数3!A489)</f>
        <v>A0188</v>
      </c>
      <c r="AV489" s="19" t="str">
        <f>IF(係数3!B489="","",係数3!B489)</f>
        <v>ひおき地域エネルギー(株)</v>
      </c>
      <c r="AW489" s="19" t="str">
        <f>IF(係数3!C489="","",係数3!C489)</f>
        <v>メニューA</v>
      </c>
      <c r="AX489" s="19">
        <f>IF(係数3!D489="","",係数3!D489)</f>
        <v>2.9300000000000002E-4</v>
      </c>
      <c r="AY489" s="19">
        <f>IF(係数3!E489="","",係数3!E489)</f>
        <v>2.9300000000000002E-4</v>
      </c>
      <c r="AZ489" s="19" t="str">
        <f>IF(係数3!F489="","",係数3!F489)</f>
        <v>ひおき地域エネルギー(株)</v>
      </c>
      <c r="BA489" s="19" t="str">
        <f>IF(係数3!G489="","",係数3!G489)</f>
        <v>ひおき地域エネルギー(株)_メニューA</v>
      </c>
      <c r="BB489" s="19">
        <f t="shared" si="25"/>
        <v>0.29300000000000004</v>
      </c>
      <c r="BD489" s="19" t="str">
        <f>IF(係数3!L490="","",係数3!L490)</f>
        <v>(株)ユーラスグリーンエナジー</v>
      </c>
    </row>
    <row r="490" spans="47:56">
      <c r="AU490" s="19" t="str">
        <f>IF(係数3!A490="","",係数3!A490)</f>
        <v/>
      </c>
      <c r="AV490" s="19" t="str">
        <f>IF(係数3!B490="","",係数3!B490)</f>
        <v/>
      </c>
      <c r="AW490" s="19" t="str">
        <f>IF(係数3!C490="","",係数3!C490)</f>
        <v>メニューB</v>
      </c>
      <c r="AX490" s="19">
        <f>IF(係数3!D490="","",係数3!D490)</f>
        <v>3.4000000000000002E-4</v>
      </c>
      <c r="AY490" s="19">
        <f>IF(係数3!E490="","",係数3!E490)</f>
        <v>3.4000000000000002E-4</v>
      </c>
      <c r="AZ490" s="19" t="str">
        <f>IF(係数3!F490="","",係数3!F490)</f>
        <v>ひおき地域エネルギー(株)</v>
      </c>
      <c r="BA490" s="19" t="str">
        <f>IF(係数3!G490="","",係数3!G490)</f>
        <v>ひおき地域エネルギー(株)_メニューB</v>
      </c>
      <c r="BB490" s="19">
        <f t="shared" si="25"/>
        <v>0.34</v>
      </c>
      <c r="BD490" s="19" t="str">
        <f>IF(係数3!L491="","",係数3!L491)</f>
        <v>ゆきぐに新電力(株)</v>
      </c>
    </row>
    <row r="491" spans="47:56">
      <c r="AU491" s="19" t="str">
        <f>IF(係数3!A491="","",係数3!A491)</f>
        <v/>
      </c>
      <c r="AV491" s="19" t="str">
        <f>IF(係数3!B491="","",係数3!B491)</f>
        <v/>
      </c>
      <c r="AW491" s="19" t="str">
        <f>IF(係数3!C491="","",係数3!C491)</f>
        <v>メニューC</v>
      </c>
      <c r="AX491" s="19">
        <f>IF(係数3!D491="","",係数3!D491)</f>
        <v>2.0599999999999999E-4</v>
      </c>
      <c r="AY491" s="19">
        <f>IF(係数3!E491="","",係数3!E491)</f>
        <v>2.0599999999999999E-4</v>
      </c>
      <c r="AZ491" s="19" t="str">
        <f>IF(係数3!F491="","",係数3!F491)</f>
        <v>ひおき地域エネルギー(株)</v>
      </c>
      <c r="BA491" s="19" t="str">
        <f>IF(係数3!G491="","",係数3!G491)</f>
        <v>ひおき地域エネルギー(株)_メニューC</v>
      </c>
      <c r="BB491" s="19">
        <f t="shared" si="25"/>
        <v>0.20599999999999999</v>
      </c>
      <c r="BD491" s="19" t="str">
        <f>IF(係数3!L492="","",係数3!L492)</f>
        <v>(株)吉田石油店</v>
      </c>
    </row>
    <row r="492" spans="47:56">
      <c r="AU492" s="19" t="str">
        <f>IF(係数3!A492="","",係数3!A492)</f>
        <v/>
      </c>
      <c r="AV492" s="19" t="str">
        <f>IF(係数3!B492="","",係数3!B492)</f>
        <v/>
      </c>
      <c r="AW492" s="19" t="str">
        <f>IF(係数3!C492="","",係数3!C492)</f>
        <v>メニューD</v>
      </c>
      <c r="AX492" s="19">
        <f>IF(係数3!D492="","",係数3!D492)</f>
        <v>0</v>
      </c>
      <c r="AY492" s="19">
        <f>IF(係数3!E492="","",係数3!E492)</f>
        <v>0</v>
      </c>
      <c r="AZ492" s="19" t="str">
        <f>IF(係数3!F492="","",係数3!F492)</f>
        <v>ひおき地域エネルギー(株)</v>
      </c>
      <c r="BA492" s="19" t="str">
        <f>IF(係数3!G492="","",係数3!G492)</f>
        <v>ひおき地域エネルギー(株)_メニューD</v>
      </c>
      <c r="BB492" s="19">
        <f t="shared" si="25"/>
        <v>0</v>
      </c>
      <c r="BD492" s="19" t="str">
        <f>IF(係数3!L493="","",係数3!L493)</f>
        <v>米子瓦斯(株)</v>
      </c>
    </row>
    <row r="493" spans="47:56">
      <c r="AU493" s="19" t="str">
        <f>IF(係数3!A493="","",係数3!A493)</f>
        <v/>
      </c>
      <c r="AV493" s="19" t="str">
        <f>IF(係数3!B493="","",係数3!B493)</f>
        <v/>
      </c>
      <c r="AW493" s="19" t="str">
        <f>IF(係数3!C493="","",係数3!C493)</f>
        <v>メニューE(残差)</v>
      </c>
      <c r="AX493" s="19">
        <f>IF(係数3!D493="","",係数3!D493)</f>
        <v>4.1399999999999998E-4</v>
      </c>
      <c r="AY493" s="19">
        <f>IF(係数3!E493="","",係数3!E493)</f>
        <v>4.1399999999999998E-4</v>
      </c>
      <c r="AZ493" s="19" t="str">
        <f>IF(係数3!F493="","",係数3!F493)</f>
        <v>ひおき地域エネルギー(株)</v>
      </c>
      <c r="BA493" s="19" t="str">
        <f>IF(係数3!G493="","",係数3!G493)</f>
        <v>ひおき地域エネルギー(株)_メニューE(残差)</v>
      </c>
      <c r="BB493" s="19">
        <f t="shared" si="25"/>
        <v>0.41399999999999998</v>
      </c>
      <c r="BD493" s="19" t="str">
        <f>IF(係数3!L494="","",係数3!L494)</f>
        <v>楽天モバイル(株)(旧：楽天エナジー(株))</v>
      </c>
    </row>
    <row r="494" spans="47:56">
      <c r="AU494" s="19" t="str">
        <f>IF(係数3!A494="","",係数3!A494)</f>
        <v/>
      </c>
      <c r="AV494" s="19" t="str">
        <f>IF(係数3!B494="","",係数3!B494)</f>
        <v/>
      </c>
      <c r="AW494" s="19" t="str">
        <f>IF(係数3!C494="","",係数3!C494)</f>
        <v>(参考値)事業者全体</v>
      </c>
      <c r="AX494" s="19">
        <f>IF(係数3!D494="","",係数3!D494)</f>
        <v>3.7300000000000001E-4</v>
      </c>
      <c r="AY494" s="19">
        <f>IF(係数3!E494="","",係数3!E494)</f>
        <v>3.7300000000000001E-4</v>
      </c>
      <c r="AZ494" s="19" t="str">
        <f>IF(係数3!F494="","",係数3!F494)</f>
        <v>ひおき地域エネルギー(株)</v>
      </c>
      <c r="BA494" s="19" t="str">
        <f>IF(係数3!G494="","",係数3!G494)</f>
        <v>ひおき地域エネルギー(株)_(参考値)事業者全体</v>
      </c>
      <c r="BB494" s="19">
        <f t="shared" si="25"/>
        <v>0.373</v>
      </c>
      <c r="BD494" s="19" t="str">
        <f>IF(係数3!L495="","",係数3!L495)</f>
        <v>リエスパワー(株)</v>
      </c>
    </row>
    <row r="495" spans="47:56">
      <c r="AU495" s="19" t="str">
        <f>IF(係数3!A495="","",係数3!A495)</f>
        <v>A0189</v>
      </c>
      <c r="AV495" s="19" t="str">
        <f>IF(係数3!B495="","",係数3!B495)</f>
        <v>和歌山電力(株)</v>
      </c>
      <c r="AW495" s="19" t="str">
        <f>IF(係数3!C495="","",係数3!C495)</f>
        <v/>
      </c>
      <c r="AX495" s="19">
        <f>IF(係数3!D495="","",係数3!D495)</f>
        <v>6.2200000000000005E-4</v>
      </c>
      <c r="AY495" s="19">
        <f>IF(係数3!E495="","",係数3!E495)</f>
        <v>6.2200000000000005E-4</v>
      </c>
      <c r="AZ495" s="19" t="str">
        <f>IF(係数3!F495="","",係数3!F495)</f>
        <v>和歌山電力(株)</v>
      </c>
      <c r="BA495" s="19" t="str">
        <f>IF(係数3!G495="","",係数3!G495)</f>
        <v>和歌山電力(株)_</v>
      </c>
      <c r="BB495" s="19">
        <f t="shared" si="25"/>
        <v>0.622</v>
      </c>
      <c r="BD495" s="19" t="str">
        <f>IF(係数3!L496="","",係数3!L496)</f>
        <v>リエスパワーネクスト(株)</v>
      </c>
    </row>
    <row r="496" spans="47:56">
      <c r="AU496" s="19" t="str">
        <f>IF(係数3!A496="","",係数3!A496)</f>
        <v>A0190</v>
      </c>
      <c r="AV496" s="19" t="str">
        <f>IF(係数3!B496="","",係数3!B496)</f>
        <v>日本瓦斯(株)(日本ガス(株))</v>
      </c>
      <c r="AW496" s="19" t="str">
        <f>IF(係数3!C496="","",係数3!C496)</f>
        <v/>
      </c>
      <c r="AX496" s="19">
        <f>IF(係数3!D496="","",係数3!D496)</f>
        <v>3.7199999999999999E-4</v>
      </c>
      <c r="AY496" s="19">
        <f>IF(係数3!E496="","",係数3!E496)</f>
        <v>3.7199999999999999E-4</v>
      </c>
      <c r="AZ496" s="19" t="str">
        <f>IF(係数3!F496="","",係数3!F496)</f>
        <v>日本瓦斯(株)(日本ガス(株))</v>
      </c>
      <c r="BA496" s="19" t="str">
        <f>IF(係数3!G496="","",係数3!G496)</f>
        <v>日本瓦斯(株)(日本ガス(株))_</v>
      </c>
      <c r="BB496" s="19">
        <f t="shared" si="25"/>
        <v>0.372</v>
      </c>
      <c r="BD496" s="19" t="str">
        <f>IF(係数3!L497="","",係数3!L497)</f>
        <v>(株)リエネ</v>
      </c>
    </row>
    <row r="497" spans="47:56">
      <c r="AU497" s="19" t="str">
        <f>IF(係数3!A497="","",係数3!A497)</f>
        <v>A0193</v>
      </c>
      <c r="AV497" s="19" t="str">
        <f>IF(係数3!B497="","",係数3!B497)</f>
        <v>九電みらいエナジー(株)</v>
      </c>
      <c r="AW497" s="19" t="str">
        <f>IF(係数3!C497="","",係数3!C497)</f>
        <v>メニューA</v>
      </c>
      <c r="AX497" s="19">
        <f>IF(係数3!D497="","",係数3!D497)</f>
        <v>0</v>
      </c>
      <c r="AY497" s="19">
        <f>IF(係数3!E497="","",係数3!E497)</f>
        <v>0</v>
      </c>
      <c r="AZ497" s="19" t="str">
        <f>IF(係数3!F497="","",係数3!F497)</f>
        <v>九電みらいエナジー(株)</v>
      </c>
      <c r="BA497" s="19" t="str">
        <f>IF(係数3!G497="","",係数3!G497)</f>
        <v>九電みらいエナジー(株)_メニューA</v>
      </c>
      <c r="BB497" s="19">
        <f t="shared" si="25"/>
        <v>0</v>
      </c>
      <c r="BD497" s="19" t="str">
        <f>IF(係数3!L498="","",係数3!L498)</f>
        <v>陸前高田しみんエネルギー(株)</v>
      </c>
    </row>
    <row r="498" spans="47:56">
      <c r="AU498" s="19" t="str">
        <f>IF(係数3!A498="","",係数3!A498)</f>
        <v/>
      </c>
      <c r="AV498" s="19" t="str">
        <f>IF(係数3!B498="","",係数3!B498)</f>
        <v/>
      </c>
      <c r="AW498" s="19" t="str">
        <f>IF(係数3!C498="","",係数3!C498)</f>
        <v>メニューB(残差)</v>
      </c>
      <c r="AX498" s="19">
        <f>IF(係数3!D498="","",係数3!D498)</f>
        <v>4.5100000000000001E-4</v>
      </c>
      <c r="AY498" s="19">
        <f>IF(係数3!E498="","",係数3!E498)</f>
        <v>4.5100000000000001E-4</v>
      </c>
      <c r="AZ498" s="19" t="str">
        <f>IF(係数3!F498="","",係数3!F498)</f>
        <v>九電みらいエナジー(株)</v>
      </c>
      <c r="BA498" s="19" t="str">
        <f>IF(係数3!G498="","",係数3!G498)</f>
        <v>九電みらいエナジー(株)_メニューB(残差)</v>
      </c>
      <c r="BB498" s="19">
        <f t="shared" si="25"/>
        <v>0.45100000000000001</v>
      </c>
      <c r="BD498" s="19" t="str">
        <f>IF(係数3!L499="","",係数3!L499)</f>
        <v>リコージャパン(株)</v>
      </c>
    </row>
    <row r="499" spans="47:56">
      <c r="AU499" s="19" t="str">
        <f>IF(係数3!A499="","",係数3!A499)</f>
        <v/>
      </c>
      <c r="AV499" s="19" t="str">
        <f>IF(係数3!B499="","",係数3!B499)</f>
        <v/>
      </c>
      <c r="AW499" s="19" t="str">
        <f>IF(係数3!C499="","",係数3!C499)</f>
        <v>(参考値)事業者全体</v>
      </c>
      <c r="AX499" s="19">
        <f>IF(係数3!D499="","",係数3!D499)</f>
        <v>4.3600000000000003E-4</v>
      </c>
      <c r="AY499" s="19">
        <f>IF(係数3!E499="","",係数3!E499)</f>
        <v>4.3600000000000003E-4</v>
      </c>
      <c r="AZ499" s="19" t="str">
        <f>IF(係数3!F499="","",係数3!F499)</f>
        <v>九電みらいエナジー(株)</v>
      </c>
      <c r="BA499" s="19" t="str">
        <f>IF(係数3!G499="","",係数3!G499)</f>
        <v>九電みらいエナジー(株)_(参考値)事業者全体</v>
      </c>
      <c r="BB499" s="19">
        <f t="shared" si="25"/>
        <v>0.43600000000000005</v>
      </c>
      <c r="BD499" s="19" t="str">
        <f>IF(係数3!L500="","",係数3!L500)</f>
        <v>リストプロパティーズ(株)</v>
      </c>
    </row>
    <row r="500" spans="47:56">
      <c r="AU500" s="19" t="str">
        <f>IF(係数3!A500="","",係数3!A500)</f>
        <v>A0195</v>
      </c>
      <c r="AV500" s="19" t="str">
        <f>IF(係数3!B500="","",係数3!B500)</f>
        <v>(株)フォレストパワー</v>
      </c>
      <c r="AW500" s="19" t="str">
        <f>IF(係数3!C500="","",係数3!C500)</f>
        <v/>
      </c>
      <c r="AX500" s="19">
        <f>IF(係数3!D500="","",係数3!D500)</f>
        <v>4.46E-4</v>
      </c>
      <c r="AY500" s="19">
        <f>IF(係数3!E500="","",係数3!E500)</f>
        <v>4.46E-4</v>
      </c>
      <c r="AZ500" s="19" t="str">
        <f>IF(係数3!F500="","",係数3!F500)</f>
        <v>(株)フォレストパワー</v>
      </c>
      <c r="BA500" s="19" t="str">
        <f>IF(係数3!G500="","",係数3!G500)</f>
        <v>(株)フォレストパワー_</v>
      </c>
      <c r="BB500" s="19">
        <f t="shared" si="25"/>
        <v>0.44600000000000001</v>
      </c>
      <c r="BD500" s="19" t="str">
        <f>IF(係数3!L501="","",係数3!L501)</f>
        <v>リニューアブル・ジャパン(株)</v>
      </c>
    </row>
    <row r="501" spans="47:56">
      <c r="AU501" s="19" t="str">
        <f>IF(係数3!A501="","",係数3!A501)</f>
        <v>A0196</v>
      </c>
      <c r="AV501" s="19" t="str">
        <f>IF(係数3!B501="","",係数3!B501)</f>
        <v>日高都市ガス(株)</v>
      </c>
      <c r="AW501" s="19" t="str">
        <f>IF(係数3!C501="","",係数3!C501)</f>
        <v/>
      </c>
      <c r="AX501" s="19">
        <f>IF(係数3!D501="","",係数3!D501)</f>
        <v>4.1899999999999999E-4</v>
      </c>
      <c r="AY501" s="19">
        <f>IF(係数3!E501="","",係数3!E501)</f>
        <v>4.1899999999999999E-4</v>
      </c>
      <c r="AZ501" s="19" t="str">
        <f>IF(係数3!F501="","",係数3!F501)</f>
        <v>日高都市ガス(株)</v>
      </c>
      <c r="BA501" s="19" t="str">
        <f>IF(係数3!G501="","",係数3!G501)</f>
        <v>日高都市ガス(株)_</v>
      </c>
      <c r="BB501" s="19">
        <f t="shared" si="25"/>
        <v>0.41899999999999998</v>
      </c>
      <c r="BD501" s="19" t="str">
        <f>IF(係数3!L502="","",係数3!L502)</f>
        <v>リニューアブルトレード(株)</v>
      </c>
    </row>
    <row r="502" spans="47:56">
      <c r="AU502" s="19" t="str">
        <f>IF(係数3!A502="","",係数3!A502)</f>
        <v>A0197</v>
      </c>
      <c r="AV502" s="19" t="str">
        <f>IF(係数3!B502="","",係数3!B502)</f>
        <v>(株)アドバンテック</v>
      </c>
      <c r="AW502" s="19" t="str">
        <f>IF(係数3!C502="","",係数3!C502)</f>
        <v>メニューA</v>
      </c>
      <c r="AX502" s="19">
        <f>IF(係数3!D502="","",係数3!D502)</f>
        <v>1.07E-4</v>
      </c>
      <c r="AY502" s="19">
        <f>IF(係数3!E502="","",係数3!E502)</f>
        <v>1.07E-4</v>
      </c>
      <c r="AZ502" s="19" t="str">
        <f>IF(係数3!F502="","",係数3!F502)</f>
        <v>(株)アドバンテック</v>
      </c>
      <c r="BA502" s="19" t="str">
        <f>IF(係数3!G502="","",係数3!G502)</f>
        <v>(株)アドバンテック_メニューA</v>
      </c>
      <c r="BB502" s="19">
        <f t="shared" si="25"/>
        <v>0.107</v>
      </c>
      <c r="BD502" s="19" t="str">
        <f>IF(係数3!L503="","",係数3!L503)</f>
        <v>(株)リボンエナジー</v>
      </c>
    </row>
    <row r="503" spans="47:56">
      <c r="AU503" s="19" t="str">
        <f>IF(係数3!A503="","",係数3!A503)</f>
        <v/>
      </c>
      <c r="AV503" s="19" t="str">
        <f>IF(係数3!B503="","",係数3!B503)</f>
        <v/>
      </c>
      <c r="AW503" s="19" t="str">
        <f>IF(係数3!C503="","",係数3!C503)</f>
        <v>(参考値)事業者全体</v>
      </c>
      <c r="AX503" s="19">
        <f>IF(係数3!D503="","",係数3!D503)</f>
        <v>1.07E-4</v>
      </c>
      <c r="AY503" s="19">
        <f>IF(係数3!E503="","",係数3!E503)</f>
        <v>1.07E-4</v>
      </c>
      <c r="AZ503" s="19" t="str">
        <f>IF(係数3!F503="","",係数3!F503)</f>
        <v>(株)アドバンテック</v>
      </c>
      <c r="BA503" s="19" t="str">
        <f>IF(係数3!G503="","",係数3!G503)</f>
        <v>(株)アドバンテック_(参考値)事業者全体</v>
      </c>
      <c r="BB503" s="19">
        <f t="shared" si="25"/>
        <v>0.107</v>
      </c>
      <c r="BD503" s="19" t="str">
        <f>IF(係数3!L504="","",係数3!L504)</f>
        <v>(株)リミックスポイント</v>
      </c>
    </row>
    <row r="504" spans="47:56">
      <c r="AU504" s="19" t="str">
        <f>IF(係数3!A504="","",係数3!A504)</f>
        <v>A0199</v>
      </c>
      <c r="AV504" s="19" t="str">
        <f>IF(係数3!B504="","",係数3!B504)</f>
        <v>ローカルエナジー(株)</v>
      </c>
      <c r="AW504" s="19" t="str">
        <f>IF(係数3!C504="","",係数3!C504)</f>
        <v>メニューA</v>
      </c>
      <c r="AX504" s="19">
        <f>IF(係数3!D504="","",係数3!D504)</f>
        <v>0</v>
      </c>
      <c r="AY504" s="19">
        <f>IF(係数3!E504="","",係数3!E504)</f>
        <v>0</v>
      </c>
      <c r="AZ504" s="19" t="str">
        <f>IF(係数3!F504="","",係数3!F504)</f>
        <v>ローカルエナジー(株)</v>
      </c>
      <c r="BA504" s="19" t="str">
        <f>IF(係数3!G504="","",係数3!G504)</f>
        <v>ローカルエナジー(株)_メニューA</v>
      </c>
      <c r="BB504" s="19">
        <f t="shared" si="25"/>
        <v>0</v>
      </c>
      <c r="BD504" s="19" t="str">
        <f>IF(係数3!L505="","",係数3!L505)</f>
        <v>(株)ルーク</v>
      </c>
    </row>
    <row r="505" spans="47:56">
      <c r="AU505" s="19" t="str">
        <f>IF(係数3!A505="","",係数3!A505)</f>
        <v/>
      </c>
      <c r="AV505" s="19" t="str">
        <f>IF(係数3!B505="","",係数3!B505)</f>
        <v/>
      </c>
      <c r="AW505" s="19" t="str">
        <f>IF(係数3!C505="","",係数3!C505)</f>
        <v>メニューB(残差)</v>
      </c>
      <c r="AX505" s="19">
        <f>IF(係数3!D505="","",係数3!D505)</f>
        <v>3.9300000000000001E-4</v>
      </c>
      <c r="AY505" s="19">
        <f>IF(係数3!E505="","",係数3!E505)</f>
        <v>3.9300000000000001E-4</v>
      </c>
      <c r="AZ505" s="19" t="str">
        <f>IF(係数3!F505="","",係数3!F505)</f>
        <v>ローカルエナジー(株)</v>
      </c>
      <c r="BA505" s="19" t="str">
        <f>IF(係数3!G505="","",係数3!G505)</f>
        <v>ローカルエナジー(株)_メニューB(残差)</v>
      </c>
      <c r="BB505" s="19">
        <f t="shared" si="25"/>
        <v>0.39300000000000002</v>
      </c>
      <c r="BD505" s="19" t="str">
        <f>IF(係数3!L506="","",係数3!L506)</f>
        <v>(株)レクスポート</v>
      </c>
    </row>
    <row r="506" spans="47:56">
      <c r="AU506" s="19" t="str">
        <f>IF(係数3!A506="","",係数3!A506)</f>
        <v/>
      </c>
      <c r="AV506" s="19" t="str">
        <f>IF(係数3!B506="","",係数3!B506)</f>
        <v/>
      </c>
      <c r="AW506" s="19" t="str">
        <f>IF(係数3!C506="","",係数3!C506)</f>
        <v>(参考値)事業者全体</v>
      </c>
      <c r="AX506" s="19">
        <f>IF(係数3!D506="","",係数3!D506)</f>
        <v>3.88E-4</v>
      </c>
      <c r="AY506" s="19">
        <f>IF(係数3!E506="","",係数3!E506)</f>
        <v>3.88E-4</v>
      </c>
      <c r="AZ506" s="19" t="str">
        <f>IF(係数3!F506="","",係数3!F506)</f>
        <v>ローカルエナジー(株)</v>
      </c>
      <c r="BA506" s="19" t="str">
        <f>IF(係数3!G506="","",係数3!G506)</f>
        <v>ローカルエナジー(株)_(参考値)事業者全体</v>
      </c>
      <c r="BB506" s="19">
        <f t="shared" si="25"/>
        <v>0.38800000000000001</v>
      </c>
      <c r="BD506" s="19" t="str">
        <f>IF(係数3!L507="","",係数3!L507)</f>
        <v>レジル(株)</v>
      </c>
    </row>
    <row r="507" spans="47:56">
      <c r="AU507" s="19" t="str">
        <f>IF(係数3!A507="","",係数3!A507)</f>
        <v>A0200</v>
      </c>
      <c r="AV507" s="19" t="str">
        <f>IF(係数3!B507="","",係数3!B507)</f>
        <v>エネックス(株)</v>
      </c>
      <c r="AW507" s="19" t="str">
        <f>IF(係数3!C507="","",係数3!C507)</f>
        <v>メニューA</v>
      </c>
      <c r="AX507" s="19">
        <f>IF(係数3!D507="","",係数3!D507)</f>
        <v>0</v>
      </c>
      <c r="AY507" s="19">
        <f>IF(係数3!E507="","",係数3!E507)</f>
        <v>0</v>
      </c>
      <c r="AZ507" s="19" t="str">
        <f>IF(係数3!F507="","",係数3!F507)</f>
        <v>エネックス(株)</v>
      </c>
      <c r="BA507" s="19" t="str">
        <f>IF(係数3!G507="","",係数3!G507)</f>
        <v>エネックス(株)_メニューA</v>
      </c>
      <c r="BB507" s="19">
        <f t="shared" si="25"/>
        <v>0</v>
      </c>
      <c r="BD507" s="19" t="str">
        <f>IF(係数3!L508="","",係数3!L508)</f>
        <v>(株)レックス</v>
      </c>
    </row>
    <row r="508" spans="47:56">
      <c r="AU508" s="19" t="str">
        <f>IF(係数3!A508="","",係数3!A508)</f>
        <v/>
      </c>
      <c r="AV508" s="19" t="str">
        <f>IF(係数3!B508="","",係数3!B508)</f>
        <v/>
      </c>
      <c r="AW508" s="19" t="str">
        <f>IF(係数3!C508="","",係数3!C508)</f>
        <v>メニューB</v>
      </c>
      <c r="AX508" s="19">
        <f>IF(係数3!D508="","",係数3!D508)</f>
        <v>4.3800000000000002E-4</v>
      </c>
      <c r="AY508" s="19">
        <f>IF(係数3!E508="","",係数3!E508)</f>
        <v>4.3800000000000002E-4</v>
      </c>
      <c r="AZ508" s="19" t="str">
        <f>IF(係数3!F508="","",係数3!F508)</f>
        <v>エネックス(株)</v>
      </c>
      <c r="BA508" s="19" t="str">
        <f>IF(係数3!G508="","",係数3!G508)</f>
        <v>エネックス(株)_メニューB</v>
      </c>
      <c r="BB508" s="19">
        <f t="shared" si="25"/>
        <v>0.438</v>
      </c>
      <c r="BD508" s="19" t="str">
        <f>IF(係数3!L509="","",係数3!L509)</f>
        <v>レモンガス(株)</v>
      </c>
    </row>
    <row r="509" spans="47:56">
      <c r="AU509" s="19" t="str">
        <f>IF(係数3!A509="","",係数3!A509)</f>
        <v/>
      </c>
      <c r="AV509" s="19" t="str">
        <f>IF(係数3!B509="","",係数3!B509)</f>
        <v/>
      </c>
      <c r="AW509" s="19" t="str">
        <f>IF(係数3!C509="","",係数3!C509)</f>
        <v>(参考値)事業者全体</v>
      </c>
      <c r="AX509" s="19">
        <f>IF(係数3!D509="","",係数3!D509)</f>
        <v>3.97E-4</v>
      </c>
      <c r="AY509" s="19">
        <f>IF(係数3!E509="","",係数3!E509)</f>
        <v>3.97E-4</v>
      </c>
      <c r="AZ509" s="19" t="str">
        <f>IF(係数3!F509="","",係数3!F509)</f>
        <v>エネックス(株)</v>
      </c>
      <c r="BA509" s="19" t="str">
        <f>IF(係数3!G509="","",係数3!G509)</f>
        <v>エネックス(株)_(参考値)事業者全体</v>
      </c>
      <c r="BB509" s="19">
        <f t="shared" si="25"/>
        <v>0.39700000000000002</v>
      </c>
      <c r="BD509" s="19" t="str">
        <f>IF(係数3!L510="","",係数3!L510)</f>
        <v>ローカルエナジー(株)</v>
      </c>
    </row>
    <row r="510" spans="47:56">
      <c r="AU510" s="19" t="str">
        <f>IF(係数3!A510="","",係数3!A510)</f>
        <v>A0203</v>
      </c>
      <c r="AV510" s="19" t="str">
        <f>IF(係数3!B510="","",係数3!B510)</f>
        <v>(株)レクスポート</v>
      </c>
      <c r="AW510" s="19" t="str">
        <f>IF(係数3!C510="","",係数3!C510)</f>
        <v/>
      </c>
      <c r="AX510" s="19">
        <f>IF(係数3!D510="","",係数3!D510)</f>
        <v>4.4900000000000002E-4</v>
      </c>
      <c r="AY510" s="19">
        <f>IF(係数3!E510="","",係数3!E510)</f>
        <v>4.4900000000000002E-4</v>
      </c>
      <c r="AZ510" s="19" t="str">
        <f>IF(係数3!F510="","",係数3!F510)</f>
        <v>(株)レクスポート</v>
      </c>
      <c r="BA510" s="19" t="str">
        <f>IF(係数3!G510="","",係数3!G510)</f>
        <v>(株)レクスポート_</v>
      </c>
      <c r="BB510" s="19">
        <f t="shared" si="25"/>
        <v>0.44900000000000001</v>
      </c>
      <c r="BD510" s="19" t="str">
        <f>IF(係数3!L511="","",係数3!L511)</f>
        <v>ローカルでんき(株)</v>
      </c>
    </row>
    <row r="511" spans="47:56">
      <c r="AU511" s="19" t="str">
        <f>IF(係数3!A511="","",係数3!A511)</f>
        <v>A0204</v>
      </c>
      <c r="AV511" s="19" t="str">
        <f>IF(係数3!B511="","",係数3!B511)</f>
        <v>なでしこ電力(株)</v>
      </c>
      <c r="AW511" s="19" t="str">
        <f>IF(係数3!C511="","",係数3!C511)</f>
        <v>メニューA</v>
      </c>
      <c r="AX511" s="19">
        <f>IF(係数3!D511="","",係数3!D511)</f>
        <v>0</v>
      </c>
      <c r="AY511" s="19">
        <f>IF(係数3!E511="","",係数3!E511)</f>
        <v>0</v>
      </c>
      <c r="AZ511" s="19" t="str">
        <f>IF(係数3!F511="","",係数3!F511)</f>
        <v>なでしこ電力(株)</v>
      </c>
      <c r="BA511" s="19" t="str">
        <f>IF(係数3!G511="","",係数3!G511)</f>
        <v>なでしこ電力(株)_メニューA</v>
      </c>
      <c r="BB511" s="19">
        <f t="shared" si="25"/>
        <v>0</v>
      </c>
      <c r="BD511" s="19" t="str">
        <f>IF(係数3!L512="","",係数3!L512)</f>
        <v>和歌山電力(株)</v>
      </c>
    </row>
    <row r="512" spans="47:56">
      <c r="AU512" s="19" t="str">
        <f>IF(係数3!A512="","",係数3!A512)</f>
        <v/>
      </c>
      <c r="AV512" s="19" t="str">
        <f>IF(係数3!B512="","",係数3!B512)</f>
        <v/>
      </c>
      <c r="AW512" s="19" t="str">
        <f>IF(係数3!C512="","",係数3!C512)</f>
        <v>メニューB(残差)</v>
      </c>
      <c r="AX512" s="19">
        <f>IF(係数3!D512="","",係数3!D512)</f>
        <v>5.0199999999999995E-4</v>
      </c>
      <c r="AY512" s="19">
        <f>IF(係数3!E512="","",係数3!E512)</f>
        <v>5.0199999999999995E-4</v>
      </c>
      <c r="AZ512" s="19" t="str">
        <f>IF(係数3!F512="","",係数3!F512)</f>
        <v>なでしこ電力(株)</v>
      </c>
      <c r="BA512" s="19" t="str">
        <f>IF(係数3!G512="","",係数3!G512)</f>
        <v>なでしこ電力(株)_メニューB(残差)</v>
      </c>
      <c r="BB512" s="19">
        <f t="shared" si="25"/>
        <v>0.502</v>
      </c>
      <c r="BD512" s="19" t="str">
        <f>IF(係数3!L513="","",係数3!L513)</f>
        <v>綿半パートナーズ(株)</v>
      </c>
    </row>
    <row r="513" spans="47:56">
      <c r="AU513" s="19" t="str">
        <f>IF(係数3!A513="","",係数3!A513)</f>
        <v/>
      </c>
      <c r="AV513" s="19" t="str">
        <f>IF(係数3!B513="","",係数3!B513)</f>
        <v/>
      </c>
      <c r="AW513" s="19" t="str">
        <f>IF(係数3!C513="","",係数3!C513)</f>
        <v>(参考値)事業者全体</v>
      </c>
      <c r="AX513" s="19">
        <f>IF(係数3!D513="","",係数3!D513)</f>
        <v>1.1E-4</v>
      </c>
      <c r="AY513" s="19">
        <f>IF(係数3!E513="","",係数3!E513)</f>
        <v>1.1E-4</v>
      </c>
      <c r="AZ513" s="19" t="str">
        <f>IF(係数3!F513="","",係数3!F513)</f>
        <v>なでしこ電力(株)</v>
      </c>
      <c r="BA513" s="19" t="str">
        <f>IF(係数3!G513="","",係数3!G513)</f>
        <v>なでしこ電力(株)_(参考値)事業者全体</v>
      </c>
      <c r="BB513" s="19">
        <f t="shared" si="25"/>
        <v>0.11</v>
      </c>
      <c r="BD513" s="19" t="str">
        <f>IF(係数3!L514="","",係数3!L514)</f>
        <v>ワタミエナジー(株)</v>
      </c>
    </row>
    <row r="514" spans="47:56">
      <c r="AU514" s="19" t="str">
        <f>IF(係数3!A514="","",係数3!A514)</f>
        <v>A0206</v>
      </c>
      <c r="AV514" s="19" t="str">
        <f>IF(係数3!B514="","",係数3!B514)</f>
        <v>日田グリーン電力(株)</v>
      </c>
      <c r="AW514" s="19" t="str">
        <f>IF(係数3!C514="","",係数3!C514)</f>
        <v>メニューA</v>
      </c>
      <c r="AX514" s="19">
        <f>IF(係数3!D514="","",係数3!D514)</f>
        <v>0</v>
      </c>
      <c r="AY514" s="19">
        <f>IF(係数3!E514="","",係数3!E514)</f>
        <v>0</v>
      </c>
      <c r="AZ514" s="19" t="str">
        <f>IF(係数3!F514="","",係数3!F514)</f>
        <v>日田グリーン電力(株)</v>
      </c>
      <c r="BA514" s="19" t="str">
        <f>IF(係数3!G514="","",係数3!G514)</f>
        <v>日田グリーン電力(株)_メニューA</v>
      </c>
      <c r="BB514" s="19">
        <f t="shared" si="25"/>
        <v>0</v>
      </c>
      <c r="BD514" s="19" t="str">
        <f>IF(係数3!L515="","",係数3!L515)</f>
        <v>(株)ワット</v>
      </c>
    </row>
    <row r="515" spans="47:56">
      <c r="AU515" s="19" t="str">
        <f>IF(係数3!A515="","",係数3!A515)</f>
        <v/>
      </c>
      <c r="AV515" s="19" t="str">
        <f>IF(係数3!B515="","",係数3!B515)</f>
        <v/>
      </c>
      <c r="AW515" s="19" t="str">
        <f>IF(係数3!C515="","",係数3!C515)</f>
        <v>メニューB(残差)</v>
      </c>
      <c r="AX515" s="19">
        <f>IF(係数3!D515="","",係数3!D515)</f>
        <v>4.2900000000000002E-4</v>
      </c>
      <c r="AY515" s="19">
        <f>IF(係数3!E515="","",係数3!E515)</f>
        <v>4.2900000000000002E-4</v>
      </c>
      <c r="AZ515" s="19" t="str">
        <f>IF(係数3!F515="","",係数3!F515)</f>
        <v>日田グリーン電力(株)</v>
      </c>
      <c r="BA515" s="19" t="str">
        <f>IF(係数3!G515="","",係数3!G515)</f>
        <v>日田グリーン電力(株)_メニューB(残差)</v>
      </c>
      <c r="BB515" s="19">
        <f t="shared" si="25"/>
        <v>0.42899999999999999</v>
      </c>
      <c r="BD515" s="19" t="str">
        <f>IF(係数3!L516="","",係数3!L516)</f>
        <v/>
      </c>
    </row>
    <row r="516" spans="47:56">
      <c r="AU516" s="19" t="str">
        <f>IF(係数3!A516="","",係数3!A516)</f>
        <v/>
      </c>
      <c r="AV516" s="19" t="str">
        <f>IF(係数3!B516="","",係数3!B516)</f>
        <v/>
      </c>
      <c r="AW516" s="19" t="str">
        <f>IF(係数3!C516="","",係数3!C516)</f>
        <v>(参考値)事業者全体</v>
      </c>
      <c r="AX516" s="19">
        <f>IF(係数3!D516="","",係数3!D516)</f>
        <v>4.2700000000000002E-4</v>
      </c>
      <c r="AY516" s="19">
        <f>IF(係数3!E516="","",係数3!E516)</f>
        <v>4.2700000000000002E-4</v>
      </c>
      <c r="AZ516" s="19" t="str">
        <f>IF(係数3!F516="","",係数3!F516)</f>
        <v>日田グリーン電力(株)</v>
      </c>
      <c r="BA516" s="19" t="str">
        <f>IF(係数3!G516="","",係数3!G516)</f>
        <v>日田グリーン電力(株)_(参考値)事業者全体</v>
      </c>
      <c r="BB516" s="19">
        <f t="shared" si="25"/>
        <v>0.42700000000000005</v>
      </c>
      <c r="BD516" s="19" t="str">
        <f>IF(係数3!L517="","",係数3!L517)</f>
        <v/>
      </c>
    </row>
    <row r="517" spans="47:56">
      <c r="AU517" s="19" t="str">
        <f>IF(係数3!A517="","",係数3!A517)</f>
        <v>A0209</v>
      </c>
      <c r="AV517" s="19" t="str">
        <f>IF(係数3!B517="","",係数3!B517)</f>
        <v>埼玉ガス(株)</v>
      </c>
      <c r="AW517" s="19" t="str">
        <f>IF(係数3!C517="","",係数3!C517)</f>
        <v/>
      </c>
      <c r="AX517" s="19">
        <f>IF(係数3!D517="","",係数3!D517)</f>
        <v>4.1899999999999999E-4</v>
      </c>
      <c r="AY517" s="19">
        <f>IF(係数3!E517="","",係数3!E517)</f>
        <v>4.1899999999999999E-4</v>
      </c>
      <c r="AZ517" s="19" t="str">
        <f>IF(係数3!F517="","",係数3!F517)</f>
        <v>埼玉ガス(株)</v>
      </c>
      <c r="BA517" s="19" t="str">
        <f>IF(係数3!G517="","",係数3!G517)</f>
        <v>埼玉ガス(株)_</v>
      </c>
      <c r="BB517" s="19">
        <f t="shared" si="25"/>
        <v>0.41899999999999998</v>
      </c>
      <c r="BD517" s="19" t="str">
        <f>IF(係数3!L518="","",係数3!L518)</f>
        <v/>
      </c>
    </row>
    <row r="518" spans="47:56">
      <c r="AU518" s="19" t="str">
        <f>IF(係数3!A518="","",係数3!A518)</f>
        <v>A0210</v>
      </c>
      <c r="AV518" s="19" t="str">
        <f>IF(係数3!B518="","",係数3!B518)</f>
        <v>宮崎パワーライン(株)</v>
      </c>
      <c r="AW518" s="19" t="str">
        <f>IF(係数3!C518="","",係数3!C518)</f>
        <v/>
      </c>
      <c r="AX518" s="19">
        <f>IF(係数3!D518="","",係数3!D518)</f>
        <v>4.08E-4</v>
      </c>
      <c r="AY518" s="19">
        <f>IF(係数3!E518="","",係数3!E518)</f>
        <v>4.08E-4</v>
      </c>
      <c r="AZ518" s="19" t="str">
        <f>IF(係数3!F518="","",係数3!F518)</f>
        <v>宮崎パワーライン(株)</v>
      </c>
      <c r="BA518" s="19" t="str">
        <f>IF(係数3!G518="","",係数3!G518)</f>
        <v>宮崎パワーライン(株)_</v>
      </c>
      <c r="BB518" s="19">
        <f t="shared" ref="BB518:BB581" si="26">AY518*1000</f>
        <v>0.40799999999999997</v>
      </c>
      <c r="BD518" s="19" t="str">
        <f>IF(係数3!L519="","",係数3!L519)</f>
        <v/>
      </c>
    </row>
    <row r="519" spans="47:56">
      <c r="AU519" s="19" t="str">
        <f>IF(係数3!A519="","",係数3!A519)</f>
        <v>A0211</v>
      </c>
      <c r="AV519" s="19" t="str">
        <f>IF(係数3!B519="","",係数3!B519)</f>
        <v>(株)パワー・オプティマイザー</v>
      </c>
      <c r="AW519" s="19" t="str">
        <f>IF(係数3!C519="","",係数3!C519)</f>
        <v/>
      </c>
      <c r="AX519" s="19">
        <f>IF(係数3!D519="","",係数3!D519)</f>
        <v>4.7199999999999998E-4</v>
      </c>
      <c r="AY519" s="19">
        <f>IF(係数3!E519="","",係数3!E519)</f>
        <v>4.7199999999999998E-4</v>
      </c>
      <c r="AZ519" s="19" t="str">
        <f>IF(係数3!F519="","",係数3!F519)</f>
        <v>(株)パワー・オプティマイザー</v>
      </c>
      <c r="BA519" s="19" t="str">
        <f>IF(係数3!G519="","",係数3!G519)</f>
        <v>(株)パワー・オプティマイザー_</v>
      </c>
      <c r="BB519" s="19">
        <f t="shared" si="26"/>
        <v>0.47199999999999998</v>
      </c>
      <c r="BD519" s="19" t="str">
        <f>IF(係数3!L520="","",係数3!L520)</f>
        <v/>
      </c>
    </row>
    <row r="520" spans="47:56">
      <c r="AU520" s="19" t="str">
        <f>IF(係数3!A520="","",係数3!A520)</f>
        <v>A0213</v>
      </c>
      <c r="AV520" s="19" t="str">
        <f>IF(係数3!B520="","",係数3!B520)</f>
        <v>(株)UーPOWER</v>
      </c>
      <c r="AW520" s="19" t="str">
        <f>IF(係数3!C520="","",係数3!C520)</f>
        <v>メニューA</v>
      </c>
      <c r="AX520" s="19">
        <f>IF(係数3!D520="","",係数3!D520)</f>
        <v>0</v>
      </c>
      <c r="AY520" s="19">
        <f>IF(係数3!E520="","",係数3!E520)</f>
        <v>0</v>
      </c>
      <c r="AZ520" s="19" t="str">
        <f>IF(係数3!F520="","",係数3!F520)</f>
        <v>(株)UーPOWER</v>
      </c>
      <c r="BA520" s="19" t="str">
        <f>IF(係数3!G520="","",係数3!G520)</f>
        <v>(株)UーPOWER_メニューA</v>
      </c>
      <c r="BB520" s="19">
        <f t="shared" si="26"/>
        <v>0</v>
      </c>
      <c r="BD520" s="19" t="str">
        <f>IF(係数3!L521="","",係数3!L521)</f>
        <v/>
      </c>
    </row>
    <row r="521" spans="47:56">
      <c r="AU521" s="19" t="str">
        <f>IF(係数3!A521="","",係数3!A521)</f>
        <v/>
      </c>
      <c r="AV521" s="19" t="str">
        <f>IF(係数3!B521="","",係数3!B521)</f>
        <v/>
      </c>
      <c r="AW521" s="19" t="str">
        <f>IF(係数3!C521="","",係数3!C521)</f>
        <v>メニューB</v>
      </c>
      <c r="AX521" s="19">
        <f>IF(係数3!D521="","",係数3!D521)</f>
        <v>4.9600000000000002E-4</v>
      </c>
      <c r="AY521" s="19">
        <f>IF(係数3!E521="","",係数3!E521)</f>
        <v>4.9600000000000002E-4</v>
      </c>
      <c r="AZ521" s="19" t="str">
        <f>IF(係数3!F521="","",係数3!F521)</f>
        <v>(株)UーPOWER</v>
      </c>
      <c r="BA521" s="19" t="str">
        <f>IF(係数3!G521="","",係数3!G521)</f>
        <v>(株)UーPOWER_メニューB</v>
      </c>
      <c r="BB521" s="19">
        <f t="shared" si="26"/>
        <v>0.496</v>
      </c>
      <c r="BD521" s="19" t="str">
        <f>IF(係数3!L522="","",係数3!L522)</f>
        <v/>
      </c>
    </row>
    <row r="522" spans="47:56">
      <c r="AU522" s="19" t="str">
        <f>IF(係数3!A522="","",係数3!A522)</f>
        <v/>
      </c>
      <c r="AV522" s="19" t="str">
        <f>IF(係数3!B522="","",係数3!B522)</f>
        <v/>
      </c>
      <c r="AW522" s="19" t="str">
        <f>IF(係数3!C522="","",係数3!C522)</f>
        <v>メニューC</v>
      </c>
      <c r="AX522" s="19">
        <f>IF(係数3!D522="","",係数3!D522)</f>
        <v>5.4100000000000003E-4</v>
      </c>
      <c r="AY522" s="19">
        <f>IF(係数3!E522="","",係数3!E522)</f>
        <v>5.4100000000000003E-4</v>
      </c>
      <c r="AZ522" s="19" t="str">
        <f>IF(係数3!F522="","",係数3!F522)</f>
        <v>(株)UーPOWER</v>
      </c>
      <c r="BA522" s="19" t="str">
        <f>IF(係数3!G522="","",係数3!G522)</f>
        <v>(株)UーPOWER_メニューC</v>
      </c>
      <c r="BB522" s="19">
        <f t="shared" si="26"/>
        <v>0.54100000000000004</v>
      </c>
      <c r="BD522" s="19" t="str">
        <f>IF(係数3!L523="","",係数3!L523)</f>
        <v/>
      </c>
    </row>
    <row r="523" spans="47:56">
      <c r="AU523" s="19" t="str">
        <f>IF(係数3!A523="","",係数3!A523)</f>
        <v/>
      </c>
      <c r="AV523" s="19" t="str">
        <f>IF(係数3!B523="","",係数3!B523)</f>
        <v/>
      </c>
      <c r="AW523" s="19" t="str">
        <f>IF(係数3!C523="","",係数3!C523)</f>
        <v>メニューD</v>
      </c>
      <c r="AX523" s="19">
        <f>IF(係数3!D523="","",係数3!D523)</f>
        <v>0</v>
      </c>
      <c r="AY523" s="19">
        <f>IF(係数3!E523="","",係数3!E523)</f>
        <v>0</v>
      </c>
      <c r="AZ523" s="19" t="str">
        <f>IF(係数3!F523="","",係数3!F523)</f>
        <v>(株)UーPOWER</v>
      </c>
      <c r="BA523" s="19" t="str">
        <f>IF(係数3!G523="","",係数3!G523)</f>
        <v>(株)UーPOWER_メニューD</v>
      </c>
      <c r="BB523" s="19">
        <f t="shared" si="26"/>
        <v>0</v>
      </c>
      <c r="BD523" s="19" t="str">
        <f>IF(係数3!L524="","",係数3!L524)</f>
        <v/>
      </c>
    </row>
    <row r="524" spans="47:56">
      <c r="AU524" s="19" t="str">
        <f>IF(係数3!A524="","",係数3!A524)</f>
        <v/>
      </c>
      <c r="AV524" s="19" t="str">
        <f>IF(係数3!B524="","",係数3!B524)</f>
        <v/>
      </c>
      <c r="AW524" s="19" t="str">
        <f>IF(係数3!C524="","",係数3!C524)</f>
        <v>メニューE(残差)</v>
      </c>
      <c r="AX524" s="19">
        <f>IF(係数3!D524="","",係数3!D524)</f>
        <v>4.8299999999999998E-4</v>
      </c>
      <c r="AY524" s="19">
        <f>IF(係数3!E524="","",係数3!E524)</f>
        <v>4.8299999999999998E-4</v>
      </c>
      <c r="AZ524" s="19" t="str">
        <f>IF(係数3!F524="","",係数3!F524)</f>
        <v>(株)UーPOWER</v>
      </c>
      <c r="BA524" s="19" t="str">
        <f>IF(係数3!G524="","",係数3!G524)</f>
        <v>(株)UーPOWER_メニューE(残差)</v>
      </c>
      <c r="BB524" s="19">
        <f t="shared" si="26"/>
        <v>0.48299999999999998</v>
      </c>
      <c r="BD524" s="19" t="str">
        <f>IF(係数3!L525="","",係数3!L525)</f>
        <v/>
      </c>
    </row>
    <row r="525" spans="47:56">
      <c r="AU525" s="19" t="str">
        <f>IF(係数3!A525="","",係数3!A525)</f>
        <v/>
      </c>
      <c r="AV525" s="19" t="str">
        <f>IF(係数3!B525="","",係数3!B525)</f>
        <v/>
      </c>
      <c r="AW525" s="19" t="str">
        <f>IF(係数3!C525="","",係数3!C525)</f>
        <v>(参考値)事業者全体</v>
      </c>
      <c r="AX525" s="19">
        <f>IF(係数3!D525="","",係数3!D525)</f>
        <v>4.6799999999999999E-4</v>
      </c>
      <c r="AY525" s="19">
        <f>IF(係数3!E525="","",係数3!E525)</f>
        <v>4.6799999999999999E-4</v>
      </c>
      <c r="AZ525" s="19" t="str">
        <f>IF(係数3!F525="","",係数3!F525)</f>
        <v>(株)UーPOWER</v>
      </c>
      <c r="BA525" s="19" t="str">
        <f>IF(係数3!G525="","",係数3!G525)</f>
        <v>(株)UーPOWER_(参考値)事業者全体</v>
      </c>
      <c r="BB525" s="19">
        <f t="shared" si="26"/>
        <v>0.46799999999999997</v>
      </c>
      <c r="BD525" s="19" t="str">
        <f>IF(係数3!L526="","",係数3!L526)</f>
        <v/>
      </c>
    </row>
    <row r="526" spans="47:56">
      <c r="AU526" s="19" t="str">
        <f>IF(係数3!A526="","",係数3!A526)</f>
        <v>A0214</v>
      </c>
      <c r="AV526" s="19" t="str">
        <f>IF(係数3!B526="","",係数3!B526)</f>
        <v>(株)TTSパワー</v>
      </c>
      <c r="AW526" s="19" t="str">
        <f>IF(係数3!C526="","",係数3!C526)</f>
        <v/>
      </c>
      <c r="AX526" s="19">
        <f>IF(係数3!D526="","",係数3!D526)</f>
        <v>4.5100000000000001E-4</v>
      </c>
      <c r="AY526" s="19">
        <f>IF(係数3!E526="","",係数3!E526)</f>
        <v>4.5100000000000001E-4</v>
      </c>
      <c r="AZ526" s="19" t="str">
        <f>IF(係数3!F526="","",係数3!F526)</f>
        <v>(株)TTSパワー</v>
      </c>
      <c r="BA526" s="19" t="str">
        <f>IF(係数3!G526="","",係数3!G526)</f>
        <v>(株)TTSパワー_</v>
      </c>
      <c r="BB526" s="19">
        <f t="shared" si="26"/>
        <v>0.45100000000000001</v>
      </c>
      <c r="BD526" s="19" t="str">
        <f>IF(係数3!L527="","",係数3!L527)</f>
        <v/>
      </c>
    </row>
    <row r="527" spans="47:56">
      <c r="AU527" s="19" t="str">
        <f>IF(係数3!A527="","",係数3!A527)</f>
        <v>A0216</v>
      </c>
      <c r="AV527" s="19" t="str">
        <f>IF(係数3!B527="","",係数3!B527)</f>
        <v>(株)岩手ウッドパワー</v>
      </c>
      <c r="AW527" s="19" t="str">
        <f>IF(係数3!C527="","",係数3!C527)</f>
        <v>メニューA</v>
      </c>
      <c r="AX527" s="19">
        <f>IF(係数3!D527="","",係数3!D527)</f>
        <v>0</v>
      </c>
      <c r="AY527" s="19">
        <f>IF(係数3!E527="","",係数3!E527)</f>
        <v>0</v>
      </c>
      <c r="AZ527" s="19" t="str">
        <f>IF(係数3!F527="","",係数3!F527)</f>
        <v>(株)岩手ウッドパワー</v>
      </c>
      <c r="BA527" s="19" t="str">
        <f>IF(係数3!G527="","",係数3!G527)</f>
        <v>(株)岩手ウッドパワー_メニューA</v>
      </c>
      <c r="BB527" s="19">
        <f t="shared" si="26"/>
        <v>0</v>
      </c>
      <c r="BD527" s="19" t="str">
        <f>IF(係数3!L528="","",係数3!L528)</f>
        <v/>
      </c>
    </row>
    <row r="528" spans="47:56">
      <c r="AU528" s="19" t="str">
        <f>IF(係数3!A528="","",係数3!A528)</f>
        <v/>
      </c>
      <c r="AV528" s="19" t="str">
        <f>IF(係数3!B528="","",係数3!B528)</f>
        <v/>
      </c>
      <c r="AW528" s="19" t="str">
        <f>IF(係数3!C528="","",係数3!C528)</f>
        <v>メニューB(残差)</v>
      </c>
      <c r="AX528" s="19">
        <f>IF(係数3!D528="","",係数3!D528)</f>
        <v>5.6999999999999998E-4</v>
      </c>
      <c r="AY528" s="19">
        <f>IF(係数3!E528="","",係数3!E528)</f>
        <v>5.6999999999999998E-4</v>
      </c>
      <c r="AZ528" s="19" t="str">
        <f>IF(係数3!F528="","",係数3!F528)</f>
        <v>(株)岩手ウッドパワー</v>
      </c>
      <c r="BA528" s="19" t="str">
        <f>IF(係数3!G528="","",係数3!G528)</f>
        <v>(株)岩手ウッドパワー_メニューB(残差)</v>
      </c>
      <c r="BB528" s="19">
        <f t="shared" si="26"/>
        <v>0.56999999999999995</v>
      </c>
      <c r="BD528" s="19" t="str">
        <f>IF(係数3!L529="","",係数3!L529)</f>
        <v/>
      </c>
    </row>
    <row r="529" spans="47:56">
      <c r="AU529" s="19" t="str">
        <f>IF(係数3!A529="","",係数3!A529)</f>
        <v/>
      </c>
      <c r="AV529" s="19" t="str">
        <f>IF(係数3!B529="","",係数3!B529)</f>
        <v/>
      </c>
      <c r="AW529" s="19" t="str">
        <f>IF(係数3!C529="","",係数3!C529)</f>
        <v>(参考値)事業者全体</v>
      </c>
      <c r="AX529" s="19">
        <f>IF(係数3!D529="","",係数3!D529)</f>
        <v>2.43E-4</v>
      </c>
      <c r="AY529" s="19">
        <f>IF(係数3!E529="","",係数3!E529)</f>
        <v>2.43E-4</v>
      </c>
      <c r="AZ529" s="19" t="str">
        <f>IF(係数3!F529="","",係数3!F529)</f>
        <v>(株)岩手ウッドパワー</v>
      </c>
      <c r="BA529" s="19" t="str">
        <f>IF(係数3!G529="","",係数3!G529)</f>
        <v>(株)岩手ウッドパワー_(参考値)事業者全体</v>
      </c>
      <c r="BB529" s="19">
        <f t="shared" si="26"/>
        <v>0.24299999999999999</v>
      </c>
      <c r="BD529" s="19" t="str">
        <f>IF(係数3!L530="","",係数3!L530)</f>
        <v/>
      </c>
    </row>
    <row r="530" spans="47:56">
      <c r="AU530" s="19" t="str">
        <f>IF(係数3!A530="","",係数3!A530)</f>
        <v>A0217</v>
      </c>
      <c r="AV530" s="19" t="str">
        <f>IF(係数3!B530="","",係数3!B530)</f>
        <v>里山パワーワークス(株)</v>
      </c>
      <c r="AW530" s="19" t="str">
        <f>IF(係数3!C530="","",係数3!C530)</f>
        <v>メニューA</v>
      </c>
      <c r="AX530" s="19">
        <f>IF(係数3!D530="","",係数3!D530)</f>
        <v>0</v>
      </c>
      <c r="AY530" s="19">
        <f>IF(係数3!E530="","",係数3!E530)</f>
        <v>0</v>
      </c>
      <c r="AZ530" s="19" t="str">
        <f>IF(係数3!F530="","",係数3!F530)</f>
        <v>里山パワーワークス(株)</v>
      </c>
      <c r="BA530" s="19" t="str">
        <f>IF(係数3!G530="","",係数3!G530)</f>
        <v>里山パワーワークス(株)_メニューA</v>
      </c>
      <c r="BB530" s="19">
        <f t="shared" si="26"/>
        <v>0</v>
      </c>
      <c r="BD530" s="19" t="str">
        <f>IF(係数3!L531="","",係数3!L531)</f>
        <v/>
      </c>
    </row>
    <row r="531" spans="47:56">
      <c r="AU531" s="19" t="str">
        <f>IF(係数3!A531="","",係数3!A531)</f>
        <v/>
      </c>
      <c r="AV531" s="19" t="str">
        <f>IF(係数3!B531="","",係数3!B531)</f>
        <v/>
      </c>
      <c r="AW531" s="19" t="str">
        <f>IF(係数3!C531="","",係数3!C531)</f>
        <v>メニューB(残差)</v>
      </c>
      <c r="AX531" s="19">
        <f>IF(係数3!D531="","",係数3!D531)</f>
        <v>5.3700000000000004E-4</v>
      </c>
      <c r="AY531" s="19">
        <f>IF(係数3!E531="","",係数3!E531)</f>
        <v>5.3700000000000004E-4</v>
      </c>
      <c r="AZ531" s="19" t="str">
        <f>IF(係数3!F531="","",係数3!F531)</f>
        <v>里山パワーワークス(株)</v>
      </c>
      <c r="BA531" s="19" t="str">
        <f>IF(係数3!G531="","",係数3!G531)</f>
        <v>里山パワーワークス(株)_メニューB(残差)</v>
      </c>
      <c r="BB531" s="19">
        <f t="shared" si="26"/>
        <v>0.53700000000000003</v>
      </c>
      <c r="BD531" s="19" t="str">
        <f>IF(係数3!L532="","",係数3!L532)</f>
        <v/>
      </c>
    </row>
    <row r="532" spans="47:56">
      <c r="AU532" s="19" t="str">
        <f>IF(係数3!A532="","",係数3!A532)</f>
        <v/>
      </c>
      <c r="AV532" s="19" t="str">
        <f>IF(係数3!B532="","",係数3!B532)</f>
        <v/>
      </c>
      <c r="AW532" s="19" t="str">
        <f>IF(係数3!C532="","",係数3!C532)</f>
        <v>(参考値)事業者全体</v>
      </c>
      <c r="AX532" s="19">
        <f>IF(係数3!D532="","",係数3!D532)</f>
        <v>4.0400000000000001E-4</v>
      </c>
      <c r="AY532" s="19">
        <f>IF(係数3!E532="","",係数3!E532)</f>
        <v>4.0400000000000001E-4</v>
      </c>
      <c r="AZ532" s="19" t="str">
        <f>IF(係数3!F532="","",係数3!F532)</f>
        <v>里山パワーワークス(株)</v>
      </c>
      <c r="BA532" s="19" t="str">
        <f>IF(係数3!G532="","",係数3!G532)</f>
        <v>里山パワーワークス(株)_(参考値)事業者全体</v>
      </c>
      <c r="BB532" s="19">
        <f t="shared" si="26"/>
        <v>0.40400000000000003</v>
      </c>
      <c r="BD532" s="19" t="str">
        <f>IF(係数3!L533="","",係数3!L533)</f>
        <v/>
      </c>
    </row>
    <row r="533" spans="47:56">
      <c r="AU533" s="19" t="str">
        <f>IF(係数3!A533="","",係数3!A533)</f>
        <v>A0218</v>
      </c>
      <c r="AV533" s="19" t="str">
        <f>IF(係数3!B533="","",係数3!B533)</f>
        <v>(株)中之条パワー</v>
      </c>
      <c r="AW533" s="19" t="str">
        <f>IF(係数3!C533="","",係数3!C533)</f>
        <v>メニューA</v>
      </c>
      <c r="AX533" s="19">
        <f>IF(係数3!D533="","",係数3!D533)</f>
        <v>0</v>
      </c>
      <c r="AY533" s="19">
        <f>IF(係数3!E533="","",係数3!E533)</f>
        <v>0</v>
      </c>
      <c r="AZ533" s="19" t="str">
        <f>IF(係数3!F533="","",係数3!F533)</f>
        <v>(株)中之条パワー</v>
      </c>
      <c r="BA533" s="19" t="str">
        <f>IF(係数3!G533="","",係数3!G533)</f>
        <v>(株)中之条パワー_メニューA</v>
      </c>
      <c r="BB533" s="19">
        <f t="shared" si="26"/>
        <v>0</v>
      </c>
      <c r="BD533" s="19" t="str">
        <f>IF(係数3!L534="","",係数3!L534)</f>
        <v/>
      </c>
    </row>
    <row r="534" spans="47:56">
      <c r="AU534" s="19" t="str">
        <f>IF(係数3!A534="","",係数3!A534)</f>
        <v/>
      </c>
      <c r="AV534" s="19" t="str">
        <f>IF(係数3!B534="","",係数3!B534)</f>
        <v/>
      </c>
      <c r="AW534" s="19" t="str">
        <f>IF(係数3!C534="","",係数3!C534)</f>
        <v>メニューB(残差)</v>
      </c>
      <c r="AX534" s="19">
        <f>IF(係数3!D534="","",係数3!D534)</f>
        <v>1.6200000000000001E-4</v>
      </c>
      <c r="AY534" s="19">
        <f>IF(係数3!E534="","",係数3!E534)</f>
        <v>1.6200000000000001E-4</v>
      </c>
      <c r="AZ534" s="19" t="str">
        <f>IF(係数3!F534="","",係数3!F534)</f>
        <v>(株)中之条パワー</v>
      </c>
      <c r="BA534" s="19" t="str">
        <f>IF(係数3!G534="","",係数3!G534)</f>
        <v>(株)中之条パワー_メニューB(残差)</v>
      </c>
      <c r="BB534" s="19">
        <f t="shared" si="26"/>
        <v>0.16200000000000001</v>
      </c>
      <c r="BD534" s="19" t="str">
        <f>IF(係数3!L535="","",係数3!L535)</f>
        <v/>
      </c>
    </row>
    <row r="535" spans="47:56">
      <c r="AU535" s="19" t="str">
        <f>IF(係数3!A535="","",係数3!A535)</f>
        <v/>
      </c>
      <c r="AV535" s="19" t="str">
        <f>IF(係数3!B535="","",係数3!B535)</f>
        <v/>
      </c>
      <c r="AW535" s="19" t="str">
        <f>IF(係数3!C535="","",係数3!C535)</f>
        <v>(参考値)事業者全体</v>
      </c>
      <c r="AX535" s="19">
        <f>IF(係数3!D535="","",係数3!D535)</f>
        <v>1.4899999999999999E-4</v>
      </c>
      <c r="AY535" s="19">
        <f>IF(係数3!E535="","",係数3!E535)</f>
        <v>1.4899999999999999E-4</v>
      </c>
      <c r="AZ535" s="19" t="str">
        <f>IF(係数3!F535="","",係数3!F535)</f>
        <v>(株)中之条パワー</v>
      </c>
      <c r="BA535" s="19" t="str">
        <f>IF(係数3!G535="","",係数3!G535)</f>
        <v>(株)中之条パワー_(参考値)事業者全体</v>
      </c>
      <c r="BB535" s="19">
        <f t="shared" si="26"/>
        <v>0.14899999999999999</v>
      </c>
      <c r="BD535" s="19" t="str">
        <f>IF(係数3!L536="","",係数3!L536)</f>
        <v/>
      </c>
    </row>
    <row r="536" spans="47:56">
      <c r="AU536" s="19" t="str">
        <f>IF(係数3!A536="","",係数3!A536)</f>
        <v>A0220</v>
      </c>
      <c r="AV536" s="19" t="str">
        <f>IF(係数3!B536="","",係数3!B536)</f>
        <v>日産トレーデイング(株)</v>
      </c>
      <c r="AW536" s="19" t="str">
        <f>IF(係数3!C536="","",係数3!C536)</f>
        <v>メニューA</v>
      </c>
      <c r="AX536" s="19">
        <f>IF(係数3!D536="","",係数3!D536)</f>
        <v>0</v>
      </c>
      <c r="AY536" s="19">
        <f>IF(係数3!E536="","",係数3!E536)</f>
        <v>0</v>
      </c>
      <c r="AZ536" s="19" t="str">
        <f>IF(係数3!F536="","",係数3!F536)</f>
        <v>日産トレーデイング(株)</v>
      </c>
      <c r="BA536" s="19" t="str">
        <f>IF(係数3!G536="","",係数3!G536)</f>
        <v>日産トレーデイング(株)_メニューA</v>
      </c>
      <c r="BB536" s="19">
        <f t="shared" si="26"/>
        <v>0</v>
      </c>
      <c r="BD536" s="19" t="str">
        <f>IF(係数3!L537="","",係数3!L537)</f>
        <v/>
      </c>
    </row>
    <row r="537" spans="47:56">
      <c r="AU537" s="19" t="str">
        <f>IF(係数3!A537="","",係数3!A537)</f>
        <v/>
      </c>
      <c r="AV537" s="19" t="str">
        <f>IF(係数3!B537="","",係数3!B537)</f>
        <v/>
      </c>
      <c r="AW537" s="19" t="str">
        <f>IF(係数3!C537="","",係数3!C537)</f>
        <v>メニューB(残差)</v>
      </c>
      <c r="AX537" s="19">
        <f>IF(係数3!D537="","",係数3!D537)</f>
        <v>0</v>
      </c>
      <c r="AY537" s="19">
        <f>IF(係数3!E537="","",係数3!E537)</f>
        <v>0</v>
      </c>
      <c r="AZ537" s="19" t="str">
        <f>IF(係数3!F537="","",係数3!F537)</f>
        <v>日産トレーデイング(株)</v>
      </c>
      <c r="BA537" s="19" t="str">
        <f>IF(係数3!G537="","",係数3!G537)</f>
        <v>日産トレーデイング(株)_メニューB(残差)</v>
      </c>
      <c r="BB537" s="19">
        <f t="shared" si="26"/>
        <v>0</v>
      </c>
      <c r="BD537" s="19" t="str">
        <f>IF(係数3!L538="","",係数3!L538)</f>
        <v/>
      </c>
    </row>
    <row r="538" spans="47:56">
      <c r="AU538" s="19" t="str">
        <f>IF(係数3!A538="","",係数3!A538)</f>
        <v/>
      </c>
      <c r="AV538" s="19" t="str">
        <f>IF(係数3!B538="","",係数3!B538)</f>
        <v/>
      </c>
      <c r="AW538" s="19" t="str">
        <f>IF(係数3!C538="","",係数3!C538)</f>
        <v>(参考値)事業者全体</v>
      </c>
      <c r="AX538" s="19">
        <f>IF(係数3!D538="","",係数3!D538)</f>
        <v>0</v>
      </c>
      <c r="AY538" s="19">
        <f>IF(係数3!E538="","",係数3!E538)</f>
        <v>0</v>
      </c>
      <c r="AZ538" s="19" t="str">
        <f>IF(係数3!F538="","",係数3!F538)</f>
        <v>日産トレーデイング(株)</v>
      </c>
      <c r="BA538" s="19" t="str">
        <f>IF(係数3!G538="","",係数3!G538)</f>
        <v>日産トレーデイング(株)_(参考値)事業者全体</v>
      </c>
      <c r="BB538" s="19">
        <f t="shared" si="26"/>
        <v>0</v>
      </c>
      <c r="BD538" s="19" t="str">
        <f>IF(係数3!L539="","",係数3!L539)</f>
        <v/>
      </c>
    </row>
    <row r="539" spans="47:56">
      <c r="AU539" s="19" t="str">
        <f>IF(係数3!A539="","",係数3!A539)</f>
        <v>A0221</v>
      </c>
      <c r="AV539" s="19" t="str">
        <f>IF(係数3!B539="","",係数3!B539)</f>
        <v>(株)エネウィル</v>
      </c>
      <c r="AW539" s="19" t="str">
        <f>IF(係数3!C539="","",係数3!C539)</f>
        <v>メニューA</v>
      </c>
      <c r="AX539" s="19">
        <f>IF(係数3!D539="","",係数3!D539)</f>
        <v>0</v>
      </c>
      <c r="AY539" s="19">
        <f>IF(係数3!E539="","",係数3!E539)</f>
        <v>0</v>
      </c>
      <c r="AZ539" s="19" t="str">
        <f>IF(係数3!F539="","",係数3!F539)</f>
        <v>(株)エネウィル</v>
      </c>
      <c r="BA539" s="19" t="str">
        <f>IF(係数3!G539="","",係数3!G539)</f>
        <v>(株)エネウィル_メニューA</v>
      </c>
      <c r="BB539" s="19">
        <f t="shared" si="26"/>
        <v>0</v>
      </c>
      <c r="BD539" s="19" t="str">
        <f>IF(係数3!L540="","",係数3!L540)</f>
        <v/>
      </c>
    </row>
    <row r="540" spans="47:56">
      <c r="AU540" s="19" t="str">
        <f>IF(係数3!A540="","",係数3!A540)</f>
        <v/>
      </c>
      <c r="AV540" s="19" t="str">
        <f>IF(係数3!B540="","",係数3!B540)</f>
        <v/>
      </c>
      <c r="AW540" s="19" t="str">
        <f>IF(係数3!C540="","",係数3!C540)</f>
        <v>メニューB(残差)</v>
      </c>
      <c r="AX540" s="19">
        <f>IF(係数3!D540="","",係数3!D540)</f>
        <v>4.2200000000000001E-4</v>
      </c>
      <c r="AY540" s="19">
        <f>IF(係数3!E540="","",係数3!E540)</f>
        <v>4.2200000000000001E-4</v>
      </c>
      <c r="AZ540" s="19" t="str">
        <f>IF(係数3!F540="","",係数3!F540)</f>
        <v>(株)エネウィル</v>
      </c>
      <c r="BA540" s="19" t="str">
        <f>IF(係数3!G540="","",係数3!G540)</f>
        <v>(株)エネウィル_メニューB(残差)</v>
      </c>
      <c r="BB540" s="19">
        <f t="shared" si="26"/>
        <v>0.42199999999999999</v>
      </c>
      <c r="BD540" s="19" t="str">
        <f>IF(係数3!L541="","",係数3!L541)</f>
        <v/>
      </c>
    </row>
    <row r="541" spans="47:56">
      <c r="AU541" s="19" t="str">
        <f>IF(係数3!A541="","",係数3!A541)</f>
        <v/>
      </c>
      <c r="AV541" s="19" t="str">
        <f>IF(係数3!B541="","",係数3!B541)</f>
        <v/>
      </c>
      <c r="AW541" s="19" t="str">
        <f>IF(係数3!C541="","",係数3!C541)</f>
        <v>(参考値)事業者全体</v>
      </c>
      <c r="AX541" s="19">
        <f>IF(係数3!D541="","",係数3!D541)</f>
        <v>1.3749999999999999E-3</v>
      </c>
      <c r="AY541" s="19">
        <f>IF(係数3!E541="","",係数3!E541)</f>
        <v>1.3749999999999999E-3</v>
      </c>
      <c r="AZ541" s="19" t="str">
        <f>IF(係数3!F541="","",係数3!F541)</f>
        <v>(株)エネウィル</v>
      </c>
      <c r="BA541" s="19" t="str">
        <f>IF(係数3!G541="","",係数3!G541)</f>
        <v>(株)エネウィル_(参考値)事業者全体</v>
      </c>
      <c r="BB541" s="19">
        <f t="shared" si="26"/>
        <v>1.375</v>
      </c>
      <c r="BD541" s="19" t="str">
        <f>IF(係数3!L542="","",係数3!L542)</f>
        <v/>
      </c>
    </row>
    <row r="542" spans="47:56">
      <c r="AU542" s="19" t="str">
        <f>IF(係数3!A542="","",係数3!A542)</f>
        <v>A0222</v>
      </c>
      <c r="AV542" s="19" t="str">
        <f>IF(係数3!B542="","",係数3!B542)</f>
        <v>Next Power(株)</v>
      </c>
      <c r="AW542" s="19" t="str">
        <f>IF(係数3!C542="","",係数3!C542)</f>
        <v/>
      </c>
      <c r="AX542" s="19">
        <f>IF(係数3!D542="","",係数3!D542)</f>
        <v>6.0499999999999996E-4</v>
      </c>
      <c r="AY542" s="19">
        <f>IF(係数3!E542="","",係数3!E542)</f>
        <v>6.0499999999999996E-4</v>
      </c>
      <c r="AZ542" s="19" t="str">
        <f>IF(係数3!F542="","",係数3!F542)</f>
        <v>Next Power(株)</v>
      </c>
      <c r="BA542" s="19" t="str">
        <f>IF(係数3!G542="","",係数3!G542)</f>
        <v>Next Power(株)_</v>
      </c>
      <c r="BB542" s="19">
        <f t="shared" si="26"/>
        <v>0.60499999999999998</v>
      </c>
      <c r="BD542" s="19" t="str">
        <f>IF(係数3!L543="","",係数3!L543)</f>
        <v/>
      </c>
    </row>
    <row r="543" spans="47:56">
      <c r="AU543" s="19" t="str">
        <f>IF(係数3!A543="","",係数3!A543)</f>
        <v>A0227</v>
      </c>
      <c r="AV543" s="19" t="str">
        <f>IF(係数3!B543="","",係数3!B543)</f>
        <v>はりま電力(株)</v>
      </c>
      <c r="AW543" s="19" t="str">
        <f>IF(係数3!C543="","",係数3!C543)</f>
        <v>メニューA</v>
      </c>
      <c r="AX543" s="19">
        <f>IF(係数3!D543="","",係数3!D543)</f>
        <v>0</v>
      </c>
      <c r="AY543" s="19">
        <f>IF(係数3!E543="","",係数3!E543)</f>
        <v>0</v>
      </c>
      <c r="AZ543" s="19" t="str">
        <f>IF(係数3!F543="","",係数3!F543)</f>
        <v>はりま電力(株)</v>
      </c>
      <c r="BA543" s="19" t="str">
        <f>IF(係数3!G543="","",係数3!G543)</f>
        <v>はりま電力(株)_メニューA</v>
      </c>
      <c r="BB543" s="19">
        <f t="shared" si="26"/>
        <v>0</v>
      </c>
      <c r="BD543" s="19" t="str">
        <f>IF(係数3!L544="","",係数3!L544)</f>
        <v/>
      </c>
    </row>
    <row r="544" spans="47:56">
      <c r="AU544" s="19" t="str">
        <f>IF(係数3!A544="","",係数3!A544)</f>
        <v/>
      </c>
      <c r="AV544" s="19" t="str">
        <f>IF(係数3!B544="","",係数3!B544)</f>
        <v/>
      </c>
      <c r="AW544" s="19" t="str">
        <f>IF(係数3!C544="","",係数3!C544)</f>
        <v>メニューB(残差)</v>
      </c>
      <c r="AX544" s="19">
        <f>IF(係数3!D544="","",係数3!D544)</f>
        <v>5.9400000000000002E-4</v>
      </c>
      <c r="AY544" s="19">
        <f>IF(係数3!E544="","",係数3!E544)</f>
        <v>5.9400000000000002E-4</v>
      </c>
      <c r="AZ544" s="19" t="str">
        <f>IF(係数3!F544="","",係数3!F544)</f>
        <v>はりま電力(株)</v>
      </c>
      <c r="BA544" s="19" t="str">
        <f>IF(係数3!G544="","",係数3!G544)</f>
        <v>はりま電力(株)_メニューB(残差)</v>
      </c>
      <c r="BB544" s="19">
        <f t="shared" si="26"/>
        <v>0.59399999999999997</v>
      </c>
      <c r="BD544" s="19" t="str">
        <f>IF(係数3!L545="","",係数3!L545)</f>
        <v/>
      </c>
    </row>
    <row r="545" spans="47:56">
      <c r="AU545" s="19" t="str">
        <f>IF(係数3!A545="","",係数3!A545)</f>
        <v/>
      </c>
      <c r="AV545" s="19" t="str">
        <f>IF(係数3!B545="","",係数3!B545)</f>
        <v/>
      </c>
      <c r="AW545" s="19" t="str">
        <f>IF(係数3!C545="","",係数3!C545)</f>
        <v>(参考値)事業者全体</v>
      </c>
      <c r="AX545" s="19">
        <f>IF(係数3!D545="","",係数3!D545)</f>
        <v>5.7899999999999998E-4</v>
      </c>
      <c r="AY545" s="19">
        <f>IF(係数3!E545="","",係数3!E545)</f>
        <v>5.7899999999999998E-4</v>
      </c>
      <c r="AZ545" s="19" t="str">
        <f>IF(係数3!F545="","",係数3!F545)</f>
        <v>はりま電力(株)</v>
      </c>
      <c r="BA545" s="19" t="str">
        <f>IF(係数3!G545="","",係数3!G545)</f>
        <v>はりま電力(株)_(参考値)事業者全体</v>
      </c>
      <c r="BB545" s="19">
        <f t="shared" si="26"/>
        <v>0.57899999999999996</v>
      </c>
      <c r="BD545" s="19" t="str">
        <f>IF(係数3!L546="","",係数3!L546)</f>
        <v/>
      </c>
    </row>
    <row r="546" spans="47:56">
      <c r="AU546" s="19" t="str">
        <f>IF(係数3!A546="","",係数3!A546)</f>
        <v>A0228</v>
      </c>
      <c r="AV546" s="19" t="str">
        <f>IF(係数3!B546="","",係数3!B546)</f>
        <v>(株)浜松新電力</v>
      </c>
      <c r="AW546" s="19" t="str">
        <f>IF(係数3!C546="","",係数3!C546)</f>
        <v>メニューA</v>
      </c>
      <c r="AX546" s="19">
        <f>IF(係数3!D546="","",係数3!D546)</f>
        <v>0</v>
      </c>
      <c r="AY546" s="19">
        <f>IF(係数3!E546="","",係数3!E546)</f>
        <v>0</v>
      </c>
      <c r="AZ546" s="19" t="str">
        <f>IF(係数3!F546="","",係数3!F546)</f>
        <v>(株)浜松新電力</v>
      </c>
      <c r="BA546" s="19" t="str">
        <f>IF(係数3!G546="","",係数3!G546)</f>
        <v>(株)浜松新電力_メニューA</v>
      </c>
      <c r="BB546" s="19">
        <f t="shared" si="26"/>
        <v>0</v>
      </c>
      <c r="BD546" s="19" t="str">
        <f>IF(係数3!L547="","",係数3!L547)</f>
        <v/>
      </c>
    </row>
    <row r="547" spans="47:56">
      <c r="AU547" s="19" t="str">
        <f>IF(係数3!A547="","",係数3!A547)</f>
        <v/>
      </c>
      <c r="AV547" s="19" t="str">
        <f>IF(係数3!B547="","",係数3!B547)</f>
        <v/>
      </c>
      <c r="AW547" s="19" t="str">
        <f>IF(係数3!C547="","",係数3!C547)</f>
        <v>(参考値)事業者全体</v>
      </c>
      <c r="AX547" s="19">
        <f>IF(係数3!D547="","",係数3!D547)</f>
        <v>1.2400000000000001E-4</v>
      </c>
      <c r="AY547" s="19">
        <f>IF(係数3!E547="","",係数3!E547)</f>
        <v>1.2400000000000001E-4</v>
      </c>
      <c r="AZ547" s="19" t="str">
        <f>IF(係数3!F547="","",係数3!F547)</f>
        <v>(株)浜松新電力</v>
      </c>
      <c r="BA547" s="19" t="str">
        <f>IF(係数3!G547="","",係数3!G547)</f>
        <v>(株)浜松新電力_(参考値)事業者全体</v>
      </c>
      <c r="BB547" s="19">
        <f t="shared" si="26"/>
        <v>0.124</v>
      </c>
      <c r="BD547" s="19" t="str">
        <f>IF(係数3!L548="","",係数3!L548)</f>
        <v/>
      </c>
    </row>
    <row r="548" spans="47:56">
      <c r="AU548" s="19" t="str">
        <f>IF(係数3!A548="","",係数3!A548)</f>
        <v>A0229</v>
      </c>
      <c r="AV548" s="19" t="str">
        <f>IF(係数3!B548="","",係数3!B548)</f>
        <v>ゼロワットパワー(株)</v>
      </c>
      <c r="AW548" s="19" t="str">
        <f>IF(係数3!C548="","",係数3!C548)</f>
        <v>メニューA</v>
      </c>
      <c r="AX548" s="19">
        <f>IF(係数3!D548="","",係数3!D548)</f>
        <v>0</v>
      </c>
      <c r="AY548" s="19">
        <f>IF(係数3!E548="","",係数3!E548)</f>
        <v>0</v>
      </c>
      <c r="AZ548" s="19" t="str">
        <f>IF(係数3!F548="","",係数3!F548)</f>
        <v>ゼロワットパワー(株)</v>
      </c>
      <c r="BA548" s="19" t="str">
        <f>IF(係数3!G548="","",係数3!G548)</f>
        <v>ゼロワットパワー(株)_メニューA</v>
      </c>
      <c r="BB548" s="19">
        <f t="shared" si="26"/>
        <v>0</v>
      </c>
      <c r="BD548" s="19" t="str">
        <f>IF(係数3!L549="","",係数3!L549)</f>
        <v/>
      </c>
    </row>
    <row r="549" spans="47:56">
      <c r="AU549" s="19" t="str">
        <f>IF(係数3!A549="","",係数3!A549)</f>
        <v/>
      </c>
      <c r="AV549" s="19" t="str">
        <f>IF(係数3!B549="","",係数3!B549)</f>
        <v/>
      </c>
      <c r="AW549" s="19" t="str">
        <f>IF(係数3!C549="","",係数3!C549)</f>
        <v>メニューB</v>
      </c>
      <c r="AX549" s="19">
        <f>IF(係数3!D549="","",係数3!D549)</f>
        <v>0</v>
      </c>
      <c r="AY549" s="19">
        <f>IF(係数3!E549="","",係数3!E549)</f>
        <v>0</v>
      </c>
      <c r="AZ549" s="19" t="str">
        <f>IF(係数3!F549="","",係数3!F549)</f>
        <v>ゼロワットパワー(株)</v>
      </c>
      <c r="BA549" s="19" t="str">
        <f>IF(係数3!G549="","",係数3!G549)</f>
        <v>ゼロワットパワー(株)_メニューB</v>
      </c>
      <c r="BB549" s="19">
        <f t="shared" si="26"/>
        <v>0</v>
      </c>
      <c r="BD549" s="19" t="str">
        <f>IF(係数3!L550="","",係数3!L550)</f>
        <v/>
      </c>
    </row>
    <row r="550" spans="47:56">
      <c r="AU550" s="19" t="str">
        <f>IF(係数3!A550="","",係数3!A550)</f>
        <v/>
      </c>
      <c r="AV550" s="19" t="str">
        <f>IF(係数3!B550="","",係数3!B550)</f>
        <v/>
      </c>
      <c r="AW550" s="19" t="str">
        <f>IF(係数3!C550="","",係数3!C550)</f>
        <v>メニューC</v>
      </c>
      <c r="AX550" s="19">
        <f>IF(係数3!D550="","",係数3!D550)</f>
        <v>0</v>
      </c>
      <c r="AY550" s="19">
        <f>IF(係数3!E550="","",係数3!E550)</f>
        <v>0</v>
      </c>
      <c r="AZ550" s="19" t="str">
        <f>IF(係数3!F550="","",係数3!F550)</f>
        <v>ゼロワットパワー(株)</v>
      </c>
      <c r="BA550" s="19" t="str">
        <f>IF(係数3!G550="","",係数3!G550)</f>
        <v>ゼロワットパワー(株)_メニューC</v>
      </c>
      <c r="BB550" s="19">
        <f t="shared" si="26"/>
        <v>0</v>
      </c>
      <c r="BD550" s="19" t="str">
        <f>IF(係数3!L551="","",係数3!L551)</f>
        <v/>
      </c>
    </row>
    <row r="551" spans="47:56">
      <c r="AU551" s="19" t="str">
        <f>IF(係数3!A551="","",係数3!A551)</f>
        <v/>
      </c>
      <c r="AV551" s="19" t="str">
        <f>IF(係数3!B551="","",係数3!B551)</f>
        <v/>
      </c>
      <c r="AW551" s="19" t="str">
        <f>IF(係数3!C551="","",係数3!C551)</f>
        <v>メニューD</v>
      </c>
      <c r="AX551" s="19">
        <f>IF(係数3!D551="","",係数3!D551)</f>
        <v>0</v>
      </c>
      <c r="AY551" s="19">
        <f>IF(係数3!E551="","",係数3!E551)</f>
        <v>0</v>
      </c>
      <c r="AZ551" s="19" t="str">
        <f>IF(係数3!F551="","",係数3!F551)</f>
        <v>ゼロワットパワー(株)</v>
      </c>
      <c r="BA551" s="19" t="str">
        <f>IF(係数3!G551="","",係数3!G551)</f>
        <v>ゼロワットパワー(株)_メニューD</v>
      </c>
      <c r="BB551" s="19">
        <f t="shared" si="26"/>
        <v>0</v>
      </c>
      <c r="BD551" s="19" t="str">
        <f>IF(係数3!L552="","",係数3!L552)</f>
        <v/>
      </c>
    </row>
    <row r="552" spans="47:56">
      <c r="AU552" s="19" t="str">
        <f>IF(係数3!A552="","",係数3!A552)</f>
        <v/>
      </c>
      <c r="AV552" s="19" t="str">
        <f>IF(係数3!B552="","",係数3!B552)</f>
        <v/>
      </c>
      <c r="AW552" s="19" t="str">
        <f>IF(係数3!C552="","",係数3!C552)</f>
        <v>メニューE</v>
      </c>
      <c r="AX552" s="19">
        <f>IF(係数3!D552="","",係数3!D552)</f>
        <v>0</v>
      </c>
      <c r="AY552" s="19">
        <f>IF(係数3!E552="","",係数3!E552)</f>
        <v>0</v>
      </c>
      <c r="AZ552" s="19" t="str">
        <f>IF(係数3!F552="","",係数3!F552)</f>
        <v>ゼロワットパワー(株)</v>
      </c>
      <c r="BA552" s="19" t="str">
        <f>IF(係数3!G552="","",係数3!G552)</f>
        <v>ゼロワットパワー(株)_メニューE</v>
      </c>
      <c r="BB552" s="19">
        <f t="shared" si="26"/>
        <v>0</v>
      </c>
      <c r="BD552" s="19" t="str">
        <f>IF(係数3!L553="","",係数3!L553)</f>
        <v/>
      </c>
    </row>
    <row r="553" spans="47:56">
      <c r="AU553" s="19" t="str">
        <f>IF(係数3!A553="","",係数3!A553)</f>
        <v/>
      </c>
      <c r="AV553" s="19" t="str">
        <f>IF(係数3!B553="","",係数3!B553)</f>
        <v/>
      </c>
      <c r="AW553" s="19" t="str">
        <f>IF(係数3!C553="","",係数3!C553)</f>
        <v>メニューF</v>
      </c>
      <c r="AX553" s="19">
        <f>IF(係数3!D553="","",係数3!D553)</f>
        <v>0</v>
      </c>
      <c r="AY553" s="19">
        <f>IF(係数3!E553="","",係数3!E553)</f>
        <v>0</v>
      </c>
      <c r="AZ553" s="19" t="str">
        <f>IF(係数3!F553="","",係数3!F553)</f>
        <v>ゼロワットパワー(株)</v>
      </c>
      <c r="BA553" s="19" t="str">
        <f>IF(係数3!G553="","",係数3!G553)</f>
        <v>ゼロワットパワー(株)_メニューF</v>
      </c>
      <c r="BB553" s="19">
        <f t="shared" si="26"/>
        <v>0</v>
      </c>
      <c r="BD553" s="19" t="str">
        <f>IF(係数3!L554="","",係数3!L554)</f>
        <v/>
      </c>
    </row>
    <row r="554" spans="47:56">
      <c r="AU554" s="19" t="str">
        <f>IF(係数3!A554="","",係数3!A554)</f>
        <v/>
      </c>
      <c r="AV554" s="19" t="str">
        <f>IF(係数3!B554="","",係数3!B554)</f>
        <v/>
      </c>
      <c r="AW554" s="19" t="str">
        <f>IF(係数3!C554="","",係数3!C554)</f>
        <v>メニューG</v>
      </c>
      <c r="AX554" s="19">
        <f>IF(係数3!D554="","",係数3!D554)</f>
        <v>0</v>
      </c>
      <c r="AY554" s="19">
        <f>IF(係数3!E554="","",係数3!E554)</f>
        <v>0</v>
      </c>
      <c r="AZ554" s="19" t="str">
        <f>IF(係数3!F554="","",係数3!F554)</f>
        <v>ゼロワットパワー(株)</v>
      </c>
      <c r="BA554" s="19" t="str">
        <f>IF(係数3!G554="","",係数3!G554)</f>
        <v>ゼロワットパワー(株)_メニューG</v>
      </c>
      <c r="BB554" s="19">
        <f t="shared" si="26"/>
        <v>0</v>
      </c>
      <c r="BD554" s="19" t="str">
        <f>IF(係数3!L555="","",係数3!L555)</f>
        <v/>
      </c>
    </row>
    <row r="555" spans="47:56">
      <c r="AU555" s="19" t="str">
        <f>IF(係数3!A555="","",係数3!A555)</f>
        <v/>
      </c>
      <c r="AV555" s="19" t="str">
        <f>IF(係数3!B555="","",係数3!B555)</f>
        <v/>
      </c>
      <c r="AW555" s="19" t="str">
        <f>IF(係数3!C555="","",係数3!C555)</f>
        <v>メニューH</v>
      </c>
      <c r="AX555" s="19">
        <f>IF(係数3!D555="","",係数3!D555)</f>
        <v>0</v>
      </c>
      <c r="AY555" s="19">
        <f>IF(係数3!E555="","",係数3!E555)</f>
        <v>0</v>
      </c>
      <c r="AZ555" s="19" t="str">
        <f>IF(係数3!F555="","",係数3!F555)</f>
        <v>ゼロワットパワー(株)</v>
      </c>
      <c r="BA555" s="19" t="str">
        <f>IF(係数3!G555="","",係数3!G555)</f>
        <v>ゼロワットパワー(株)_メニューH</v>
      </c>
      <c r="BB555" s="19">
        <f t="shared" si="26"/>
        <v>0</v>
      </c>
      <c r="BD555" s="19" t="str">
        <f>IF(係数3!L556="","",係数3!L556)</f>
        <v/>
      </c>
    </row>
    <row r="556" spans="47:56">
      <c r="AU556" s="19" t="str">
        <f>IF(係数3!A556="","",係数3!A556)</f>
        <v/>
      </c>
      <c r="AV556" s="19" t="str">
        <f>IF(係数3!B556="","",係数3!B556)</f>
        <v/>
      </c>
      <c r="AW556" s="19" t="str">
        <f>IF(係数3!C556="","",係数3!C556)</f>
        <v>メニューI(残差)</v>
      </c>
      <c r="AX556" s="19">
        <f>IF(係数3!D556="","",係数3!D556)</f>
        <v>6.3E-5</v>
      </c>
      <c r="AY556" s="19">
        <f>IF(係数3!E556="","",係数3!E556)</f>
        <v>6.3E-5</v>
      </c>
      <c r="AZ556" s="19" t="str">
        <f>IF(係数3!F556="","",係数3!F556)</f>
        <v>ゼロワットパワー(株)</v>
      </c>
      <c r="BA556" s="19" t="str">
        <f>IF(係数3!G556="","",係数3!G556)</f>
        <v>ゼロワットパワー(株)_メニューI(残差)</v>
      </c>
      <c r="BB556" s="19">
        <f t="shared" si="26"/>
        <v>6.3E-2</v>
      </c>
      <c r="BD556" s="19" t="str">
        <f>IF(係数3!L557="","",係数3!L557)</f>
        <v/>
      </c>
    </row>
    <row r="557" spans="47:56">
      <c r="AU557" s="19" t="str">
        <f>IF(係数3!A557="","",係数3!A557)</f>
        <v/>
      </c>
      <c r="AV557" s="19" t="str">
        <f>IF(係数3!B557="","",係数3!B557)</f>
        <v/>
      </c>
      <c r="AW557" s="19" t="str">
        <f>IF(係数3!C557="","",係数3!C557)</f>
        <v>(参考値)事業者全体</v>
      </c>
      <c r="AX557" s="19">
        <f>IF(係数3!D557="","",係数3!D557)</f>
        <v>7.9999999999999996E-6</v>
      </c>
      <c r="AY557" s="19">
        <f>IF(係数3!E557="","",係数3!E557)</f>
        <v>7.9999999999999996E-6</v>
      </c>
      <c r="AZ557" s="19" t="str">
        <f>IF(係数3!F557="","",係数3!F557)</f>
        <v>ゼロワットパワー(株)</v>
      </c>
      <c r="BA557" s="19" t="str">
        <f>IF(係数3!G557="","",係数3!G557)</f>
        <v>ゼロワットパワー(株)_(参考値)事業者全体</v>
      </c>
      <c r="BB557" s="19">
        <f t="shared" si="26"/>
        <v>8.0000000000000002E-3</v>
      </c>
      <c r="BD557" s="19" t="str">
        <f>IF(係数3!L558="","",係数3!L558)</f>
        <v/>
      </c>
    </row>
    <row r="558" spans="47:56">
      <c r="AU558" s="19" t="str">
        <f>IF(係数3!A558="","",係数3!A558)</f>
        <v>A0230</v>
      </c>
      <c r="AV558" s="19" t="str">
        <f>IF(係数3!B558="","",係数3!B558)</f>
        <v>アストマックス(株)</v>
      </c>
      <c r="AW558" s="19" t="str">
        <f>IF(係数3!C558="","",係数3!C558)</f>
        <v>メニューA</v>
      </c>
      <c r="AX558" s="19">
        <f>IF(係数3!D558="","",係数3!D558)</f>
        <v>0</v>
      </c>
      <c r="AY558" s="19">
        <f>IF(係数3!E558="","",係数3!E558)</f>
        <v>0</v>
      </c>
      <c r="AZ558" s="19" t="str">
        <f>IF(係数3!F558="","",係数3!F558)</f>
        <v>アストマックス(株)</v>
      </c>
      <c r="BA558" s="19" t="str">
        <f>IF(係数3!G558="","",係数3!G558)</f>
        <v>アストマックス(株)_メニューA</v>
      </c>
      <c r="BB558" s="19">
        <f t="shared" si="26"/>
        <v>0</v>
      </c>
      <c r="BD558" s="19" t="str">
        <f>IF(係数3!L559="","",係数3!L559)</f>
        <v/>
      </c>
    </row>
    <row r="559" spans="47:56">
      <c r="AU559" s="19" t="str">
        <f>IF(係数3!A559="","",係数3!A559)</f>
        <v/>
      </c>
      <c r="AV559" s="19" t="str">
        <f>IF(係数3!B559="","",係数3!B559)</f>
        <v/>
      </c>
      <c r="AW559" s="19" t="str">
        <f>IF(係数3!C559="","",係数3!C559)</f>
        <v>メニューB</v>
      </c>
      <c r="AX559" s="19">
        <f>IF(係数3!D559="","",係数3!D559)</f>
        <v>0</v>
      </c>
      <c r="AY559" s="19">
        <f>IF(係数3!E559="","",係数3!E559)</f>
        <v>0</v>
      </c>
      <c r="AZ559" s="19" t="str">
        <f>IF(係数3!F559="","",係数3!F559)</f>
        <v>アストマックス(株)</v>
      </c>
      <c r="BA559" s="19" t="str">
        <f>IF(係数3!G559="","",係数3!G559)</f>
        <v>アストマックス(株)_メニューB</v>
      </c>
      <c r="BB559" s="19">
        <f t="shared" si="26"/>
        <v>0</v>
      </c>
      <c r="BD559" s="19" t="str">
        <f>IF(係数3!L560="","",係数3!L560)</f>
        <v/>
      </c>
    </row>
    <row r="560" spans="47:56">
      <c r="AU560" s="19" t="str">
        <f>IF(係数3!A560="","",係数3!A560)</f>
        <v/>
      </c>
      <c r="AV560" s="19" t="str">
        <f>IF(係数3!B560="","",係数3!B560)</f>
        <v/>
      </c>
      <c r="AW560" s="19" t="str">
        <f>IF(係数3!C560="","",係数3!C560)</f>
        <v>メニューC</v>
      </c>
      <c r="AX560" s="19">
        <f>IF(係数3!D560="","",係数3!D560)</f>
        <v>4.1399999999999998E-4</v>
      </c>
      <c r="AY560" s="19">
        <f>IF(係数3!E560="","",係数3!E560)</f>
        <v>4.1399999999999998E-4</v>
      </c>
      <c r="AZ560" s="19" t="str">
        <f>IF(係数3!F560="","",係数3!F560)</f>
        <v>アストマックス(株)</v>
      </c>
      <c r="BA560" s="19" t="str">
        <f>IF(係数3!G560="","",係数3!G560)</f>
        <v>アストマックス(株)_メニューC</v>
      </c>
      <c r="BB560" s="19">
        <f t="shared" si="26"/>
        <v>0.41399999999999998</v>
      </c>
      <c r="BD560" s="19" t="str">
        <f>IF(係数3!L561="","",係数3!L561)</f>
        <v/>
      </c>
    </row>
    <row r="561" spans="47:56">
      <c r="AU561" s="19" t="str">
        <f>IF(係数3!A561="","",係数3!A561)</f>
        <v/>
      </c>
      <c r="AV561" s="19" t="str">
        <f>IF(係数3!B561="","",係数3!B561)</f>
        <v/>
      </c>
      <c r="AW561" s="19" t="str">
        <f>IF(係数3!C561="","",係数3!C561)</f>
        <v>メニューD(残差)</v>
      </c>
      <c r="AX561" s="19">
        <f>IF(係数3!D561="","",係数3!D561)</f>
        <v>7.7700000000000002E-4</v>
      </c>
      <c r="AY561" s="19">
        <f>IF(係数3!E561="","",係数3!E561)</f>
        <v>7.7700000000000002E-4</v>
      </c>
      <c r="AZ561" s="19" t="str">
        <f>IF(係数3!F561="","",係数3!F561)</f>
        <v>アストマックス(株)</v>
      </c>
      <c r="BA561" s="19" t="str">
        <f>IF(係数3!G561="","",係数3!G561)</f>
        <v>アストマックス(株)_メニューD(残差)</v>
      </c>
      <c r="BB561" s="19">
        <f t="shared" si="26"/>
        <v>0.77700000000000002</v>
      </c>
      <c r="BD561" s="19" t="str">
        <f>IF(係数3!L562="","",係数3!L562)</f>
        <v/>
      </c>
    </row>
    <row r="562" spans="47:56">
      <c r="AU562" s="19" t="str">
        <f>IF(係数3!A562="","",係数3!A562)</f>
        <v/>
      </c>
      <c r="AV562" s="19" t="str">
        <f>IF(係数3!B562="","",係数3!B562)</f>
        <v/>
      </c>
      <c r="AW562" s="19" t="str">
        <f>IF(係数3!C562="","",係数3!C562)</f>
        <v>(参考値)事業者全体</v>
      </c>
      <c r="AX562" s="19">
        <f>IF(係数3!D562="","",係数3!D562)</f>
        <v>7.5299999999999998E-4</v>
      </c>
      <c r="AY562" s="19">
        <f>IF(係数3!E562="","",係数3!E562)</f>
        <v>7.5299999999999998E-4</v>
      </c>
      <c r="AZ562" s="19" t="str">
        <f>IF(係数3!F562="","",係数3!F562)</f>
        <v>アストマックス(株)</v>
      </c>
      <c r="BA562" s="19" t="str">
        <f>IF(係数3!G562="","",係数3!G562)</f>
        <v>アストマックス(株)_(参考値)事業者全体</v>
      </c>
      <c r="BB562" s="19">
        <f t="shared" si="26"/>
        <v>0.753</v>
      </c>
      <c r="BD562" s="19" t="str">
        <f>IF(係数3!L563="","",係数3!L563)</f>
        <v/>
      </c>
    </row>
    <row r="563" spans="47:56">
      <c r="AU563" s="19" t="str">
        <f>IF(係数3!A563="","",係数3!A563)</f>
        <v>A0231</v>
      </c>
      <c r="AV563" s="19" t="str">
        <f>IF(係数3!B563="","",係数3!B563)</f>
        <v>(株)やまがた新電力</v>
      </c>
      <c r="AW563" s="19" t="str">
        <f>IF(係数3!C563="","",係数3!C563)</f>
        <v>メニューA</v>
      </c>
      <c r="AX563" s="19">
        <f>IF(係数3!D563="","",係数3!D563)</f>
        <v>0</v>
      </c>
      <c r="AY563" s="19">
        <f>IF(係数3!E563="","",係数3!E563)</f>
        <v>0</v>
      </c>
      <c r="AZ563" s="19" t="str">
        <f>IF(係数3!F563="","",係数3!F563)</f>
        <v>(株)やまがた新電力</v>
      </c>
      <c r="BA563" s="19" t="str">
        <f>IF(係数3!G563="","",係数3!G563)</f>
        <v>(株)やまがた新電力_メニューA</v>
      </c>
      <c r="BB563" s="19">
        <f t="shared" si="26"/>
        <v>0</v>
      </c>
      <c r="BD563" s="19" t="str">
        <f>IF(係数3!L564="","",係数3!L564)</f>
        <v/>
      </c>
    </row>
    <row r="564" spans="47:56">
      <c r="AU564" s="19" t="str">
        <f>IF(係数3!A564="","",係数3!A564)</f>
        <v/>
      </c>
      <c r="AV564" s="19" t="str">
        <f>IF(係数3!B564="","",係数3!B564)</f>
        <v/>
      </c>
      <c r="AW564" s="19" t="str">
        <f>IF(係数3!C564="","",係数3!C564)</f>
        <v>メニューB</v>
      </c>
      <c r="AX564" s="19">
        <f>IF(係数3!D564="","",係数3!D564)</f>
        <v>5.0000000000000004E-6</v>
      </c>
      <c r="AY564" s="19">
        <f>IF(係数3!E564="","",係数3!E564)</f>
        <v>5.0000000000000004E-6</v>
      </c>
      <c r="AZ564" s="19" t="str">
        <f>IF(係数3!F564="","",係数3!F564)</f>
        <v>(株)やまがた新電力</v>
      </c>
      <c r="BA564" s="19" t="str">
        <f>IF(係数3!G564="","",係数3!G564)</f>
        <v>(株)やまがた新電力_メニューB</v>
      </c>
      <c r="BB564" s="19">
        <f t="shared" si="26"/>
        <v>5.0000000000000001E-3</v>
      </c>
      <c r="BD564" s="19" t="str">
        <f>IF(係数3!L565="","",係数3!L565)</f>
        <v/>
      </c>
    </row>
    <row r="565" spans="47:56">
      <c r="AU565" s="19" t="str">
        <f>IF(係数3!A565="","",係数3!A565)</f>
        <v/>
      </c>
      <c r="AV565" s="19" t="str">
        <f>IF(係数3!B565="","",係数3!B565)</f>
        <v/>
      </c>
      <c r="AW565" s="19" t="str">
        <f>IF(係数3!C565="","",係数3!C565)</f>
        <v>メニューC</v>
      </c>
      <c r="AX565" s="19">
        <f>IF(係数3!D565="","",係数3!D565)</f>
        <v>1.17E-4</v>
      </c>
      <c r="AY565" s="19">
        <f>IF(係数3!E565="","",係数3!E565)</f>
        <v>1.17E-4</v>
      </c>
      <c r="AZ565" s="19" t="str">
        <f>IF(係数3!F565="","",係数3!F565)</f>
        <v>(株)やまがた新電力</v>
      </c>
      <c r="BA565" s="19" t="str">
        <f>IF(係数3!G565="","",係数3!G565)</f>
        <v>(株)やまがた新電力_メニューC</v>
      </c>
      <c r="BB565" s="19">
        <f t="shared" si="26"/>
        <v>0.11699999999999999</v>
      </c>
      <c r="BD565" s="19" t="str">
        <f>IF(係数3!L566="","",係数3!L566)</f>
        <v/>
      </c>
    </row>
    <row r="566" spans="47:56">
      <c r="AU566" s="19" t="str">
        <f>IF(係数3!A566="","",係数3!A566)</f>
        <v/>
      </c>
      <c r="AV566" s="19" t="str">
        <f>IF(係数3!B566="","",係数3!B566)</f>
        <v/>
      </c>
      <c r="AW566" s="19" t="str">
        <f>IF(係数3!C566="","",係数3!C566)</f>
        <v>メニューD(残差)</v>
      </c>
      <c r="AX566" s="19">
        <f>IF(係数3!D566="","",係数3!D566)</f>
        <v>4.2200000000000001E-4</v>
      </c>
      <c r="AY566" s="19">
        <f>IF(係数3!E566="","",係数3!E566)</f>
        <v>4.2200000000000001E-4</v>
      </c>
      <c r="AZ566" s="19" t="str">
        <f>IF(係数3!F566="","",係数3!F566)</f>
        <v>(株)やまがた新電力</v>
      </c>
      <c r="BA566" s="19" t="str">
        <f>IF(係数3!G566="","",係数3!G566)</f>
        <v>(株)やまがた新電力_メニューD(残差)</v>
      </c>
      <c r="BB566" s="19">
        <f t="shared" si="26"/>
        <v>0.42199999999999999</v>
      </c>
      <c r="BD566" s="19" t="str">
        <f>IF(係数3!L567="","",係数3!L567)</f>
        <v/>
      </c>
    </row>
    <row r="567" spans="47:56">
      <c r="AU567" s="19" t="str">
        <f>IF(係数3!A567="","",係数3!A567)</f>
        <v/>
      </c>
      <c r="AV567" s="19" t="str">
        <f>IF(係数3!B567="","",係数3!B567)</f>
        <v/>
      </c>
      <c r="AW567" s="19" t="str">
        <f>IF(係数3!C567="","",係数3!C567)</f>
        <v>(参考値)事業者全体</v>
      </c>
      <c r="AX567" s="19">
        <f>IF(係数3!D567="","",係数3!D567)</f>
        <v>1.2999999999999999E-4</v>
      </c>
      <c r="AY567" s="19">
        <f>IF(係数3!E567="","",係数3!E567)</f>
        <v>1.2999999999999999E-4</v>
      </c>
      <c r="AZ567" s="19" t="str">
        <f>IF(係数3!F567="","",係数3!F567)</f>
        <v>(株)やまがた新電力</v>
      </c>
      <c r="BA567" s="19" t="str">
        <f>IF(係数3!G567="","",係数3!G567)</f>
        <v>(株)やまがた新電力_(参考値)事業者全体</v>
      </c>
      <c r="BB567" s="19">
        <f t="shared" si="26"/>
        <v>0.12999999999999998</v>
      </c>
      <c r="BD567" s="19" t="str">
        <f>IF(係数3!L568="","",係数3!L568)</f>
        <v/>
      </c>
    </row>
    <row r="568" spans="47:56">
      <c r="AU568" s="19" t="str">
        <f>IF(係数3!A568="","",係数3!A568)</f>
        <v>A0232</v>
      </c>
      <c r="AV568" s="19" t="str">
        <f>IF(係数3!B568="","",係数3!B568)</f>
        <v>一般社団法人東松島みらいとし機構</v>
      </c>
      <c r="AW568" s="19" t="str">
        <f>IF(係数3!C568="","",係数3!C568)</f>
        <v>メニューA</v>
      </c>
      <c r="AX568" s="19">
        <f>IF(係数3!D568="","",係数3!D568)</f>
        <v>9.0000000000000002E-6</v>
      </c>
      <c r="AY568" s="19">
        <f>IF(係数3!E568="","",係数3!E568)</f>
        <v>9.0000000000000002E-6</v>
      </c>
      <c r="AZ568" s="19" t="str">
        <f>IF(係数3!F568="","",係数3!F568)</f>
        <v>一般社団法人東松島みらいとし機構</v>
      </c>
      <c r="BA568" s="19" t="str">
        <f>IF(係数3!G568="","",係数3!G568)</f>
        <v>一般社団法人東松島みらいとし機構_メニューA</v>
      </c>
      <c r="BB568" s="19">
        <f t="shared" si="26"/>
        <v>9.0000000000000011E-3</v>
      </c>
      <c r="BD568" s="19" t="str">
        <f>IF(係数3!L569="","",係数3!L569)</f>
        <v/>
      </c>
    </row>
    <row r="569" spans="47:56">
      <c r="AU569" s="19" t="str">
        <f>IF(係数3!A569="","",係数3!A569)</f>
        <v/>
      </c>
      <c r="AV569" s="19" t="str">
        <f>IF(係数3!B569="","",係数3!B569)</f>
        <v/>
      </c>
      <c r="AW569" s="19" t="str">
        <f>IF(係数3!C569="","",係数3!C569)</f>
        <v>メニューB(残差)</v>
      </c>
      <c r="AX569" s="19">
        <f>IF(係数3!D569="","",係数3!D569)</f>
        <v>4.75E-4</v>
      </c>
      <c r="AY569" s="19">
        <f>IF(係数3!E569="","",係数3!E569)</f>
        <v>4.75E-4</v>
      </c>
      <c r="AZ569" s="19" t="str">
        <f>IF(係数3!F569="","",係数3!F569)</f>
        <v>一般社団法人東松島みらいとし機構</v>
      </c>
      <c r="BA569" s="19" t="str">
        <f>IF(係数3!G569="","",係数3!G569)</f>
        <v>一般社団法人東松島みらいとし機構_メニューB(残差)</v>
      </c>
      <c r="BB569" s="19">
        <f t="shared" si="26"/>
        <v>0.47499999999999998</v>
      </c>
      <c r="BD569" s="19" t="str">
        <f>IF(係数3!L570="","",係数3!L570)</f>
        <v/>
      </c>
    </row>
    <row r="570" spans="47:56">
      <c r="AU570" s="19" t="str">
        <f>IF(係数3!A570="","",係数3!A570)</f>
        <v/>
      </c>
      <c r="AV570" s="19" t="str">
        <f>IF(係数3!B570="","",係数3!B570)</f>
        <v/>
      </c>
      <c r="AW570" s="19" t="str">
        <f>IF(係数3!C570="","",係数3!C570)</f>
        <v>(参考値)事業者全体</v>
      </c>
      <c r="AX570" s="19">
        <f>IF(係数3!D570="","",係数3!D570)</f>
        <v>4.6500000000000003E-4</v>
      </c>
      <c r="AY570" s="19">
        <f>IF(係数3!E570="","",係数3!E570)</f>
        <v>4.6500000000000003E-4</v>
      </c>
      <c r="AZ570" s="19" t="str">
        <f>IF(係数3!F570="","",係数3!F570)</f>
        <v>一般社団法人東松島みらいとし機構</v>
      </c>
      <c r="BA570" s="19" t="str">
        <f>IF(係数3!G570="","",係数3!G570)</f>
        <v>一般社団法人東松島みらいとし機構_(参考値)事業者全体</v>
      </c>
      <c r="BB570" s="19">
        <f t="shared" si="26"/>
        <v>0.46500000000000002</v>
      </c>
      <c r="BD570" s="19" t="str">
        <f>IF(係数3!L571="","",係数3!L571)</f>
        <v/>
      </c>
    </row>
    <row r="571" spans="47:56">
      <c r="AU571" s="19" t="str">
        <f>IF(係数3!A571="","",係数3!A571)</f>
        <v>A0234</v>
      </c>
      <c r="AV571" s="19" t="str">
        <f>IF(係数3!B571="","",係数3!B571)</f>
        <v>(株)グリーンパワー大東</v>
      </c>
      <c r="AW571" s="19" t="str">
        <f>IF(係数3!C571="","",係数3!C571)</f>
        <v>メニューA</v>
      </c>
      <c r="AX571" s="19">
        <f>IF(係数3!D571="","",係数3!D571)</f>
        <v>0</v>
      </c>
      <c r="AY571" s="19">
        <f>IF(係数3!E571="","",係数3!E571)</f>
        <v>0</v>
      </c>
      <c r="AZ571" s="19" t="str">
        <f>IF(係数3!F571="","",係数3!F571)</f>
        <v>(株)グリーンパワー大東</v>
      </c>
      <c r="BA571" s="19" t="str">
        <f>IF(係数3!G571="","",係数3!G571)</f>
        <v>(株)グリーンパワー大東_メニューA</v>
      </c>
      <c r="BB571" s="19">
        <f t="shared" si="26"/>
        <v>0</v>
      </c>
      <c r="BD571" s="19" t="str">
        <f>IF(係数3!L572="","",係数3!L572)</f>
        <v/>
      </c>
    </row>
    <row r="572" spans="47:56">
      <c r="AU572" s="19" t="str">
        <f>IF(係数3!A572="","",係数3!A572)</f>
        <v/>
      </c>
      <c r="AV572" s="19" t="str">
        <f>IF(係数3!B572="","",係数3!B572)</f>
        <v/>
      </c>
      <c r="AW572" s="19" t="str">
        <f>IF(係数3!C572="","",係数3!C572)</f>
        <v>メニューB</v>
      </c>
      <c r="AX572" s="19">
        <f>IF(係数3!D572="","",係数3!D572)</f>
        <v>1.2E-4</v>
      </c>
      <c r="AY572" s="19">
        <f>IF(係数3!E572="","",係数3!E572)</f>
        <v>1.2E-4</v>
      </c>
      <c r="AZ572" s="19" t="str">
        <f>IF(係数3!F572="","",係数3!F572)</f>
        <v>(株)グリーンパワー大東</v>
      </c>
      <c r="BA572" s="19" t="str">
        <f>IF(係数3!G572="","",係数3!G572)</f>
        <v>(株)グリーンパワー大東_メニューB</v>
      </c>
      <c r="BB572" s="19">
        <f t="shared" si="26"/>
        <v>0.12000000000000001</v>
      </c>
      <c r="BD572" s="19" t="str">
        <f>IF(係数3!L573="","",係数3!L573)</f>
        <v/>
      </c>
    </row>
    <row r="573" spans="47:56">
      <c r="AU573" s="19" t="str">
        <f>IF(係数3!A573="","",係数3!A573)</f>
        <v/>
      </c>
      <c r="AV573" s="19" t="str">
        <f>IF(係数3!B573="","",係数3!B573)</f>
        <v/>
      </c>
      <c r="AW573" s="19" t="str">
        <f>IF(係数3!C573="","",係数3!C573)</f>
        <v>メニューC(残差)</v>
      </c>
      <c r="AX573" s="19">
        <f>IF(係数3!D573="","",係数3!D573)</f>
        <v>2.1800000000000001E-4</v>
      </c>
      <c r="AY573" s="19">
        <f>IF(係数3!E573="","",係数3!E573)</f>
        <v>2.1800000000000001E-4</v>
      </c>
      <c r="AZ573" s="19" t="str">
        <f>IF(係数3!F573="","",係数3!F573)</f>
        <v>(株)グリーンパワー大東</v>
      </c>
      <c r="BA573" s="19" t="str">
        <f>IF(係数3!G573="","",係数3!G573)</f>
        <v>(株)グリーンパワー大東_メニューC(残差)</v>
      </c>
      <c r="BB573" s="19">
        <f t="shared" si="26"/>
        <v>0.21800000000000003</v>
      </c>
      <c r="BD573" s="19" t="str">
        <f>IF(係数3!L574="","",係数3!L574)</f>
        <v/>
      </c>
    </row>
    <row r="574" spans="47:56">
      <c r="AU574" s="19" t="str">
        <f>IF(係数3!A574="","",係数3!A574)</f>
        <v/>
      </c>
      <c r="AV574" s="19" t="str">
        <f>IF(係数3!B574="","",係数3!B574)</f>
        <v/>
      </c>
      <c r="AW574" s="19" t="str">
        <f>IF(係数3!C574="","",係数3!C574)</f>
        <v>(参考値)事業者全体</v>
      </c>
      <c r="AX574" s="19">
        <f>IF(係数3!D574="","",係数3!D574)</f>
        <v>1.17E-4</v>
      </c>
      <c r="AY574" s="19">
        <f>IF(係数3!E574="","",係数3!E574)</f>
        <v>1.17E-4</v>
      </c>
      <c r="AZ574" s="19" t="str">
        <f>IF(係数3!F574="","",係数3!F574)</f>
        <v>(株)グリーンパワー大東</v>
      </c>
      <c r="BA574" s="19" t="str">
        <f>IF(係数3!G574="","",係数3!G574)</f>
        <v>(株)グリーンパワー大東_(参考値)事業者全体</v>
      </c>
      <c r="BB574" s="19">
        <f t="shared" si="26"/>
        <v>0.11699999999999999</v>
      </c>
      <c r="BD574" s="19" t="str">
        <f>IF(係数3!L575="","",係数3!L575)</f>
        <v/>
      </c>
    </row>
    <row r="575" spans="47:56">
      <c r="AU575" s="19" t="str">
        <f>IF(係数3!A575="","",係数3!A575)</f>
        <v>A0236</v>
      </c>
      <c r="AV575" s="19" t="str">
        <f>IF(係数3!B575="","",係数3!B575)</f>
        <v>(株)シーラソーラー</v>
      </c>
      <c r="AW575" s="19" t="str">
        <f>IF(係数3!C575="","",係数3!C575)</f>
        <v/>
      </c>
      <c r="AX575" s="19">
        <f>IF(係数3!D575="","",係数3!D575)</f>
        <v>5.6800000000000004E-4</v>
      </c>
      <c r="AY575" s="19">
        <f>IF(係数3!E575="","",係数3!E575)</f>
        <v>5.6800000000000004E-4</v>
      </c>
      <c r="AZ575" s="19" t="str">
        <f>IF(係数3!F575="","",係数3!F575)</f>
        <v>(株)シーラソーラー</v>
      </c>
      <c r="BA575" s="19" t="str">
        <f>IF(係数3!G575="","",係数3!G575)</f>
        <v>(株)シーラソーラー_</v>
      </c>
      <c r="BB575" s="19">
        <f t="shared" si="26"/>
        <v>0.56800000000000006</v>
      </c>
      <c r="BD575" s="19" t="str">
        <f>IF(係数3!L576="","",係数3!L576)</f>
        <v/>
      </c>
    </row>
    <row r="576" spans="47:56">
      <c r="AU576" s="19" t="str">
        <f>IF(係数3!A576="","",係数3!A576)</f>
        <v>A0237</v>
      </c>
      <c r="AV576" s="19" t="str">
        <f>IF(係数3!B576="","",係数3!B576)</f>
        <v>御所野縄文電力(株)</v>
      </c>
      <c r="AW576" s="19" t="str">
        <f>IF(係数3!C576="","",係数3!C576)</f>
        <v/>
      </c>
      <c r="AX576" s="19">
        <f>IF(係数3!D576="","",係数3!D576)</f>
        <v>4.8000000000000001E-4</v>
      </c>
      <c r="AY576" s="19">
        <f>IF(係数3!E576="","",係数3!E576)</f>
        <v>4.8000000000000001E-4</v>
      </c>
      <c r="AZ576" s="19" t="str">
        <f>IF(係数3!F576="","",係数3!F576)</f>
        <v>御所野縄文電力(株)</v>
      </c>
      <c r="BA576" s="19" t="str">
        <f>IF(係数3!G576="","",係数3!G576)</f>
        <v>御所野縄文電力(株)_</v>
      </c>
      <c r="BB576" s="19">
        <f t="shared" si="26"/>
        <v>0.48000000000000004</v>
      </c>
      <c r="BD576" s="19" t="str">
        <f>IF(係数3!L577="","",係数3!L577)</f>
        <v/>
      </c>
    </row>
    <row r="577" spans="47:56">
      <c r="AU577" s="19" t="str">
        <f>IF(係数3!A577="","",係数3!A577)</f>
        <v>A0238</v>
      </c>
      <c r="AV577" s="19" t="str">
        <f>IF(係数3!B577="","",係数3!B577)</f>
        <v>(株)カーボンニュートラル</v>
      </c>
      <c r="AW577" s="19" t="str">
        <f>IF(係数3!C577="","",係数3!C577)</f>
        <v>メニューA</v>
      </c>
      <c r="AX577" s="19">
        <f>IF(係数3!D577="","",係数3!D577)</f>
        <v>0</v>
      </c>
      <c r="AY577" s="19">
        <f>IF(係数3!E577="","",係数3!E577)</f>
        <v>0</v>
      </c>
      <c r="AZ577" s="19" t="str">
        <f>IF(係数3!F577="","",係数3!F577)</f>
        <v>(株)カーボンニュートラル</v>
      </c>
      <c r="BA577" s="19" t="str">
        <f>IF(係数3!G577="","",係数3!G577)</f>
        <v>(株)カーボンニュートラル_メニューA</v>
      </c>
      <c r="BB577" s="19">
        <f t="shared" si="26"/>
        <v>0</v>
      </c>
      <c r="BD577" s="19" t="str">
        <f>IF(係数3!L578="","",係数3!L578)</f>
        <v/>
      </c>
    </row>
    <row r="578" spans="47:56">
      <c r="AU578" s="19" t="str">
        <f>IF(係数3!A578="","",係数3!A578)</f>
        <v/>
      </c>
      <c r="AV578" s="19" t="str">
        <f>IF(係数3!B578="","",係数3!B578)</f>
        <v/>
      </c>
      <c r="AW578" s="19" t="str">
        <f>IF(係数3!C578="","",係数3!C578)</f>
        <v>メニューB(残差)</v>
      </c>
      <c r="AX578" s="19">
        <f>IF(係数3!D578="","",係数3!D578)</f>
        <v>3.8299999999999999E-4</v>
      </c>
      <c r="AY578" s="19">
        <f>IF(係数3!E578="","",係数3!E578)</f>
        <v>3.8299999999999999E-4</v>
      </c>
      <c r="AZ578" s="19" t="str">
        <f>IF(係数3!F578="","",係数3!F578)</f>
        <v>(株)カーボンニュートラル</v>
      </c>
      <c r="BA578" s="19" t="str">
        <f>IF(係数3!G578="","",係数3!G578)</f>
        <v>(株)カーボンニュートラル_メニューB(残差)</v>
      </c>
      <c r="BB578" s="19">
        <f t="shared" si="26"/>
        <v>0.38300000000000001</v>
      </c>
      <c r="BD578" s="19" t="str">
        <f>IF(係数3!L579="","",係数3!L579)</f>
        <v/>
      </c>
    </row>
    <row r="579" spans="47:56">
      <c r="AU579" s="19" t="str">
        <f>IF(係数3!A579="","",係数3!A579)</f>
        <v/>
      </c>
      <c r="AV579" s="19" t="str">
        <f>IF(係数3!B579="","",係数3!B579)</f>
        <v/>
      </c>
      <c r="AW579" s="19" t="str">
        <f>IF(係数3!C579="","",係数3!C579)</f>
        <v>(参考値)事業者全体</v>
      </c>
      <c r="AX579" s="19">
        <f>IF(係数3!D579="","",係数3!D579)</f>
        <v>2.5799999999999998E-4</v>
      </c>
      <c r="AY579" s="19">
        <f>IF(係数3!E579="","",係数3!E579)</f>
        <v>2.5799999999999998E-4</v>
      </c>
      <c r="AZ579" s="19" t="str">
        <f>IF(係数3!F579="","",係数3!F579)</f>
        <v>(株)カーボンニュートラル</v>
      </c>
      <c r="BA579" s="19" t="str">
        <f>IF(係数3!G579="","",係数3!G579)</f>
        <v>(株)カーボンニュートラル_(参考値)事業者全体</v>
      </c>
      <c r="BB579" s="19">
        <f t="shared" si="26"/>
        <v>0.25800000000000001</v>
      </c>
      <c r="BD579" s="19" t="str">
        <f>IF(係数3!L580="","",係数3!L580)</f>
        <v/>
      </c>
    </row>
    <row r="580" spans="47:56">
      <c r="AU580" s="19" t="str">
        <f>IF(係数3!A580="","",係数3!A580)</f>
        <v>A0239</v>
      </c>
      <c r="AV580" s="19" t="str">
        <f>IF(係数3!B580="","",係数3!B580)</f>
        <v>宮古新電力(株)</v>
      </c>
      <c r="AW580" s="19" t="str">
        <f>IF(係数3!C580="","",係数3!C580)</f>
        <v>メニューA</v>
      </c>
      <c r="AX580" s="19">
        <f>IF(係数3!D580="","",係数3!D580)</f>
        <v>0</v>
      </c>
      <c r="AY580" s="19">
        <f>IF(係数3!E580="","",係数3!E580)</f>
        <v>0</v>
      </c>
      <c r="AZ580" s="19" t="str">
        <f>IF(係数3!F580="","",係数3!F580)</f>
        <v>宮古新電力(株)</v>
      </c>
      <c r="BA580" s="19" t="str">
        <f>IF(係数3!G580="","",係数3!G580)</f>
        <v>宮古新電力(株)_メニューA</v>
      </c>
      <c r="BB580" s="19">
        <f t="shared" si="26"/>
        <v>0</v>
      </c>
      <c r="BD580" s="19" t="str">
        <f>IF(係数3!L581="","",係数3!L581)</f>
        <v/>
      </c>
    </row>
    <row r="581" spans="47:56">
      <c r="AU581" s="19" t="str">
        <f>IF(係数3!A581="","",係数3!A581)</f>
        <v/>
      </c>
      <c r="AV581" s="19" t="str">
        <f>IF(係数3!B581="","",係数3!B581)</f>
        <v/>
      </c>
      <c r="AW581" s="19" t="str">
        <f>IF(係数3!C581="","",係数3!C581)</f>
        <v>メニューB(残差)</v>
      </c>
      <c r="AX581" s="19">
        <f>IF(係数3!D581="","",係数3!D581)</f>
        <v>4.5899999999999999E-4</v>
      </c>
      <c r="AY581" s="19">
        <f>IF(係数3!E581="","",係数3!E581)</f>
        <v>4.5899999999999999E-4</v>
      </c>
      <c r="AZ581" s="19" t="str">
        <f>IF(係数3!F581="","",係数3!F581)</f>
        <v>宮古新電力(株)</v>
      </c>
      <c r="BA581" s="19" t="str">
        <f>IF(係数3!G581="","",係数3!G581)</f>
        <v>宮古新電力(株)_メニューB(残差)</v>
      </c>
      <c r="BB581" s="19">
        <f t="shared" si="26"/>
        <v>0.45899999999999996</v>
      </c>
      <c r="BD581" s="19" t="str">
        <f>IF(係数3!L582="","",係数3!L582)</f>
        <v/>
      </c>
    </row>
    <row r="582" spans="47:56">
      <c r="AU582" s="19" t="str">
        <f>IF(係数3!A582="","",係数3!A582)</f>
        <v/>
      </c>
      <c r="AV582" s="19" t="str">
        <f>IF(係数3!B582="","",係数3!B582)</f>
        <v/>
      </c>
      <c r="AW582" s="19" t="str">
        <f>IF(係数3!C582="","",係数3!C582)</f>
        <v>(参考値)事業者全体</v>
      </c>
      <c r="AX582" s="19">
        <f>IF(係数3!D582="","",係数3!D582)</f>
        <v>4.5899999999999999E-4</v>
      </c>
      <c r="AY582" s="19">
        <f>IF(係数3!E582="","",係数3!E582)</f>
        <v>4.5899999999999999E-4</v>
      </c>
      <c r="AZ582" s="19" t="str">
        <f>IF(係数3!F582="","",係数3!F582)</f>
        <v>宮古新電力(株)</v>
      </c>
      <c r="BA582" s="19" t="str">
        <f>IF(係数3!G582="","",係数3!G582)</f>
        <v>宮古新電力(株)_(参考値)事業者全体</v>
      </c>
      <c r="BB582" s="19">
        <f t="shared" ref="BB582:BB645" si="27">AY582*1000</f>
        <v>0.45899999999999996</v>
      </c>
      <c r="BD582" s="19" t="str">
        <f>IF(係数3!L583="","",係数3!L583)</f>
        <v/>
      </c>
    </row>
    <row r="583" spans="47:56">
      <c r="AU583" s="19" t="str">
        <f>IF(係数3!A583="","",係数3!A583)</f>
        <v>A0240</v>
      </c>
      <c r="AV583" s="19" t="str">
        <f>IF(係数3!B583="","",係数3!B583)</f>
        <v>長崎地域電力(株)</v>
      </c>
      <c r="AW583" s="19" t="str">
        <f>IF(係数3!C583="","",係数3!C583)</f>
        <v/>
      </c>
      <c r="AX583" s="19">
        <f>IF(係数3!D583="","",係数3!D583)</f>
        <v>5.8699999999999996E-4</v>
      </c>
      <c r="AY583" s="19">
        <f>IF(係数3!E583="","",係数3!E583)</f>
        <v>5.8699999999999996E-4</v>
      </c>
      <c r="AZ583" s="19" t="str">
        <f>IF(係数3!F583="","",係数3!F583)</f>
        <v>長崎地域電力(株)</v>
      </c>
      <c r="BA583" s="19" t="str">
        <f>IF(係数3!G583="","",係数3!G583)</f>
        <v>長崎地域電力(株)_</v>
      </c>
      <c r="BB583" s="19">
        <f t="shared" si="27"/>
        <v>0.58699999999999997</v>
      </c>
      <c r="BD583" s="19" t="str">
        <f>IF(係数3!L584="","",係数3!L584)</f>
        <v/>
      </c>
    </row>
    <row r="584" spans="47:56">
      <c r="AU584" s="19" t="str">
        <f>IF(係数3!A584="","",係数3!A584)</f>
        <v>A0241</v>
      </c>
      <c r="AV584" s="19" t="str">
        <f>IF(係数3!B584="","",係数3!B584)</f>
        <v>(株)エネアーク関西</v>
      </c>
      <c r="AW584" s="19" t="str">
        <f>IF(係数3!C584="","",係数3!C584)</f>
        <v/>
      </c>
      <c r="AX584" s="19">
        <f>IF(係数3!D584="","",係数3!D584)</f>
        <v>3.7800000000000003E-4</v>
      </c>
      <c r="AY584" s="19">
        <f>IF(係数3!E584="","",係数3!E584)</f>
        <v>3.7800000000000003E-4</v>
      </c>
      <c r="AZ584" s="19" t="str">
        <f>IF(係数3!F584="","",係数3!F584)</f>
        <v>(株)エネアーク関西</v>
      </c>
      <c r="BA584" s="19" t="str">
        <f>IF(係数3!G584="","",係数3!G584)</f>
        <v>(株)エネアーク関西_</v>
      </c>
      <c r="BB584" s="19">
        <f t="shared" si="27"/>
        <v>0.378</v>
      </c>
      <c r="BD584" s="19" t="str">
        <f>IF(係数3!L585="","",係数3!L585)</f>
        <v/>
      </c>
    </row>
    <row r="585" spans="47:56">
      <c r="AU585" s="19" t="str">
        <f>IF(係数3!A585="","",係数3!A585)</f>
        <v>A0243</v>
      </c>
      <c r="AV585" s="19" t="str">
        <f>IF(係数3!B585="","",係数3!B585)</f>
        <v>近畿電力(株)</v>
      </c>
      <c r="AW585" s="19" t="str">
        <f>IF(係数3!C585="","",係数3!C585)</f>
        <v/>
      </c>
      <c r="AX585" s="19">
        <f>IF(係数3!D585="","",係数3!D585)</f>
        <v>3.8299999999999999E-4</v>
      </c>
      <c r="AY585" s="19">
        <f>IF(係数3!E585="","",係数3!E585)</f>
        <v>3.8299999999999999E-4</v>
      </c>
      <c r="AZ585" s="19" t="str">
        <f>IF(係数3!F585="","",係数3!F585)</f>
        <v>近畿電力(株)</v>
      </c>
      <c r="BA585" s="19" t="str">
        <f>IF(係数3!G585="","",係数3!G585)</f>
        <v>近畿電力(株)_</v>
      </c>
      <c r="BB585" s="19">
        <f t="shared" si="27"/>
        <v>0.38300000000000001</v>
      </c>
      <c r="BD585" s="19" t="str">
        <f>IF(係数3!L586="","",係数3!L586)</f>
        <v/>
      </c>
    </row>
    <row r="586" spans="47:56">
      <c r="AU586" s="19" t="str">
        <f>IF(係数3!A586="","",係数3!A586)</f>
        <v>A0245</v>
      </c>
      <c r="AV586" s="19" t="str">
        <f>IF(係数3!B586="","",係数3!B586)</f>
        <v>新電力おおいた(株)</v>
      </c>
      <c r="AW586" s="19" t="str">
        <f>IF(係数3!C586="","",係数3!C586)</f>
        <v>メニューA</v>
      </c>
      <c r="AX586" s="19">
        <f>IF(係数3!D586="","",係数3!D586)</f>
        <v>0</v>
      </c>
      <c r="AY586" s="19">
        <f>IF(係数3!E586="","",係数3!E586)</f>
        <v>0</v>
      </c>
      <c r="AZ586" s="19" t="str">
        <f>IF(係数3!F586="","",係数3!F586)</f>
        <v>新電力おおいた(株)</v>
      </c>
      <c r="BA586" s="19" t="str">
        <f>IF(係数3!G586="","",係数3!G586)</f>
        <v>新電力おおいた(株)_メニューA</v>
      </c>
      <c r="BB586" s="19">
        <f t="shared" si="27"/>
        <v>0</v>
      </c>
      <c r="BD586" s="19" t="str">
        <f>IF(係数3!L587="","",係数3!L587)</f>
        <v/>
      </c>
    </row>
    <row r="587" spans="47:56">
      <c r="AU587" s="19" t="str">
        <f>IF(係数3!A587="","",係数3!A587)</f>
        <v/>
      </c>
      <c r="AV587" s="19" t="str">
        <f>IF(係数3!B587="","",係数3!B587)</f>
        <v/>
      </c>
      <c r="AW587" s="19" t="str">
        <f>IF(係数3!C587="","",係数3!C587)</f>
        <v>メニューB(残差)</v>
      </c>
      <c r="AX587" s="19">
        <f>IF(係数3!D587="","",係数3!D587)</f>
        <v>3.7500000000000001E-4</v>
      </c>
      <c r="AY587" s="19">
        <f>IF(係数3!E587="","",係数3!E587)</f>
        <v>3.7500000000000001E-4</v>
      </c>
      <c r="AZ587" s="19" t="str">
        <f>IF(係数3!F587="","",係数3!F587)</f>
        <v>新電力おおいた(株)</v>
      </c>
      <c r="BA587" s="19" t="str">
        <f>IF(係数3!G587="","",係数3!G587)</f>
        <v>新電力おおいた(株)_メニューB(残差)</v>
      </c>
      <c r="BB587" s="19">
        <f t="shared" si="27"/>
        <v>0.375</v>
      </c>
      <c r="BD587" s="19" t="str">
        <f>IF(係数3!L588="","",係数3!L588)</f>
        <v/>
      </c>
    </row>
    <row r="588" spans="47:56">
      <c r="AU588" s="19" t="str">
        <f>IF(係数3!A588="","",係数3!A588)</f>
        <v/>
      </c>
      <c r="AV588" s="19" t="str">
        <f>IF(係数3!B588="","",係数3!B588)</f>
        <v/>
      </c>
      <c r="AW588" s="19" t="str">
        <f>IF(係数3!C588="","",係数3!C588)</f>
        <v>(参考値)事業者全体</v>
      </c>
      <c r="AX588" s="19">
        <f>IF(係数3!D588="","",係数3!D588)</f>
        <v>3.5100000000000002E-4</v>
      </c>
      <c r="AY588" s="19">
        <f>IF(係数3!E588="","",係数3!E588)</f>
        <v>3.5100000000000002E-4</v>
      </c>
      <c r="AZ588" s="19" t="str">
        <f>IF(係数3!F588="","",係数3!F588)</f>
        <v>新電力おおいた(株)</v>
      </c>
      <c r="BA588" s="19" t="str">
        <f>IF(係数3!G588="","",係数3!G588)</f>
        <v>新電力おおいた(株)_(参考値)事業者全体</v>
      </c>
      <c r="BB588" s="19">
        <f t="shared" si="27"/>
        <v>0.35100000000000003</v>
      </c>
      <c r="BD588" s="19" t="str">
        <f>IF(係数3!L589="","",係数3!L589)</f>
        <v/>
      </c>
    </row>
    <row r="589" spans="47:56">
      <c r="AU589" s="19" t="str">
        <f>IF(係数3!A589="","",係数3!A589)</f>
        <v>A0246</v>
      </c>
      <c r="AV589" s="19" t="str">
        <f>IF(係数3!B589="","",係数3!B589)</f>
        <v>(株)日本セレモニー</v>
      </c>
      <c r="AW589" s="19" t="str">
        <f>IF(係数3!C589="","",係数3!C589)</f>
        <v/>
      </c>
      <c r="AX589" s="19">
        <f>IF(係数3!D589="","",係数3!D589)</f>
        <v>5.6700000000000001E-4</v>
      </c>
      <c r="AY589" s="19">
        <f>IF(係数3!E589="","",係数3!E589)</f>
        <v>5.6700000000000001E-4</v>
      </c>
      <c r="AZ589" s="19" t="str">
        <f>IF(係数3!F589="","",係数3!F589)</f>
        <v>(株)日本セレモニー</v>
      </c>
      <c r="BA589" s="19" t="str">
        <f>IF(係数3!G589="","",係数3!G589)</f>
        <v>(株)日本セレモニー_</v>
      </c>
      <c r="BB589" s="19">
        <f t="shared" si="27"/>
        <v>0.56700000000000006</v>
      </c>
      <c r="BD589" s="19" t="str">
        <f>IF(係数3!L590="","",係数3!L590)</f>
        <v/>
      </c>
    </row>
    <row r="590" spans="47:56">
      <c r="AU590" s="19" t="str">
        <f>IF(係数3!A590="","",係数3!A590)</f>
        <v>A0248</v>
      </c>
      <c r="AV590" s="19" t="str">
        <f>IF(係数3!B590="","",係数3!B590)</f>
        <v>(株)池見石油店</v>
      </c>
      <c r="AW590" s="19" t="str">
        <f>IF(係数3!C590="","",係数3!C590)</f>
        <v/>
      </c>
      <c r="AX590" s="19">
        <f>IF(係数3!D590="","",係数3!D590)</f>
        <v>6.4700000000000001E-4</v>
      </c>
      <c r="AY590" s="19">
        <f>IF(係数3!E590="","",係数3!E590)</f>
        <v>6.4700000000000001E-4</v>
      </c>
      <c r="AZ590" s="19" t="str">
        <f>IF(係数3!F590="","",係数3!F590)</f>
        <v>(株)池見石油店</v>
      </c>
      <c r="BA590" s="19" t="str">
        <f>IF(係数3!G590="","",係数3!G590)</f>
        <v>(株)池見石油店_</v>
      </c>
      <c r="BB590" s="19">
        <f t="shared" si="27"/>
        <v>0.64700000000000002</v>
      </c>
      <c r="BD590" s="19" t="str">
        <f>IF(係数3!L591="","",係数3!L591)</f>
        <v/>
      </c>
    </row>
    <row r="591" spans="47:56">
      <c r="AU591" s="19" t="str">
        <f>IF(係数3!A591="","",係数3!A591)</f>
        <v>A0250</v>
      </c>
      <c r="AV591" s="19" t="str">
        <f>IF(係数3!B591="","",係数3!B591)</f>
        <v>芝浦電力(株)</v>
      </c>
      <c r="AW591" s="19" t="str">
        <f>IF(係数3!C591="","",係数3!C591)</f>
        <v>メニューA</v>
      </c>
      <c r="AX591" s="19">
        <f>IF(係数3!D591="","",係数3!D591)</f>
        <v>0</v>
      </c>
      <c r="AY591" s="19">
        <f>IF(係数3!E591="","",係数3!E591)</f>
        <v>0</v>
      </c>
      <c r="AZ591" s="19" t="str">
        <f>IF(係数3!F591="","",係数3!F591)</f>
        <v>芝浦電力(株)</v>
      </c>
      <c r="BA591" s="19" t="str">
        <f>IF(係数3!G591="","",係数3!G591)</f>
        <v>芝浦電力(株)_メニューA</v>
      </c>
      <c r="BB591" s="19">
        <f t="shared" si="27"/>
        <v>0</v>
      </c>
      <c r="BD591" s="19" t="str">
        <f>IF(係数3!L592="","",係数3!L592)</f>
        <v/>
      </c>
    </row>
    <row r="592" spans="47:56">
      <c r="AU592" s="19" t="str">
        <f>IF(係数3!A592="","",係数3!A592)</f>
        <v/>
      </c>
      <c r="AV592" s="19" t="str">
        <f>IF(係数3!B592="","",係数3!B592)</f>
        <v/>
      </c>
      <c r="AW592" s="19" t="str">
        <f>IF(係数3!C592="","",係数3!C592)</f>
        <v>メニューB(残差)</v>
      </c>
      <c r="AX592" s="19">
        <f>IF(係数3!D592="","",係数3!D592)</f>
        <v>5.4299999999999997E-4</v>
      </c>
      <c r="AY592" s="19">
        <f>IF(係数3!E592="","",係数3!E592)</f>
        <v>5.4299999999999997E-4</v>
      </c>
      <c r="AZ592" s="19" t="str">
        <f>IF(係数3!F592="","",係数3!F592)</f>
        <v>芝浦電力(株)</v>
      </c>
      <c r="BA592" s="19" t="str">
        <f>IF(係数3!G592="","",係数3!G592)</f>
        <v>芝浦電力(株)_メニューB(残差)</v>
      </c>
      <c r="BB592" s="19">
        <f t="shared" si="27"/>
        <v>0.54299999999999993</v>
      </c>
      <c r="BD592" s="19" t="str">
        <f>IF(係数3!L593="","",係数3!L593)</f>
        <v/>
      </c>
    </row>
    <row r="593" spans="47:56">
      <c r="AU593" s="19" t="str">
        <f>IF(係数3!A593="","",係数3!A593)</f>
        <v/>
      </c>
      <c r="AV593" s="19" t="str">
        <f>IF(係数3!B593="","",係数3!B593)</f>
        <v/>
      </c>
      <c r="AW593" s="19" t="str">
        <f>IF(係数3!C593="","",係数3!C593)</f>
        <v>(参考値)事業者全体</v>
      </c>
      <c r="AX593" s="19">
        <f>IF(係数3!D593="","",係数3!D593)</f>
        <v>4.9399999999999997E-4</v>
      </c>
      <c r="AY593" s="19">
        <f>IF(係数3!E593="","",係数3!E593)</f>
        <v>4.9399999999999997E-4</v>
      </c>
      <c r="AZ593" s="19" t="str">
        <f>IF(係数3!F593="","",係数3!F593)</f>
        <v>芝浦電力(株)</v>
      </c>
      <c r="BA593" s="19" t="str">
        <f>IF(係数3!G593="","",係数3!G593)</f>
        <v>芝浦電力(株)_(参考値)事業者全体</v>
      </c>
      <c r="BB593" s="19">
        <f t="shared" si="27"/>
        <v>0.49399999999999999</v>
      </c>
      <c r="BD593" s="19" t="str">
        <f>IF(係数3!L594="","",係数3!L594)</f>
        <v/>
      </c>
    </row>
    <row r="594" spans="47:56">
      <c r="AU594" s="19" t="str">
        <f>IF(係数3!A594="","",係数3!A594)</f>
        <v>A0253</v>
      </c>
      <c r="AV594" s="19" t="str">
        <f>IF(係数3!B594="","",係数3!B594)</f>
        <v>(株)地域創生ホールディングス</v>
      </c>
      <c r="AW594" s="19" t="str">
        <f>IF(係数3!C594="","",係数3!C594)</f>
        <v/>
      </c>
      <c r="AX594" s="19">
        <f>IF(係数3!D594="","",係数3!D594)</f>
        <v>4.2299999999999998E-4</v>
      </c>
      <c r="AY594" s="19">
        <f>IF(係数3!E594="","",係数3!E594)</f>
        <v>4.2299999999999998E-4</v>
      </c>
      <c r="AZ594" s="19" t="str">
        <f>IF(係数3!F594="","",係数3!F594)</f>
        <v>(株)地域創生ホールディングス</v>
      </c>
      <c r="BA594" s="19" t="str">
        <f>IF(係数3!G594="","",係数3!G594)</f>
        <v>(株)地域創生ホールディングス_</v>
      </c>
      <c r="BB594" s="19">
        <f t="shared" si="27"/>
        <v>0.42299999999999999</v>
      </c>
      <c r="BD594" s="19" t="str">
        <f>IF(係数3!L595="","",係数3!L595)</f>
        <v/>
      </c>
    </row>
    <row r="595" spans="47:56">
      <c r="AU595" s="19" t="str">
        <f>IF(係数3!A595="","",係数3!A595)</f>
        <v>A0256</v>
      </c>
      <c r="AV595" s="19" t="str">
        <f>IF(係数3!B595="","",係数3!B595)</f>
        <v>(株)エーコープサービス</v>
      </c>
      <c r="AW595" s="19" t="str">
        <f>IF(係数3!C595="","",係数3!C595)</f>
        <v/>
      </c>
      <c r="AX595" s="19">
        <f>IF(係数3!D595="","",係数3!D595)</f>
        <v>4.06E-4</v>
      </c>
      <c r="AY595" s="19">
        <f>IF(係数3!E595="","",係数3!E595)</f>
        <v>4.06E-4</v>
      </c>
      <c r="AZ595" s="19" t="str">
        <f>IF(係数3!F595="","",係数3!F595)</f>
        <v>(株)エーコープサービス</v>
      </c>
      <c r="BA595" s="19" t="str">
        <f>IF(係数3!G595="","",係数3!G595)</f>
        <v>(株)エーコープサービス_</v>
      </c>
      <c r="BB595" s="19">
        <f t="shared" si="27"/>
        <v>0.40600000000000003</v>
      </c>
      <c r="BD595" s="19" t="str">
        <f>IF(係数3!L596="","",係数3!L596)</f>
        <v/>
      </c>
    </row>
    <row r="596" spans="47:56">
      <c r="AU596" s="19" t="str">
        <f>IF(係数3!A596="","",係数3!A596)</f>
        <v>A0258</v>
      </c>
      <c r="AV596" s="19" t="str">
        <f>IF(係数3!B596="","",係数3!B596)</f>
        <v>宮崎瓦斯(株)(旧：(株)宮崎ガスリビング)</v>
      </c>
      <c r="AW596" s="19" t="str">
        <f>IF(係数3!C596="","",係数3!C596)</f>
        <v/>
      </c>
      <c r="AX596" s="19">
        <f>IF(係数3!D596="","",係数3!D596)</f>
        <v>4.5600000000000003E-4</v>
      </c>
      <c r="AY596" s="19">
        <f>IF(係数3!E596="","",係数3!E596)</f>
        <v>4.5600000000000003E-4</v>
      </c>
      <c r="AZ596" s="19" t="str">
        <f>IF(係数3!F596="","",係数3!F596)</f>
        <v>宮崎瓦斯(株)(旧：(株)宮崎ガスリビング)</v>
      </c>
      <c r="BA596" s="19" t="str">
        <f>IF(係数3!G596="","",係数3!G596)</f>
        <v>宮崎瓦斯(株)(旧：(株)宮崎ガスリビング)_</v>
      </c>
      <c r="BB596" s="19">
        <f t="shared" si="27"/>
        <v>0.45600000000000002</v>
      </c>
      <c r="BD596" s="19" t="str">
        <f>IF(係数3!L597="","",係数3!L597)</f>
        <v/>
      </c>
    </row>
    <row r="597" spans="47:56">
      <c r="AU597" s="19" t="str">
        <f>IF(係数3!A597="","",係数3!A597)</f>
        <v>A0259</v>
      </c>
      <c r="AV597" s="19" t="str">
        <f>IF(係数3!B597="","",係数3!B597)</f>
        <v>山陰エレキ・アライアンス(株)</v>
      </c>
      <c r="AW597" s="19" t="str">
        <f>IF(係数3!C597="","",係数3!C597)</f>
        <v/>
      </c>
      <c r="AX597" s="19">
        <f>IF(係数3!D597="","",係数3!D597)</f>
        <v>4.3800000000000002E-4</v>
      </c>
      <c r="AY597" s="19">
        <f>IF(係数3!E597="","",係数3!E597)</f>
        <v>4.3800000000000002E-4</v>
      </c>
      <c r="AZ597" s="19" t="str">
        <f>IF(係数3!F597="","",係数3!F597)</f>
        <v>山陰エレキ・アライアンス(株)</v>
      </c>
      <c r="BA597" s="19" t="str">
        <f>IF(係数3!G597="","",係数3!G597)</f>
        <v>山陰エレキ・アライアンス(株)_</v>
      </c>
      <c r="BB597" s="19">
        <f t="shared" si="27"/>
        <v>0.438</v>
      </c>
      <c r="BD597" s="19" t="str">
        <f>IF(係数3!L598="","",係数3!L598)</f>
        <v/>
      </c>
    </row>
    <row r="598" spans="47:56">
      <c r="AU598" s="19" t="str">
        <f>IF(係数3!A598="","",係数3!A598)</f>
        <v>A0260</v>
      </c>
      <c r="AV598" s="19" t="str">
        <f>IF(係数3!B598="","",係数3!B598)</f>
        <v>(株)ジョヴィ</v>
      </c>
      <c r="AW598" s="19" t="str">
        <f>IF(係数3!C598="","",係数3!C598)</f>
        <v/>
      </c>
      <c r="AX598" s="19">
        <f>IF(係数3!D598="","",係数3!D598)</f>
        <v>4.5399999999999998E-4</v>
      </c>
      <c r="AY598" s="19">
        <f>IF(係数3!E598="","",係数3!E598)</f>
        <v>4.5399999999999998E-4</v>
      </c>
      <c r="AZ598" s="19" t="str">
        <f>IF(係数3!F598="","",係数3!F598)</f>
        <v>(株)ジョヴィ</v>
      </c>
      <c r="BA598" s="19" t="str">
        <f>IF(係数3!G598="","",係数3!G598)</f>
        <v>(株)ジョヴィ_</v>
      </c>
      <c r="BB598" s="19">
        <f t="shared" si="27"/>
        <v>0.45399999999999996</v>
      </c>
      <c r="BD598" s="19" t="str">
        <f>IF(係数3!L599="","",係数3!L599)</f>
        <v/>
      </c>
    </row>
    <row r="599" spans="47:56">
      <c r="AU599" s="19" t="str">
        <f>IF(係数3!A599="","",係数3!A599)</f>
        <v>A0261</v>
      </c>
      <c r="AV599" s="19" t="str">
        <f>IF(係数3!B599="","",係数3!B599)</f>
        <v xml:space="preserve">ミライフ東日本(株) </v>
      </c>
      <c r="AW599" s="19" t="str">
        <f>IF(係数3!C599="","",係数3!C599)</f>
        <v>メニューA</v>
      </c>
      <c r="AX599" s="19">
        <f>IF(係数3!D599="","",係数3!D599)</f>
        <v>0</v>
      </c>
      <c r="AY599" s="19">
        <f>IF(係数3!E599="","",係数3!E599)</f>
        <v>0</v>
      </c>
      <c r="AZ599" s="19" t="str">
        <f>IF(係数3!F599="","",係数3!F599)</f>
        <v xml:space="preserve">ミライフ東日本(株) </v>
      </c>
      <c r="BA599" s="19" t="str">
        <f>IF(係数3!G599="","",係数3!G599)</f>
        <v>ミライフ東日本(株) _メニューA</v>
      </c>
      <c r="BB599" s="19">
        <f t="shared" si="27"/>
        <v>0</v>
      </c>
      <c r="BD599" s="19" t="str">
        <f>IF(係数3!L600="","",係数3!L600)</f>
        <v/>
      </c>
    </row>
    <row r="600" spans="47:56">
      <c r="AU600" s="19" t="str">
        <f>IF(係数3!A600="","",係数3!A600)</f>
        <v/>
      </c>
      <c r="AV600" s="19" t="str">
        <f>IF(係数3!B600="","",係数3!B600)</f>
        <v/>
      </c>
      <c r="AW600" s="19" t="str">
        <f>IF(係数3!C600="","",係数3!C600)</f>
        <v>メニューB(残差)</v>
      </c>
      <c r="AX600" s="19">
        <f>IF(係数3!D600="","",係数3!D600)</f>
        <v>4.1899999999999999E-4</v>
      </c>
      <c r="AY600" s="19">
        <f>IF(係数3!E600="","",係数3!E600)</f>
        <v>4.1899999999999999E-4</v>
      </c>
      <c r="AZ600" s="19" t="str">
        <f>IF(係数3!F600="","",係数3!F600)</f>
        <v xml:space="preserve">ミライフ東日本(株) </v>
      </c>
      <c r="BA600" s="19" t="str">
        <f>IF(係数3!G600="","",係数3!G600)</f>
        <v>ミライフ東日本(株) _メニューB(残差)</v>
      </c>
      <c r="BB600" s="19">
        <f t="shared" si="27"/>
        <v>0.41899999999999998</v>
      </c>
      <c r="BD600" s="19" t="str">
        <f>IF(係数3!L601="","",係数3!L601)</f>
        <v/>
      </c>
    </row>
    <row r="601" spans="47:56">
      <c r="AU601" s="19" t="str">
        <f>IF(係数3!A601="","",係数3!A601)</f>
        <v/>
      </c>
      <c r="AV601" s="19" t="str">
        <f>IF(係数3!B601="","",係数3!B601)</f>
        <v/>
      </c>
      <c r="AW601" s="19" t="str">
        <f>IF(係数3!C601="","",係数3!C601)</f>
        <v>(参考値)事業者全体</v>
      </c>
      <c r="AX601" s="19">
        <f>IF(係数3!D601="","",係数3!D601)</f>
        <v>4.1899999999999999E-4</v>
      </c>
      <c r="AY601" s="19">
        <f>IF(係数3!E601="","",係数3!E601)</f>
        <v>4.1899999999999999E-4</v>
      </c>
      <c r="AZ601" s="19" t="str">
        <f>IF(係数3!F601="","",係数3!F601)</f>
        <v xml:space="preserve">ミライフ東日本(株) </v>
      </c>
      <c r="BA601" s="19" t="str">
        <f>IF(係数3!G601="","",係数3!G601)</f>
        <v>ミライフ東日本(株) _(参考値)事業者全体</v>
      </c>
      <c r="BB601" s="19">
        <f t="shared" si="27"/>
        <v>0.41899999999999998</v>
      </c>
      <c r="BD601" s="19" t="str">
        <f>IF(係数3!L602="","",係数3!L602)</f>
        <v/>
      </c>
    </row>
    <row r="602" spans="47:56">
      <c r="AU602" s="19" t="str">
        <f>IF(係数3!A602="","",係数3!A602)</f>
        <v>A0264</v>
      </c>
      <c r="AV602" s="19" t="str">
        <f>IF(係数3!B602="","",係数3!B602)</f>
        <v>山陰酸素工業(株)</v>
      </c>
      <c r="AW602" s="19" t="str">
        <f>IF(係数3!C602="","",係数3!C602)</f>
        <v/>
      </c>
      <c r="AX602" s="19">
        <f>IF(係数3!D602="","",係数3!D602)</f>
        <v>4.3800000000000002E-4</v>
      </c>
      <c r="AY602" s="19">
        <f>IF(係数3!E602="","",係数3!E602)</f>
        <v>4.3800000000000002E-4</v>
      </c>
      <c r="AZ602" s="19" t="str">
        <f>IF(係数3!F602="","",係数3!F602)</f>
        <v>山陰酸素工業(株)</v>
      </c>
      <c r="BA602" s="19" t="str">
        <f>IF(係数3!G602="","",係数3!G602)</f>
        <v>山陰酸素工業(株)_</v>
      </c>
      <c r="BB602" s="19">
        <f t="shared" si="27"/>
        <v>0.438</v>
      </c>
      <c r="BD602" s="19" t="str">
        <f>IF(係数3!L603="","",係数3!L603)</f>
        <v/>
      </c>
    </row>
    <row r="603" spans="47:56">
      <c r="AU603" s="19" t="str">
        <f>IF(係数3!A603="","",係数3!A603)</f>
        <v>A0265</v>
      </c>
      <c r="AV603" s="19" t="str">
        <f>IF(係数3!B603="","",係数3!B603)</f>
        <v>武陽ガス(株)</v>
      </c>
      <c r="AW603" s="19" t="str">
        <f>IF(係数3!C603="","",係数3!C603)</f>
        <v>メニューA</v>
      </c>
      <c r="AX603" s="19">
        <f>IF(係数3!D603="","",係数3!D603)</f>
        <v>0</v>
      </c>
      <c r="AY603" s="19">
        <f>IF(係数3!E603="","",係数3!E603)</f>
        <v>0</v>
      </c>
      <c r="AZ603" s="19" t="str">
        <f>IF(係数3!F603="","",係数3!F603)</f>
        <v>武陽ガス(株)</v>
      </c>
      <c r="BA603" s="19" t="str">
        <f>IF(係数3!G603="","",係数3!G603)</f>
        <v>武陽ガス(株)_メニューA</v>
      </c>
      <c r="BB603" s="19">
        <f t="shared" si="27"/>
        <v>0</v>
      </c>
      <c r="BD603" s="19" t="str">
        <f>IF(係数3!L604="","",係数3!L604)</f>
        <v/>
      </c>
    </row>
    <row r="604" spans="47:56">
      <c r="AU604" s="19" t="str">
        <f>IF(係数3!A604="","",係数3!A604)</f>
        <v/>
      </c>
      <c r="AV604" s="19" t="str">
        <f>IF(係数3!B604="","",係数3!B604)</f>
        <v/>
      </c>
      <c r="AW604" s="19" t="str">
        <f>IF(係数3!C604="","",係数3!C604)</f>
        <v>メニューB</v>
      </c>
      <c r="AX604" s="19">
        <f>IF(係数3!D604="","",係数3!D604)</f>
        <v>2.05E-4</v>
      </c>
      <c r="AY604" s="19">
        <f>IF(係数3!E604="","",係数3!E604)</f>
        <v>2.05E-4</v>
      </c>
      <c r="AZ604" s="19" t="str">
        <f>IF(係数3!F604="","",係数3!F604)</f>
        <v>武陽ガス(株)</v>
      </c>
      <c r="BA604" s="19" t="str">
        <f>IF(係数3!G604="","",係数3!G604)</f>
        <v>武陽ガス(株)_メニューB</v>
      </c>
      <c r="BB604" s="19">
        <f t="shared" si="27"/>
        <v>0.20499999999999999</v>
      </c>
      <c r="BD604" s="19" t="str">
        <f>IF(係数3!L605="","",係数3!L605)</f>
        <v/>
      </c>
    </row>
    <row r="605" spans="47:56">
      <c r="AU605" s="19" t="str">
        <f>IF(係数3!A605="","",係数3!A605)</f>
        <v/>
      </c>
      <c r="AV605" s="19" t="str">
        <f>IF(係数3!B605="","",係数3!B605)</f>
        <v/>
      </c>
      <c r="AW605" s="19" t="str">
        <f>IF(係数3!C605="","",係数3!C605)</f>
        <v>メニューC(残差)</v>
      </c>
      <c r="AX605" s="19">
        <f>IF(係数3!D605="","",係数3!D605)</f>
        <v>4.2099999999999999E-4</v>
      </c>
      <c r="AY605" s="19">
        <f>IF(係数3!E605="","",係数3!E605)</f>
        <v>4.2099999999999999E-4</v>
      </c>
      <c r="AZ605" s="19" t="str">
        <f>IF(係数3!F605="","",係数3!F605)</f>
        <v>武陽ガス(株)</v>
      </c>
      <c r="BA605" s="19" t="str">
        <f>IF(係数3!G605="","",係数3!G605)</f>
        <v>武陽ガス(株)_メニューC(残差)</v>
      </c>
      <c r="BB605" s="19">
        <f t="shared" si="27"/>
        <v>0.42099999999999999</v>
      </c>
      <c r="BD605" s="19" t="str">
        <f>IF(係数3!L606="","",係数3!L606)</f>
        <v/>
      </c>
    </row>
    <row r="606" spans="47:56">
      <c r="AU606" s="19" t="str">
        <f>IF(係数3!A606="","",係数3!A606)</f>
        <v/>
      </c>
      <c r="AV606" s="19" t="str">
        <f>IF(係数3!B606="","",係数3!B606)</f>
        <v/>
      </c>
      <c r="AW606" s="19" t="str">
        <f>IF(係数3!C606="","",係数3!C606)</f>
        <v>(参考値)事業者全体</v>
      </c>
      <c r="AX606" s="19">
        <f>IF(係数3!D606="","",係数3!D606)</f>
        <v>4.1199999999999999E-4</v>
      </c>
      <c r="AY606" s="19">
        <f>IF(係数3!E606="","",係数3!E606)</f>
        <v>4.1199999999999999E-4</v>
      </c>
      <c r="AZ606" s="19" t="str">
        <f>IF(係数3!F606="","",係数3!F606)</f>
        <v>武陽ガス(株)</v>
      </c>
      <c r="BA606" s="19" t="str">
        <f>IF(係数3!G606="","",係数3!G606)</f>
        <v>武陽ガス(株)_(参考値)事業者全体</v>
      </c>
      <c r="BB606" s="19">
        <f t="shared" si="27"/>
        <v>0.41199999999999998</v>
      </c>
      <c r="BD606" s="19" t="str">
        <f>IF(係数3!L607="","",係数3!L607)</f>
        <v/>
      </c>
    </row>
    <row r="607" spans="47:56">
      <c r="AU607" s="19" t="str">
        <f>IF(係数3!A607="","",係数3!A607)</f>
        <v>A0266</v>
      </c>
      <c r="AV607" s="19" t="str">
        <f>IF(係数3!B607="","",係数3!B607)</f>
        <v>常石商事(株)</v>
      </c>
      <c r="AW607" s="19" t="str">
        <f>IF(係数3!C607="","",係数3!C607)</f>
        <v/>
      </c>
      <c r="AX607" s="19">
        <f>IF(係数3!D607="","",係数3!D607)</f>
        <v>5.5800000000000001E-4</v>
      </c>
      <c r="AY607" s="19">
        <f>IF(係数3!E607="","",係数3!E607)</f>
        <v>5.5800000000000001E-4</v>
      </c>
      <c r="AZ607" s="19" t="str">
        <f>IF(係数3!F607="","",係数3!F607)</f>
        <v>常石商事(株)</v>
      </c>
      <c r="BA607" s="19" t="str">
        <f>IF(係数3!G607="","",係数3!G607)</f>
        <v>常石商事(株)_</v>
      </c>
      <c r="BB607" s="19">
        <f t="shared" si="27"/>
        <v>0.55800000000000005</v>
      </c>
      <c r="BD607" s="19" t="str">
        <f>IF(係数3!L608="","",係数3!L608)</f>
        <v/>
      </c>
    </row>
    <row r="608" spans="47:56">
      <c r="AU608" s="19" t="str">
        <f>IF(係数3!A608="","",係数3!A608)</f>
        <v>A0267</v>
      </c>
      <c r="AV608" s="19" t="str">
        <f>IF(係数3!B608="","",係数3!B608)</f>
        <v>北海道電力(株)</v>
      </c>
      <c r="AW608" s="19" t="str">
        <f>IF(係数3!C608="","",係数3!C608)</f>
        <v>メニューA</v>
      </c>
      <c r="AX608" s="19">
        <f>IF(係数3!D608="","",係数3!D608)</f>
        <v>0</v>
      </c>
      <c r="AY608" s="19">
        <f>IF(係数3!E608="","",係数3!E608)</f>
        <v>0</v>
      </c>
      <c r="AZ608" s="19" t="str">
        <f>IF(係数3!F608="","",係数3!F608)</f>
        <v>北海道電力(株)</v>
      </c>
      <c r="BA608" s="19" t="str">
        <f>IF(係数3!G608="","",係数3!G608)</f>
        <v>北海道電力(株)_メニューA</v>
      </c>
      <c r="BB608" s="19">
        <f t="shared" si="27"/>
        <v>0</v>
      </c>
      <c r="BD608" s="19" t="str">
        <f>IF(係数3!L609="","",係数3!L609)</f>
        <v/>
      </c>
    </row>
    <row r="609" spans="47:56">
      <c r="AU609" s="19" t="str">
        <f>IF(係数3!A609="","",係数3!A609)</f>
        <v/>
      </c>
      <c r="AV609" s="19" t="str">
        <f>IF(係数3!B609="","",係数3!B609)</f>
        <v/>
      </c>
      <c r="AW609" s="19" t="str">
        <f>IF(係数3!C609="","",係数3!C609)</f>
        <v>メニューB</v>
      </c>
      <c r="AX609" s="19">
        <f>IF(係数3!D609="","",係数3!D609)</f>
        <v>0</v>
      </c>
      <c r="AY609" s="19">
        <f>IF(係数3!E609="","",係数3!E609)</f>
        <v>0</v>
      </c>
      <c r="AZ609" s="19" t="str">
        <f>IF(係数3!F609="","",係数3!F609)</f>
        <v>北海道電力(株)</v>
      </c>
      <c r="BA609" s="19" t="str">
        <f>IF(係数3!G609="","",係数3!G609)</f>
        <v>北海道電力(株)_メニューB</v>
      </c>
      <c r="BB609" s="19">
        <f t="shared" si="27"/>
        <v>0</v>
      </c>
      <c r="BD609" s="19" t="str">
        <f>IF(係数3!L610="","",係数3!L610)</f>
        <v/>
      </c>
    </row>
    <row r="610" spans="47:56">
      <c r="AU610" s="19" t="str">
        <f>IF(係数3!A610="","",係数3!A610)</f>
        <v/>
      </c>
      <c r="AV610" s="19" t="str">
        <f>IF(係数3!B610="","",係数3!B610)</f>
        <v/>
      </c>
      <c r="AW610" s="19" t="str">
        <f>IF(係数3!C610="","",係数3!C610)</f>
        <v>メニューC</v>
      </c>
      <c r="AX610" s="19">
        <f>IF(係数3!D610="","",係数3!D610)</f>
        <v>0</v>
      </c>
      <c r="AY610" s="19">
        <f>IF(係数3!E610="","",係数3!E610)</f>
        <v>0</v>
      </c>
      <c r="AZ610" s="19" t="str">
        <f>IF(係数3!F610="","",係数3!F610)</f>
        <v>北海道電力(株)</v>
      </c>
      <c r="BA610" s="19" t="str">
        <f>IF(係数3!G610="","",係数3!G610)</f>
        <v>北海道電力(株)_メニューC</v>
      </c>
      <c r="BB610" s="19">
        <f t="shared" si="27"/>
        <v>0</v>
      </c>
      <c r="BD610" s="19" t="str">
        <f>IF(係数3!L611="","",係数3!L611)</f>
        <v/>
      </c>
    </row>
    <row r="611" spans="47:56">
      <c r="AU611" s="19" t="str">
        <f>IF(係数3!A611="","",係数3!A611)</f>
        <v/>
      </c>
      <c r="AV611" s="19" t="str">
        <f>IF(係数3!B611="","",係数3!B611)</f>
        <v/>
      </c>
      <c r="AW611" s="19" t="str">
        <f>IF(係数3!C611="","",係数3!C611)</f>
        <v>メニューD</v>
      </c>
      <c r="AX611" s="19">
        <f>IF(係数3!D611="","",係数3!D611)</f>
        <v>0</v>
      </c>
      <c r="AY611" s="19">
        <f>IF(係数3!E611="","",係数3!E611)</f>
        <v>0</v>
      </c>
      <c r="AZ611" s="19" t="str">
        <f>IF(係数3!F611="","",係数3!F611)</f>
        <v>北海道電力(株)</v>
      </c>
      <c r="BA611" s="19" t="str">
        <f>IF(係数3!G611="","",係数3!G611)</f>
        <v>北海道電力(株)_メニューD</v>
      </c>
      <c r="BB611" s="19">
        <f t="shared" si="27"/>
        <v>0</v>
      </c>
      <c r="BD611" s="19" t="str">
        <f>IF(係数3!L612="","",係数3!L612)</f>
        <v/>
      </c>
    </row>
    <row r="612" spans="47:56">
      <c r="AU612" s="19" t="str">
        <f>IF(係数3!A612="","",係数3!A612)</f>
        <v/>
      </c>
      <c r="AV612" s="19" t="str">
        <f>IF(係数3!B612="","",係数3!B612)</f>
        <v/>
      </c>
      <c r="AW612" s="19" t="str">
        <f>IF(係数3!C612="","",係数3!C612)</f>
        <v>メニューE</v>
      </c>
      <c r="AX612" s="19">
        <f>IF(係数3!D612="","",係数3!D612)</f>
        <v>0</v>
      </c>
      <c r="AY612" s="19">
        <f>IF(係数3!E612="","",係数3!E612)</f>
        <v>0</v>
      </c>
      <c r="AZ612" s="19" t="str">
        <f>IF(係数3!F612="","",係数3!F612)</f>
        <v>北海道電力(株)</v>
      </c>
      <c r="BA612" s="19" t="str">
        <f>IF(係数3!G612="","",係数3!G612)</f>
        <v>北海道電力(株)_メニューE</v>
      </c>
      <c r="BB612" s="19">
        <f t="shared" si="27"/>
        <v>0</v>
      </c>
      <c r="BD612" s="19" t="str">
        <f>IF(係数3!L613="","",係数3!L613)</f>
        <v/>
      </c>
    </row>
    <row r="613" spans="47:56">
      <c r="AU613" s="19" t="str">
        <f>IF(係数3!A613="","",係数3!A613)</f>
        <v/>
      </c>
      <c r="AV613" s="19" t="str">
        <f>IF(係数3!B613="","",係数3!B613)</f>
        <v/>
      </c>
      <c r="AW613" s="19" t="str">
        <f>IF(係数3!C613="","",係数3!C613)</f>
        <v>メニューF(残差)</v>
      </c>
      <c r="AX613" s="19">
        <f>IF(係数3!D613="","",係数3!D613)</f>
        <v>5.2599999999999999E-4</v>
      </c>
      <c r="AY613" s="19">
        <f>IF(係数3!E613="","",係数3!E613)</f>
        <v>5.2599999999999999E-4</v>
      </c>
      <c r="AZ613" s="19" t="str">
        <f>IF(係数3!F613="","",係数3!F613)</f>
        <v>北海道電力(株)</v>
      </c>
      <c r="BA613" s="19" t="str">
        <f>IF(係数3!G613="","",係数3!G613)</f>
        <v>北海道電力(株)_メニューF(残差)</v>
      </c>
      <c r="BB613" s="19">
        <f t="shared" si="27"/>
        <v>0.52600000000000002</v>
      </c>
      <c r="BD613" s="19" t="str">
        <f>IF(係数3!L614="","",係数3!L614)</f>
        <v/>
      </c>
    </row>
    <row r="614" spans="47:56">
      <c r="AU614" s="19" t="str">
        <f>IF(係数3!A614="","",係数3!A614)</f>
        <v/>
      </c>
      <c r="AV614" s="19" t="str">
        <f>IF(係数3!B614="","",係数3!B614)</f>
        <v/>
      </c>
      <c r="AW614" s="19" t="str">
        <f>IF(係数3!C614="","",係数3!C614)</f>
        <v>(参考値)事業者全体</v>
      </c>
      <c r="AX614" s="19">
        <f>IF(係数3!D614="","",係数3!D614)</f>
        <v>5.1800000000000001E-4</v>
      </c>
      <c r="AY614" s="19">
        <f>IF(係数3!E614="","",係数3!E614)</f>
        <v>5.1800000000000001E-4</v>
      </c>
      <c r="AZ614" s="19" t="str">
        <f>IF(係数3!F614="","",係数3!F614)</f>
        <v>北海道電力(株)</v>
      </c>
      <c r="BA614" s="19" t="str">
        <f>IF(係数3!G614="","",係数3!G614)</f>
        <v>北海道電力(株)_(参考値)事業者全体</v>
      </c>
      <c r="BB614" s="19">
        <f t="shared" si="27"/>
        <v>0.51800000000000002</v>
      </c>
      <c r="BD614" s="19" t="str">
        <f>IF(係数3!L615="","",係数3!L615)</f>
        <v/>
      </c>
    </row>
    <row r="615" spans="47:56">
      <c r="AU615" s="19" t="str">
        <f>IF(係数3!A615="","",係数3!A615)</f>
        <v>A0268</v>
      </c>
      <c r="AV615" s="19" t="str">
        <f>IF(係数3!B615="","",係数3!B615)</f>
        <v>東北電力(株)</v>
      </c>
      <c r="AW615" s="19" t="str">
        <f>IF(係数3!C615="","",係数3!C615)</f>
        <v>メニューA</v>
      </c>
      <c r="AX615" s="19">
        <f>IF(係数3!D615="","",係数3!D615)</f>
        <v>0</v>
      </c>
      <c r="AY615" s="19">
        <f>IF(係数3!E615="","",係数3!E615)</f>
        <v>0</v>
      </c>
      <c r="AZ615" s="19" t="str">
        <f>IF(係数3!F615="","",係数3!F615)</f>
        <v>東北電力(株)</v>
      </c>
      <c r="BA615" s="19" t="str">
        <f>IF(係数3!G615="","",係数3!G615)</f>
        <v>東北電力(株)_メニューA</v>
      </c>
      <c r="BB615" s="19">
        <f t="shared" si="27"/>
        <v>0</v>
      </c>
      <c r="BD615" s="19" t="str">
        <f>IF(係数3!L616="","",係数3!L616)</f>
        <v/>
      </c>
    </row>
    <row r="616" spans="47:56">
      <c r="AU616" s="19" t="str">
        <f>IF(係数3!A616="","",係数3!A616)</f>
        <v/>
      </c>
      <c r="AV616" s="19" t="str">
        <f>IF(係数3!B616="","",係数3!B616)</f>
        <v/>
      </c>
      <c r="AW616" s="19" t="str">
        <f>IF(係数3!C616="","",係数3!C616)</f>
        <v>メニューB</v>
      </c>
      <c r="AX616" s="19">
        <f>IF(係数3!D616="","",係数3!D616)</f>
        <v>0</v>
      </c>
      <c r="AY616" s="19">
        <f>IF(係数3!E616="","",係数3!E616)</f>
        <v>0</v>
      </c>
      <c r="AZ616" s="19" t="str">
        <f>IF(係数3!F616="","",係数3!F616)</f>
        <v>東北電力(株)</v>
      </c>
      <c r="BA616" s="19" t="str">
        <f>IF(係数3!G616="","",係数3!G616)</f>
        <v>東北電力(株)_メニューB</v>
      </c>
      <c r="BB616" s="19">
        <f t="shared" si="27"/>
        <v>0</v>
      </c>
      <c r="BD616" s="19" t="str">
        <f>IF(係数3!L617="","",係数3!L617)</f>
        <v/>
      </c>
    </row>
    <row r="617" spans="47:56">
      <c r="AU617" s="19" t="str">
        <f>IF(係数3!A617="","",係数3!A617)</f>
        <v/>
      </c>
      <c r="AV617" s="19" t="str">
        <f>IF(係数3!B617="","",係数3!B617)</f>
        <v/>
      </c>
      <c r="AW617" s="19" t="str">
        <f>IF(係数3!C617="","",係数3!C617)</f>
        <v>メニューC</v>
      </c>
      <c r="AX617" s="19">
        <f>IF(係数3!D617="","",係数3!D617)</f>
        <v>0</v>
      </c>
      <c r="AY617" s="19">
        <f>IF(係数3!E617="","",係数3!E617)</f>
        <v>0</v>
      </c>
      <c r="AZ617" s="19" t="str">
        <f>IF(係数3!F617="","",係数3!F617)</f>
        <v>東北電力(株)</v>
      </c>
      <c r="BA617" s="19" t="str">
        <f>IF(係数3!G617="","",係数3!G617)</f>
        <v>東北電力(株)_メニューC</v>
      </c>
      <c r="BB617" s="19">
        <f t="shared" si="27"/>
        <v>0</v>
      </c>
      <c r="BD617" s="19" t="str">
        <f>IF(係数3!L618="","",係数3!L618)</f>
        <v/>
      </c>
    </row>
    <row r="618" spans="47:56">
      <c r="AU618" s="19" t="str">
        <f>IF(係数3!A618="","",係数3!A618)</f>
        <v/>
      </c>
      <c r="AV618" s="19" t="str">
        <f>IF(係数3!B618="","",係数3!B618)</f>
        <v/>
      </c>
      <c r="AW618" s="19" t="str">
        <f>IF(係数3!C618="","",係数3!C618)</f>
        <v>メニューD(残差)</v>
      </c>
      <c r="AX618" s="19">
        <f>IF(係数3!D618="","",係数3!D618)</f>
        <v>4.2099999999999999E-4</v>
      </c>
      <c r="AY618" s="19">
        <f>IF(係数3!E618="","",係数3!E618)</f>
        <v>4.2099999999999999E-4</v>
      </c>
      <c r="AZ618" s="19" t="str">
        <f>IF(係数3!F618="","",係数3!F618)</f>
        <v>東北電力(株)</v>
      </c>
      <c r="BA618" s="19" t="str">
        <f>IF(係数3!G618="","",係数3!G618)</f>
        <v>東北電力(株)_メニューD(残差)</v>
      </c>
      <c r="BB618" s="19">
        <f t="shared" si="27"/>
        <v>0.42099999999999999</v>
      </c>
      <c r="BD618" s="19" t="str">
        <f>IF(係数3!L619="","",係数3!L619)</f>
        <v/>
      </c>
    </row>
    <row r="619" spans="47:56">
      <c r="AU619" s="19" t="str">
        <f>IF(係数3!A619="","",係数3!A619)</f>
        <v/>
      </c>
      <c r="AV619" s="19" t="str">
        <f>IF(係数3!B619="","",係数3!B619)</f>
        <v/>
      </c>
      <c r="AW619" s="19" t="str">
        <f>IF(係数3!C619="","",係数3!C619)</f>
        <v>(参考値)事業者全体</v>
      </c>
      <c r="AX619" s="19">
        <f>IF(係数3!D619="","",係数3!D619)</f>
        <v>4.0000000000000002E-4</v>
      </c>
      <c r="AY619" s="19">
        <f>IF(係数3!E619="","",係数3!E619)</f>
        <v>4.0000000000000002E-4</v>
      </c>
      <c r="AZ619" s="19" t="str">
        <f>IF(係数3!F619="","",係数3!F619)</f>
        <v>東北電力(株)</v>
      </c>
      <c r="BA619" s="19" t="str">
        <f>IF(係数3!G619="","",係数3!G619)</f>
        <v>東北電力(株)_(参考値)事業者全体</v>
      </c>
      <c r="BB619" s="19">
        <f t="shared" si="27"/>
        <v>0.4</v>
      </c>
      <c r="BD619" s="19" t="str">
        <f>IF(係数3!L620="","",係数3!L620)</f>
        <v/>
      </c>
    </row>
    <row r="620" spans="47:56">
      <c r="AU620" s="19" t="str">
        <f>IF(係数3!A620="","",係数3!A620)</f>
        <v>A0269</v>
      </c>
      <c r="AV620" s="19" t="str">
        <f>IF(係数3!B620="","",係数3!B620)</f>
        <v>東京電力エナジーパートナー(株)</v>
      </c>
      <c r="AW620" s="19" t="str">
        <f>IF(係数3!C620="","",係数3!C620)</f>
        <v>メニューA</v>
      </c>
      <c r="AX620" s="19">
        <f>IF(係数3!D620="","",係数3!D620)</f>
        <v>0</v>
      </c>
      <c r="AY620" s="19">
        <f>IF(係数3!E620="","",係数3!E620)</f>
        <v>0</v>
      </c>
      <c r="AZ620" s="19" t="str">
        <f>IF(係数3!F620="","",係数3!F620)</f>
        <v>東京電力エナジーパートナー(株)</v>
      </c>
      <c r="BA620" s="19" t="str">
        <f>IF(係数3!G620="","",係数3!G620)</f>
        <v>東京電力エナジーパートナー(株)_メニューA</v>
      </c>
      <c r="BB620" s="19">
        <f t="shared" si="27"/>
        <v>0</v>
      </c>
      <c r="BD620" s="19" t="str">
        <f>IF(係数3!L621="","",係数3!L621)</f>
        <v/>
      </c>
    </row>
    <row r="621" spans="47:56">
      <c r="AU621" s="19" t="str">
        <f>IF(係数3!A621="","",係数3!A621)</f>
        <v/>
      </c>
      <c r="AV621" s="19" t="str">
        <f>IF(係数3!B621="","",係数3!B621)</f>
        <v/>
      </c>
      <c r="AW621" s="19" t="str">
        <f>IF(係数3!C621="","",係数3!C621)</f>
        <v>メニューB</v>
      </c>
      <c r="AX621" s="19">
        <f>IF(係数3!D621="","",係数3!D621)</f>
        <v>0</v>
      </c>
      <c r="AY621" s="19">
        <f>IF(係数3!E621="","",係数3!E621)</f>
        <v>0</v>
      </c>
      <c r="AZ621" s="19" t="str">
        <f>IF(係数3!F621="","",係数3!F621)</f>
        <v>東京電力エナジーパートナー(株)</v>
      </c>
      <c r="BA621" s="19" t="str">
        <f>IF(係数3!G621="","",係数3!G621)</f>
        <v>東京電力エナジーパートナー(株)_メニューB</v>
      </c>
      <c r="BB621" s="19">
        <f t="shared" si="27"/>
        <v>0</v>
      </c>
      <c r="BD621" s="19" t="str">
        <f>IF(係数3!L622="","",係数3!L622)</f>
        <v/>
      </c>
    </row>
    <row r="622" spans="47:56">
      <c r="AU622" s="19" t="str">
        <f>IF(係数3!A622="","",係数3!A622)</f>
        <v/>
      </c>
      <c r="AV622" s="19" t="str">
        <f>IF(係数3!B622="","",係数3!B622)</f>
        <v/>
      </c>
      <c r="AW622" s="19" t="str">
        <f>IF(係数3!C622="","",係数3!C622)</f>
        <v>メニューC</v>
      </c>
      <c r="AX622" s="19">
        <f>IF(係数3!D622="","",係数3!D622)</f>
        <v>0</v>
      </c>
      <c r="AY622" s="19">
        <f>IF(係数3!E622="","",係数3!E622)</f>
        <v>0</v>
      </c>
      <c r="AZ622" s="19" t="str">
        <f>IF(係数3!F622="","",係数3!F622)</f>
        <v>東京電力エナジーパートナー(株)</v>
      </c>
      <c r="BA622" s="19" t="str">
        <f>IF(係数3!G622="","",係数3!G622)</f>
        <v>東京電力エナジーパートナー(株)_メニューC</v>
      </c>
      <c r="BB622" s="19">
        <f t="shared" si="27"/>
        <v>0</v>
      </c>
      <c r="BD622" s="19" t="str">
        <f>IF(係数3!L623="","",係数3!L623)</f>
        <v/>
      </c>
    </row>
    <row r="623" spans="47:56">
      <c r="AU623" s="19" t="str">
        <f>IF(係数3!A623="","",係数3!A623)</f>
        <v/>
      </c>
      <c r="AV623" s="19" t="str">
        <f>IF(係数3!B623="","",係数3!B623)</f>
        <v/>
      </c>
      <c r="AW623" s="19" t="str">
        <f>IF(係数3!C623="","",係数3!C623)</f>
        <v>メニューD</v>
      </c>
      <c r="AX623" s="19">
        <f>IF(係数3!D623="","",係数3!D623)</f>
        <v>0</v>
      </c>
      <c r="AY623" s="19">
        <f>IF(係数3!E623="","",係数3!E623)</f>
        <v>0</v>
      </c>
      <c r="AZ623" s="19" t="str">
        <f>IF(係数3!F623="","",係数3!F623)</f>
        <v>東京電力エナジーパートナー(株)</v>
      </c>
      <c r="BA623" s="19" t="str">
        <f>IF(係数3!G623="","",係数3!G623)</f>
        <v>東京電力エナジーパートナー(株)_メニューD</v>
      </c>
      <c r="BB623" s="19">
        <f t="shared" si="27"/>
        <v>0</v>
      </c>
      <c r="BD623" s="19" t="str">
        <f>IF(係数3!L624="","",係数3!L624)</f>
        <v/>
      </c>
    </row>
    <row r="624" spans="47:56">
      <c r="AU624" s="19" t="str">
        <f>IF(係数3!A624="","",係数3!A624)</f>
        <v/>
      </c>
      <c r="AV624" s="19" t="str">
        <f>IF(係数3!B624="","",係数3!B624)</f>
        <v/>
      </c>
      <c r="AW624" s="19" t="str">
        <f>IF(係数3!C624="","",係数3!C624)</f>
        <v>メニューE</v>
      </c>
      <c r="AX624" s="19">
        <f>IF(係数3!D624="","",係数3!D624)</f>
        <v>0</v>
      </c>
      <c r="AY624" s="19">
        <f>IF(係数3!E624="","",係数3!E624)</f>
        <v>0</v>
      </c>
      <c r="AZ624" s="19" t="str">
        <f>IF(係数3!F624="","",係数3!F624)</f>
        <v>東京電力エナジーパートナー(株)</v>
      </c>
      <c r="BA624" s="19" t="str">
        <f>IF(係数3!G624="","",係数3!G624)</f>
        <v>東京電力エナジーパートナー(株)_メニューE</v>
      </c>
      <c r="BB624" s="19">
        <f t="shared" si="27"/>
        <v>0</v>
      </c>
      <c r="BD624" s="19" t="str">
        <f>IF(係数3!L625="","",係数3!L625)</f>
        <v/>
      </c>
    </row>
    <row r="625" spans="47:56">
      <c r="AU625" s="19" t="str">
        <f>IF(係数3!A625="","",係数3!A625)</f>
        <v/>
      </c>
      <c r="AV625" s="19" t="str">
        <f>IF(係数3!B625="","",係数3!B625)</f>
        <v/>
      </c>
      <c r="AW625" s="19" t="str">
        <f>IF(係数3!C625="","",係数3!C625)</f>
        <v>メニューF</v>
      </c>
      <c r="AX625" s="19">
        <f>IF(係数3!D625="","",係数3!D625)</f>
        <v>0</v>
      </c>
      <c r="AY625" s="19">
        <f>IF(係数3!E625="","",係数3!E625)</f>
        <v>0</v>
      </c>
      <c r="AZ625" s="19" t="str">
        <f>IF(係数3!F625="","",係数3!F625)</f>
        <v>東京電力エナジーパートナー(株)</v>
      </c>
      <c r="BA625" s="19" t="str">
        <f>IF(係数3!G625="","",係数3!G625)</f>
        <v>東京電力エナジーパートナー(株)_メニューF</v>
      </c>
      <c r="BB625" s="19">
        <f t="shared" si="27"/>
        <v>0</v>
      </c>
      <c r="BD625" s="19" t="str">
        <f>IF(係数3!L626="","",係数3!L626)</f>
        <v/>
      </c>
    </row>
    <row r="626" spans="47:56">
      <c r="AU626" s="19" t="str">
        <f>IF(係数3!A626="","",係数3!A626)</f>
        <v/>
      </c>
      <c r="AV626" s="19" t="str">
        <f>IF(係数3!B626="","",係数3!B626)</f>
        <v/>
      </c>
      <c r="AW626" s="19" t="str">
        <f>IF(係数3!C626="","",係数3!C626)</f>
        <v>メニューG</v>
      </c>
      <c r="AX626" s="19">
        <f>IF(係数3!D626="","",係数3!D626)</f>
        <v>0</v>
      </c>
      <c r="AY626" s="19">
        <f>IF(係数3!E626="","",係数3!E626)</f>
        <v>0</v>
      </c>
      <c r="AZ626" s="19" t="str">
        <f>IF(係数3!F626="","",係数3!F626)</f>
        <v>東京電力エナジーパートナー(株)</v>
      </c>
      <c r="BA626" s="19" t="str">
        <f>IF(係数3!G626="","",係数3!G626)</f>
        <v>東京電力エナジーパートナー(株)_メニューG</v>
      </c>
      <c r="BB626" s="19">
        <f t="shared" si="27"/>
        <v>0</v>
      </c>
      <c r="BD626" s="19" t="str">
        <f>IF(係数3!L627="","",係数3!L627)</f>
        <v/>
      </c>
    </row>
    <row r="627" spans="47:56">
      <c r="AU627" s="19" t="str">
        <f>IF(係数3!A627="","",係数3!A627)</f>
        <v/>
      </c>
      <c r="AV627" s="19" t="str">
        <f>IF(係数3!B627="","",係数3!B627)</f>
        <v/>
      </c>
      <c r="AW627" s="19" t="str">
        <f>IF(係数3!C627="","",係数3!C627)</f>
        <v>メニューH</v>
      </c>
      <c r="AX627" s="19">
        <f>IF(係数3!D627="","",係数3!D627)</f>
        <v>0</v>
      </c>
      <c r="AY627" s="19">
        <f>IF(係数3!E627="","",係数3!E627)</f>
        <v>0</v>
      </c>
      <c r="AZ627" s="19" t="str">
        <f>IF(係数3!F627="","",係数3!F627)</f>
        <v>東京電力エナジーパートナー(株)</v>
      </c>
      <c r="BA627" s="19" t="str">
        <f>IF(係数3!G627="","",係数3!G627)</f>
        <v>東京電力エナジーパートナー(株)_メニューH</v>
      </c>
      <c r="BB627" s="19">
        <f t="shared" si="27"/>
        <v>0</v>
      </c>
      <c r="BD627" s="19" t="str">
        <f>IF(係数3!L628="","",係数3!L628)</f>
        <v/>
      </c>
    </row>
    <row r="628" spans="47:56">
      <c r="AU628" s="19" t="str">
        <f>IF(係数3!A628="","",係数3!A628)</f>
        <v/>
      </c>
      <c r="AV628" s="19" t="str">
        <f>IF(係数3!B628="","",係数3!B628)</f>
        <v/>
      </c>
      <c r="AW628" s="19" t="str">
        <f>IF(係数3!C628="","",係数3!C628)</f>
        <v>メニューI</v>
      </c>
      <c r="AX628" s="19">
        <f>IF(係数3!D628="","",係数3!D628)</f>
        <v>0</v>
      </c>
      <c r="AY628" s="19">
        <f>IF(係数3!E628="","",係数3!E628)</f>
        <v>0</v>
      </c>
      <c r="AZ628" s="19" t="str">
        <f>IF(係数3!F628="","",係数3!F628)</f>
        <v>東京電力エナジーパートナー(株)</v>
      </c>
      <c r="BA628" s="19" t="str">
        <f>IF(係数3!G628="","",係数3!G628)</f>
        <v>東京電力エナジーパートナー(株)_メニューI</v>
      </c>
      <c r="BB628" s="19">
        <f t="shared" si="27"/>
        <v>0</v>
      </c>
      <c r="BD628" s="19" t="str">
        <f>IF(係数3!L629="","",係数3!L629)</f>
        <v/>
      </c>
    </row>
    <row r="629" spans="47:56">
      <c r="AU629" s="19" t="str">
        <f>IF(係数3!A629="","",係数3!A629)</f>
        <v/>
      </c>
      <c r="AV629" s="19" t="str">
        <f>IF(係数3!B629="","",係数3!B629)</f>
        <v/>
      </c>
      <c r="AW629" s="19" t="str">
        <f>IF(係数3!C629="","",係数3!C629)</f>
        <v>メニューJ</v>
      </c>
      <c r="AX629" s="19">
        <f>IF(係数3!D629="","",係数3!D629)</f>
        <v>0</v>
      </c>
      <c r="AY629" s="19">
        <f>IF(係数3!E629="","",係数3!E629)</f>
        <v>0</v>
      </c>
      <c r="AZ629" s="19" t="str">
        <f>IF(係数3!F629="","",係数3!F629)</f>
        <v>東京電力エナジーパートナー(株)</v>
      </c>
      <c r="BA629" s="19" t="str">
        <f>IF(係数3!G629="","",係数3!G629)</f>
        <v>東京電力エナジーパートナー(株)_メニューJ</v>
      </c>
      <c r="BB629" s="19">
        <f t="shared" si="27"/>
        <v>0</v>
      </c>
      <c r="BD629" s="19" t="str">
        <f>IF(係数3!L630="","",係数3!L630)</f>
        <v/>
      </c>
    </row>
    <row r="630" spans="47:56">
      <c r="AU630" s="19" t="str">
        <f>IF(係数3!A630="","",係数3!A630)</f>
        <v/>
      </c>
      <c r="AV630" s="19" t="str">
        <f>IF(係数3!B630="","",係数3!B630)</f>
        <v/>
      </c>
      <c r="AW630" s="19" t="str">
        <f>IF(係数3!C630="","",係数3!C630)</f>
        <v>メニューK</v>
      </c>
      <c r="AX630" s="19">
        <f>IF(係数3!D630="","",係数3!D630)</f>
        <v>0</v>
      </c>
      <c r="AY630" s="19">
        <f>IF(係数3!E630="","",係数3!E630)</f>
        <v>0</v>
      </c>
      <c r="AZ630" s="19" t="str">
        <f>IF(係数3!F630="","",係数3!F630)</f>
        <v>東京電力エナジーパートナー(株)</v>
      </c>
      <c r="BA630" s="19" t="str">
        <f>IF(係数3!G630="","",係数3!G630)</f>
        <v>東京電力エナジーパートナー(株)_メニューK</v>
      </c>
      <c r="BB630" s="19">
        <f t="shared" si="27"/>
        <v>0</v>
      </c>
      <c r="BD630" s="19" t="str">
        <f>IF(係数3!L631="","",係数3!L631)</f>
        <v/>
      </c>
    </row>
    <row r="631" spans="47:56">
      <c r="AU631" s="19" t="str">
        <f>IF(係数3!A631="","",係数3!A631)</f>
        <v/>
      </c>
      <c r="AV631" s="19" t="str">
        <f>IF(係数3!B631="","",係数3!B631)</f>
        <v/>
      </c>
      <c r="AW631" s="19" t="str">
        <f>IF(係数3!C631="","",係数3!C631)</f>
        <v>メニューL</v>
      </c>
      <c r="AX631" s="19">
        <f>IF(係数3!D631="","",係数3!D631)</f>
        <v>0</v>
      </c>
      <c r="AY631" s="19">
        <f>IF(係数3!E631="","",係数3!E631)</f>
        <v>0</v>
      </c>
      <c r="AZ631" s="19" t="str">
        <f>IF(係数3!F631="","",係数3!F631)</f>
        <v>東京電力エナジーパートナー(株)</v>
      </c>
      <c r="BA631" s="19" t="str">
        <f>IF(係数3!G631="","",係数3!G631)</f>
        <v>東京電力エナジーパートナー(株)_メニューL</v>
      </c>
      <c r="BB631" s="19">
        <f t="shared" si="27"/>
        <v>0</v>
      </c>
      <c r="BD631" s="19" t="str">
        <f>IF(係数3!L632="","",係数3!L632)</f>
        <v/>
      </c>
    </row>
    <row r="632" spans="47:56">
      <c r="AU632" s="19" t="str">
        <f>IF(係数3!A632="","",係数3!A632)</f>
        <v/>
      </c>
      <c r="AV632" s="19" t="str">
        <f>IF(係数3!B632="","",係数3!B632)</f>
        <v/>
      </c>
      <c r="AW632" s="19" t="str">
        <f>IF(係数3!C632="","",係数3!C632)</f>
        <v>メニューM(残差)</v>
      </c>
      <c r="AX632" s="19">
        <f>IF(係数3!D632="","",係数3!D632)</f>
        <v>4.5199999999999998E-4</v>
      </c>
      <c r="AY632" s="19">
        <f>IF(係数3!E632="","",係数3!E632)</f>
        <v>4.5199999999999998E-4</v>
      </c>
      <c r="AZ632" s="19" t="str">
        <f>IF(係数3!F632="","",係数3!F632)</f>
        <v>東京電力エナジーパートナー(株)</v>
      </c>
      <c r="BA632" s="19" t="str">
        <f>IF(係数3!G632="","",係数3!G632)</f>
        <v>東京電力エナジーパートナー(株)_メニューM(残差)</v>
      </c>
      <c r="BB632" s="19">
        <f t="shared" si="27"/>
        <v>0.45199999999999996</v>
      </c>
      <c r="BD632" s="19" t="str">
        <f>IF(係数3!L633="","",係数3!L633)</f>
        <v/>
      </c>
    </row>
    <row r="633" spans="47:56">
      <c r="AU633" s="19" t="str">
        <f>IF(係数3!A633="","",係数3!A633)</f>
        <v/>
      </c>
      <c r="AV633" s="19" t="str">
        <f>IF(係数3!B633="","",係数3!B633)</f>
        <v/>
      </c>
      <c r="AW633" s="19" t="str">
        <f>IF(係数3!C633="","",係数3!C633)</f>
        <v>(参考値)事業者全体</v>
      </c>
      <c r="AX633" s="19">
        <f>IF(係数3!D633="","",係数3!D633)</f>
        <v>4.2099999999999999E-4</v>
      </c>
      <c r="AY633" s="19">
        <f>IF(係数3!E633="","",係数3!E633)</f>
        <v>4.2099999999999999E-4</v>
      </c>
      <c r="AZ633" s="19" t="str">
        <f>IF(係数3!F633="","",係数3!F633)</f>
        <v>東京電力エナジーパートナー(株)</v>
      </c>
      <c r="BA633" s="19" t="str">
        <f>IF(係数3!G633="","",係数3!G633)</f>
        <v>東京電力エナジーパートナー(株)_(参考値)事業者全体</v>
      </c>
      <c r="BB633" s="19">
        <f t="shared" si="27"/>
        <v>0.42099999999999999</v>
      </c>
      <c r="BD633" s="19" t="str">
        <f>IF(係数3!L634="","",係数3!L634)</f>
        <v/>
      </c>
    </row>
    <row r="634" spans="47:56">
      <c r="AU634" s="19" t="str">
        <f>IF(係数3!A634="","",係数3!A634)</f>
        <v>A0270</v>
      </c>
      <c r="AV634" s="19" t="str">
        <f>IF(係数3!B634="","",係数3!B634)</f>
        <v>中部電力ミライズ(株)</v>
      </c>
      <c r="AW634" s="19" t="str">
        <f>IF(係数3!C634="","",係数3!C634)</f>
        <v>メニューA</v>
      </c>
      <c r="AX634" s="19">
        <f>IF(係数3!D634="","",係数3!D634)</f>
        <v>0</v>
      </c>
      <c r="AY634" s="19">
        <f>IF(係数3!E634="","",係数3!E634)</f>
        <v>0</v>
      </c>
      <c r="AZ634" s="19" t="str">
        <f>IF(係数3!F634="","",係数3!F634)</f>
        <v>中部電力ミライズ(株)</v>
      </c>
      <c r="BA634" s="19" t="str">
        <f>IF(係数3!G634="","",係数3!G634)</f>
        <v>中部電力ミライズ(株)_メニューA</v>
      </c>
      <c r="BB634" s="19">
        <f t="shared" si="27"/>
        <v>0</v>
      </c>
      <c r="BD634" s="19" t="str">
        <f>IF(係数3!L635="","",係数3!L635)</f>
        <v/>
      </c>
    </row>
    <row r="635" spans="47:56">
      <c r="AU635" s="19" t="str">
        <f>IF(係数3!A635="","",係数3!A635)</f>
        <v/>
      </c>
      <c r="AV635" s="19" t="str">
        <f>IF(係数3!B635="","",係数3!B635)</f>
        <v/>
      </c>
      <c r="AW635" s="19" t="str">
        <f>IF(係数3!C635="","",係数3!C635)</f>
        <v>メニューB(残差)</v>
      </c>
      <c r="AX635" s="19">
        <f>IF(係数3!D635="","",係数3!D635)</f>
        <v>4.1100000000000002E-4</v>
      </c>
      <c r="AY635" s="19">
        <f>IF(係数3!E635="","",係数3!E635)</f>
        <v>4.1100000000000002E-4</v>
      </c>
      <c r="AZ635" s="19" t="str">
        <f>IF(係数3!F635="","",係数3!F635)</f>
        <v>中部電力ミライズ(株)</v>
      </c>
      <c r="BA635" s="19" t="str">
        <f>IF(係数3!G635="","",係数3!G635)</f>
        <v>中部電力ミライズ(株)_メニューB(残差)</v>
      </c>
      <c r="BB635" s="19">
        <f t="shared" si="27"/>
        <v>0.41100000000000003</v>
      </c>
      <c r="BD635" s="19" t="str">
        <f>IF(係数3!L636="","",係数3!L636)</f>
        <v/>
      </c>
    </row>
    <row r="636" spans="47:56">
      <c r="AU636" s="19" t="str">
        <f>IF(係数3!A636="","",係数3!A636)</f>
        <v/>
      </c>
      <c r="AV636" s="19" t="str">
        <f>IF(係数3!B636="","",係数3!B636)</f>
        <v/>
      </c>
      <c r="AW636" s="19" t="str">
        <f>IF(係数3!C636="","",係数3!C636)</f>
        <v>(参考値)事業者全体</v>
      </c>
      <c r="AX636" s="19">
        <f>IF(係数3!D636="","",係数3!D636)</f>
        <v>3.7599999999999998E-4</v>
      </c>
      <c r="AY636" s="19">
        <f>IF(係数3!E636="","",係数3!E636)</f>
        <v>3.7599999999999998E-4</v>
      </c>
      <c r="AZ636" s="19" t="str">
        <f>IF(係数3!F636="","",係数3!F636)</f>
        <v>中部電力ミライズ(株)</v>
      </c>
      <c r="BA636" s="19" t="str">
        <f>IF(係数3!G636="","",係数3!G636)</f>
        <v>中部電力ミライズ(株)_(参考値)事業者全体</v>
      </c>
      <c r="BB636" s="19">
        <f t="shared" si="27"/>
        <v>0.376</v>
      </c>
      <c r="BD636" s="19" t="str">
        <f>IF(係数3!L637="","",係数3!L637)</f>
        <v/>
      </c>
    </row>
    <row r="637" spans="47:56">
      <c r="AU637" s="19" t="str">
        <f>IF(係数3!A637="","",係数3!A637)</f>
        <v>A0271</v>
      </c>
      <c r="AV637" s="19" t="str">
        <f>IF(係数3!B637="","",係数3!B637)</f>
        <v>北陸電力(株)</v>
      </c>
      <c r="AW637" s="19" t="str">
        <f>IF(係数3!C637="","",係数3!C637)</f>
        <v>メニューA</v>
      </c>
      <c r="AX637" s="19">
        <f>IF(係数3!D637="","",係数3!D637)</f>
        <v>0</v>
      </c>
      <c r="AY637" s="19">
        <f>IF(係数3!E637="","",係数3!E637)</f>
        <v>0</v>
      </c>
      <c r="AZ637" s="19" t="str">
        <f>IF(係数3!F637="","",係数3!F637)</f>
        <v>北陸電力(株)</v>
      </c>
      <c r="BA637" s="19" t="str">
        <f>IF(係数3!G637="","",係数3!G637)</f>
        <v>北陸電力(株)_メニューA</v>
      </c>
      <c r="BB637" s="19">
        <f t="shared" si="27"/>
        <v>0</v>
      </c>
      <c r="BD637" s="19" t="str">
        <f>IF(係数3!L638="","",係数3!L638)</f>
        <v/>
      </c>
    </row>
    <row r="638" spans="47:56">
      <c r="AU638" s="19" t="str">
        <f>IF(係数3!A638="","",係数3!A638)</f>
        <v/>
      </c>
      <c r="AV638" s="19" t="str">
        <f>IF(係数3!B638="","",係数3!B638)</f>
        <v/>
      </c>
      <c r="AW638" s="19" t="str">
        <f>IF(係数3!C638="","",係数3!C638)</f>
        <v>メニューB(残差)</v>
      </c>
      <c r="AX638" s="19">
        <f>IF(係数3!D638="","",係数3!D638)</f>
        <v>4.55E-4</v>
      </c>
      <c r="AY638" s="19">
        <f>IF(係数3!E638="","",係数3!E638)</f>
        <v>4.55E-4</v>
      </c>
      <c r="AZ638" s="19" t="str">
        <f>IF(係数3!F638="","",係数3!F638)</f>
        <v>北陸電力(株)</v>
      </c>
      <c r="BA638" s="19" t="str">
        <f>IF(係数3!G638="","",係数3!G638)</f>
        <v>北陸電力(株)_メニューB(残差)</v>
      </c>
      <c r="BB638" s="19">
        <f t="shared" si="27"/>
        <v>0.45500000000000002</v>
      </c>
      <c r="BD638" s="19" t="str">
        <f>IF(係数3!L639="","",係数3!L639)</f>
        <v/>
      </c>
    </row>
    <row r="639" spans="47:56">
      <c r="AU639" s="19" t="str">
        <f>IF(係数3!A639="","",係数3!A639)</f>
        <v/>
      </c>
      <c r="AV639" s="19" t="str">
        <f>IF(係数3!B639="","",係数3!B639)</f>
        <v/>
      </c>
      <c r="AW639" s="19" t="str">
        <f>IF(係数3!C639="","",係数3!C639)</f>
        <v>(参考値)事業者全体</v>
      </c>
      <c r="AX639" s="19">
        <f>IF(係数3!D639="","",係数3!D639)</f>
        <v>4.3100000000000001E-4</v>
      </c>
      <c r="AY639" s="19">
        <f>IF(係数3!E639="","",係数3!E639)</f>
        <v>4.3100000000000001E-4</v>
      </c>
      <c r="AZ639" s="19" t="str">
        <f>IF(係数3!F639="","",係数3!F639)</f>
        <v>北陸電力(株)</v>
      </c>
      <c r="BA639" s="19" t="str">
        <f>IF(係数3!G639="","",係数3!G639)</f>
        <v>北陸電力(株)_(参考値)事業者全体</v>
      </c>
      <c r="BB639" s="19">
        <f t="shared" si="27"/>
        <v>0.43099999999999999</v>
      </c>
      <c r="BD639" s="19" t="str">
        <f>IF(係数3!L640="","",係数3!L640)</f>
        <v/>
      </c>
    </row>
    <row r="640" spans="47:56">
      <c r="AU640" s="19" t="str">
        <f>IF(係数3!A640="","",係数3!A640)</f>
        <v>A0272</v>
      </c>
      <c r="AV640" s="19" t="str">
        <f>IF(係数3!B640="","",係数3!B640)</f>
        <v>関西電力(株)</v>
      </c>
      <c r="AW640" s="19" t="str">
        <f>IF(係数3!C640="","",係数3!C640)</f>
        <v>メニューA</v>
      </c>
      <c r="AX640" s="19">
        <f>IF(係数3!D640="","",係数3!D640)</f>
        <v>0</v>
      </c>
      <c r="AY640" s="19">
        <f>IF(係数3!E640="","",係数3!E640)</f>
        <v>0</v>
      </c>
      <c r="AZ640" s="19" t="str">
        <f>IF(係数3!F640="","",係数3!F640)</f>
        <v>関西電力(株)</v>
      </c>
      <c r="BA640" s="19" t="str">
        <f>IF(係数3!G640="","",係数3!G640)</f>
        <v>関西電力(株)_メニューA</v>
      </c>
      <c r="BB640" s="19">
        <f t="shared" si="27"/>
        <v>0</v>
      </c>
      <c r="BD640" s="19" t="str">
        <f>IF(係数3!L641="","",係数3!L641)</f>
        <v/>
      </c>
    </row>
    <row r="641" spans="47:56">
      <c r="AU641" s="19" t="str">
        <f>IF(係数3!A641="","",係数3!A641)</f>
        <v/>
      </c>
      <c r="AV641" s="19" t="str">
        <f>IF(係数3!B641="","",係数3!B641)</f>
        <v/>
      </c>
      <c r="AW641" s="19" t="str">
        <f>IF(係数3!C641="","",係数3!C641)</f>
        <v>メニューB</v>
      </c>
      <c r="AX641" s="19">
        <f>IF(係数3!D641="","",係数3!D641)</f>
        <v>0</v>
      </c>
      <c r="AY641" s="19">
        <f>IF(係数3!E641="","",係数3!E641)</f>
        <v>0</v>
      </c>
      <c r="AZ641" s="19" t="str">
        <f>IF(係数3!F641="","",係数3!F641)</f>
        <v>関西電力(株)</v>
      </c>
      <c r="BA641" s="19" t="str">
        <f>IF(係数3!G641="","",係数3!G641)</f>
        <v>関西電力(株)_メニューB</v>
      </c>
      <c r="BB641" s="19">
        <f t="shared" si="27"/>
        <v>0</v>
      </c>
      <c r="BD641" s="19" t="str">
        <f>IF(係数3!L642="","",係数3!L642)</f>
        <v/>
      </c>
    </row>
    <row r="642" spans="47:56">
      <c r="AU642" s="19" t="str">
        <f>IF(係数3!A642="","",係数3!A642)</f>
        <v/>
      </c>
      <c r="AV642" s="19" t="str">
        <f>IF(係数3!B642="","",係数3!B642)</f>
        <v/>
      </c>
      <c r="AW642" s="19" t="str">
        <f>IF(係数3!C642="","",係数3!C642)</f>
        <v>メニューC</v>
      </c>
      <c r="AX642" s="19">
        <f>IF(係数3!D642="","",係数3!D642)</f>
        <v>0</v>
      </c>
      <c r="AY642" s="19">
        <f>IF(係数3!E642="","",係数3!E642)</f>
        <v>0</v>
      </c>
      <c r="AZ642" s="19" t="str">
        <f>IF(係数3!F642="","",係数3!F642)</f>
        <v>関西電力(株)</v>
      </c>
      <c r="BA642" s="19" t="str">
        <f>IF(係数3!G642="","",係数3!G642)</f>
        <v>関西電力(株)_メニューC</v>
      </c>
      <c r="BB642" s="19">
        <f t="shared" si="27"/>
        <v>0</v>
      </c>
      <c r="BD642" s="19" t="str">
        <f>IF(係数3!L643="","",係数3!L643)</f>
        <v/>
      </c>
    </row>
    <row r="643" spans="47:56">
      <c r="AU643" s="19" t="str">
        <f>IF(係数3!A643="","",係数3!A643)</f>
        <v/>
      </c>
      <c r="AV643" s="19" t="str">
        <f>IF(係数3!B643="","",係数3!B643)</f>
        <v/>
      </c>
      <c r="AW643" s="19" t="str">
        <f>IF(係数3!C643="","",係数3!C643)</f>
        <v>メニューD</v>
      </c>
      <c r="AX643" s="19">
        <f>IF(係数3!D643="","",係数3!D643)</f>
        <v>0</v>
      </c>
      <c r="AY643" s="19">
        <f>IF(係数3!E643="","",係数3!E643)</f>
        <v>0</v>
      </c>
      <c r="AZ643" s="19" t="str">
        <f>IF(係数3!F643="","",係数3!F643)</f>
        <v>関西電力(株)</v>
      </c>
      <c r="BA643" s="19" t="str">
        <f>IF(係数3!G643="","",係数3!G643)</f>
        <v>関西電力(株)_メニューD</v>
      </c>
      <c r="BB643" s="19">
        <f t="shared" si="27"/>
        <v>0</v>
      </c>
      <c r="BD643" s="19" t="str">
        <f>IF(係数3!L644="","",係数3!L644)</f>
        <v/>
      </c>
    </row>
    <row r="644" spans="47:56">
      <c r="AU644" s="19" t="str">
        <f>IF(係数3!A644="","",係数3!A644)</f>
        <v/>
      </c>
      <c r="AV644" s="19" t="str">
        <f>IF(係数3!B644="","",係数3!B644)</f>
        <v/>
      </c>
      <c r="AW644" s="19" t="str">
        <f>IF(係数3!C644="","",係数3!C644)</f>
        <v>メニューE</v>
      </c>
      <c r="AX644" s="19">
        <f>IF(係数3!D644="","",係数3!D644)</f>
        <v>0</v>
      </c>
      <c r="AY644" s="19">
        <f>IF(係数3!E644="","",係数3!E644)</f>
        <v>0</v>
      </c>
      <c r="AZ644" s="19" t="str">
        <f>IF(係数3!F644="","",係数3!F644)</f>
        <v>関西電力(株)</v>
      </c>
      <c r="BA644" s="19" t="str">
        <f>IF(係数3!G644="","",係数3!G644)</f>
        <v>関西電力(株)_メニューE</v>
      </c>
      <c r="BB644" s="19">
        <f t="shared" si="27"/>
        <v>0</v>
      </c>
      <c r="BD644" s="19" t="str">
        <f>IF(係数3!L645="","",係数3!L645)</f>
        <v/>
      </c>
    </row>
    <row r="645" spans="47:56">
      <c r="AU645" s="19" t="str">
        <f>IF(係数3!A645="","",係数3!A645)</f>
        <v/>
      </c>
      <c r="AV645" s="19" t="str">
        <f>IF(係数3!B645="","",係数3!B645)</f>
        <v/>
      </c>
      <c r="AW645" s="19" t="str">
        <f>IF(係数3!C645="","",係数3!C645)</f>
        <v>メニューF</v>
      </c>
      <c r="AX645" s="19">
        <f>IF(係数3!D645="","",係数3!D645)</f>
        <v>0</v>
      </c>
      <c r="AY645" s="19">
        <f>IF(係数3!E645="","",係数3!E645)</f>
        <v>0</v>
      </c>
      <c r="AZ645" s="19" t="str">
        <f>IF(係数3!F645="","",係数3!F645)</f>
        <v>関西電力(株)</v>
      </c>
      <c r="BA645" s="19" t="str">
        <f>IF(係数3!G645="","",係数3!G645)</f>
        <v>関西電力(株)_メニューF</v>
      </c>
      <c r="BB645" s="19">
        <f t="shared" si="27"/>
        <v>0</v>
      </c>
      <c r="BD645" s="19" t="str">
        <f>IF(係数3!L646="","",係数3!L646)</f>
        <v/>
      </c>
    </row>
    <row r="646" spans="47:56">
      <c r="AU646" s="19" t="str">
        <f>IF(係数3!A646="","",係数3!A646)</f>
        <v/>
      </c>
      <c r="AV646" s="19" t="str">
        <f>IF(係数3!B646="","",係数3!B646)</f>
        <v/>
      </c>
      <c r="AW646" s="19" t="str">
        <f>IF(係数3!C646="","",係数3!C646)</f>
        <v>メニューG</v>
      </c>
      <c r="AX646" s="19">
        <f>IF(係数3!D646="","",係数3!D646)</f>
        <v>0</v>
      </c>
      <c r="AY646" s="19">
        <f>IF(係数3!E646="","",係数3!E646)</f>
        <v>0</v>
      </c>
      <c r="AZ646" s="19" t="str">
        <f>IF(係数3!F646="","",係数3!F646)</f>
        <v>関西電力(株)</v>
      </c>
      <c r="BA646" s="19" t="str">
        <f>IF(係数3!G646="","",係数3!G646)</f>
        <v>関西電力(株)_メニューG</v>
      </c>
      <c r="BB646" s="19">
        <f t="shared" ref="BB646:BB709" si="28">AY646*1000</f>
        <v>0</v>
      </c>
      <c r="BD646" s="19" t="str">
        <f>IF(係数3!L647="","",係数3!L647)</f>
        <v/>
      </c>
    </row>
    <row r="647" spans="47:56">
      <c r="AU647" s="19" t="str">
        <f>IF(係数3!A647="","",係数3!A647)</f>
        <v/>
      </c>
      <c r="AV647" s="19" t="str">
        <f>IF(係数3!B647="","",係数3!B647)</f>
        <v/>
      </c>
      <c r="AW647" s="19" t="str">
        <f>IF(係数3!C647="","",係数3!C647)</f>
        <v>メニューH</v>
      </c>
      <c r="AX647" s="19">
        <f>IF(係数3!D647="","",係数3!D647)</f>
        <v>0</v>
      </c>
      <c r="AY647" s="19">
        <f>IF(係数3!E647="","",係数3!E647)</f>
        <v>0</v>
      </c>
      <c r="AZ647" s="19" t="str">
        <f>IF(係数3!F647="","",係数3!F647)</f>
        <v>関西電力(株)</v>
      </c>
      <c r="BA647" s="19" t="str">
        <f>IF(係数3!G647="","",係数3!G647)</f>
        <v>関西電力(株)_メニューH</v>
      </c>
      <c r="BB647" s="19">
        <f t="shared" si="28"/>
        <v>0</v>
      </c>
      <c r="BD647" s="19" t="str">
        <f>IF(係数3!L648="","",係数3!L648)</f>
        <v/>
      </c>
    </row>
    <row r="648" spans="47:56">
      <c r="AU648" s="19" t="str">
        <f>IF(係数3!A648="","",係数3!A648)</f>
        <v/>
      </c>
      <c r="AV648" s="19" t="str">
        <f>IF(係数3!B648="","",係数3!B648)</f>
        <v/>
      </c>
      <c r="AW648" s="19" t="str">
        <f>IF(係数3!C648="","",係数3!C648)</f>
        <v>メニューI</v>
      </c>
      <c r="AX648" s="19">
        <f>IF(係数3!D648="","",係数3!D648)</f>
        <v>0</v>
      </c>
      <c r="AY648" s="19">
        <f>IF(係数3!E648="","",係数3!E648)</f>
        <v>0</v>
      </c>
      <c r="AZ648" s="19" t="str">
        <f>IF(係数3!F648="","",係数3!F648)</f>
        <v>関西電力(株)</v>
      </c>
      <c r="BA648" s="19" t="str">
        <f>IF(係数3!G648="","",係数3!G648)</f>
        <v>関西電力(株)_メニューI</v>
      </c>
      <c r="BB648" s="19">
        <f t="shared" si="28"/>
        <v>0</v>
      </c>
      <c r="BD648" s="19" t="str">
        <f>IF(係数3!L649="","",係数3!L649)</f>
        <v/>
      </c>
    </row>
    <row r="649" spans="47:56">
      <c r="AU649" s="19" t="str">
        <f>IF(係数3!A649="","",係数3!A649)</f>
        <v/>
      </c>
      <c r="AV649" s="19" t="str">
        <f>IF(係数3!B649="","",係数3!B649)</f>
        <v/>
      </c>
      <c r="AW649" s="19" t="str">
        <f>IF(係数3!C649="","",係数3!C649)</f>
        <v>メニューJ(残差)</v>
      </c>
      <c r="AX649" s="19">
        <f>IF(係数3!D649="","",係数3!D649)</f>
        <v>4.15E-4</v>
      </c>
      <c r="AY649" s="19">
        <f>IF(係数3!E649="","",係数3!E649)</f>
        <v>4.15E-4</v>
      </c>
      <c r="AZ649" s="19" t="str">
        <f>IF(係数3!F649="","",係数3!F649)</f>
        <v>関西電力(株)</v>
      </c>
      <c r="BA649" s="19" t="str">
        <f>IF(係数3!G649="","",係数3!G649)</f>
        <v>関西電力(株)_メニューJ(残差)</v>
      </c>
      <c r="BB649" s="19">
        <f t="shared" si="28"/>
        <v>0.41499999999999998</v>
      </c>
      <c r="BD649" s="19" t="str">
        <f>IF(係数3!L650="","",係数3!L650)</f>
        <v/>
      </c>
    </row>
    <row r="650" spans="47:56">
      <c r="AU650" s="19" t="str">
        <f>IF(係数3!A650="","",係数3!A650)</f>
        <v/>
      </c>
      <c r="AV650" s="19" t="str">
        <f>IF(係数3!B650="","",係数3!B650)</f>
        <v/>
      </c>
      <c r="AW650" s="19" t="str">
        <f>IF(係数3!C650="","",係数3!C650)</f>
        <v>(参考値)事業者全体</v>
      </c>
      <c r="AX650" s="19">
        <f>IF(係数3!D650="","",係数3!D650)</f>
        <v>3.9599999999999998E-4</v>
      </c>
      <c r="AY650" s="19">
        <f>IF(係数3!E650="","",係数3!E650)</f>
        <v>3.9599999999999998E-4</v>
      </c>
      <c r="AZ650" s="19" t="str">
        <f>IF(係数3!F650="","",係数3!F650)</f>
        <v>関西電力(株)</v>
      </c>
      <c r="BA650" s="19" t="str">
        <f>IF(係数3!G650="","",係数3!G650)</f>
        <v>関西電力(株)_(参考値)事業者全体</v>
      </c>
      <c r="BB650" s="19">
        <f t="shared" si="28"/>
        <v>0.39599999999999996</v>
      </c>
      <c r="BD650" s="19" t="str">
        <f>IF(係数3!L651="","",係数3!L651)</f>
        <v/>
      </c>
    </row>
    <row r="651" spans="47:56">
      <c r="AU651" s="19" t="str">
        <f>IF(係数3!A651="","",係数3!A651)</f>
        <v>A0273</v>
      </c>
      <c r="AV651" s="19" t="str">
        <f>IF(係数3!B651="","",係数3!B651)</f>
        <v>中国電力(株)</v>
      </c>
      <c r="AW651" s="19" t="str">
        <f>IF(係数3!C651="","",係数3!C651)</f>
        <v>メニューA</v>
      </c>
      <c r="AX651" s="19">
        <f>IF(係数3!D651="","",係数3!D651)</f>
        <v>0</v>
      </c>
      <c r="AY651" s="19">
        <f>IF(係数3!E651="","",係数3!E651)</f>
        <v>0</v>
      </c>
      <c r="AZ651" s="19" t="str">
        <f>IF(係数3!F651="","",係数3!F651)</f>
        <v>中国電力(株)</v>
      </c>
      <c r="BA651" s="19" t="str">
        <f>IF(係数3!G651="","",係数3!G651)</f>
        <v>中国電力(株)_メニューA</v>
      </c>
      <c r="BB651" s="19">
        <f t="shared" si="28"/>
        <v>0</v>
      </c>
      <c r="BD651" s="19" t="str">
        <f>IF(係数3!L652="","",係数3!L652)</f>
        <v/>
      </c>
    </row>
    <row r="652" spans="47:56">
      <c r="AU652" s="19" t="str">
        <f>IF(係数3!A652="","",係数3!A652)</f>
        <v/>
      </c>
      <c r="AV652" s="19" t="str">
        <f>IF(係数3!B652="","",係数3!B652)</f>
        <v/>
      </c>
      <c r="AW652" s="19" t="str">
        <f>IF(係数3!C652="","",係数3!C652)</f>
        <v>メニューB</v>
      </c>
      <c r="AX652" s="19">
        <f>IF(係数3!D652="","",係数3!D652)</f>
        <v>0</v>
      </c>
      <c r="AY652" s="19">
        <f>IF(係数3!E652="","",係数3!E652)</f>
        <v>0</v>
      </c>
      <c r="AZ652" s="19" t="str">
        <f>IF(係数3!F652="","",係数3!F652)</f>
        <v>中国電力(株)</v>
      </c>
      <c r="BA652" s="19" t="str">
        <f>IF(係数3!G652="","",係数3!G652)</f>
        <v>中国電力(株)_メニューB</v>
      </c>
      <c r="BB652" s="19">
        <f t="shared" si="28"/>
        <v>0</v>
      </c>
      <c r="BD652" s="19" t="str">
        <f>IF(係数3!L653="","",係数3!L653)</f>
        <v/>
      </c>
    </row>
    <row r="653" spans="47:56">
      <c r="AU653" s="19" t="str">
        <f>IF(係数3!A653="","",係数3!A653)</f>
        <v/>
      </c>
      <c r="AV653" s="19" t="str">
        <f>IF(係数3!B653="","",係数3!B653)</f>
        <v/>
      </c>
      <c r="AW653" s="19" t="str">
        <f>IF(係数3!C653="","",係数3!C653)</f>
        <v>メニューC</v>
      </c>
      <c r="AX653" s="19">
        <f>IF(係数3!D653="","",係数3!D653)</f>
        <v>0</v>
      </c>
      <c r="AY653" s="19">
        <f>IF(係数3!E653="","",係数3!E653)</f>
        <v>0</v>
      </c>
      <c r="AZ653" s="19" t="str">
        <f>IF(係数3!F653="","",係数3!F653)</f>
        <v>中国電力(株)</v>
      </c>
      <c r="BA653" s="19" t="str">
        <f>IF(係数3!G653="","",係数3!G653)</f>
        <v>中国電力(株)_メニューC</v>
      </c>
      <c r="BB653" s="19">
        <f t="shared" si="28"/>
        <v>0</v>
      </c>
      <c r="BD653" s="19" t="str">
        <f>IF(係数3!L654="","",係数3!L654)</f>
        <v/>
      </c>
    </row>
    <row r="654" spans="47:56">
      <c r="AU654" s="19" t="str">
        <f>IF(係数3!A654="","",係数3!A654)</f>
        <v/>
      </c>
      <c r="AV654" s="19" t="str">
        <f>IF(係数3!B654="","",係数3!B654)</f>
        <v/>
      </c>
      <c r="AW654" s="19" t="str">
        <f>IF(係数3!C654="","",係数3!C654)</f>
        <v>メニューD</v>
      </c>
      <c r="AX654" s="19">
        <f>IF(係数3!D654="","",係数3!D654)</f>
        <v>0</v>
      </c>
      <c r="AY654" s="19">
        <f>IF(係数3!E654="","",係数3!E654)</f>
        <v>0</v>
      </c>
      <c r="AZ654" s="19" t="str">
        <f>IF(係数3!F654="","",係数3!F654)</f>
        <v>中国電力(株)</v>
      </c>
      <c r="BA654" s="19" t="str">
        <f>IF(係数3!G654="","",係数3!G654)</f>
        <v>中国電力(株)_メニューD</v>
      </c>
      <c r="BB654" s="19">
        <f t="shared" si="28"/>
        <v>0</v>
      </c>
      <c r="BD654" s="19" t="str">
        <f>IF(係数3!L655="","",係数3!L655)</f>
        <v/>
      </c>
    </row>
    <row r="655" spans="47:56">
      <c r="AU655" s="19" t="str">
        <f>IF(係数3!A655="","",係数3!A655)</f>
        <v/>
      </c>
      <c r="AV655" s="19" t="str">
        <f>IF(係数3!B655="","",係数3!B655)</f>
        <v/>
      </c>
      <c r="AW655" s="19" t="str">
        <f>IF(係数3!C655="","",係数3!C655)</f>
        <v>メニューE</v>
      </c>
      <c r="AX655" s="19">
        <f>IF(係数3!D655="","",係数3!D655)</f>
        <v>0</v>
      </c>
      <c r="AY655" s="19">
        <f>IF(係数3!E655="","",係数3!E655)</f>
        <v>0</v>
      </c>
      <c r="AZ655" s="19" t="str">
        <f>IF(係数3!F655="","",係数3!F655)</f>
        <v>中国電力(株)</v>
      </c>
      <c r="BA655" s="19" t="str">
        <f>IF(係数3!G655="","",係数3!G655)</f>
        <v>中国電力(株)_メニューE</v>
      </c>
      <c r="BB655" s="19">
        <f t="shared" si="28"/>
        <v>0</v>
      </c>
      <c r="BD655" s="19" t="str">
        <f>IF(係数3!L656="","",係数3!L656)</f>
        <v/>
      </c>
    </row>
    <row r="656" spans="47:56">
      <c r="AU656" s="19" t="str">
        <f>IF(係数3!A656="","",係数3!A656)</f>
        <v/>
      </c>
      <c r="AV656" s="19" t="str">
        <f>IF(係数3!B656="","",係数3!B656)</f>
        <v/>
      </c>
      <c r="AW656" s="19" t="str">
        <f>IF(係数3!C656="","",係数3!C656)</f>
        <v>メニューF</v>
      </c>
      <c r="AX656" s="19">
        <f>IF(係数3!D656="","",係数3!D656)</f>
        <v>0</v>
      </c>
      <c r="AY656" s="19">
        <f>IF(係数3!E656="","",係数3!E656)</f>
        <v>0</v>
      </c>
      <c r="AZ656" s="19" t="str">
        <f>IF(係数3!F656="","",係数3!F656)</f>
        <v>中国電力(株)</v>
      </c>
      <c r="BA656" s="19" t="str">
        <f>IF(係数3!G656="","",係数3!G656)</f>
        <v>中国電力(株)_メニューF</v>
      </c>
      <c r="BB656" s="19">
        <f t="shared" si="28"/>
        <v>0</v>
      </c>
      <c r="BD656" s="19" t="str">
        <f>IF(係数3!L657="","",係数3!L657)</f>
        <v/>
      </c>
    </row>
    <row r="657" spans="47:56">
      <c r="AU657" s="19" t="str">
        <f>IF(係数3!A657="","",係数3!A657)</f>
        <v/>
      </c>
      <c r="AV657" s="19" t="str">
        <f>IF(係数3!B657="","",係数3!B657)</f>
        <v/>
      </c>
      <c r="AW657" s="19" t="str">
        <f>IF(係数3!C657="","",係数3!C657)</f>
        <v>メニューG</v>
      </c>
      <c r="AX657" s="19">
        <f>IF(係数3!D657="","",係数3!D657)</f>
        <v>3.8699999999999997E-4</v>
      </c>
      <c r="AY657" s="19">
        <f>IF(係数3!E657="","",係数3!E657)</f>
        <v>3.8699999999999997E-4</v>
      </c>
      <c r="AZ657" s="19" t="str">
        <f>IF(係数3!F657="","",係数3!F657)</f>
        <v>中国電力(株)</v>
      </c>
      <c r="BA657" s="19" t="str">
        <f>IF(係数3!G657="","",係数3!G657)</f>
        <v>中国電力(株)_メニューG</v>
      </c>
      <c r="BB657" s="19">
        <f t="shared" si="28"/>
        <v>0.38699999999999996</v>
      </c>
      <c r="BD657" s="19" t="str">
        <f>IF(係数3!L658="","",係数3!L658)</f>
        <v/>
      </c>
    </row>
    <row r="658" spans="47:56">
      <c r="AU658" s="19" t="str">
        <f>IF(係数3!A658="","",係数3!A658)</f>
        <v/>
      </c>
      <c r="AV658" s="19" t="str">
        <f>IF(係数3!B658="","",係数3!B658)</f>
        <v/>
      </c>
      <c r="AW658" s="19" t="str">
        <f>IF(係数3!C658="","",係数3!C658)</f>
        <v>メニューH(残差)</v>
      </c>
      <c r="AX658" s="19">
        <f>IF(係数3!D658="","",係数3!D658)</f>
        <v>4.84E-4</v>
      </c>
      <c r="AY658" s="19">
        <f>IF(係数3!E658="","",係数3!E658)</f>
        <v>4.84E-4</v>
      </c>
      <c r="AZ658" s="19" t="str">
        <f>IF(係数3!F658="","",係数3!F658)</f>
        <v>中国電力(株)</v>
      </c>
      <c r="BA658" s="19" t="str">
        <f>IF(係数3!G658="","",係数3!G658)</f>
        <v>中国電力(株)_メニューH(残差)</v>
      </c>
      <c r="BB658" s="19">
        <f t="shared" si="28"/>
        <v>0.48399999999999999</v>
      </c>
      <c r="BD658" s="19" t="str">
        <f>IF(係数3!L659="","",係数3!L659)</f>
        <v/>
      </c>
    </row>
    <row r="659" spans="47:56">
      <c r="AU659" s="19" t="str">
        <f>IF(係数3!A659="","",係数3!A659)</f>
        <v/>
      </c>
      <c r="AV659" s="19" t="str">
        <f>IF(係数3!B659="","",係数3!B659)</f>
        <v/>
      </c>
      <c r="AW659" s="19" t="str">
        <f>IF(係数3!C659="","",係数3!C659)</f>
        <v>(参考値)事業者全体</v>
      </c>
      <c r="AX659" s="19">
        <f>IF(係数3!D659="","",係数3!D659)</f>
        <v>4.7199999999999998E-4</v>
      </c>
      <c r="AY659" s="19">
        <f>IF(係数3!E659="","",係数3!E659)</f>
        <v>4.7199999999999998E-4</v>
      </c>
      <c r="AZ659" s="19" t="str">
        <f>IF(係数3!F659="","",係数3!F659)</f>
        <v>中国電力(株)</v>
      </c>
      <c r="BA659" s="19" t="str">
        <f>IF(係数3!G659="","",係数3!G659)</f>
        <v>中国電力(株)_(参考値)事業者全体</v>
      </c>
      <c r="BB659" s="19">
        <f t="shared" si="28"/>
        <v>0.47199999999999998</v>
      </c>
      <c r="BD659" s="19" t="str">
        <f>IF(係数3!L660="","",係数3!L660)</f>
        <v/>
      </c>
    </row>
    <row r="660" spans="47:56">
      <c r="AU660" s="19" t="str">
        <f>IF(係数3!A660="","",係数3!A660)</f>
        <v>A0274</v>
      </c>
      <c r="AV660" s="19" t="str">
        <f>IF(係数3!B660="","",係数3!B660)</f>
        <v>四国電力(株)</v>
      </c>
      <c r="AW660" s="19" t="str">
        <f>IF(係数3!C660="","",係数3!C660)</f>
        <v>メニューA</v>
      </c>
      <c r="AX660" s="19">
        <f>IF(係数3!D660="","",係数3!D660)</f>
        <v>0</v>
      </c>
      <c r="AY660" s="19">
        <f>IF(係数3!E660="","",係数3!E660)</f>
        <v>0</v>
      </c>
      <c r="AZ660" s="19" t="str">
        <f>IF(係数3!F660="","",係数3!F660)</f>
        <v>四国電力(株)</v>
      </c>
      <c r="BA660" s="19" t="str">
        <f>IF(係数3!G660="","",係数3!G660)</f>
        <v>四国電力(株)_メニューA</v>
      </c>
      <c r="BB660" s="19">
        <f t="shared" si="28"/>
        <v>0</v>
      </c>
      <c r="BD660" s="19" t="str">
        <f>IF(係数3!L661="","",係数3!L661)</f>
        <v/>
      </c>
    </row>
    <row r="661" spans="47:56">
      <c r="AU661" s="19" t="str">
        <f>IF(係数3!A661="","",係数3!A661)</f>
        <v/>
      </c>
      <c r="AV661" s="19" t="str">
        <f>IF(係数3!B661="","",係数3!B661)</f>
        <v/>
      </c>
      <c r="AW661" s="19" t="str">
        <f>IF(係数3!C661="","",係数3!C661)</f>
        <v>メニューB</v>
      </c>
      <c r="AX661" s="19">
        <f>IF(係数3!D661="","",係数3!D661)</f>
        <v>0</v>
      </c>
      <c r="AY661" s="19">
        <f>IF(係数3!E661="","",係数3!E661)</f>
        <v>0</v>
      </c>
      <c r="AZ661" s="19" t="str">
        <f>IF(係数3!F661="","",係数3!F661)</f>
        <v>四国電力(株)</v>
      </c>
      <c r="BA661" s="19" t="str">
        <f>IF(係数3!G661="","",係数3!G661)</f>
        <v>四国電力(株)_メニューB</v>
      </c>
      <c r="BB661" s="19">
        <f t="shared" si="28"/>
        <v>0</v>
      </c>
      <c r="BD661" s="19" t="str">
        <f>IF(係数3!L662="","",係数3!L662)</f>
        <v/>
      </c>
    </row>
    <row r="662" spans="47:56">
      <c r="AU662" s="19" t="str">
        <f>IF(係数3!A662="","",係数3!A662)</f>
        <v/>
      </c>
      <c r="AV662" s="19" t="str">
        <f>IF(係数3!B662="","",係数3!B662)</f>
        <v/>
      </c>
      <c r="AW662" s="19" t="str">
        <f>IF(係数3!C662="","",係数3!C662)</f>
        <v>メニューC(残差)</v>
      </c>
      <c r="AX662" s="19">
        <f>IF(係数3!D662="","",係数3!D662)</f>
        <v>4.57E-4</v>
      </c>
      <c r="AY662" s="19">
        <f>IF(係数3!E662="","",係数3!E662)</f>
        <v>4.57E-4</v>
      </c>
      <c r="AZ662" s="19" t="str">
        <f>IF(係数3!F662="","",係数3!F662)</f>
        <v>四国電力(株)</v>
      </c>
      <c r="BA662" s="19" t="str">
        <f>IF(係数3!G662="","",係数3!G662)</f>
        <v>四国電力(株)_メニューC(残差)</v>
      </c>
      <c r="BB662" s="19">
        <f t="shared" si="28"/>
        <v>0.45700000000000002</v>
      </c>
      <c r="BD662" s="19" t="str">
        <f>IF(係数3!L663="","",係数3!L663)</f>
        <v/>
      </c>
    </row>
    <row r="663" spans="47:56">
      <c r="AU663" s="19" t="str">
        <f>IF(係数3!A663="","",係数3!A663)</f>
        <v/>
      </c>
      <c r="AV663" s="19" t="str">
        <f>IF(係数3!B663="","",係数3!B663)</f>
        <v/>
      </c>
      <c r="AW663" s="19" t="str">
        <f>IF(係数3!C663="","",係数3!C663)</f>
        <v>(参考値)事業者全体</v>
      </c>
      <c r="AX663" s="19">
        <f>IF(係数3!D663="","",係数3!D663)</f>
        <v>4.4799999999999999E-4</v>
      </c>
      <c r="AY663" s="19">
        <f>IF(係数3!E663="","",係数3!E663)</f>
        <v>4.4799999999999999E-4</v>
      </c>
      <c r="AZ663" s="19" t="str">
        <f>IF(係数3!F663="","",係数3!F663)</f>
        <v>四国電力(株)</v>
      </c>
      <c r="BA663" s="19" t="str">
        <f>IF(係数3!G663="","",係数3!G663)</f>
        <v>四国電力(株)_(参考値)事業者全体</v>
      </c>
      <c r="BB663" s="19">
        <f t="shared" si="28"/>
        <v>0.44800000000000001</v>
      </c>
      <c r="BD663" s="19" t="str">
        <f>IF(係数3!L664="","",係数3!L664)</f>
        <v/>
      </c>
    </row>
    <row r="664" spans="47:56">
      <c r="AU664" s="19" t="str">
        <f>IF(係数3!A664="","",係数3!A664)</f>
        <v>A0275</v>
      </c>
      <c r="AV664" s="19" t="str">
        <f>IF(係数3!B664="","",係数3!B664)</f>
        <v>九州電力(株)</v>
      </c>
      <c r="AW664" s="19" t="str">
        <f>IF(係数3!C664="","",係数3!C664)</f>
        <v>メニューA</v>
      </c>
      <c r="AX664" s="19">
        <f>IF(係数3!D664="","",係数3!D664)</f>
        <v>0</v>
      </c>
      <c r="AY664" s="19">
        <f>IF(係数3!E664="","",係数3!E664)</f>
        <v>0</v>
      </c>
      <c r="AZ664" s="19" t="str">
        <f>IF(係数3!F664="","",係数3!F664)</f>
        <v>九州電力(株)</v>
      </c>
      <c r="BA664" s="19" t="str">
        <f>IF(係数3!G664="","",係数3!G664)</f>
        <v>九州電力(株)_メニューA</v>
      </c>
      <c r="BB664" s="19">
        <f t="shared" si="28"/>
        <v>0</v>
      </c>
      <c r="BD664" s="19" t="str">
        <f>IF(係数3!L665="","",係数3!L665)</f>
        <v/>
      </c>
    </row>
    <row r="665" spans="47:56">
      <c r="AU665" s="19" t="str">
        <f>IF(係数3!A665="","",係数3!A665)</f>
        <v/>
      </c>
      <c r="AV665" s="19" t="str">
        <f>IF(係数3!B665="","",係数3!B665)</f>
        <v/>
      </c>
      <c r="AW665" s="19" t="str">
        <f>IF(係数3!C665="","",係数3!C665)</f>
        <v>メニューB(残差)</v>
      </c>
      <c r="AX665" s="19">
        <f>IF(係数3!D665="","",係数3!D665)</f>
        <v>4.7199999999999998E-4</v>
      </c>
      <c r="AY665" s="19">
        <f>IF(係数3!E665="","",係数3!E665)</f>
        <v>4.7199999999999998E-4</v>
      </c>
      <c r="AZ665" s="19" t="str">
        <f>IF(係数3!F665="","",係数3!F665)</f>
        <v>九州電力(株)</v>
      </c>
      <c r="BA665" s="19" t="str">
        <f>IF(係数3!G665="","",係数3!G665)</f>
        <v>九州電力(株)_メニューB(残差)</v>
      </c>
      <c r="BB665" s="19">
        <f t="shared" si="28"/>
        <v>0.47199999999999998</v>
      </c>
      <c r="BD665" s="19" t="str">
        <f>IF(係数3!L666="","",係数3!L666)</f>
        <v/>
      </c>
    </row>
    <row r="666" spans="47:56">
      <c r="AU666" s="19" t="str">
        <f>IF(係数3!A666="","",係数3!A666)</f>
        <v/>
      </c>
      <c r="AV666" s="19" t="str">
        <f>IF(係数3!B666="","",係数3!B666)</f>
        <v/>
      </c>
      <c r="AW666" s="19" t="str">
        <f>IF(係数3!C666="","",係数3!C666)</f>
        <v>(参考値)事業者全体</v>
      </c>
      <c r="AX666" s="19">
        <f>IF(係数3!D666="","",係数3!D666)</f>
        <v>4.4900000000000002E-4</v>
      </c>
      <c r="AY666" s="19">
        <f>IF(係数3!E666="","",係数3!E666)</f>
        <v>4.4900000000000002E-4</v>
      </c>
      <c r="AZ666" s="19" t="str">
        <f>IF(係数3!F666="","",係数3!F666)</f>
        <v>九州電力(株)</v>
      </c>
      <c r="BA666" s="19" t="str">
        <f>IF(係数3!G666="","",係数3!G666)</f>
        <v>九州電力(株)_(参考値)事業者全体</v>
      </c>
      <c r="BB666" s="19">
        <f t="shared" si="28"/>
        <v>0.44900000000000001</v>
      </c>
      <c r="BD666" s="19" t="str">
        <f>IF(係数3!L667="","",係数3!L667)</f>
        <v/>
      </c>
    </row>
    <row r="667" spans="47:56">
      <c r="AU667" s="19" t="str">
        <f>IF(係数3!A667="","",係数3!A667)</f>
        <v>A0276</v>
      </c>
      <c r="AV667" s="19" t="str">
        <f>IF(係数3!B667="","",係数3!B667)</f>
        <v>沖縄電力(株)</v>
      </c>
      <c r="AW667" s="19" t="str">
        <f>IF(係数3!C667="","",係数3!C667)</f>
        <v>メニューA</v>
      </c>
      <c r="AX667" s="19">
        <f>IF(係数3!D667="","",係数3!D667)</f>
        <v>0</v>
      </c>
      <c r="AY667" s="19">
        <f>IF(係数3!E667="","",係数3!E667)</f>
        <v>0</v>
      </c>
      <c r="AZ667" s="19" t="str">
        <f>IF(係数3!F667="","",係数3!F667)</f>
        <v>沖縄電力(株)</v>
      </c>
      <c r="BA667" s="19" t="str">
        <f>IF(係数3!G667="","",係数3!G667)</f>
        <v>沖縄電力(株)_メニューA</v>
      </c>
      <c r="BB667" s="19">
        <f t="shared" si="28"/>
        <v>0</v>
      </c>
      <c r="BD667" s="19" t="str">
        <f>IF(係数3!L668="","",係数3!L668)</f>
        <v/>
      </c>
    </row>
    <row r="668" spans="47:56">
      <c r="AU668" s="19" t="str">
        <f>IF(係数3!A668="","",係数3!A668)</f>
        <v/>
      </c>
      <c r="AV668" s="19" t="str">
        <f>IF(係数3!B668="","",係数3!B668)</f>
        <v/>
      </c>
      <c r="AW668" s="19" t="str">
        <f>IF(係数3!C668="","",係数3!C668)</f>
        <v>メニューB(残差)</v>
      </c>
      <c r="AX668" s="19">
        <f>IF(係数3!D668="","",係数3!D668)</f>
        <v>6.8499999999999995E-4</v>
      </c>
      <c r="AY668" s="19">
        <f>IF(係数3!E668="","",係数3!E668)</f>
        <v>6.8499999999999995E-4</v>
      </c>
      <c r="AZ668" s="19" t="str">
        <f>IF(係数3!F668="","",係数3!F668)</f>
        <v>沖縄電力(株)</v>
      </c>
      <c r="BA668" s="19" t="str">
        <f>IF(係数3!G668="","",係数3!G668)</f>
        <v>沖縄電力(株)_メニューB(残差)</v>
      </c>
      <c r="BB668" s="19">
        <f t="shared" si="28"/>
        <v>0.68499999999999994</v>
      </c>
      <c r="BD668" s="19" t="str">
        <f>IF(係数3!L669="","",係数3!L669)</f>
        <v/>
      </c>
    </row>
    <row r="669" spans="47:56">
      <c r="AU669" s="19" t="str">
        <f>IF(係数3!A669="","",係数3!A669)</f>
        <v/>
      </c>
      <c r="AV669" s="19" t="str">
        <f>IF(係数3!B669="","",係数3!B669)</f>
        <v/>
      </c>
      <c r="AW669" s="19" t="str">
        <f>IF(係数3!C669="","",係数3!C669)</f>
        <v>(参考値)事業者全体</v>
      </c>
      <c r="AX669" s="19">
        <f>IF(係数3!D669="","",係数3!D669)</f>
        <v>6.7699999999999998E-4</v>
      </c>
      <c r="AY669" s="19">
        <f>IF(係数3!E669="","",係数3!E669)</f>
        <v>6.7699999999999998E-4</v>
      </c>
      <c r="AZ669" s="19" t="str">
        <f>IF(係数3!F669="","",係数3!F669)</f>
        <v>沖縄電力(株)</v>
      </c>
      <c r="BA669" s="19" t="str">
        <f>IF(係数3!G669="","",係数3!G669)</f>
        <v>沖縄電力(株)_(参考値)事業者全体</v>
      </c>
      <c r="BB669" s="19">
        <f t="shared" si="28"/>
        <v>0.67699999999999994</v>
      </c>
      <c r="BD669" s="19" t="str">
        <f>IF(係数3!L670="","",係数3!L670)</f>
        <v/>
      </c>
    </row>
    <row r="670" spans="47:56">
      <c r="AU670" s="19" t="str">
        <f>IF(係数3!A670="","",係数3!A670)</f>
        <v>A0277</v>
      </c>
      <c r="AV670" s="19" t="str">
        <f>IF(係数3!B670="","",係数3!B670)</f>
        <v>北日本石油(株)</v>
      </c>
      <c r="AW670" s="19" t="str">
        <f>IF(係数3!C670="","",係数3!C670)</f>
        <v/>
      </c>
      <c r="AX670" s="19">
        <f>IF(係数3!D670="","",係数3!D670)</f>
        <v>4.8999999999999998E-4</v>
      </c>
      <c r="AY670" s="19">
        <f>IF(係数3!E670="","",係数3!E670)</f>
        <v>4.8999999999999998E-4</v>
      </c>
      <c r="AZ670" s="19" t="str">
        <f>IF(係数3!F670="","",係数3!F670)</f>
        <v>北日本石油(株)</v>
      </c>
      <c r="BA670" s="19" t="str">
        <f>IF(係数3!G670="","",係数3!G670)</f>
        <v>北日本石油(株)_</v>
      </c>
      <c r="BB670" s="19">
        <f t="shared" si="28"/>
        <v>0.49</v>
      </c>
      <c r="BD670" s="19" t="str">
        <f>IF(係数3!L671="","",係数3!L671)</f>
        <v/>
      </c>
    </row>
    <row r="671" spans="47:56">
      <c r="AU671" s="19" t="str">
        <f>IF(係数3!A671="","",係数3!A671)</f>
        <v>A0278</v>
      </c>
      <c r="AV671" s="19" t="str">
        <f>IF(係数3!B671="","",係数3!B671)</f>
        <v>千葉電力(株)</v>
      </c>
      <c r="AW671" s="19" t="str">
        <f>IF(係数3!C671="","",係数3!C671)</f>
        <v/>
      </c>
      <c r="AX671" s="19">
        <f>IF(係数3!D671="","",係数3!D671)</f>
        <v>4.64E-4</v>
      </c>
      <c r="AY671" s="19">
        <f>IF(係数3!E671="","",係数3!E671)</f>
        <v>4.64E-4</v>
      </c>
      <c r="AZ671" s="19" t="str">
        <f>IF(係数3!F671="","",係数3!F671)</f>
        <v>千葉電力(株)</v>
      </c>
      <c r="BA671" s="19" t="str">
        <f>IF(係数3!G671="","",係数3!G671)</f>
        <v>千葉電力(株)_</v>
      </c>
      <c r="BB671" s="19">
        <f t="shared" si="28"/>
        <v>0.46400000000000002</v>
      </c>
      <c r="BD671" s="19" t="str">
        <f>IF(係数3!L672="","",係数3!L672)</f>
        <v/>
      </c>
    </row>
    <row r="672" spans="47:56">
      <c r="AU672" s="19" t="str">
        <f>IF(係数3!A672="","",係数3!A672)</f>
        <v>A0280</v>
      </c>
      <c r="AV672" s="19" t="str">
        <f>IF(係数3!B672="","",係数3!B672)</f>
        <v>やめエネルギー(株)</v>
      </c>
      <c r="AW672" s="19" t="str">
        <f>IF(係数3!C672="","",係数3!C672)</f>
        <v/>
      </c>
      <c r="AX672" s="19">
        <f>IF(係数3!D672="","",係数3!D672)</f>
        <v>4.26E-4</v>
      </c>
      <c r="AY672" s="19">
        <f>IF(係数3!E672="","",係数3!E672)</f>
        <v>4.26E-4</v>
      </c>
      <c r="AZ672" s="19" t="str">
        <f>IF(係数3!F672="","",係数3!F672)</f>
        <v>やめエネルギー(株)</v>
      </c>
      <c r="BA672" s="19" t="str">
        <f>IF(係数3!G672="","",係数3!G672)</f>
        <v>やめエネルギー(株)_</v>
      </c>
      <c r="BB672" s="19">
        <f t="shared" si="28"/>
        <v>0.42599999999999999</v>
      </c>
      <c r="BD672" s="19" t="str">
        <f>IF(係数3!L673="","",係数3!L673)</f>
        <v/>
      </c>
    </row>
    <row r="673" spans="47:56">
      <c r="AU673" s="19" t="str">
        <f>IF(係数3!A673="","",係数3!A673)</f>
        <v>A0281</v>
      </c>
      <c r="AV673" s="19" t="str">
        <f>IF(係数3!B673="","",係数3!B673)</f>
        <v>(株)アースインフィニティ</v>
      </c>
      <c r="AW673" s="19" t="str">
        <f>IF(係数3!C673="","",係数3!C673)</f>
        <v/>
      </c>
      <c r="AX673" s="19">
        <f>IF(係数3!D673="","",係数3!D673)</f>
        <v>6.78E-4</v>
      </c>
      <c r="AY673" s="19">
        <f>IF(係数3!E673="","",係数3!E673)</f>
        <v>6.78E-4</v>
      </c>
      <c r="AZ673" s="19" t="str">
        <f>IF(係数3!F673="","",係数3!F673)</f>
        <v>(株)アースインフィニティ</v>
      </c>
      <c r="BA673" s="19" t="str">
        <f>IF(係数3!G673="","",係数3!G673)</f>
        <v>(株)アースインフィニティ_</v>
      </c>
      <c r="BB673" s="19">
        <f t="shared" si="28"/>
        <v>0.67800000000000005</v>
      </c>
      <c r="BD673" s="19" t="str">
        <f>IF(係数3!L674="","",係数3!L674)</f>
        <v/>
      </c>
    </row>
    <row r="674" spans="47:56">
      <c r="AU674" s="19" t="str">
        <f>IF(係数3!A674="","",係数3!A674)</f>
        <v>A0283</v>
      </c>
      <c r="AV674" s="19" t="str">
        <f>IF(係数3!B674="","",係数3!B674)</f>
        <v>足利ガス(株)</v>
      </c>
      <c r="AW674" s="19" t="str">
        <f>IF(係数3!C674="","",係数3!C674)</f>
        <v/>
      </c>
      <c r="AX674" s="19">
        <f>IF(係数3!D674="","",係数3!D674)</f>
        <v>4.1899999999999999E-4</v>
      </c>
      <c r="AY674" s="19">
        <f>IF(係数3!E674="","",係数3!E674)</f>
        <v>4.1899999999999999E-4</v>
      </c>
      <c r="AZ674" s="19" t="str">
        <f>IF(係数3!F674="","",係数3!F674)</f>
        <v>足利ガス(株)</v>
      </c>
      <c r="BA674" s="19" t="str">
        <f>IF(係数3!G674="","",係数3!G674)</f>
        <v>足利ガス(株)_</v>
      </c>
      <c r="BB674" s="19">
        <f t="shared" si="28"/>
        <v>0.41899999999999998</v>
      </c>
      <c r="BD674" s="19" t="str">
        <f>IF(係数3!L675="","",係数3!L675)</f>
        <v/>
      </c>
    </row>
    <row r="675" spans="47:56">
      <c r="AU675" s="19" t="str">
        <f>IF(係数3!A675="","",係数3!A675)</f>
        <v>A0284</v>
      </c>
      <c r="AV675" s="19" t="str">
        <f>IF(係数3!B675="","",係数3!B675)</f>
        <v>(株)Misumi</v>
      </c>
      <c r="AW675" s="19" t="str">
        <f>IF(係数3!C675="","",係数3!C675)</f>
        <v/>
      </c>
      <c r="AX675" s="19">
        <f>IF(係数3!D675="","",係数3!D675)</f>
        <v>3.2400000000000001E-4</v>
      </c>
      <c r="AY675" s="19">
        <f>IF(係数3!E675="","",係数3!E675)</f>
        <v>3.2400000000000001E-4</v>
      </c>
      <c r="AZ675" s="19" t="str">
        <f>IF(係数3!F675="","",係数3!F675)</f>
        <v>(株)Misumi</v>
      </c>
      <c r="BA675" s="19" t="str">
        <f>IF(係数3!G675="","",係数3!G675)</f>
        <v>(株)Misumi_</v>
      </c>
      <c r="BB675" s="19">
        <f t="shared" si="28"/>
        <v>0.32400000000000001</v>
      </c>
      <c r="BD675" s="19" t="str">
        <f>IF(係数3!L676="","",係数3!L676)</f>
        <v/>
      </c>
    </row>
    <row r="676" spans="47:56">
      <c r="AU676" s="19" t="str">
        <f>IF(係数3!A676="","",係数3!A676)</f>
        <v>A0285</v>
      </c>
      <c r="AV676" s="19" t="str">
        <f>IF(係数3!B676="","",係数3!B676)</f>
        <v>米子瓦斯(株)</v>
      </c>
      <c r="AW676" s="19" t="str">
        <f>IF(係数3!C676="","",係数3!C676)</f>
        <v/>
      </c>
      <c r="AX676" s="19">
        <f>IF(係数3!D676="","",係数3!D676)</f>
        <v>4.3899999999999999E-4</v>
      </c>
      <c r="AY676" s="19">
        <f>IF(係数3!E676="","",係数3!E676)</f>
        <v>4.3899999999999999E-4</v>
      </c>
      <c r="AZ676" s="19" t="str">
        <f>IF(係数3!F676="","",係数3!F676)</f>
        <v>米子瓦斯(株)</v>
      </c>
      <c r="BA676" s="19" t="str">
        <f>IF(係数3!G676="","",係数3!G676)</f>
        <v>米子瓦斯(株)_</v>
      </c>
      <c r="BB676" s="19">
        <f t="shared" si="28"/>
        <v>0.439</v>
      </c>
      <c r="BD676" s="19" t="str">
        <f>IF(係数3!L677="","",係数3!L677)</f>
        <v/>
      </c>
    </row>
    <row r="677" spans="47:56">
      <c r="AU677" s="19" t="str">
        <f>IF(係数3!A677="","",係数3!A677)</f>
        <v>A0286</v>
      </c>
      <c r="AV677" s="19" t="str">
        <f>IF(係数3!B677="","",係数3!B677)</f>
        <v>(株)エルピオ</v>
      </c>
      <c r="AW677" s="19" t="str">
        <f>IF(係数3!C677="","",係数3!C677)</f>
        <v>メニューA</v>
      </c>
      <c r="AX677" s="19">
        <f>IF(係数3!D677="","",係数3!D677)</f>
        <v>0</v>
      </c>
      <c r="AY677" s="19">
        <f>IF(係数3!E677="","",係数3!E677)</f>
        <v>0</v>
      </c>
      <c r="AZ677" s="19" t="str">
        <f>IF(係数3!F677="","",係数3!F677)</f>
        <v>(株)エルピオ</v>
      </c>
      <c r="BA677" s="19" t="str">
        <f>IF(係数3!G677="","",係数3!G677)</f>
        <v>(株)エルピオ_メニューA</v>
      </c>
      <c r="BB677" s="19">
        <f t="shared" si="28"/>
        <v>0</v>
      </c>
      <c r="BD677" s="19" t="str">
        <f>IF(係数3!L678="","",係数3!L678)</f>
        <v/>
      </c>
    </row>
    <row r="678" spans="47:56">
      <c r="AU678" s="19" t="str">
        <f>IF(係数3!A678="","",係数3!A678)</f>
        <v/>
      </c>
      <c r="AV678" s="19" t="str">
        <f>IF(係数3!B678="","",係数3!B678)</f>
        <v/>
      </c>
      <c r="AW678" s="19" t="str">
        <f>IF(係数3!C678="","",係数3!C678)</f>
        <v>メニューB(残差)</v>
      </c>
      <c r="AX678" s="19">
        <f>IF(係数3!D678="","",係数3!D678)</f>
        <v>0</v>
      </c>
      <c r="AY678" s="19">
        <f>IF(係数3!E678="","",係数3!E678)</f>
        <v>0</v>
      </c>
      <c r="AZ678" s="19" t="str">
        <f>IF(係数3!F678="","",係数3!F678)</f>
        <v>(株)エルピオ</v>
      </c>
      <c r="BA678" s="19" t="str">
        <f>IF(係数3!G678="","",係数3!G678)</f>
        <v>(株)エルピオ_メニューB(残差)</v>
      </c>
      <c r="BB678" s="19">
        <f t="shared" si="28"/>
        <v>0</v>
      </c>
      <c r="BD678" s="19" t="str">
        <f>IF(係数3!L679="","",係数3!L679)</f>
        <v/>
      </c>
    </row>
    <row r="679" spans="47:56">
      <c r="AU679" s="19" t="str">
        <f>IF(係数3!A679="","",係数3!A679)</f>
        <v/>
      </c>
      <c r="AV679" s="19" t="str">
        <f>IF(係数3!B679="","",係数3!B679)</f>
        <v/>
      </c>
      <c r="AW679" s="19" t="str">
        <f>IF(係数3!C679="","",係数3!C679)</f>
        <v>(参考値)事業者全体</v>
      </c>
      <c r="AX679" s="19">
        <f>IF(係数3!D679="","",係数3!D679)</f>
        <v>0</v>
      </c>
      <c r="AY679" s="19">
        <f>IF(係数3!E679="","",係数3!E679)</f>
        <v>0</v>
      </c>
      <c r="AZ679" s="19" t="str">
        <f>IF(係数3!F679="","",係数3!F679)</f>
        <v>(株)エルピオ</v>
      </c>
      <c r="BA679" s="19" t="str">
        <f>IF(係数3!G679="","",係数3!G679)</f>
        <v>(株)エルピオ_(参考値)事業者全体</v>
      </c>
      <c r="BB679" s="19">
        <f t="shared" si="28"/>
        <v>0</v>
      </c>
      <c r="BD679" s="19" t="str">
        <f>IF(係数3!L680="","",係数3!L680)</f>
        <v/>
      </c>
    </row>
    <row r="680" spans="47:56">
      <c r="AU680" s="19" t="str">
        <f>IF(係数3!A680="","",係数3!A680)</f>
        <v>A0287</v>
      </c>
      <c r="AV680" s="19" t="str">
        <f>IF(係数3!B680="","",係数3!B680)</f>
        <v>浜田ガス(株)</v>
      </c>
      <c r="AW680" s="19" t="str">
        <f>IF(係数3!C680="","",係数3!C680)</f>
        <v/>
      </c>
      <c r="AX680" s="19">
        <f>IF(係数3!D680="","",係数3!D680)</f>
        <v>4.3800000000000002E-4</v>
      </c>
      <c r="AY680" s="19">
        <f>IF(係数3!E680="","",係数3!E680)</f>
        <v>4.3800000000000002E-4</v>
      </c>
      <c r="AZ680" s="19" t="str">
        <f>IF(係数3!F680="","",係数3!F680)</f>
        <v>浜田ガス(株)</v>
      </c>
      <c r="BA680" s="19" t="str">
        <f>IF(係数3!G680="","",係数3!G680)</f>
        <v>浜田ガス(株)_</v>
      </c>
      <c r="BB680" s="19">
        <f t="shared" si="28"/>
        <v>0.438</v>
      </c>
      <c r="BD680" s="19" t="str">
        <f>IF(係数3!L681="","",係数3!L681)</f>
        <v/>
      </c>
    </row>
    <row r="681" spans="47:56">
      <c r="AU681" s="19" t="str">
        <f>IF(係数3!A681="","",係数3!A681)</f>
        <v>A0288</v>
      </c>
      <c r="AV681" s="19" t="str">
        <f>IF(係数3!B681="","",係数3!B681)</f>
        <v>(株)アメニティ電力</v>
      </c>
      <c r="AW681" s="19" t="str">
        <f>IF(係数3!C681="","",係数3!C681)</f>
        <v/>
      </c>
      <c r="AX681" s="19">
        <f>IF(係数3!D681="","",係数3!D681)</f>
        <v>6.1300000000000005E-4</v>
      </c>
      <c r="AY681" s="19">
        <f>IF(係数3!E681="","",係数3!E681)</f>
        <v>6.1300000000000005E-4</v>
      </c>
      <c r="AZ681" s="19" t="str">
        <f>IF(係数3!F681="","",係数3!F681)</f>
        <v>(株)アメニティ電力</v>
      </c>
      <c r="BA681" s="19" t="str">
        <f>IF(係数3!G681="","",係数3!G681)</f>
        <v>(株)アメニティ電力_</v>
      </c>
      <c r="BB681" s="19">
        <f t="shared" si="28"/>
        <v>0.6130000000000001</v>
      </c>
      <c r="BD681" s="19" t="str">
        <f>IF(係数3!L682="","",係数3!L682)</f>
        <v/>
      </c>
    </row>
    <row r="682" spans="47:56">
      <c r="AU682" s="19" t="str">
        <f>IF(係数3!A682="","",係数3!A682)</f>
        <v>A0292</v>
      </c>
      <c r="AV682" s="19" t="str">
        <f>IF(係数3!B682="","",係数3!B682)</f>
        <v>岡田建設(株)</v>
      </c>
      <c r="AW682" s="19" t="str">
        <f>IF(係数3!C682="","",係数3!C682)</f>
        <v/>
      </c>
      <c r="AX682" s="19">
        <f>IF(係数3!D682="","",係数3!D682)</f>
        <v>6.1200000000000002E-4</v>
      </c>
      <c r="AY682" s="19">
        <f>IF(係数3!E682="","",係数3!E682)</f>
        <v>6.1200000000000002E-4</v>
      </c>
      <c r="AZ682" s="19" t="str">
        <f>IF(係数3!F682="","",係数3!F682)</f>
        <v>岡田建設(株)</v>
      </c>
      <c r="BA682" s="19" t="str">
        <f>IF(係数3!G682="","",係数3!G682)</f>
        <v>岡田建設(株)_</v>
      </c>
      <c r="BB682" s="19">
        <f t="shared" si="28"/>
        <v>0.61199999999999999</v>
      </c>
      <c r="BD682" s="19" t="str">
        <f>IF(係数3!L683="","",係数3!L683)</f>
        <v/>
      </c>
    </row>
    <row r="683" spans="47:56">
      <c r="AU683" s="19" t="str">
        <f>IF(係数3!A683="","",係数3!A683)</f>
        <v>A0293</v>
      </c>
      <c r="AV683" s="19" t="str">
        <f>IF(係数3!B683="","",係数3!B683)</f>
        <v>出雲ガス(株)</v>
      </c>
      <c r="AW683" s="19" t="str">
        <f>IF(係数3!C683="","",係数3!C683)</f>
        <v/>
      </c>
      <c r="AX683" s="19">
        <f>IF(係数3!D683="","",係数3!D683)</f>
        <v>4.08E-4</v>
      </c>
      <c r="AY683" s="19">
        <f>IF(係数3!E683="","",係数3!E683)</f>
        <v>4.08E-4</v>
      </c>
      <c r="AZ683" s="19" t="str">
        <f>IF(係数3!F683="","",係数3!F683)</f>
        <v>出雲ガス(株)</v>
      </c>
      <c r="BA683" s="19" t="str">
        <f>IF(係数3!G683="","",係数3!G683)</f>
        <v>出雲ガス(株)_</v>
      </c>
      <c r="BB683" s="19">
        <f t="shared" si="28"/>
        <v>0.40799999999999997</v>
      </c>
      <c r="BD683" s="19" t="str">
        <f>IF(係数3!L684="","",係数3!L684)</f>
        <v/>
      </c>
    </row>
    <row r="684" spans="47:56">
      <c r="AU684" s="19" t="str">
        <f>IF(係数3!A684="","",係数3!A684)</f>
        <v>A0295</v>
      </c>
      <c r="AV684" s="19" t="str">
        <f>IF(係数3!B684="","",係数3!B684)</f>
        <v>一般社団法人グリーンコープでんき</v>
      </c>
      <c r="AW684" s="19" t="str">
        <f>IF(係数3!C684="","",係数3!C684)</f>
        <v>メニューA</v>
      </c>
      <c r="AX684" s="19">
        <f>IF(係数3!D684="","",係数3!D684)</f>
        <v>0</v>
      </c>
      <c r="AY684" s="19">
        <f>IF(係数3!E684="","",係数3!E684)</f>
        <v>0</v>
      </c>
      <c r="AZ684" s="19" t="str">
        <f>IF(係数3!F684="","",係数3!F684)</f>
        <v>一般社団法人グリーンコープでんき</v>
      </c>
      <c r="BA684" s="19" t="str">
        <f>IF(係数3!G684="","",係数3!G684)</f>
        <v>一般社団法人グリーンコープでんき_メニューA</v>
      </c>
      <c r="BB684" s="19">
        <f t="shared" si="28"/>
        <v>0</v>
      </c>
      <c r="BD684" s="19" t="str">
        <f>IF(係数3!L685="","",係数3!L685)</f>
        <v/>
      </c>
    </row>
    <row r="685" spans="47:56">
      <c r="AU685" s="19" t="str">
        <f>IF(係数3!A685="","",係数3!A685)</f>
        <v/>
      </c>
      <c r="AV685" s="19" t="str">
        <f>IF(係数3!B685="","",係数3!B685)</f>
        <v/>
      </c>
      <c r="AW685" s="19" t="str">
        <f>IF(係数3!C685="","",係数3!C685)</f>
        <v>メニューB</v>
      </c>
      <c r="AX685" s="19">
        <f>IF(係数3!D685="","",係数3!D685)</f>
        <v>0</v>
      </c>
      <c r="AY685" s="19">
        <f>IF(係数3!E685="","",係数3!E685)</f>
        <v>0</v>
      </c>
      <c r="AZ685" s="19" t="str">
        <f>IF(係数3!F685="","",係数3!F685)</f>
        <v>一般社団法人グリーンコープでんき</v>
      </c>
      <c r="BA685" s="19" t="str">
        <f>IF(係数3!G685="","",係数3!G685)</f>
        <v>一般社団法人グリーンコープでんき_メニューB</v>
      </c>
      <c r="BB685" s="19">
        <f t="shared" si="28"/>
        <v>0</v>
      </c>
      <c r="BD685" s="19" t="str">
        <f>IF(係数3!L686="","",係数3!L686)</f>
        <v/>
      </c>
    </row>
    <row r="686" spans="47:56">
      <c r="AU686" s="19" t="str">
        <f>IF(係数3!A686="","",係数3!A686)</f>
        <v/>
      </c>
      <c r="AV686" s="19" t="str">
        <f>IF(係数3!B686="","",係数3!B686)</f>
        <v/>
      </c>
      <c r="AW686" s="19" t="str">
        <f>IF(係数3!C686="","",係数3!C686)</f>
        <v>メニューC(残差)</v>
      </c>
      <c r="AX686" s="19">
        <f>IF(係数3!D686="","",係数3!D686)</f>
        <v>5.9400000000000002E-4</v>
      </c>
      <c r="AY686" s="19">
        <f>IF(係数3!E686="","",係数3!E686)</f>
        <v>5.9400000000000002E-4</v>
      </c>
      <c r="AZ686" s="19" t="str">
        <f>IF(係数3!F686="","",係数3!F686)</f>
        <v>一般社団法人グリーンコープでんき</v>
      </c>
      <c r="BA686" s="19" t="str">
        <f>IF(係数3!G686="","",係数3!G686)</f>
        <v>一般社団法人グリーンコープでんき_メニューC(残差)</v>
      </c>
      <c r="BB686" s="19">
        <f t="shared" si="28"/>
        <v>0.59399999999999997</v>
      </c>
      <c r="BD686" s="19" t="str">
        <f>IF(係数3!L687="","",係数3!L687)</f>
        <v/>
      </c>
    </row>
    <row r="687" spans="47:56">
      <c r="AU687" s="19" t="str">
        <f>IF(係数3!A687="","",係数3!A687)</f>
        <v/>
      </c>
      <c r="AV687" s="19" t="str">
        <f>IF(係数3!B687="","",係数3!B687)</f>
        <v/>
      </c>
      <c r="AW687" s="19" t="str">
        <f>IF(係数3!C687="","",係数3!C687)</f>
        <v>(参考値)事業者全体</v>
      </c>
      <c r="AX687" s="19">
        <f>IF(係数3!D687="","",係数3!D687)</f>
        <v>2.02E-4</v>
      </c>
      <c r="AY687" s="19">
        <f>IF(係数3!E687="","",係数3!E687)</f>
        <v>2.02E-4</v>
      </c>
      <c r="AZ687" s="19" t="str">
        <f>IF(係数3!F687="","",係数3!F687)</f>
        <v>一般社団法人グリーンコープでんき</v>
      </c>
      <c r="BA687" s="19" t="str">
        <f>IF(係数3!G687="","",係数3!G687)</f>
        <v>一般社団法人グリーンコープでんき_(参考値)事業者全体</v>
      </c>
      <c r="BB687" s="19">
        <f t="shared" si="28"/>
        <v>0.20200000000000001</v>
      </c>
      <c r="BD687" s="19" t="str">
        <f>IF(係数3!L688="","",係数3!L688)</f>
        <v/>
      </c>
    </row>
    <row r="688" spans="47:56">
      <c r="AU688" s="19" t="str">
        <f>IF(係数3!A688="","",係数3!A688)</f>
        <v>A0296</v>
      </c>
      <c r="AV688" s="19" t="str">
        <f>IF(係数3!B688="","",係数3!B688)</f>
        <v>公益財団法人東京都環境公社</v>
      </c>
      <c r="AW688" s="19" t="str">
        <f>IF(係数3!C688="","",係数3!C688)</f>
        <v>メニューA</v>
      </c>
      <c r="AX688" s="19">
        <f>IF(係数3!D688="","",係数3!D688)</f>
        <v>4.4799999999999999E-4</v>
      </c>
      <c r="AY688" s="19">
        <f>IF(係数3!E688="","",係数3!E688)</f>
        <v>4.4799999999999999E-4</v>
      </c>
      <c r="AZ688" s="19" t="str">
        <f>IF(係数3!F688="","",係数3!F688)</f>
        <v>公益財団法人東京都環境公社</v>
      </c>
      <c r="BA688" s="19" t="str">
        <f>IF(係数3!G688="","",係数3!G688)</f>
        <v>公益財団法人東京都環境公社_メニューA</v>
      </c>
      <c r="BB688" s="19">
        <f t="shared" si="28"/>
        <v>0.44800000000000001</v>
      </c>
      <c r="BD688" s="19" t="str">
        <f>IF(係数3!L689="","",係数3!L689)</f>
        <v/>
      </c>
    </row>
    <row r="689" spans="47:56">
      <c r="AU689" s="19" t="str">
        <f>IF(係数3!A689="","",係数3!A689)</f>
        <v/>
      </c>
      <c r="AV689" s="19" t="str">
        <f>IF(係数3!B689="","",係数3!B689)</f>
        <v/>
      </c>
      <c r="AW689" s="19" t="str">
        <f>IF(係数3!C689="","",係数3!C689)</f>
        <v>メニューB</v>
      </c>
      <c r="AX689" s="19">
        <f>IF(係数3!D689="","",係数3!D689)</f>
        <v>4.4799999999999999E-4</v>
      </c>
      <c r="AY689" s="19">
        <f>IF(係数3!E689="","",係数3!E689)</f>
        <v>4.4799999999999999E-4</v>
      </c>
      <c r="AZ689" s="19" t="str">
        <f>IF(係数3!F689="","",係数3!F689)</f>
        <v>公益財団法人東京都環境公社</v>
      </c>
      <c r="BA689" s="19" t="str">
        <f>IF(係数3!G689="","",係数3!G689)</f>
        <v>公益財団法人東京都環境公社_メニューB</v>
      </c>
      <c r="BB689" s="19">
        <f t="shared" si="28"/>
        <v>0.44800000000000001</v>
      </c>
      <c r="BD689" s="19" t="str">
        <f>IF(係数3!L690="","",係数3!L690)</f>
        <v/>
      </c>
    </row>
    <row r="690" spans="47:56">
      <c r="AU690" s="19" t="str">
        <f>IF(係数3!A690="","",係数3!A690)</f>
        <v/>
      </c>
      <c r="AV690" s="19" t="str">
        <f>IF(係数3!B690="","",係数3!B690)</f>
        <v/>
      </c>
      <c r="AW690" s="19" t="str">
        <f>IF(係数3!C690="","",係数3!C690)</f>
        <v>メニューC</v>
      </c>
      <c r="AX690" s="19">
        <f>IF(係数3!D690="","",係数3!D690)</f>
        <v>4.0700000000000003E-4</v>
      </c>
      <c r="AY690" s="19">
        <f>IF(係数3!E690="","",係数3!E690)</f>
        <v>4.0700000000000003E-4</v>
      </c>
      <c r="AZ690" s="19" t="str">
        <f>IF(係数3!F690="","",係数3!F690)</f>
        <v>公益財団法人東京都環境公社</v>
      </c>
      <c r="BA690" s="19" t="str">
        <f>IF(係数3!G690="","",係数3!G690)</f>
        <v>公益財団法人東京都環境公社_メニューC</v>
      </c>
      <c r="BB690" s="19">
        <f t="shared" si="28"/>
        <v>0.40700000000000003</v>
      </c>
      <c r="BD690" s="19" t="str">
        <f>IF(係数3!L691="","",係数3!L691)</f>
        <v/>
      </c>
    </row>
    <row r="691" spans="47:56">
      <c r="AU691" s="19" t="str">
        <f>IF(係数3!A691="","",係数3!A691)</f>
        <v/>
      </c>
      <c r="AV691" s="19" t="str">
        <f>IF(係数3!B691="","",係数3!B691)</f>
        <v/>
      </c>
      <c r="AW691" s="19" t="str">
        <f>IF(係数3!C691="","",係数3!C691)</f>
        <v>(参考値)事業者全体</v>
      </c>
      <c r="AX691" s="19">
        <f>IF(係数3!D691="","",係数3!D691)</f>
        <v>4.2400000000000001E-4</v>
      </c>
      <c r="AY691" s="19">
        <f>IF(係数3!E691="","",係数3!E691)</f>
        <v>4.2400000000000001E-4</v>
      </c>
      <c r="AZ691" s="19" t="str">
        <f>IF(係数3!F691="","",係数3!F691)</f>
        <v>公益財団法人東京都環境公社</v>
      </c>
      <c r="BA691" s="19" t="str">
        <f>IF(係数3!G691="","",係数3!G691)</f>
        <v>公益財団法人東京都環境公社_(参考値)事業者全体</v>
      </c>
      <c r="BB691" s="19">
        <f t="shared" si="28"/>
        <v>0.42399999999999999</v>
      </c>
      <c r="BD691" s="19" t="str">
        <f>IF(係数3!L692="","",係数3!L692)</f>
        <v/>
      </c>
    </row>
    <row r="692" spans="47:56">
      <c r="AU692" s="19" t="str">
        <f>IF(係数3!A692="","",係数3!A692)</f>
        <v>A0300</v>
      </c>
      <c r="AV692" s="19" t="str">
        <f>IF(係数3!B692="","",係数3!B692)</f>
        <v>(株)ファミリーネット・ジャパン</v>
      </c>
      <c r="AW692" s="19" t="str">
        <f>IF(係数3!C692="","",係数3!C692)</f>
        <v>メニューA</v>
      </c>
      <c r="AX692" s="19">
        <f>IF(係数3!D692="","",係数3!D692)</f>
        <v>0</v>
      </c>
      <c r="AY692" s="19">
        <f>IF(係数3!E692="","",係数3!E692)</f>
        <v>0</v>
      </c>
      <c r="AZ692" s="19" t="str">
        <f>IF(係数3!F692="","",係数3!F692)</f>
        <v>(株)ファミリーネット・ジャパン</v>
      </c>
      <c r="BA692" s="19" t="str">
        <f>IF(係数3!G692="","",係数3!G692)</f>
        <v>(株)ファミリーネット・ジャパン_メニューA</v>
      </c>
      <c r="BB692" s="19">
        <f t="shared" si="28"/>
        <v>0</v>
      </c>
      <c r="BD692" s="19" t="str">
        <f>IF(係数3!L693="","",係数3!L693)</f>
        <v/>
      </c>
    </row>
    <row r="693" spans="47:56">
      <c r="AU693" s="19" t="str">
        <f>IF(係数3!A693="","",係数3!A693)</f>
        <v/>
      </c>
      <c r="AV693" s="19" t="str">
        <f>IF(係数3!B693="","",係数3!B693)</f>
        <v/>
      </c>
      <c r="AW693" s="19" t="str">
        <f>IF(係数3!C693="","",係数3!C693)</f>
        <v>メニューB</v>
      </c>
      <c r="AX693" s="19">
        <f>IF(係数3!D693="","",係数3!D693)</f>
        <v>0</v>
      </c>
      <c r="AY693" s="19">
        <f>IF(係数3!E693="","",係数3!E693)</f>
        <v>0</v>
      </c>
      <c r="AZ693" s="19" t="str">
        <f>IF(係数3!F693="","",係数3!F693)</f>
        <v>(株)ファミリーネット・ジャパン</v>
      </c>
      <c r="BA693" s="19" t="str">
        <f>IF(係数3!G693="","",係数3!G693)</f>
        <v>(株)ファミリーネット・ジャパン_メニューB</v>
      </c>
      <c r="BB693" s="19">
        <f t="shared" si="28"/>
        <v>0</v>
      </c>
      <c r="BD693" s="19" t="str">
        <f>IF(係数3!L694="","",係数3!L694)</f>
        <v/>
      </c>
    </row>
    <row r="694" spans="47:56">
      <c r="AU694" s="19" t="str">
        <f>IF(係数3!A694="","",係数3!A694)</f>
        <v/>
      </c>
      <c r="AV694" s="19" t="str">
        <f>IF(係数3!B694="","",係数3!B694)</f>
        <v/>
      </c>
      <c r="AW694" s="19" t="str">
        <f>IF(係数3!C694="","",係数3!C694)</f>
        <v>メニューC</v>
      </c>
      <c r="AX694" s="19">
        <f>IF(係数3!D694="","",係数3!D694)</f>
        <v>0</v>
      </c>
      <c r="AY694" s="19">
        <f>IF(係数3!E694="","",係数3!E694)</f>
        <v>0</v>
      </c>
      <c r="AZ694" s="19" t="str">
        <f>IF(係数3!F694="","",係数3!F694)</f>
        <v>(株)ファミリーネット・ジャパン</v>
      </c>
      <c r="BA694" s="19" t="str">
        <f>IF(係数3!G694="","",係数3!G694)</f>
        <v>(株)ファミリーネット・ジャパン_メニューC</v>
      </c>
      <c r="BB694" s="19">
        <f t="shared" si="28"/>
        <v>0</v>
      </c>
      <c r="BD694" s="19" t="str">
        <f>IF(係数3!L695="","",係数3!L695)</f>
        <v/>
      </c>
    </row>
    <row r="695" spans="47:56">
      <c r="AU695" s="19" t="str">
        <f>IF(係数3!A695="","",係数3!A695)</f>
        <v/>
      </c>
      <c r="AV695" s="19" t="str">
        <f>IF(係数3!B695="","",係数3!B695)</f>
        <v/>
      </c>
      <c r="AW695" s="19" t="str">
        <f>IF(係数3!C695="","",係数3!C695)</f>
        <v>メニューD</v>
      </c>
      <c r="AX695" s="19">
        <f>IF(係数3!D695="","",係数3!D695)</f>
        <v>0</v>
      </c>
      <c r="AY695" s="19">
        <f>IF(係数3!E695="","",係数3!E695)</f>
        <v>0</v>
      </c>
      <c r="AZ695" s="19" t="str">
        <f>IF(係数3!F695="","",係数3!F695)</f>
        <v>(株)ファミリーネット・ジャパン</v>
      </c>
      <c r="BA695" s="19" t="str">
        <f>IF(係数3!G695="","",係数3!G695)</f>
        <v>(株)ファミリーネット・ジャパン_メニューD</v>
      </c>
      <c r="BB695" s="19">
        <f t="shared" si="28"/>
        <v>0</v>
      </c>
      <c r="BD695" s="19" t="str">
        <f>IF(係数3!L696="","",係数3!L696)</f>
        <v/>
      </c>
    </row>
    <row r="696" spans="47:56">
      <c r="AU696" s="19" t="str">
        <f>IF(係数3!A696="","",係数3!A696)</f>
        <v/>
      </c>
      <c r="AV696" s="19" t="str">
        <f>IF(係数3!B696="","",係数3!B696)</f>
        <v/>
      </c>
      <c r="AW696" s="19" t="str">
        <f>IF(係数3!C696="","",係数3!C696)</f>
        <v>メニューE(残差)</v>
      </c>
      <c r="AX696" s="19">
        <f>IF(係数3!D696="","",係数3!D696)</f>
        <v>3.3799999999999998E-4</v>
      </c>
      <c r="AY696" s="19">
        <f>IF(係数3!E696="","",係数3!E696)</f>
        <v>3.3799999999999998E-4</v>
      </c>
      <c r="AZ696" s="19" t="str">
        <f>IF(係数3!F696="","",係数3!F696)</f>
        <v>(株)ファミリーネット・ジャパン</v>
      </c>
      <c r="BA696" s="19" t="str">
        <f>IF(係数3!G696="","",係数3!G696)</f>
        <v>(株)ファミリーネット・ジャパン_メニューE(残差)</v>
      </c>
      <c r="BB696" s="19">
        <f t="shared" si="28"/>
        <v>0.33799999999999997</v>
      </c>
      <c r="BD696" s="19" t="str">
        <f>IF(係数3!L697="","",係数3!L697)</f>
        <v/>
      </c>
    </row>
    <row r="697" spans="47:56">
      <c r="AU697" s="19" t="str">
        <f>IF(係数3!A697="","",係数3!A697)</f>
        <v/>
      </c>
      <c r="AV697" s="19" t="str">
        <f>IF(係数3!B697="","",係数3!B697)</f>
        <v/>
      </c>
      <c r="AW697" s="19" t="str">
        <f>IF(係数3!C697="","",係数3!C697)</f>
        <v>(参考値)事業者全体</v>
      </c>
      <c r="AX697" s="19">
        <f>IF(係数3!D697="","",係数3!D697)</f>
        <v>2.9999999999999997E-4</v>
      </c>
      <c r="AY697" s="19">
        <f>IF(係数3!E697="","",係数3!E697)</f>
        <v>2.9999999999999997E-4</v>
      </c>
      <c r="AZ697" s="19" t="str">
        <f>IF(係数3!F697="","",係数3!F697)</f>
        <v>(株)ファミリーネット・ジャパン</v>
      </c>
      <c r="BA697" s="19" t="str">
        <f>IF(係数3!G697="","",係数3!G697)</f>
        <v>(株)ファミリーネット・ジャパン_(参考値)事業者全体</v>
      </c>
      <c r="BB697" s="19">
        <f t="shared" si="28"/>
        <v>0.3</v>
      </c>
      <c r="BD697" s="19" t="str">
        <f>IF(係数3!L698="","",係数3!L698)</f>
        <v/>
      </c>
    </row>
    <row r="698" spans="47:56">
      <c r="AU698" s="19" t="str">
        <f>IF(係数3!A698="","",係数3!A698)</f>
        <v>A0303</v>
      </c>
      <c r="AV698" s="19" t="str">
        <f>IF(係数3!B698="","",係数3!B698)</f>
        <v>MKステーションズ(株)</v>
      </c>
      <c r="AW698" s="19" t="str">
        <f>IF(係数3!C698="","",係数3!C698)</f>
        <v/>
      </c>
      <c r="AX698" s="19">
        <f>IF(係数3!D698="","",係数3!D698)</f>
        <v>6.1799999999999995E-4</v>
      </c>
      <c r="AY698" s="19">
        <f>IF(係数3!E698="","",係数3!E698)</f>
        <v>6.1799999999999995E-4</v>
      </c>
      <c r="AZ698" s="19" t="str">
        <f>IF(係数3!F698="","",係数3!F698)</f>
        <v>MKステーションズ(株)</v>
      </c>
      <c r="BA698" s="19" t="str">
        <f>IF(係数3!G698="","",係数3!G698)</f>
        <v>MKステーションズ(株)_</v>
      </c>
      <c r="BB698" s="19">
        <f t="shared" si="28"/>
        <v>0.61799999999999999</v>
      </c>
      <c r="BD698" s="19" t="str">
        <f>IF(係数3!L699="","",係数3!L699)</f>
        <v/>
      </c>
    </row>
    <row r="699" spans="47:56">
      <c r="AU699" s="19" t="str">
        <f>IF(係数3!A699="","",係数3!A699)</f>
        <v>A0305</v>
      </c>
      <c r="AV699" s="19" t="str">
        <f>IF(係数3!B699="","",係数3!B699)</f>
        <v>フラワーペイメント(株)</v>
      </c>
      <c r="AW699" s="19" t="str">
        <f>IF(係数3!C699="","",係数3!C699)</f>
        <v/>
      </c>
      <c r="AX699" s="19">
        <f>IF(係数3!D699="","",係数3!D699)</f>
        <v>6.5099999999999999E-4</v>
      </c>
      <c r="AY699" s="19">
        <f>IF(係数3!E699="","",係数3!E699)</f>
        <v>6.5099999999999999E-4</v>
      </c>
      <c r="AZ699" s="19" t="str">
        <f>IF(係数3!F699="","",係数3!F699)</f>
        <v>フラワーペイメント(株)</v>
      </c>
      <c r="BA699" s="19" t="str">
        <f>IF(係数3!G699="","",係数3!G699)</f>
        <v>フラワーペイメント(株)_</v>
      </c>
      <c r="BB699" s="19">
        <f t="shared" si="28"/>
        <v>0.65100000000000002</v>
      </c>
      <c r="BD699" s="19" t="str">
        <f>IF(係数3!L700="","",係数3!L700)</f>
        <v/>
      </c>
    </row>
    <row r="700" spans="47:56">
      <c r="AU700" s="19" t="str">
        <f>IF(係数3!A700="","",係数3!A700)</f>
        <v>A0306</v>
      </c>
      <c r="AV700" s="19" t="str">
        <f>IF(係数3!B700="","",係数3!B700)</f>
        <v>(株)JTBコミュニケーションデザイン</v>
      </c>
      <c r="AW700" s="19" t="str">
        <f>IF(係数3!C700="","",係数3!C700)</f>
        <v/>
      </c>
      <c r="AX700" s="19">
        <f>IF(係数3!D700="","",係数3!D700)</f>
        <v>4.9799999999999996E-4</v>
      </c>
      <c r="AY700" s="19">
        <f>IF(係数3!E700="","",係数3!E700)</f>
        <v>4.9799999999999996E-4</v>
      </c>
      <c r="AZ700" s="19" t="str">
        <f>IF(係数3!F700="","",係数3!F700)</f>
        <v>(株)JTBコミュニケーションデザイン</v>
      </c>
      <c r="BA700" s="19" t="str">
        <f>IF(係数3!G700="","",係数3!G700)</f>
        <v>(株)JTBコミュニケーションデザイン_</v>
      </c>
      <c r="BB700" s="19">
        <f t="shared" si="28"/>
        <v>0.49799999999999994</v>
      </c>
      <c r="BD700" s="19" t="str">
        <f>IF(係数3!L701="","",係数3!L701)</f>
        <v/>
      </c>
    </row>
    <row r="701" spans="47:56">
      <c r="AU701" s="19" t="str">
        <f>IF(係数3!A701="","",係数3!A701)</f>
        <v>A0310</v>
      </c>
      <c r="AV701" s="19" t="str">
        <f>IF(係数3!B701="","",係数3!B701)</f>
        <v>全農エネルギー(株)</v>
      </c>
      <c r="AW701" s="19" t="str">
        <f>IF(係数3!C701="","",係数3!C701)</f>
        <v>メニューA</v>
      </c>
      <c r="AX701" s="19">
        <f>IF(係数3!D701="","",係数3!D701)</f>
        <v>0</v>
      </c>
      <c r="AY701" s="19">
        <f>IF(係数3!E701="","",係数3!E701)</f>
        <v>0</v>
      </c>
      <c r="AZ701" s="19" t="str">
        <f>IF(係数3!F701="","",係数3!F701)</f>
        <v>全農エネルギー(株)</v>
      </c>
      <c r="BA701" s="19" t="str">
        <f>IF(係数3!G701="","",係数3!G701)</f>
        <v>全農エネルギー(株)_メニューA</v>
      </c>
      <c r="BB701" s="19">
        <f t="shared" si="28"/>
        <v>0</v>
      </c>
      <c r="BD701" s="19" t="str">
        <f>IF(係数3!L702="","",係数3!L702)</f>
        <v/>
      </c>
    </row>
    <row r="702" spans="47:56">
      <c r="AU702" s="19" t="str">
        <f>IF(係数3!A702="","",係数3!A702)</f>
        <v/>
      </c>
      <c r="AV702" s="19" t="str">
        <f>IF(係数3!B702="","",係数3!B702)</f>
        <v/>
      </c>
      <c r="AW702" s="19" t="str">
        <f>IF(係数3!C702="","",係数3!C702)</f>
        <v>メニューB(残差)</v>
      </c>
      <c r="AX702" s="19">
        <f>IF(係数3!D702="","",係数3!D702)</f>
        <v>6.0300000000000002E-4</v>
      </c>
      <c r="AY702" s="19">
        <f>IF(係数3!E702="","",係数3!E702)</f>
        <v>6.0300000000000002E-4</v>
      </c>
      <c r="AZ702" s="19" t="str">
        <f>IF(係数3!F702="","",係数3!F702)</f>
        <v>全農エネルギー(株)</v>
      </c>
      <c r="BA702" s="19" t="str">
        <f>IF(係数3!G702="","",係数3!G702)</f>
        <v>全農エネルギー(株)_メニューB(残差)</v>
      </c>
      <c r="BB702" s="19">
        <f t="shared" si="28"/>
        <v>0.60299999999999998</v>
      </c>
      <c r="BD702" s="19" t="str">
        <f>IF(係数3!L703="","",係数3!L703)</f>
        <v/>
      </c>
    </row>
    <row r="703" spans="47:56">
      <c r="AU703" s="19" t="str">
        <f>IF(係数3!A703="","",係数3!A703)</f>
        <v/>
      </c>
      <c r="AV703" s="19" t="str">
        <f>IF(係数3!B703="","",係数3!B703)</f>
        <v/>
      </c>
      <c r="AW703" s="19" t="str">
        <f>IF(係数3!C703="","",係数3!C703)</f>
        <v>(参考値)事業者全体</v>
      </c>
      <c r="AX703" s="19">
        <f>IF(係数3!D703="","",係数3!D703)</f>
        <v>5.9999999999999995E-4</v>
      </c>
      <c r="AY703" s="19">
        <f>IF(係数3!E703="","",係数3!E703)</f>
        <v>5.9999999999999995E-4</v>
      </c>
      <c r="AZ703" s="19" t="str">
        <f>IF(係数3!F703="","",係数3!F703)</f>
        <v>全農エネルギー(株)</v>
      </c>
      <c r="BA703" s="19" t="str">
        <f>IF(係数3!G703="","",係数3!G703)</f>
        <v>全農エネルギー(株)_(参考値)事業者全体</v>
      </c>
      <c r="BB703" s="19">
        <f t="shared" si="28"/>
        <v>0.6</v>
      </c>
      <c r="BD703" s="19" t="str">
        <f>IF(係数3!L704="","",係数3!L704)</f>
        <v/>
      </c>
    </row>
    <row r="704" spans="47:56">
      <c r="AU704" s="19" t="str">
        <f>IF(係数3!A704="","",係数3!A704)</f>
        <v>A0311</v>
      </c>
      <c r="AV704" s="19" t="str">
        <f>IF(係数3!B704="","",係数3!B704)</f>
        <v>(株)ハルエネ</v>
      </c>
      <c r="AW704" s="19" t="str">
        <f>IF(係数3!C704="","",係数3!C704)</f>
        <v>メニューA</v>
      </c>
      <c r="AX704" s="19">
        <f>IF(係数3!D704="","",係数3!D704)</f>
        <v>0</v>
      </c>
      <c r="AY704" s="19">
        <f>IF(係数3!E704="","",係数3!E704)</f>
        <v>0</v>
      </c>
      <c r="AZ704" s="19" t="str">
        <f>IF(係数3!F704="","",係数3!F704)</f>
        <v>(株)ハルエネ</v>
      </c>
      <c r="BA704" s="19" t="str">
        <f>IF(係数3!G704="","",係数3!G704)</f>
        <v>(株)ハルエネ_メニューA</v>
      </c>
      <c r="BB704" s="19">
        <f t="shared" si="28"/>
        <v>0</v>
      </c>
      <c r="BD704" s="19" t="str">
        <f>IF(係数3!L705="","",係数3!L705)</f>
        <v/>
      </c>
    </row>
    <row r="705" spans="47:56">
      <c r="AU705" s="19" t="str">
        <f>IF(係数3!A705="","",係数3!A705)</f>
        <v/>
      </c>
      <c r="AV705" s="19" t="str">
        <f>IF(係数3!B705="","",係数3!B705)</f>
        <v/>
      </c>
      <c r="AW705" s="19" t="str">
        <f>IF(係数3!C705="","",係数3!C705)</f>
        <v>メニューB</v>
      </c>
      <c r="AX705" s="19">
        <f>IF(係数3!D705="","",係数3!D705)</f>
        <v>0</v>
      </c>
      <c r="AY705" s="19">
        <f>IF(係数3!E705="","",係数3!E705)</f>
        <v>0</v>
      </c>
      <c r="AZ705" s="19" t="str">
        <f>IF(係数3!F705="","",係数3!F705)</f>
        <v>(株)ハルエネ</v>
      </c>
      <c r="BA705" s="19" t="str">
        <f>IF(係数3!G705="","",係数3!G705)</f>
        <v>(株)ハルエネ_メニューB</v>
      </c>
      <c r="BB705" s="19">
        <f t="shared" si="28"/>
        <v>0</v>
      </c>
      <c r="BD705" s="19" t="str">
        <f>IF(係数3!L706="","",係数3!L706)</f>
        <v/>
      </c>
    </row>
    <row r="706" spans="47:56">
      <c r="AU706" s="19" t="str">
        <f>IF(係数3!A706="","",係数3!A706)</f>
        <v/>
      </c>
      <c r="AV706" s="19" t="str">
        <f>IF(係数3!B706="","",係数3!B706)</f>
        <v/>
      </c>
      <c r="AW706" s="19" t="str">
        <f>IF(係数3!C706="","",係数3!C706)</f>
        <v>メニューC(残差)</v>
      </c>
      <c r="AX706" s="19">
        <f>IF(係数3!D706="","",係数3!D706)</f>
        <v>3.5300000000000002E-4</v>
      </c>
      <c r="AY706" s="19">
        <f>IF(係数3!E706="","",係数3!E706)</f>
        <v>3.5300000000000002E-4</v>
      </c>
      <c r="AZ706" s="19" t="str">
        <f>IF(係数3!F706="","",係数3!F706)</f>
        <v>(株)ハルエネ</v>
      </c>
      <c r="BA706" s="19" t="str">
        <f>IF(係数3!G706="","",係数3!G706)</f>
        <v>(株)ハルエネ_メニューC(残差)</v>
      </c>
      <c r="BB706" s="19">
        <f t="shared" si="28"/>
        <v>0.35300000000000004</v>
      </c>
      <c r="BD706" s="19" t="str">
        <f>IF(係数3!L707="","",係数3!L707)</f>
        <v/>
      </c>
    </row>
    <row r="707" spans="47:56">
      <c r="AU707" s="19" t="str">
        <f>IF(係数3!A707="","",係数3!A707)</f>
        <v/>
      </c>
      <c r="AV707" s="19" t="str">
        <f>IF(係数3!B707="","",係数3!B707)</f>
        <v/>
      </c>
      <c r="AW707" s="19" t="str">
        <f>IF(係数3!C707="","",係数3!C707)</f>
        <v>(参考値)事業者全体</v>
      </c>
      <c r="AX707" s="19">
        <f>IF(係数3!D707="","",係数3!D707)</f>
        <v>3.5300000000000002E-4</v>
      </c>
      <c r="AY707" s="19">
        <f>IF(係数3!E707="","",係数3!E707)</f>
        <v>3.5300000000000002E-4</v>
      </c>
      <c r="AZ707" s="19" t="str">
        <f>IF(係数3!F707="","",係数3!F707)</f>
        <v>(株)ハルエネ</v>
      </c>
      <c r="BA707" s="19" t="str">
        <f>IF(係数3!G707="","",係数3!G707)</f>
        <v>(株)ハルエネ_(参考値)事業者全体</v>
      </c>
      <c r="BB707" s="19">
        <f t="shared" si="28"/>
        <v>0.35300000000000004</v>
      </c>
      <c r="BD707" s="19" t="str">
        <f>IF(係数3!L708="","",係数3!L708)</f>
        <v/>
      </c>
    </row>
    <row r="708" spans="47:56">
      <c r="AU708" s="19" t="str">
        <f>IF(係数3!A708="","",係数3!A708)</f>
        <v>A0314</v>
      </c>
      <c r="AV708" s="19" t="str">
        <f>IF(係数3!B708="","",係数3!B708)</f>
        <v>(株)ビビット</v>
      </c>
      <c r="AW708" s="19" t="str">
        <f>IF(係数3!C708="","",係数3!C708)</f>
        <v/>
      </c>
      <c r="AX708" s="19">
        <f>IF(係数3!D708="","",係数3!D708)</f>
        <v>4.3300000000000001E-4</v>
      </c>
      <c r="AY708" s="19">
        <f>IF(係数3!E708="","",係数3!E708)</f>
        <v>4.3300000000000001E-4</v>
      </c>
      <c r="AZ708" s="19" t="str">
        <f>IF(係数3!F708="","",係数3!F708)</f>
        <v>(株)ビビット</v>
      </c>
      <c r="BA708" s="19" t="str">
        <f>IF(係数3!G708="","",係数3!G708)</f>
        <v>(株)ビビット_</v>
      </c>
      <c r="BB708" s="19">
        <f t="shared" si="28"/>
        <v>0.433</v>
      </c>
      <c r="BD708" s="19" t="str">
        <f>IF(係数3!L709="","",係数3!L709)</f>
        <v/>
      </c>
    </row>
    <row r="709" spans="47:56">
      <c r="AU709" s="19" t="str">
        <f>IF(係数3!A709="","",係数3!A709)</f>
        <v>A0315</v>
      </c>
      <c r="AV709" s="19" t="str">
        <f>IF(係数3!B709="","",係数3!B709)</f>
        <v>(株)おおた電力</v>
      </c>
      <c r="AW709" s="19" t="str">
        <f>IF(係数3!C709="","",係数3!C709)</f>
        <v/>
      </c>
      <c r="AX709" s="19">
        <f>IF(係数3!D709="","",係数3!D709)</f>
        <v>4.1899999999999999E-4</v>
      </c>
      <c r="AY709" s="19">
        <f>IF(係数3!E709="","",係数3!E709)</f>
        <v>4.1899999999999999E-4</v>
      </c>
      <c r="AZ709" s="19" t="str">
        <f>IF(係数3!F709="","",係数3!F709)</f>
        <v>(株)おおた電力</v>
      </c>
      <c r="BA709" s="19" t="str">
        <f>IF(係数3!G709="","",係数3!G709)</f>
        <v>(株)おおた電力_</v>
      </c>
      <c r="BB709" s="19">
        <f t="shared" si="28"/>
        <v>0.41899999999999998</v>
      </c>
      <c r="BD709" s="19" t="str">
        <f>IF(係数3!L710="","",係数3!L710)</f>
        <v/>
      </c>
    </row>
    <row r="710" spans="47:56">
      <c r="AU710" s="19" t="str">
        <f>IF(係数3!A710="","",係数3!A710)</f>
        <v>A0317</v>
      </c>
      <c r="AV710" s="19" t="str">
        <f>IF(係数3!B710="","",係数3!B710)</f>
        <v>伊藤忠プランテック(株)</v>
      </c>
      <c r="AW710" s="19" t="str">
        <f>IF(係数3!C710="","",係数3!C710)</f>
        <v/>
      </c>
      <c r="AX710" s="19">
        <f>IF(係数3!D710="","",係数3!D710)</f>
        <v>6.2299999999999996E-4</v>
      </c>
      <c r="AY710" s="19">
        <f>IF(係数3!E710="","",係数3!E710)</f>
        <v>6.2299999999999996E-4</v>
      </c>
      <c r="AZ710" s="19" t="str">
        <f>IF(係数3!F710="","",係数3!F710)</f>
        <v>伊藤忠プランテック(株)</v>
      </c>
      <c r="BA710" s="19" t="str">
        <f>IF(係数3!G710="","",係数3!G710)</f>
        <v>伊藤忠プランテック(株)_</v>
      </c>
      <c r="BB710" s="19">
        <f t="shared" ref="BB710:BB773" si="29">AY710*1000</f>
        <v>0.623</v>
      </c>
      <c r="BD710" s="19" t="str">
        <f>IF(係数3!L711="","",係数3!L711)</f>
        <v/>
      </c>
    </row>
    <row r="711" spans="47:56">
      <c r="AU711" s="19" t="str">
        <f>IF(係数3!A711="","",係数3!A711)</f>
        <v>A0318</v>
      </c>
      <c r="AV711" s="19" t="str">
        <f>IF(係数3!B711="","",係数3!B711)</f>
        <v>(株)オカモト</v>
      </c>
      <c r="AW711" s="19" t="str">
        <f>IF(係数3!C711="","",係数3!C711)</f>
        <v/>
      </c>
      <c r="AX711" s="19">
        <f>IF(係数3!D711="","",係数3!D711)</f>
        <v>6.4599999999999998E-4</v>
      </c>
      <c r="AY711" s="19">
        <f>IF(係数3!E711="","",係数3!E711)</f>
        <v>6.4599999999999998E-4</v>
      </c>
      <c r="AZ711" s="19" t="str">
        <f>IF(係数3!F711="","",係数3!F711)</f>
        <v>(株)オカモト</v>
      </c>
      <c r="BA711" s="19" t="str">
        <f>IF(係数3!G711="","",係数3!G711)</f>
        <v>(株)オカモト_</v>
      </c>
      <c r="BB711" s="19">
        <f t="shared" si="29"/>
        <v>0.64600000000000002</v>
      </c>
      <c r="BD711" s="19" t="str">
        <f>IF(係数3!L712="","",係数3!L712)</f>
        <v/>
      </c>
    </row>
    <row r="712" spans="47:56">
      <c r="AU712" s="19" t="str">
        <f>IF(係数3!A712="","",係数3!A712)</f>
        <v>A0323</v>
      </c>
      <c r="AV712" s="19" t="str">
        <f>IF(係数3!B712="","",係数3!B712)</f>
        <v>キタコー(株)</v>
      </c>
      <c r="AW712" s="19" t="str">
        <f>IF(係数3!C712="","",係数3!C712)</f>
        <v/>
      </c>
      <c r="AX712" s="19">
        <f>IF(係数3!D712="","",係数3!D712)</f>
        <v>4.0200000000000001E-4</v>
      </c>
      <c r="AY712" s="19">
        <f>IF(係数3!E712="","",係数3!E712)</f>
        <v>4.0200000000000001E-4</v>
      </c>
      <c r="AZ712" s="19" t="str">
        <f>IF(係数3!F712="","",係数3!F712)</f>
        <v>キタコー(株)</v>
      </c>
      <c r="BA712" s="19" t="str">
        <f>IF(係数3!G712="","",係数3!G712)</f>
        <v>キタコー(株)_</v>
      </c>
      <c r="BB712" s="19">
        <f t="shared" si="29"/>
        <v>0.40200000000000002</v>
      </c>
      <c r="BD712" s="19" t="str">
        <f>IF(係数3!L713="","",係数3!L713)</f>
        <v/>
      </c>
    </row>
    <row r="713" spans="47:56">
      <c r="AU713" s="19" t="str">
        <f>IF(係数3!A713="","",係数3!A713)</f>
        <v>A0330</v>
      </c>
      <c r="AV713" s="19" t="str">
        <f>IF(係数3!B713="","",係数3!B713)</f>
        <v>香川電力(株)　</v>
      </c>
      <c r="AW713" s="19" t="str">
        <f>IF(係数3!C713="","",係数3!C713)</f>
        <v>メニューA</v>
      </c>
      <c r="AX713" s="19">
        <f>IF(係数3!D713="","",係数3!D713)</f>
        <v>0</v>
      </c>
      <c r="AY713" s="19">
        <f>IF(係数3!E713="","",係数3!E713)</f>
        <v>0</v>
      </c>
      <c r="AZ713" s="19" t="str">
        <f>IF(係数3!F713="","",係数3!F713)</f>
        <v>香川電力(株)　</v>
      </c>
      <c r="BA713" s="19" t="str">
        <f>IF(係数3!G713="","",係数3!G713)</f>
        <v>香川電力(株)　_メニューA</v>
      </c>
      <c r="BB713" s="19">
        <f t="shared" si="29"/>
        <v>0</v>
      </c>
      <c r="BD713" s="19" t="str">
        <f>IF(係数3!L714="","",係数3!L714)</f>
        <v/>
      </c>
    </row>
    <row r="714" spans="47:56">
      <c r="AU714" s="19" t="str">
        <f>IF(係数3!A714="","",係数3!A714)</f>
        <v/>
      </c>
      <c r="AV714" s="19" t="str">
        <f>IF(係数3!B714="","",係数3!B714)</f>
        <v/>
      </c>
      <c r="AW714" s="19" t="str">
        <f>IF(係数3!C714="","",係数3!C714)</f>
        <v>メニューB</v>
      </c>
      <c r="AX714" s="19">
        <f>IF(係数3!D714="","",係数3!D714)</f>
        <v>1.84E-4</v>
      </c>
      <c r="AY714" s="19">
        <f>IF(係数3!E714="","",係数3!E714)</f>
        <v>1.84E-4</v>
      </c>
      <c r="AZ714" s="19" t="str">
        <f>IF(係数3!F714="","",係数3!F714)</f>
        <v>香川電力(株)　</v>
      </c>
      <c r="BA714" s="19" t="str">
        <f>IF(係数3!G714="","",係数3!G714)</f>
        <v>香川電力(株)　_メニューB</v>
      </c>
      <c r="BB714" s="19">
        <f t="shared" si="29"/>
        <v>0.184</v>
      </c>
      <c r="BD714" s="19" t="str">
        <f>IF(係数3!L715="","",係数3!L715)</f>
        <v/>
      </c>
    </row>
    <row r="715" spans="47:56">
      <c r="AU715" s="19" t="str">
        <f>IF(係数3!A715="","",係数3!A715)</f>
        <v/>
      </c>
      <c r="AV715" s="19" t="str">
        <f>IF(係数3!B715="","",係数3!B715)</f>
        <v/>
      </c>
      <c r="AW715" s="19" t="str">
        <f>IF(係数3!C715="","",係数3!C715)</f>
        <v>メニューC</v>
      </c>
      <c r="AX715" s="19">
        <f>IF(係数3!D715="","",係数3!D715)</f>
        <v>3.1199999999999999E-4</v>
      </c>
      <c r="AY715" s="19">
        <f>IF(係数3!E715="","",係数3!E715)</f>
        <v>3.1199999999999999E-4</v>
      </c>
      <c r="AZ715" s="19" t="str">
        <f>IF(係数3!F715="","",係数3!F715)</f>
        <v>香川電力(株)　</v>
      </c>
      <c r="BA715" s="19" t="str">
        <f>IF(係数3!G715="","",係数3!G715)</f>
        <v>香川電力(株)　_メニューC</v>
      </c>
      <c r="BB715" s="19">
        <f t="shared" si="29"/>
        <v>0.312</v>
      </c>
      <c r="BD715" s="19" t="str">
        <f>IF(係数3!L716="","",係数3!L716)</f>
        <v/>
      </c>
    </row>
    <row r="716" spans="47:56">
      <c r="AU716" s="19" t="str">
        <f>IF(係数3!A716="","",係数3!A716)</f>
        <v/>
      </c>
      <c r="AV716" s="19" t="str">
        <f>IF(係数3!B716="","",係数3!B716)</f>
        <v/>
      </c>
      <c r="AW716" s="19" t="str">
        <f>IF(係数3!C716="","",係数3!C716)</f>
        <v>メニューD(残差)</v>
      </c>
      <c r="AX716" s="19">
        <f>IF(係数3!D716="","",係数3!D716)</f>
        <v>6.0599999999999998E-4</v>
      </c>
      <c r="AY716" s="19">
        <f>IF(係数3!E716="","",係数3!E716)</f>
        <v>6.0599999999999998E-4</v>
      </c>
      <c r="AZ716" s="19" t="str">
        <f>IF(係数3!F716="","",係数3!F716)</f>
        <v>香川電力(株)　</v>
      </c>
      <c r="BA716" s="19" t="str">
        <f>IF(係数3!G716="","",係数3!G716)</f>
        <v>香川電力(株)　_メニューD(残差)</v>
      </c>
      <c r="BB716" s="19">
        <f t="shared" si="29"/>
        <v>0.60599999999999998</v>
      </c>
      <c r="BD716" s="19" t="str">
        <f>IF(係数3!L717="","",係数3!L717)</f>
        <v/>
      </c>
    </row>
    <row r="717" spans="47:56">
      <c r="AU717" s="19" t="str">
        <f>IF(係数3!A717="","",係数3!A717)</f>
        <v/>
      </c>
      <c r="AV717" s="19" t="str">
        <f>IF(係数3!B717="","",係数3!B717)</f>
        <v/>
      </c>
      <c r="AW717" s="19" t="str">
        <f>IF(係数3!C717="","",係数3!C717)</f>
        <v>(参考値)事業者全体</v>
      </c>
      <c r="AX717" s="19">
        <f>IF(係数3!D717="","",係数3!D717)</f>
        <v>5.9400000000000002E-4</v>
      </c>
      <c r="AY717" s="19">
        <f>IF(係数3!E717="","",係数3!E717)</f>
        <v>5.9400000000000002E-4</v>
      </c>
      <c r="AZ717" s="19" t="str">
        <f>IF(係数3!F717="","",係数3!F717)</f>
        <v>香川電力(株)　</v>
      </c>
      <c r="BA717" s="19" t="str">
        <f>IF(係数3!G717="","",係数3!G717)</f>
        <v>香川電力(株)　_(参考値)事業者全体</v>
      </c>
      <c r="BB717" s="19">
        <f t="shared" si="29"/>
        <v>0.59399999999999997</v>
      </c>
      <c r="BD717" s="19" t="str">
        <f>IF(係数3!L718="","",係数3!L718)</f>
        <v/>
      </c>
    </row>
    <row r="718" spans="47:56">
      <c r="AU718" s="19" t="str">
        <f>IF(係数3!A718="","",係数3!A718)</f>
        <v>A0332</v>
      </c>
      <c r="AV718" s="19" t="str">
        <f>IF(係数3!B718="","",係数3!B718)</f>
        <v>(株)PinT</v>
      </c>
      <c r="AW718" s="19" t="str">
        <f>IF(係数3!C718="","",係数3!C718)</f>
        <v>メニューA</v>
      </c>
      <c r="AX718" s="19">
        <f>IF(係数3!D718="","",係数3!D718)</f>
        <v>0</v>
      </c>
      <c r="AY718" s="19">
        <f>IF(係数3!E718="","",係数3!E718)</f>
        <v>0</v>
      </c>
      <c r="AZ718" s="19" t="str">
        <f>IF(係数3!F718="","",係数3!F718)</f>
        <v>(株)PinT</v>
      </c>
      <c r="BA718" s="19" t="str">
        <f>IF(係数3!G718="","",係数3!G718)</f>
        <v>(株)PinT_メニューA</v>
      </c>
      <c r="BB718" s="19">
        <f t="shared" si="29"/>
        <v>0</v>
      </c>
      <c r="BD718" s="19" t="str">
        <f>IF(係数3!L719="","",係数3!L719)</f>
        <v/>
      </c>
    </row>
    <row r="719" spans="47:56">
      <c r="AU719" s="19" t="str">
        <f>IF(係数3!A719="","",係数3!A719)</f>
        <v/>
      </c>
      <c r="AV719" s="19" t="str">
        <f>IF(係数3!B719="","",係数3!B719)</f>
        <v/>
      </c>
      <c r="AW719" s="19" t="str">
        <f>IF(係数3!C719="","",係数3!C719)</f>
        <v>メニューB</v>
      </c>
      <c r="AX719" s="19">
        <f>IF(係数3!D719="","",係数3!D719)</f>
        <v>0</v>
      </c>
      <c r="AY719" s="19">
        <f>IF(係数3!E719="","",係数3!E719)</f>
        <v>0</v>
      </c>
      <c r="AZ719" s="19" t="str">
        <f>IF(係数3!F719="","",係数3!F719)</f>
        <v>(株)PinT</v>
      </c>
      <c r="BA719" s="19" t="str">
        <f>IF(係数3!G719="","",係数3!G719)</f>
        <v>(株)PinT_メニューB</v>
      </c>
      <c r="BB719" s="19">
        <f t="shared" si="29"/>
        <v>0</v>
      </c>
      <c r="BD719" s="19" t="str">
        <f>IF(係数3!L720="","",係数3!L720)</f>
        <v/>
      </c>
    </row>
    <row r="720" spans="47:56">
      <c r="AU720" s="19" t="str">
        <f>IF(係数3!A720="","",係数3!A720)</f>
        <v/>
      </c>
      <c r="AV720" s="19" t="str">
        <f>IF(係数3!B720="","",係数3!B720)</f>
        <v/>
      </c>
      <c r="AW720" s="19" t="str">
        <f>IF(係数3!C720="","",係数3!C720)</f>
        <v>メニューC(残差)</v>
      </c>
      <c r="AX720" s="19">
        <f>IF(係数3!D720="","",係数3!D720)</f>
        <v>4.0499999999999998E-4</v>
      </c>
      <c r="AY720" s="19">
        <f>IF(係数3!E720="","",係数3!E720)</f>
        <v>4.0499999999999998E-4</v>
      </c>
      <c r="AZ720" s="19" t="str">
        <f>IF(係数3!F720="","",係数3!F720)</f>
        <v>(株)PinT</v>
      </c>
      <c r="BA720" s="19" t="str">
        <f>IF(係数3!G720="","",係数3!G720)</f>
        <v>(株)PinT_メニューC(残差)</v>
      </c>
      <c r="BB720" s="19">
        <f t="shared" si="29"/>
        <v>0.40499999999999997</v>
      </c>
      <c r="BD720" s="19" t="str">
        <f>IF(係数3!L721="","",係数3!L721)</f>
        <v/>
      </c>
    </row>
    <row r="721" spans="47:56">
      <c r="AU721" s="19" t="str">
        <f>IF(係数3!A721="","",係数3!A721)</f>
        <v/>
      </c>
      <c r="AV721" s="19" t="str">
        <f>IF(係数3!B721="","",係数3!B721)</f>
        <v/>
      </c>
      <c r="AW721" s="19" t="str">
        <f>IF(係数3!C721="","",係数3!C721)</f>
        <v>(参考値)事業者全体</v>
      </c>
      <c r="AX721" s="19">
        <f>IF(係数3!D721="","",係数3!D721)</f>
        <v>4.0000000000000002E-4</v>
      </c>
      <c r="AY721" s="19">
        <f>IF(係数3!E721="","",係数3!E721)</f>
        <v>4.0000000000000002E-4</v>
      </c>
      <c r="AZ721" s="19" t="str">
        <f>IF(係数3!F721="","",係数3!F721)</f>
        <v>(株)PinT</v>
      </c>
      <c r="BA721" s="19" t="str">
        <f>IF(係数3!G721="","",係数3!G721)</f>
        <v>(株)PinT_(参考値)事業者全体</v>
      </c>
      <c r="BB721" s="19">
        <f t="shared" si="29"/>
        <v>0.4</v>
      </c>
      <c r="BD721" s="19" t="str">
        <f>IF(係数3!L722="","",係数3!L722)</f>
        <v/>
      </c>
    </row>
    <row r="722" spans="47:56">
      <c r="AU722" s="19" t="str">
        <f>IF(係数3!A722="","",係数3!A722)</f>
        <v>A0336</v>
      </c>
      <c r="AV722" s="19" t="str">
        <f>IF(係数3!B722="","",係数3!B722)</f>
        <v>(株)沖縄ガスニューパワー</v>
      </c>
      <c r="AW722" s="19" t="str">
        <f>IF(係数3!C722="","",係数3!C722)</f>
        <v>メニューA</v>
      </c>
      <c r="AX722" s="19">
        <f>IF(係数3!D722="","",係数3!D722)</f>
        <v>0</v>
      </c>
      <c r="AY722" s="19">
        <f>IF(係数3!E722="","",係数3!E722)</f>
        <v>0</v>
      </c>
      <c r="AZ722" s="19" t="str">
        <f>IF(係数3!F722="","",係数3!F722)</f>
        <v>(株)沖縄ガスニューパワー</v>
      </c>
      <c r="BA722" s="19" t="str">
        <f>IF(係数3!G722="","",係数3!G722)</f>
        <v>(株)沖縄ガスニューパワー_メニューA</v>
      </c>
      <c r="BB722" s="19">
        <f t="shared" si="29"/>
        <v>0</v>
      </c>
      <c r="BD722" s="19" t="str">
        <f>IF(係数3!L723="","",係数3!L723)</f>
        <v/>
      </c>
    </row>
    <row r="723" spans="47:56">
      <c r="AU723" s="19" t="str">
        <f>IF(係数3!A723="","",係数3!A723)</f>
        <v/>
      </c>
      <c r="AV723" s="19" t="str">
        <f>IF(係数3!B723="","",係数3!B723)</f>
        <v/>
      </c>
      <c r="AW723" s="19" t="str">
        <f>IF(係数3!C723="","",係数3!C723)</f>
        <v>メニューB(残差)</v>
      </c>
      <c r="AX723" s="19">
        <f>IF(係数3!D723="","",係数3!D723)</f>
        <v>5.4799999999999998E-4</v>
      </c>
      <c r="AY723" s="19">
        <f>IF(係数3!E723="","",係数3!E723)</f>
        <v>5.4799999999999998E-4</v>
      </c>
      <c r="AZ723" s="19" t="str">
        <f>IF(係数3!F723="","",係数3!F723)</f>
        <v>(株)沖縄ガスニューパワー</v>
      </c>
      <c r="BA723" s="19" t="str">
        <f>IF(係数3!G723="","",係数3!G723)</f>
        <v>(株)沖縄ガスニューパワー_メニューB(残差)</v>
      </c>
      <c r="BB723" s="19">
        <f t="shared" si="29"/>
        <v>0.54799999999999993</v>
      </c>
      <c r="BD723" s="19" t="str">
        <f>IF(係数3!L724="","",係数3!L724)</f>
        <v/>
      </c>
    </row>
    <row r="724" spans="47:56">
      <c r="AU724" s="19" t="str">
        <f>IF(係数3!A724="","",係数3!A724)</f>
        <v/>
      </c>
      <c r="AV724" s="19" t="str">
        <f>IF(係数3!B724="","",係数3!B724)</f>
        <v/>
      </c>
      <c r="AW724" s="19" t="str">
        <f>IF(係数3!C724="","",係数3!C724)</f>
        <v>(参考値)事業者全体</v>
      </c>
      <c r="AX724" s="19">
        <f>IF(係数3!D724="","",係数3!D724)</f>
        <v>4.7800000000000002E-4</v>
      </c>
      <c r="AY724" s="19">
        <f>IF(係数3!E724="","",係数3!E724)</f>
        <v>4.7800000000000002E-4</v>
      </c>
      <c r="AZ724" s="19" t="str">
        <f>IF(係数3!F724="","",係数3!F724)</f>
        <v>(株)沖縄ガスニューパワー</v>
      </c>
      <c r="BA724" s="19" t="str">
        <f>IF(係数3!G724="","",係数3!G724)</f>
        <v>(株)沖縄ガスニューパワー_(参考値)事業者全体</v>
      </c>
      <c r="BB724" s="19">
        <f t="shared" si="29"/>
        <v>0.47800000000000004</v>
      </c>
      <c r="BD724" s="19" t="e">
        <f>IF(#REF!="","",#REF!)</f>
        <v>#REF!</v>
      </c>
    </row>
    <row r="725" spans="47:56">
      <c r="AU725" s="19" t="str">
        <f>IF(係数3!A725="","",係数3!A725)</f>
        <v>A0337</v>
      </c>
      <c r="AV725" s="19" t="str">
        <f>IF(係数3!B725="","",係数3!B725)</f>
        <v>諏訪瓦斯(株)</v>
      </c>
      <c r="AW725" s="19" t="str">
        <f>IF(係数3!C725="","",係数3!C725)</f>
        <v/>
      </c>
      <c r="AX725" s="19">
        <f>IF(係数3!D725="","",係数3!D725)</f>
        <v>4.1899999999999999E-4</v>
      </c>
      <c r="AY725" s="19">
        <f>IF(係数3!E725="","",係数3!E725)</f>
        <v>4.1899999999999999E-4</v>
      </c>
      <c r="AZ725" s="19" t="str">
        <f>IF(係数3!F725="","",係数3!F725)</f>
        <v>諏訪瓦斯(株)</v>
      </c>
      <c r="BA725" s="19" t="str">
        <f>IF(係数3!G725="","",係数3!G725)</f>
        <v>諏訪瓦斯(株)_</v>
      </c>
      <c r="BB725" s="19">
        <f t="shared" si="29"/>
        <v>0.41899999999999998</v>
      </c>
      <c r="BD725" s="19" t="e">
        <f>IF(#REF!="","",#REF!)</f>
        <v>#REF!</v>
      </c>
    </row>
    <row r="726" spans="47:56">
      <c r="AU726" s="19" t="str">
        <f>IF(係数3!A726="","",係数3!A726)</f>
        <v>A0338</v>
      </c>
      <c r="AV726" s="19" t="str">
        <f>IF(係数3!B726="","",係数3!B726)</f>
        <v>エッセンシャルエナジー(株)</v>
      </c>
      <c r="AW726" s="19" t="str">
        <f>IF(係数3!C726="","",係数3!C726)</f>
        <v/>
      </c>
      <c r="AX726" s="19">
        <f>IF(係数3!D726="","",係数3!D726)</f>
        <v>5.9400000000000002E-4</v>
      </c>
      <c r="AY726" s="19">
        <f>IF(係数3!E726="","",係数3!E726)</f>
        <v>5.9400000000000002E-4</v>
      </c>
      <c r="AZ726" s="19" t="str">
        <f>IF(係数3!F726="","",係数3!F726)</f>
        <v>エッセンシャルエナジー(株)</v>
      </c>
      <c r="BA726" s="19" t="str">
        <f>IF(係数3!G726="","",係数3!G726)</f>
        <v>エッセンシャルエナジー(株)_</v>
      </c>
      <c r="BB726" s="19">
        <f t="shared" si="29"/>
        <v>0.59399999999999997</v>
      </c>
      <c r="BD726" s="19" t="e">
        <f>IF(#REF!="","",#REF!)</f>
        <v>#REF!</v>
      </c>
    </row>
    <row r="727" spans="47:56">
      <c r="AU727" s="19" t="str">
        <f>IF(係数3!A727="","",係数3!A727)</f>
        <v>A0342</v>
      </c>
      <c r="AV727" s="19" t="str">
        <f>IF(係数3!B727="","",係数3!B727)</f>
        <v>(株)いちき串木野電力</v>
      </c>
      <c r="AW727" s="19" t="str">
        <f>IF(係数3!C727="","",係数3!C727)</f>
        <v/>
      </c>
      <c r="AX727" s="19">
        <f>IF(係数3!D727="","",係数3!D727)</f>
        <v>2.99E-4</v>
      </c>
      <c r="AY727" s="19">
        <f>IF(係数3!E727="","",係数3!E727)</f>
        <v>2.99E-4</v>
      </c>
      <c r="AZ727" s="19" t="str">
        <f>IF(係数3!F727="","",係数3!F727)</f>
        <v>(株)いちき串木野電力</v>
      </c>
      <c r="BA727" s="19" t="str">
        <f>IF(係数3!G727="","",係数3!G727)</f>
        <v>(株)いちき串木野電力_</v>
      </c>
      <c r="BB727" s="19">
        <f t="shared" si="29"/>
        <v>0.29899999999999999</v>
      </c>
      <c r="BD727" s="19" t="e">
        <f>IF(#REF!="","",#REF!)</f>
        <v>#REF!</v>
      </c>
    </row>
    <row r="728" spans="47:56">
      <c r="AU728" s="19" t="str">
        <f>IF(係数3!A728="","",係数3!A728)</f>
        <v>A0343</v>
      </c>
      <c r="AV728" s="19" t="str">
        <f>IF(係数3!B728="","",係数3!B728)</f>
        <v>(株)クローバー・テクノロジーズ</v>
      </c>
      <c r="AW728" s="19" t="str">
        <f>IF(係数3!C728="","",係数3!C728)</f>
        <v/>
      </c>
      <c r="AX728" s="19">
        <f>IF(係数3!D728="","",係数3!D728)</f>
        <v>5.7399999999999997E-4</v>
      </c>
      <c r="AY728" s="19">
        <f>IF(係数3!E728="","",係数3!E728)</f>
        <v>5.7399999999999997E-4</v>
      </c>
      <c r="AZ728" s="19" t="str">
        <f>IF(係数3!F728="","",係数3!F728)</f>
        <v>(株)クローバー・テクノロジーズ</v>
      </c>
      <c r="BA728" s="19" t="str">
        <f>IF(係数3!G728="","",係数3!G728)</f>
        <v>(株)クローバー・テクノロジーズ_</v>
      </c>
      <c r="BB728" s="19">
        <f t="shared" si="29"/>
        <v>0.57399999999999995</v>
      </c>
      <c r="BD728" s="19" t="e">
        <f>IF(#REF!="","",#REF!)</f>
        <v>#REF!</v>
      </c>
    </row>
    <row r="729" spans="47:56">
      <c r="AU729" s="19" t="str">
        <f>IF(係数3!A729="","",係数3!A729)</f>
        <v>A0344</v>
      </c>
      <c r="AV729" s="19" t="str">
        <f>IF(係数3!B729="","",係数3!B729)</f>
        <v>西武ガス(株)</v>
      </c>
      <c r="AW729" s="19" t="str">
        <f>IF(係数3!C729="","",係数3!C729)</f>
        <v/>
      </c>
      <c r="AX729" s="19">
        <f>IF(係数3!D729="","",係数3!D729)</f>
        <v>4.1899999999999999E-4</v>
      </c>
      <c r="AY729" s="19">
        <f>IF(係数3!E729="","",係数3!E729)</f>
        <v>4.1899999999999999E-4</v>
      </c>
      <c r="AZ729" s="19" t="str">
        <f>IF(係数3!F729="","",係数3!F729)</f>
        <v>西武ガス(株)</v>
      </c>
      <c r="BA729" s="19" t="str">
        <f>IF(係数3!G729="","",係数3!G729)</f>
        <v>西武ガス(株)_</v>
      </c>
      <c r="BB729" s="19">
        <f t="shared" si="29"/>
        <v>0.41899999999999998</v>
      </c>
      <c r="BD729" s="19" t="e">
        <f>IF(#REF!="","",#REF!)</f>
        <v>#REF!</v>
      </c>
    </row>
    <row r="730" spans="47:56">
      <c r="AU730" s="19" t="str">
        <f>IF(係数3!A730="","",係数3!A730)</f>
        <v>A0345</v>
      </c>
      <c r="AV730" s="19" t="str">
        <f>IF(係数3!B730="","",係数3!B730)</f>
        <v>松本ガス(株)</v>
      </c>
      <c r="AW730" s="19" t="str">
        <f>IF(係数3!C730="","",係数3!C730)</f>
        <v>メニューA</v>
      </c>
      <c r="AX730" s="19">
        <f>IF(係数3!D730="","",係数3!D730)</f>
        <v>0</v>
      </c>
      <c r="AY730" s="19">
        <f>IF(係数3!E730="","",係数3!E730)</f>
        <v>0</v>
      </c>
      <c r="AZ730" s="19" t="str">
        <f>IF(係数3!F730="","",係数3!F730)</f>
        <v>松本ガス(株)</v>
      </c>
      <c r="BA730" s="19" t="str">
        <f>IF(係数3!G730="","",係数3!G730)</f>
        <v>松本ガス(株)_メニューA</v>
      </c>
      <c r="BB730" s="19">
        <f t="shared" si="29"/>
        <v>0</v>
      </c>
      <c r="BD730" s="19" t="e">
        <f>IF(#REF!="","",#REF!)</f>
        <v>#REF!</v>
      </c>
    </row>
    <row r="731" spans="47:56">
      <c r="AU731" s="19" t="str">
        <f>IF(係数3!A731="","",係数3!A731)</f>
        <v/>
      </c>
      <c r="AV731" s="19" t="str">
        <f>IF(係数3!B731="","",係数3!B731)</f>
        <v/>
      </c>
      <c r="AW731" s="19" t="str">
        <f>IF(係数3!C731="","",係数3!C731)</f>
        <v>メニューB(残差)</v>
      </c>
      <c r="AX731" s="19">
        <f>IF(係数3!D731="","",係数3!D731)</f>
        <v>4.3399999999999998E-4</v>
      </c>
      <c r="AY731" s="19">
        <f>IF(係数3!E731="","",係数3!E731)</f>
        <v>4.3399999999999998E-4</v>
      </c>
      <c r="AZ731" s="19" t="str">
        <f>IF(係数3!F731="","",係数3!F731)</f>
        <v>松本ガス(株)</v>
      </c>
      <c r="BA731" s="19" t="str">
        <f>IF(係数3!G731="","",係数3!G731)</f>
        <v>松本ガス(株)_メニューB(残差)</v>
      </c>
      <c r="BB731" s="19">
        <f t="shared" si="29"/>
        <v>0.434</v>
      </c>
      <c r="BD731" s="19" t="e">
        <f>IF(#REF!="","",#REF!)</f>
        <v>#REF!</v>
      </c>
    </row>
    <row r="732" spans="47:56">
      <c r="AU732" s="19" t="str">
        <f>IF(係数3!A732="","",係数3!A732)</f>
        <v/>
      </c>
      <c r="AV732" s="19" t="str">
        <f>IF(係数3!B732="","",係数3!B732)</f>
        <v/>
      </c>
      <c r="AW732" s="19" t="str">
        <f>IF(係数3!C732="","",係数3!C732)</f>
        <v>(参考値)事業者全体</v>
      </c>
      <c r="AX732" s="19">
        <f>IF(係数3!D732="","",係数3!D732)</f>
        <v>3.4000000000000002E-4</v>
      </c>
      <c r="AY732" s="19">
        <f>IF(係数3!E732="","",係数3!E732)</f>
        <v>3.4000000000000002E-4</v>
      </c>
      <c r="AZ732" s="19" t="str">
        <f>IF(係数3!F732="","",係数3!F732)</f>
        <v>松本ガス(株)</v>
      </c>
      <c r="BA732" s="19" t="str">
        <f>IF(係数3!G732="","",係数3!G732)</f>
        <v>松本ガス(株)_(参考値)事業者全体</v>
      </c>
      <c r="BB732" s="19">
        <f t="shared" si="29"/>
        <v>0.34</v>
      </c>
      <c r="BD732" s="19" t="e">
        <f>IF(#REF!="","",#REF!)</f>
        <v>#REF!</v>
      </c>
    </row>
    <row r="733" spans="47:56">
      <c r="AU733" s="19" t="str">
        <f>IF(係数3!A733="","",係数3!A733)</f>
        <v>A0348</v>
      </c>
      <c r="AV733" s="19" t="str">
        <f>IF(係数3!B733="","",係数3!B733)</f>
        <v>南部だんだんエナジー(株)</v>
      </c>
      <c r="AW733" s="19" t="str">
        <f>IF(係数3!C733="","",係数3!C733)</f>
        <v/>
      </c>
      <c r="AX733" s="19">
        <f>IF(係数3!D733="","",係数3!D733)</f>
        <v>4.7800000000000002E-4</v>
      </c>
      <c r="AY733" s="19">
        <f>IF(係数3!E733="","",係数3!E733)</f>
        <v>4.7800000000000002E-4</v>
      </c>
      <c r="AZ733" s="19" t="str">
        <f>IF(係数3!F733="","",係数3!F733)</f>
        <v>南部だんだんエナジー(株)</v>
      </c>
      <c r="BA733" s="19" t="str">
        <f>IF(係数3!G733="","",係数3!G733)</f>
        <v>南部だんだんエナジー(株)_</v>
      </c>
      <c r="BB733" s="19">
        <f t="shared" si="29"/>
        <v>0.47800000000000004</v>
      </c>
      <c r="BD733" s="19" t="e">
        <f>IF(#REF!="","",#REF!)</f>
        <v>#REF!</v>
      </c>
    </row>
    <row r="734" spans="47:56">
      <c r="AU734" s="19" t="str">
        <f>IF(係数3!A734="","",係数3!A734)</f>
        <v>A0349</v>
      </c>
      <c r="AV734" s="19" t="str">
        <f>IF(係数3!B734="","",係数3!B734)</f>
        <v>(株)エフエネ</v>
      </c>
      <c r="AW734" s="19" t="str">
        <f>IF(係数3!C734="","",係数3!C734)</f>
        <v/>
      </c>
      <c r="AX734" s="19">
        <f>IF(係数3!D734="","",係数3!D734)</f>
        <v>5.6499999999999996E-4</v>
      </c>
      <c r="AY734" s="19">
        <f>IF(係数3!E734="","",係数3!E734)</f>
        <v>5.6499999999999996E-4</v>
      </c>
      <c r="AZ734" s="19" t="str">
        <f>IF(係数3!F734="","",係数3!F734)</f>
        <v>(株)エフエネ</v>
      </c>
      <c r="BA734" s="19" t="str">
        <f>IF(係数3!G734="","",係数3!G734)</f>
        <v>(株)エフエネ_</v>
      </c>
      <c r="BB734" s="19">
        <f t="shared" si="29"/>
        <v>0.56499999999999995</v>
      </c>
      <c r="BD734" s="19" t="e">
        <f>IF(#REF!="","",#REF!)</f>
        <v>#REF!</v>
      </c>
    </row>
    <row r="735" spans="47:56">
      <c r="AU735" s="19" t="str">
        <f>IF(係数3!A735="","",係数3!A735)</f>
        <v>A0350</v>
      </c>
      <c r="AV735" s="19" t="str">
        <f>IF(係数3!B735="","",係数3!B735)</f>
        <v>こなんウルトラパワー(株)</v>
      </c>
      <c r="AW735" s="19" t="str">
        <f>IF(係数3!C735="","",係数3!C735)</f>
        <v/>
      </c>
      <c r="AX735" s="19">
        <f>IF(係数3!D735="","",係数3!D735)</f>
        <v>5.1800000000000001E-4</v>
      </c>
      <c r="AY735" s="19">
        <f>IF(係数3!E735="","",係数3!E735)</f>
        <v>5.1800000000000001E-4</v>
      </c>
      <c r="AZ735" s="19" t="str">
        <f>IF(係数3!F735="","",係数3!F735)</f>
        <v>こなんウルトラパワー(株)</v>
      </c>
      <c r="BA735" s="19" t="str">
        <f>IF(係数3!G735="","",係数3!G735)</f>
        <v>こなんウルトラパワー(株)_</v>
      </c>
      <c r="BB735" s="19">
        <f t="shared" si="29"/>
        <v>0.51800000000000002</v>
      </c>
      <c r="BD735" s="19" t="e">
        <f>IF(#REF!="","",#REF!)</f>
        <v>#REF!</v>
      </c>
    </row>
    <row r="736" spans="47:56">
      <c r="AU736" s="19" t="str">
        <f>IF(係数3!A736="","",係数3!A736)</f>
        <v>A0351</v>
      </c>
      <c r="AV736" s="19" t="str">
        <f>IF(係数3!B736="","",係数3!B736)</f>
        <v>(株)CHIBAむつざわエナジー</v>
      </c>
      <c r="AW736" s="19" t="str">
        <f>IF(係数3!C736="","",係数3!C736)</f>
        <v/>
      </c>
      <c r="AX736" s="19">
        <f>IF(係数3!D736="","",係数3!D736)</f>
        <v>3.9199999999999999E-4</v>
      </c>
      <c r="AY736" s="19">
        <f>IF(係数3!E736="","",係数3!E736)</f>
        <v>3.9199999999999999E-4</v>
      </c>
      <c r="AZ736" s="19" t="str">
        <f>IF(係数3!F736="","",係数3!F736)</f>
        <v>(株)CHIBAむつざわエナジー</v>
      </c>
      <c r="BA736" s="19" t="str">
        <f>IF(係数3!G736="","",係数3!G736)</f>
        <v>(株)CHIBAむつざわエナジー_</v>
      </c>
      <c r="BB736" s="19">
        <f t="shared" si="29"/>
        <v>0.39200000000000002</v>
      </c>
      <c r="BD736" s="19" t="e">
        <f>IF(#REF!="","",#REF!)</f>
        <v>#REF!</v>
      </c>
    </row>
    <row r="737" spans="47:56">
      <c r="AU737" s="19" t="str">
        <f>IF(係数3!A737="","",係数3!A737)</f>
        <v>A0352</v>
      </c>
      <c r="AV737" s="19" t="str">
        <f>IF(係数3!B737="","",係数3!B737)</f>
        <v>(株)関西空調</v>
      </c>
      <c r="AW737" s="19" t="str">
        <f>IF(係数3!C737="","",係数3!C737)</f>
        <v/>
      </c>
      <c r="AX737" s="19">
        <f>IF(係数3!D737="","",係数3!D737)</f>
        <v>5.6400000000000005E-4</v>
      </c>
      <c r="AY737" s="19">
        <f>IF(係数3!E737="","",係数3!E737)</f>
        <v>5.6400000000000005E-4</v>
      </c>
      <c r="AZ737" s="19" t="str">
        <f>IF(係数3!F737="","",係数3!F737)</f>
        <v>(株)関西空調</v>
      </c>
      <c r="BA737" s="19" t="str">
        <f>IF(係数3!G737="","",係数3!G737)</f>
        <v>(株)関西空調_</v>
      </c>
      <c r="BB737" s="19">
        <f t="shared" si="29"/>
        <v>0.56400000000000006</v>
      </c>
      <c r="BD737" s="19" t="e">
        <f>IF(#REF!="","",#REF!)</f>
        <v>#REF!</v>
      </c>
    </row>
    <row r="738" spans="47:56">
      <c r="AU738" s="19" t="str">
        <f>IF(係数3!A738="","",係数3!A738)</f>
        <v>A0353</v>
      </c>
      <c r="AV738" s="19" t="str">
        <f>IF(係数3!B738="","",係数3!B738)</f>
        <v>奥出雲電力(株)</v>
      </c>
      <c r="AW738" s="19" t="str">
        <f>IF(係数3!C738="","",係数3!C738)</f>
        <v/>
      </c>
      <c r="AX738" s="19">
        <f>IF(係数3!D738="","",係数3!D738)</f>
        <v>4.7800000000000002E-4</v>
      </c>
      <c r="AY738" s="19">
        <f>IF(係数3!E738="","",係数3!E738)</f>
        <v>4.7800000000000002E-4</v>
      </c>
      <c r="AZ738" s="19" t="str">
        <f>IF(係数3!F738="","",係数3!F738)</f>
        <v>奥出雲電力(株)</v>
      </c>
      <c r="BA738" s="19" t="str">
        <f>IF(係数3!G738="","",係数3!G738)</f>
        <v>奥出雲電力(株)_</v>
      </c>
      <c r="BB738" s="19">
        <f t="shared" si="29"/>
        <v>0.47800000000000004</v>
      </c>
      <c r="BD738" s="19" t="e">
        <f>IF(#REF!="","",#REF!)</f>
        <v>#REF!</v>
      </c>
    </row>
    <row r="739" spans="47:56">
      <c r="AU739" s="19" t="str">
        <f>IF(係数3!A739="","",係数3!A739)</f>
        <v>A0355</v>
      </c>
      <c r="AV739" s="19" t="str">
        <f>IF(係数3!B739="","",係数3!B739)</f>
        <v>レジル(株)</v>
      </c>
      <c r="AW739" s="19" t="str">
        <f>IF(係数3!C739="","",係数3!C739)</f>
        <v>メニューA</v>
      </c>
      <c r="AX739" s="19">
        <f>IF(係数3!D739="","",係数3!D739)</f>
        <v>0</v>
      </c>
      <c r="AY739" s="19">
        <f>IF(係数3!E739="","",係数3!E739)</f>
        <v>0</v>
      </c>
      <c r="AZ739" s="19" t="str">
        <f>IF(係数3!F739="","",係数3!F739)</f>
        <v>レジル(株)</v>
      </c>
      <c r="BA739" s="19" t="str">
        <f>IF(係数3!G739="","",係数3!G739)</f>
        <v>レジル(株)_メニューA</v>
      </c>
      <c r="BB739" s="19">
        <f t="shared" si="29"/>
        <v>0</v>
      </c>
      <c r="BD739" s="19" t="e">
        <f>IF(#REF!="","",#REF!)</f>
        <v>#REF!</v>
      </c>
    </row>
    <row r="740" spans="47:56">
      <c r="AU740" s="19" t="str">
        <f>IF(係数3!A740="","",係数3!A740)</f>
        <v/>
      </c>
      <c r="AV740" s="19" t="str">
        <f>IF(係数3!B740="","",係数3!B740)</f>
        <v/>
      </c>
      <c r="AW740" s="19" t="str">
        <f>IF(係数3!C740="","",係数3!C740)</f>
        <v>メニューB</v>
      </c>
      <c r="AX740" s="19">
        <f>IF(係数3!D740="","",係数3!D740)</f>
        <v>0</v>
      </c>
      <c r="AY740" s="19">
        <f>IF(係数3!E740="","",係数3!E740)</f>
        <v>0</v>
      </c>
      <c r="AZ740" s="19" t="str">
        <f>IF(係数3!F740="","",係数3!F740)</f>
        <v>レジル(株)</v>
      </c>
      <c r="BA740" s="19" t="str">
        <f>IF(係数3!G740="","",係数3!G740)</f>
        <v>レジル(株)_メニューB</v>
      </c>
      <c r="BB740" s="19">
        <f t="shared" si="29"/>
        <v>0</v>
      </c>
      <c r="BD740" s="19" t="e">
        <f>IF(#REF!="","",#REF!)</f>
        <v>#REF!</v>
      </c>
    </row>
    <row r="741" spans="47:56">
      <c r="AU741" s="19" t="str">
        <f>IF(係数3!A741="","",係数3!A741)</f>
        <v/>
      </c>
      <c r="AV741" s="19" t="str">
        <f>IF(係数3!B741="","",係数3!B741)</f>
        <v/>
      </c>
      <c r="AW741" s="19" t="str">
        <f>IF(係数3!C741="","",係数3!C741)</f>
        <v>メニューC</v>
      </c>
      <c r="AX741" s="19">
        <f>IF(係数3!D741="","",係数3!D741)</f>
        <v>0</v>
      </c>
      <c r="AY741" s="19">
        <f>IF(係数3!E741="","",係数3!E741)</f>
        <v>0</v>
      </c>
      <c r="AZ741" s="19" t="str">
        <f>IF(係数3!F741="","",係数3!F741)</f>
        <v>レジル(株)</v>
      </c>
      <c r="BA741" s="19" t="str">
        <f>IF(係数3!G741="","",係数3!G741)</f>
        <v>レジル(株)_メニューC</v>
      </c>
      <c r="BB741" s="19">
        <f t="shared" si="29"/>
        <v>0</v>
      </c>
      <c r="BD741" s="19" t="e">
        <f>IF(#REF!="","",#REF!)</f>
        <v>#REF!</v>
      </c>
    </row>
    <row r="742" spans="47:56">
      <c r="AU742" s="19" t="str">
        <f>IF(係数3!A742="","",係数3!A742)</f>
        <v/>
      </c>
      <c r="AV742" s="19" t="str">
        <f>IF(係数3!B742="","",係数3!B742)</f>
        <v/>
      </c>
      <c r="AW742" s="19" t="str">
        <f>IF(係数3!C742="","",係数3!C742)</f>
        <v>メニューD(残差)</v>
      </c>
      <c r="AX742" s="19">
        <f>IF(係数3!D742="","",係数3!D742)</f>
        <v>4.2200000000000001E-4</v>
      </c>
      <c r="AY742" s="19">
        <f>IF(係数3!E742="","",係数3!E742)</f>
        <v>4.2200000000000001E-4</v>
      </c>
      <c r="AZ742" s="19" t="str">
        <f>IF(係数3!F742="","",係数3!F742)</f>
        <v>レジル(株)</v>
      </c>
      <c r="BA742" s="19" t="str">
        <f>IF(係数3!G742="","",係数3!G742)</f>
        <v>レジル(株)_メニューD(残差)</v>
      </c>
      <c r="BB742" s="19">
        <f t="shared" si="29"/>
        <v>0.42199999999999999</v>
      </c>
      <c r="BD742" s="19" t="e">
        <f>IF(#REF!="","",#REF!)</f>
        <v>#REF!</v>
      </c>
    </row>
    <row r="743" spans="47:56">
      <c r="AU743" s="19" t="str">
        <f>IF(係数3!A743="","",係数3!A743)</f>
        <v/>
      </c>
      <c r="AV743" s="19" t="str">
        <f>IF(係数3!B743="","",係数3!B743)</f>
        <v/>
      </c>
      <c r="AW743" s="19" t="str">
        <f>IF(係数3!C743="","",係数3!C743)</f>
        <v>(参考値)事業者全体</v>
      </c>
      <c r="AX743" s="19">
        <f>IF(係数3!D743="","",係数3!D743)</f>
        <v>1.6200000000000001E-4</v>
      </c>
      <c r="AY743" s="19">
        <f>IF(係数3!E743="","",係数3!E743)</f>
        <v>1.6200000000000001E-4</v>
      </c>
      <c r="AZ743" s="19" t="str">
        <f>IF(係数3!F743="","",係数3!F743)</f>
        <v>レジル(株)</v>
      </c>
      <c r="BA743" s="19" t="str">
        <f>IF(係数3!G743="","",係数3!G743)</f>
        <v>レジル(株)_(参考値)事業者全体</v>
      </c>
      <c r="BB743" s="19">
        <f t="shared" si="29"/>
        <v>0.16200000000000001</v>
      </c>
      <c r="BD743" s="19" t="e">
        <f>IF(#REF!="","",#REF!)</f>
        <v>#REF!</v>
      </c>
    </row>
    <row r="744" spans="47:56">
      <c r="AU744" s="19" t="str">
        <f>IF(係数3!A744="","",係数3!A744)</f>
        <v>A0356</v>
      </c>
      <c r="AV744" s="19" t="str">
        <f>IF(係数3!B744="","",係数3!B744)</f>
        <v>(株)成田香取エネルギー</v>
      </c>
      <c r="AW744" s="19" t="str">
        <f>IF(係数3!C744="","",係数3!C744)</f>
        <v/>
      </c>
      <c r="AX744" s="19">
        <f>IF(係数3!D744="","",係数3!D744)</f>
        <v>4.15E-4</v>
      </c>
      <c r="AY744" s="19">
        <f>IF(係数3!E744="","",係数3!E744)</f>
        <v>4.15E-4</v>
      </c>
      <c r="AZ744" s="19" t="str">
        <f>IF(係数3!F744="","",係数3!F744)</f>
        <v>(株)成田香取エネルギー</v>
      </c>
      <c r="BA744" s="19" t="str">
        <f>IF(係数3!G744="","",係数3!G744)</f>
        <v>(株)成田香取エネルギー_</v>
      </c>
      <c r="BB744" s="19">
        <f t="shared" si="29"/>
        <v>0.41499999999999998</v>
      </c>
      <c r="BD744" s="19" t="e">
        <f>IF(#REF!="","",#REF!)</f>
        <v>#REF!</v>
      </c>
    </row>
    <row r="745" spans="47:56">
      <c r="AU745" s="19" t="str">
        <f>IF(係数3!A745="","",係数3!A745)</f>
        <v>A0362</v>
      </c>
      <c r="AV745" s="19" t="str">
        <f>IF(係数3!B745="","",係数3!B745)</f>
        <v>(株)CWS</v>
      </c>
      <c r="AW745" s="19" t="str">
        <f>IF(係数3!C745="","",係数3!C745)</f>
        <v/>
      </c>
      <c r="AX745" s="19">
        <f>IF(係数3!D745="","",係数3!D745)</f>
        <v>3.4099999999999999E-4</v>
      </c>
      <c r="AY745" s="19">
        <f>IF(係数3!E745="","",係数3!E745)</f>
        <v>3.4099999999999999E-4</v>
      </c>
      <c r="AZ745" s="19" t="str">
        <f>IF(係数3!F745="","",係数3!F745)</f>
        <v>(株)CWS</v>
      </c>
      <c r="BA745" s="19" t="str">
        <f>IF(係数3!G745="","",係数3!G745)</f>
        <v>(株)CWS_</v>
      </c>
      <c r="BB745" s="19">
        <f t="shared" si="29"/>
        <v>0.34099999999999997</v>
      </c>
      <c r="BD745" s="19" t="e">
        <f>IF(#REF!="","",#REF!)</f>
        <v>#REF!</v>
      </c>
    </row>
    <row r="746" spans="47:56">
      <c r="AU746" s="19" t="str">
        <f>IF(係数3!A746="","",係数3!A746)</f>
        <v>A0364</v>
      </c>
      <c r="AV746" s="19" t="str">
        <f>IF(係数3!B746="","",係数3!B746)</f>
        <v>ふくしま新電力(株)</v>
      </c>
      <c r="AW746" s="19" t="str">
        <f>IF(係数3!C746="","",係数3!C746)</f>
        <v/>
      </c>
      <c r="AX746" s="19">
        <f>IF(係数3!D746="","",係数3!D746)</f>
        <v>3.9800000000000002E-4</v>
      </c>
      <c r="AY746" s="19">
        <f>IF(係数3!E746="","",係数3!E746)</f>
        <v>3.9800000000000002E-4</v>
      </c>
      <c r="AZ746" s="19" t="str">
        <f>IF(係数3!F746="","",係数3!F746)</f>
        <v>ふくしま新電力(株)</v>
      </c>
      <c r="BA746" s="19" t="str">
        <f>IF(係数3!G746="","",係数3!G746)</f>
        <v>ふくしま新電力(株)_</v>
      </c>
      <c r="BB746" s="19">
        <f t="shared" si="29"/>
        <v>0.39800000000000002</v>
      </c>
      <c r="BD746" s="19" t="e">
        <f>IF(#REF!="","",#REF!)</f>
        <v>#REF!</v>
      </c>
    </row>
    <row r="747" spans="47:56">
      <c r="AU747" s="19" t="str">
        <f>IF(係数3!A747="","",係数3!A747)</f>
        <v>A0365</v>
      </c>
      <c r="AV747" s="19" t="str">
        <f>IF(係数3!B747="","",係数3!B747)</f>
        <v>ティーダッシュ合同会社</v>
      </c>
      <c r="AW747" s="19" t="str">
        <f>IF(係数3!C747="","",係数3!C747)</f>
        <v>メニューA</v>
      </c>
      <c r="AX747" s="19">
        <f>IF(係数3!D747="","",係数3!D747)</f>
        <v>0</v>
      </c>
      <c r="AY747" s="19">
        <f>IF(係数3!E747="","",係数3!E747)</f>
        <v>0</v>
      </c>
      <c r="AZ747" s="19" t="str">
        <f>IF(係数3!F747="","",係数3!F747)</f>
        <v>ティーダッシュ合同会社</v>
      </c>
      <c r="BA747" s="19" t="str">
        <f>IF(係数3!G747="","",係数3!G747)</f>
        <v>ティーダッシュ合同会社_メニューA</v>
      </c>
      <c r="BB747" s="19">
        <f t="shared" si="29"/>
        <v>0</v>
      </c>
      <c r="BD747" s="19" t="e">
        <f>IF(#REF!="","",#REF!)</f>
        <v>#REF!</v>
      </c>
    </row>
    <row r="748" spans="47:56">
      <c r="AU748" s="19" t="str">
        <f>IF(係数3!A748="","",係数3!A748)</f>
        <v/>
      </c>
      <c r="AV748" s="19" t="str">
        <f>IF(係数3!B748="","",係数3!B748)</f>
        <v/>
      </c>
      <c r="AW748" s="19" t="str">
        <f>IF(係数3!C748="","",係数3!C748)</f>
        <v>メニューB(残差)</v>
      </c>
      <c r="AX748" s="19">
        <f>IF(係数3!D748="","",係数3!D748)</f>
        <v>4.0099999999999999E-4</v>
      </c>
      <c r="AY748" s="19">
        <f>IF(係数3!E748="","",係数3!E748)</f>
        <v>4.0099999999999999E-4</v>
      </c>
      <c r="AZ748" s="19" t="str">
        <f>IF(係数3!F748="","",係数3!F748)</f>
        <v>ティーダッシュ合同会社</v>
      </c>
      <c r="BA748" s="19" t="str">
        <f>IF(係数3!G748="","",係数3!G748)</f>
        <v>ティーダッシュ合同会社_メニューB(残差)</v>
      </c>
      <c r="BB748" s="19">
        <f t="shared" si="29"/>
        <v>0.40099999999999997</v>
      </c>
      <c r="BD748" s="19" t="e">
        <f>IF(#REF!="","",#REF!)</f>
        <v>#REF!</v>
      </c>
    </row>
    <row r="749" spans="47:56">
      <c r="AU749" s="19" t="str">
        <f>IF(係数3!A749="","",係数3!A749)</f>
        <v/>
      </c>
      <c r="AV749" s="19" t="str">
        <f>IF(係数3!B749="","",係数3!B749)</f>
        <v/>
      </c>
      <c r="AW749" s="19" t="str">
        <f>IF(係数3!C749="","",係数3!C749)</f>
        <v>(参考値)事業者全体</v>
      </c>
      <c r="AX749" s="19">
        <f>IF(係数3!D749="","",係数3!D749)</f>
        <v>3.9399999999999998E-4</v>
      </c>
      <c r="AY749" s="19">
        <f>IF(係数3!E749="","",係数3!E749)</f>
        <v>3.9399999999999998E-4</v>
      </c>
      <c r="AZ749" s="19" t="str">
        <f>IF(係数3!F749="","",係数3!F749)</f>
        <v>ティーダッシュ合同会社</v>
      </c>
      <c r="BA749" s="19" t="str">
        <f>IF(係数3!G749="","",係数3!G749)</f>
        <v>ティーダッシュ合同会社_(参考値)事業者全体</v>
      </c>
      <c r="BB749" s="19">
        <f t="shared" si="29"/>
        <v>0.39399999999999996</v>
      </c>
      <c r="BD749" s="19" t="e">
        <f>IF(#REF!="","",#REF!)</f>
        <v>#REF!</v>
      </c>
    </row>
    <row r="750" spans="47:56">
      <c r="AU750" s="19" t="str">
        <f>IF(係数3!A750="","",係数3!A750)</f>
        <v>A0366</v>
      </c>
      <c r="AV750" s="19" t="str">
        <f>IF(係数3!B750="","",係数3!B750)</f>
        <v>(株)エネクスライフサービス</v>
      </c>
      <c r="AW750" s="19" t="str">
        <f>IF(係数3!C750="","",係数3!C750)</f>
        <v/>
      </c>
      <c r="AX750" s="19">
        <f>IF(係数3!D750="","",係数3!D750)</f>
        <v>3.3300000000000002E-4</v>
      </c>
      <c r="AY750" s="19">
        <f>IF(係数3!E750="","",係数3!E750)</f>
        <v>3.3300000000000002E-4</v>
      </c>
      <c r="AZ750" s="19" t="str">
        <f>IF(係数3!F750="","",係数3!F750)</f>
        <v>(株)エネクスライフサービス</v>
      </c>
      <c r="BA750" s="19" t="str">
        <f>IF(係数3!G750="","",係数3!G750)</f>
        <v>(株)エネクスライフサービス_</v>
      </c>
      <c r="BB750" s="19">
        <f t="shared" si="29"/>
        <v>0.33300000000000002</v>
      </c>
      <c r="BD750" s="19" t="e">
        <f>IF(#REF!="","",#REF!)</f>
        <v>#REF!</v>
      </c>
    </row>
    <row r="751" spans="47:56">
      <c r="AU751" s="19" t="str">
        <f>IF(係数3!A751="","",係数3!A751)</f>
        <v>A0367</v>
      </c>
      <c r="AV751" s="19" t="str">
        <f>IF(係数3!B751="","",係数3!B751)</f>
        <v>ネイチャーエナジー小国(株)</v>
      </c>
      <c r="AW751" s="19" t="str">
        <f>IF(係数3!C751="","",係数3!C751)</f>
        <v/>
      </c>
      <c r="AX751" s="19">
        <f>IF(係数3!D751="","",係数3!D751)</f>
        <v>4.8200000000000001E-4</v>
      </c>
      <c r="AY751" s="19">
        <f>IF(係数3!E751="","",係数3!E751)</f>
        <v>4.8200000000000001E-4</v>
      </c>
      <c r="AZ751" s="19" t="str">
        <f>IF(係数3!F751="","",係数3!F751)</f>
        <v>ネイチャーエナジー小国(株)</v>
      </c>
      <c r="BA751" s="19" t="str">
        <f>IF(係数3!G751="","",係数3!G751)</f>
        <v>ネイチャーエナジー小国(株)_</v>
      </c>
      <c r="BB751" s="19">
        <f t="shared" si="29"/>
        <v>0.48199999999999998</v>
      </c>
      <c r="BD751" s="19" t="e">
        <f>IF(#REF!="","",#REF!)</f>
        <v>#REF!</v>
      </c>
    </row>
    <row r="752" spans="47:56">
      <c r="AU752" s="19" t="str">
        <f>IF(係数3!A752="","",係数3!A752)</f>
        <v>A0368</v>
      </c>
      <c r="AV752" s="19" t="str">
        <f>IF(係数3!B752="","",係数3!B752)</f>
        <v>リエスパワーネクスト(株)</v>
      </c>
      <c r="AW752" s="19" t="str">
        <f>IF(係数3!C752="","",係数3!C752)</f>
        <v/>
      </c>
      <c r="AX752" s="19">
        <f>IF(係数3!D752="","",係数3!D752)</f>
        <v>3.8200000000000002E-4</v>
      </c>
      <c r="AY752" s="19">
        <f>IF(係数3!E752="","",係数3!E752)</f>
        <v>3.7399999999999998E-4</v>
      </c>
      <c r="AZ752" s="19" t="str">
        <f>IF(係数3!F752="","",係数3!F752)</f>
        <v>リエスパワーネクスト(株)</v>
      </c>
      <c r="BA752" s="19" t="str">
        <f>IF(係数3!G752="","",係数3!G752)</f>
        <v>リエスパワーネクスト(株)_</v>
      </c>
      <c r="BB752" s="19">
        <f t="shared" si="29"/>
        <v>0.374</v>
      </c>
      <c r="BD752" s="19" t="e">
        <f>IF(#REF!="","",#REF!)</f>
        <v>#REF!</v>
      </c>
    </row>
    <row r="753" spans="47:56">
      <c r="AU753" s="19" t="str">
        <f>IF(係数3!A753="","",係数3!A753)</f>
        <v>A0371</v>
      </c>
      <c r="AV753" s="19" t="str">
        <f>IF(係数3!B753="","",係数3!B753)</f>
        <v>エネルギーパワー(株)</v>
      </c>
      <c r="AW753" s="19" t="str">
        <f>IF(係数3!C753="","",係数3!C753)</f>
        <v/>
      </c>
      <c r="AX753" s="19">
        <f>IF(係数3!D753="","",係数3!D753)</f>
        <v>5.6999999999999998E-4</v>
      </c>
      <c r="AY753" s="19">
        <f>IF(係数3!E753="","",係数3!E753)</f>
        <v>5.6999999999999998E-4</v>
      </c>
      <c r="AZ753" s="19" t="str">
        <f>IF(係数3!F753="","",係数3!F753)</f>
        <v>エネルギーパワー(株)</v>
      </c>
      <c r="BA753" s="19" t="str">
        <f>IF(係数3!G753="","",係数3!G753)</f>
        <v>エネルギーパワー(株)_</v>
      </c>
      <c r="BB753" s="19">
        <f t="shared" si="29"/>
        <v>0.56999999999999995</v>
      </c>
      <c r="BD753" s="19" t="e">
        <f>IF(#REF!="","",#REF!)</f>
        <v>#REF!</v>
      </c>
    </row>
    <row r="754" spans="47:56">
      <c r="AU754" s="19" t="str">
        <f>IF(係数3!A754="","",係数3!A754)</f>
        <v>A0372</v>
      </c>
      <c r="AV754" s="19" t="str">
        <f>IF(係数3!B754="","",係数3!B754)</f>
        <v>(株)グリムスパワー</v>
      </c>
      <c r="AW754" s="19" t="str">
        <f>IF(係数3!C754="","",係数3!C754)</f>
        <v>メニューA</v>
      </c>
      <c r="AX754" s="19">
        <f>IF(係数3!D754="","",係数3!D754)</f>
        <v>0</v>
      </c>
      <c r="AY754" s="19">
        <f>IF(係数3!E754="","",係数3!E754)</f>
        <v>0</v>
      </c>
      <c r="AZ754" s="19" t="str">
        <f>IF(係数3!F754="","",係数3!F754)</f>
        <v>(株)グリムスパワー</v>
      </c>
      <c r="BA754" s="19" t="str">
        <f>IF(係数3!G754="","",係数3!G754)</f>
        <v>(株)グリムスパワー_メニューA</v>
      </c>
      <c r="BB754" s="19">
        <f t="shared" si="29"/>
        <v>0</v>
      </c>
      <c r="BD754" s="19" t="e">
        <f>IF(#REF!="","",#REF!)</f>
        <v>#REF!</v>
      </c>
    </row>
    <row r="755" spans="47:56">
      <c r="AU755" s="19" t="str">
        <f>IF(係数3!A755="","",係数3!A755)</f>
        <v/>
      </c>
      <c r="AV755" s="19" t="str">
        <f>IF(係数3!B755="","",係数3!B755)</f>
        <v/>
      </c>
      <c r="AW755" s="19" t="str">
        <f>IF(係数3!C755="","",係数3!C755)</f>
        <v>メニューB(残差)</v>
      </c>
      <c r="AX755" s="19">
        <f>IF(係数3!D755="","",係数3!D755)</f>
        <v>5.5199999999999997E-4</v>
      </c>
      <c r="AY755" s="19">
        <f>IF(係数3!E755="","",係数3!E755)</f>
        <v>5.5199999999999997E-4</v>
      </c>
      <c r="AZ755" s="19" t="str">
        <f>IF(係数3!F755="","",係数3!F755)</f>
        <v>(株)グリムスパワー</v>
      </c>
      <c r="BA755" s="19" t="str">
        <f>IF(係数3!G755="","",係数3!G755)</f>
        <v>(株)グリムスパワー_メニューB(残差)</v>
      </c>
      <c r="BB755" s="19">
        <f t="shared" si="29"/>
        <v>0.55199999999999994</v>
      </c>
      <c r="BD755" s="19" t="e">
        <f>IF(#REF!="","",#REF!)</f>
        <v>#REF!</v>
      </c>
    </row>
    <row r="756" spans="47:56">
      <c r="AU756" s="19" t="str">
        <f>IF(係数3!A756="","",係数3!A756)</f>
        <v/>
      </c>
      <c r="AV756" s="19" t="str">
        <f>IF(係数3!B756="","",係数3!B756)</f>
        <v/>
      </c>
      <c r="AW756" s="19" t="str">
        <f>IF(係数3!C756="","",係数3!C756)</f>
        <v>(参考値)事業者全体</v>
      </c>
      <c r="AX756" s="19">
        <f>IF(係数3!D756="","",係数3!D756)</f>
        <v>5.4699999999999996E-4</v>
      </c>
      <c r="AY756" s="19">
        <f>IF(係数3!E756="","",係数3!E756)</f>
        <v>5.4699999999999996E-4</v>
      </c>
      <c r="AZ756" s="19" t="str">
        <f>IF(係数3!F756="","",係数3!F756)</f>
        <v>(株)グリムスパワー</v>
      </c>
      <c r="BA756" s="19" t="str">
        <f>IF(係数3!G756="","",係数3!G756)</f>
        <v>(株)グリムスパワー_(参考値)事業者全体</v>
      </c>
      <c r="BB756" s="19">
        <f t="shared" si="29"/>
        <v>0.54699999999999993</v>
      </c>
      <c r="BD756" s="19" t="e">
        <f>IF(#REF!="","",#REF!)</f>
        <v>#REF!</v>
      </c>
    </row>
    <row r="757" spans="47:56">
      <c r="AU757" s="19" t="str">
        <f>IF(係数3!A757="","",係数3!A757)</f>
        <v>A0376</v>
      </c>
      <c r="AV757" s="19" t="str">
        <f>IF(係数3!B757="","",係数3!B757)</f>
        <v>自然電力(株)</v>
      </c>
      <c r="AW757" s="19" t="str">
        <f>IF(係数3!C757="","",係数3!C757)</f>
        <v/>
      </c>
      <c r="AX757" s="19">
        <f>IF(係数3!D757="","",係数3!D757)</f>
        <v>5.71E-4</v>
      </c>
      <c r="AY757" s="19">
        <f>IF(係数3!E757="","",係数3!E757)</f>
        <v>5.71E-4</v>
      </c>
      <c r="AZ757" s="19" t="str">
        <f>IF(係数3!F757="","",係数3!F757)</f>
        <v>自然電力(株)</v>
      </c>
      <c r="BA757" s="19" t="str">
        <f>IF(係数3!G757="","",係数3!G757)</f>
        <v>自然電力(株)_</v>
      </c>
      <c r="BB757" s="19">
        <f t="shared" si="29"/>
        <v>0.57099999999999995</v>
      </c>
      <c r="BD757" s="19" t="e">
        <f>IF(#REF!="","",#REF!)</f>
        <v>#REF!</v>
      </c>
    </row>
    <row r="758" spans="47:56">
      <c r="AU758" s="19" t="str">
        <f>IF(係数3!A758="","",係数3!A758)</f>
        <v>A0378</v>
      </c>
      <c r="AV758" s="19" t="str">
        <f>IF(係数3!B758="","",係数3!B758)</f>
        <v>本庄ガス(株)</v>
      </c>
      <c r="AW758" s="19" t="str">
        <f>IF(係数3!C758="","",係数3!C758)</f>
        <v/>
      </c>
      <c r="AX758" s="19">
        <f>IF(係数3!D758="","",係数3!D758)</f>
        <v>4.1899999999999999E-4</v>
      </c>
      <c r="AY758" s="19">
        <f>IF(係数3!E758="","",係数3!E758)</f>
        <v>4.1899999999999999E-4</v>
      </c>
      <c r="AZ758" s="19" t="str">
        <f>IF(係数3!F758="","",係数3!F758)</f>
        <v>本庄ガス(株)</v>
      </c>
      <c r="BA758" s="19" t="str">
        <f>IF(係数3!G758="","",係数3!G758)</f>
        <v>本庄ガス(株)_</v>
      </c>
      <c r="BB758" s="19">
        <f t="shared" si="29"/>
        <v>0.41899999999999998</v>
      </c>
      <c r="BD758" s="19" t="e">
        <f>IF(#REF!="","",#REF!)</f>
        <v>#REF!</v>
      </c>
    </row>
    <row r="759" spans="47:56">
      <c r="AU759" s="19" t="str">
        <f>IF(係数3!A759="","",係数3!A759)</f>
        <v>A0380</v>
      </c>
      <c r="AV759" s="19" t="str">
        <f>IF(係数3!B759="","",係数3!B759)</f>
        <v>青森県民エナジー(株)</v>
      </c>
      <c r="AW759" s="19" t="str">
        <f>IF(係数3!C759="","",係数3!C759)</f>
        <v/>
      </c>
      <c r="AX759" s="19">
        <f>IF(係数3!D759="","",係数3!D759)</f>
        <v>4.84E-4</v>
      </c>
      <c r="AY759" s="19">
        <f>IF(係数3!E759="","",係数3!E759)</f>
        <v>4.84E-4</v>
      </c>
      <c r="AZ759" s="19" t="str">
        <f>IF(係数3!F759="","",係数3!F759)</f>
        <v>青森県民エナジー(株)</v>
      </c>
      <c r="BA759" s="19" t="str">
        <f>IF(係数3!G759="","",係数3!G759)</f>
        <v>青森県民エナジー(株)_</v>
      </c>
      <c r="BB759" s="19">
        <f t="shared" si="29"/>
        <v>0.48399999999999999</v>
      </c>
      <c r="BD759" s="19" t="e">
        <f>IF(#REF!="","",#REF!)</f>
        <v>#REF!</v>
      </c>
    </row>
    <row r="760" spans="47:56">
      <c r="AU760" s="19" t="str">
        <f>IF(係数3!A760="","",係数3!A760)</f>
        <v>A0381</v>
      </c>
      <c r="AV760" s="19" t="str">
        <f>IF(係数3!B760="","",係数3!B760)</f>
        <v>国際航業(株)</v>
      </c>
      <c r="AW760" s="19" t="str">
        <f>IF(係数3!C760="","",係数3!C760)</f>
        <v>メニューA</v>
      </c>
      <c r="AX760" s="19">
        <f>IF(係数3!D760="","",係数3!D760)</f>
        <v>0</v>
      </c>
      <c r="AY760" s="19">
        <f>IF(係数3!E760="","",係数3!E760)</f>
        <v>0</v>
      </c>
      <c r="AZ760" s="19" t="str">
        <f>IF(係数3!F760="","",係数3!F760)</f>
        <v>国際航業(株)</v>
      </c>
      <c r="BA760" s="19" t="str">
        <f>IF(係数3!G760="","",係数3!G760)</f>
        <v>国際航業(株)_メニューA</v>
      </c>
      <c r="BB760" s="19">
        <f t="shared" si="29"/>
        <v>0</v>
      </c>
      <c r="BD760" s="19" t="e">
        <f>IF(#REF!="","",#REF!)</f>
        <v>#REF!</v>
      </c>
    </row>
    <row r="761" spans="47:56">
      <c r="AU761" s="19" t="str">
        <f>IF(係数3!A761="","",係数3!A761)</f>
        <v/>
      </c>
      <c r="AV761" s="19" t="str">
        <f>IF(係数3!B761="","",係数3!B761)</f>
        <v/>
      </c>
      <c r="AW761" s="19" t="str">
        <f>IF(係数3!C761="","",係数3!C761)</f>
        <v>メニューB(残差)</v>
      </c>
      <c r="AX761" s="19">
        <f>IF(係数3!D761="","",係数3!D761)</f>
        <v>6.4400000000000004E-4</v>
      </c>
      <c r="AY761" s="19">
        <f>IF(係数3!E761="","",係数3!E761)</f>
        <v>6.4400000000000004E-4</v>
      </c>
      <c r="AZ761" s="19" t="str">
        <f>IF(係数3!F761="","",係数3!F761)</f>
        <v>国際航業(株)</v>
      </c>
      <c r="BA761" s="19" t="str">
        <f>IF(係数3!G761="","",係数3!G761)</f>
        <v>国際航業(株)_メニューB(残差)</v>
      </c>
      <c r="BB761" s="19">
        <f t="shared" si="29"/>
        <v>0.64400000000000002</v>
      </c>
      <c r="BD761" s="19" t="e">
        <f>IF(#REF!="","",#REF!)</f>
        <v>#REF!</v>
      </c>
    </row>
    <row r="762" spans="47:56">
      <c r="AU762" s="19" t="str">
        <f>IF(係数3!A762="","",係数3!A762)</f>
        <v/>
      </c>
      <c r="AV762" s="19" t="str">
        <f>IF(係数3!B762="","",係数3!B762)</f>
        <v/>
      </c>
      <c r="AW762" s="19" t="str">
        <f>IF(係数3!C762="","",係数3!C762)</f>
        <v>(参考値)事業者全体</v>
      </c>
      <c r="AX762" s="19">
        <f>IF(係数3!D762="","",係数3!D762)</f>
        <v>2.6800000000000001E-4</v>
      </c>
      <c r="AY762" s="19">
        <f>IF(係数3!E762="","",係数3!E762)</f>
        <v>2.6800000000000001E-4</v>
      </c>
      <c r="AZ762" s="19" t="str">
        <f>IF(係数3!F762="","",係数3!F762)</f>
        <v>国際航業(株)</v>
      </c>
      <c r="BA762" s="19" t="str">
        <f>IF(係数3!G762="","",係数3!G762)</f>
        <v>国際航業(株)_(参考値)事業者全体</v>
      </c>
      <c r="BB762" s="19">
        <f t="shared" si="29"/>
        <v>0.26800000000000002</v>
      </c>
      <c r="BD762" s="19" t="e">
        <f>IF(#REF!="","",#REF!)</f>
        <v>#REF!</v>
      </c>
    </row>
    <row r="763" spans="47:56">
      <c r="AU763" s="19" t="str">
        <f>IF(係数3!A763="","",係数3!A763)</f>
        <v>A0382</v>
      </c>
      <c r="AV763" s="19" t="str">
        <f>IF(係数3!B763="","",係数3!B763)</f>
        <v>ローカルでんき(株)</v>
      </c>
      <c r="AW763" s="19" t="str">
        <f>IF(係数3!C763="","",係数3!C763)</f>
        <v>メニューA</v>
      </c>
      <c r="AX763" s="19">
        <f>IF(係数3!D763="","",係数3!D763)</f>
        <v>0</v>
      </c>
      <c r="AY763" s="19">
        <f>IF(係数3!E763="","",係数3!E763)</f>
        <v>0</v>
      </c>
      <c r="AZ763" s="19" t="str">
        <f>IF(係数3!F763="","",係数3!F763)</f>
        <v>ローカルでんき(株)</v>
      </c>
      <c r="BA763" s="19" t="str">
        <f>IF(係数3!G763="","",係数3!G763)</f>
        <v>ローカルでんき(株)_メニューA</v>
      </c>
      <c r="BB763" s="19">
        <f t="shared" si="29"/>
        <v>0</v>
      </c>
      <c r="BD763" s="19" t="e">
        <f>IF(#REF!="","",#REF!)</f>
        <v>#REF!</v>
      </c>
    </row>
    <row r="764" spans="47:56">
      <c r="AU764" s="19" t="str">
        <f>IF(係数3!A764="","",係数3!A764)</f>
        <v/>
      </c>
      <c r="AV764" s="19" t="str">
        <f>IF(係数3!B764="","",係数3!B764)</f>
        <v/>
      </c>
      <c r="AW764" s="19" t="str">
        <f>IF(係数3!C764="","",係数3!C764)</f>
        <v>メニューB(残差)</v>
      </c>
      <c r="AX764" s="19">
        <f>IF(係数3!D764="","",係数3!D764)</f>
        <v>5.4100000000000003E-4</v>
      </c>
      <c r="AY764" s="19">
        <f>IF(係数3!E764="","",係数3!E764)</f>
        <v>5.4100000000000003E-4</v>
      </c>
      <c r="AZ764" s="19" t="str">
        <f>IF(係数3!F764="","",係数3!F764)</f>
        <v>ローカルでんき(株)</v>
      </c>
      <c r="BA764" s="19" t="str">
        <f>IF(係数3!G764="","",係数3!G764)</f>
        <v>ローカルでんき(株)_メニューB(残差)</v>
      </c>
      <c r="BB764" s="19">
        <f t="shared" si="29"/>
        <v>0.54100000000000004</v>
      </c>
      <c r="BD764" s="19" t="e">
        <f>IF(#REF!="","",#REF!)</f>
        <v>#REF!</v>
      </c>
    </row>
    <row r="765" spans="47:56">
      <c r="AU765" s="19" t="str">
        <f>IF(係数3!A765="","",係数3!A765)</f>
        <v/>
      </c>
      <c r="AV765" s="19" t="str">
        <f>IF(係数3!B765="","",係数3!B765)</f>
        <v/>
      </c>
      <c r="AW765" s="19" t="str">
        <f>IF(係数3!C765="","",係数3!C765)</f>
        <v>(参考値)事業者全体</v>
      </c>
      <c r="AX765" s="19">
        <f>IF(係数3!D765="","",係数3!D765)</f>
        <v>4.7699999999999999E-4</v>
      </c>
      <c r="AY765" s="19">
        <f>IF(係数3!E765="","",係数3!E765)</f>
        <v>4.7699999999999999E-4</v>
      </c>
      <c r="AZ765" s="19" t="str">
        <f>IF(係数3!F765="","",係数3!F765)</f>
        <v>ローカルでんき(株)</v>
      </c>
      <c r="BA765" s="19" t="str">
        <f>IF(係数3!G765="","",係数3!G765)</f>
        <v>ローカルでんき(株)_(参考値)事業者全体</v>
      </c>
      <c r="BB765" s="19">
        <f t="shared" si="29"/>
        <v>0.47699999999999998</v>
      </c>
      <c r="BD765" s="19" t="e">
        <f>IF(#REF!="","",#REF!)</f>
        <v>#REF!</v>
      </c>
    </row>
    <row r="766" spans="47:56">
      <c r="AU766" s="19" t="str">
        <f>IF(係数3!A766="","",係数3!A766)</f>
        <v>A0383</v>
      </c>
      <c r="AV766" s="19" t="str">
        <f>IF(係数3!B766="","",係数3!B766)</f>
        <v>(株)明治産業</v>
      </c>
      <c r="AW766" s="19" t="str">
        <f>IF(係数3!C766="","",係数3!C766)</f>
        <v/>
      </c>
      <c r="AX766" s="19">
        <f>IF(係数3!D766="","",係数3!D766)</f>
        <v>4.4099999999999999E-4</v>
      </c>
      <c r="AY766" s="19">
        <f>IF(係数3!E766="","",係数3!E766)</f>
        <v>4.4099999999999999E-4</v>
      </c>
      <c r="AZ766" s="19" t="str">
        <f>IF(係数3!F766="","",係数3!F766)</f>
        <v>(株)明治産業</v>
      </c>
      <c r="BA766" s="19" t="str">
        <f>IF(係数3!G766="","",係数3!G766)</f>
        <v>(株)明治産業_</v>
      </c>
      <c r="BB766" s="19">
        <f t="shared" si="29"/>
        <v>0.441</v>
      </c>
      <c r="BD766" s="19" t="e">
        <f>IF(#REF!="","",#REF!)</f>
        <v>#REF!</v>
      </c>
    </row>
    <row r="767" spans="47:56">
      <c r="AU767" s="19" t="str">
        <f>IF(係数3!A767="","",係数3!A767)</f>
        <v>A0385</v>
      </c>
      <c r="AV767" s="19" t="str">
        <f>IF(係数3!B767="","",係数3!B767)</f>
        <v>岡山電力(株)</v>
      </c>
      <c r="AW767" s="19" t="str">
        <f>IF(係数3!C767="","",係数3!C767)</f>
        <v>メニューA</v>
      </c>
      <c r="AX767" s="19">
        <f>IF(係数3!D767="","",係数3!D767)</f>
        <v>0</v>
      </c>
      <c r="AY767" s="19">
        <f>IF(係数3!E767="","",係数3!E767)</f>
        <v>0</v>
      </c>
      <c r="AZ767" s="19" t="str">
        <f>IF(係数3!F767="","",係数3!F767)</f>
        <v>岡山電力(株)</v>
      </c>
      <c r="BA767" s="19" t="str">
        <f>IF(係数3!G767="","",係数3!G767)</f>
        <v>岡山電力(株)_メニューA</v>
      </c>
      <c r="BB767" s="19">
        <f t="shared" si="29"/>
        <v>0</v>
      </c>
      <c r="BD767" s="19" t="e">
        <f>IF(#REF!="","",#REF!)</f>
        <v>#REF!</v>
      </c>
    </row>
    <row r="768" spans="47:56">
      <c r="AU768" s="19" t="str">
        <f>IF(係数3!A768="","",係数3!A768)</f>
        <v/>
      </c>
      <c r="AV768" s="19" t="str">
        <f>IF(係数3!B768="","",係数3!B768)</f>
        <v/>
      </c>
      <c r="AW768" s="19" t="str">
        <f>IF(係数3!C768="","",係数3!C768)</f>
        <v>メニューB(残差)</v>
      </c>
      <c r="AX768" s="19">
        <f>IF(係数3!D768="","",係数3!D768)</f>
        <v>4.55E-4</v>
      </c>
      <c r="AY768" s="19">
        <f>IF(係数3!E768="","",係数3!E768)</f>
        <v>4.55E-4</v>
      </c>
      <c r="AZ768" s="19" t="str">
        <f>IF(係数3!F768="","",係数3!F768)</f>
        <v>岡山電力(株)</v>
      </c>
      <c r="BA768" s="19" t="str">
        <f>IF(係数3!G768="","",係数3!G768)</f>
        <v>岡山電力(株)_メニューB(残差)</v>
      </c>
      <c r="BB768" s="19">
        <f t="shared" si="29"/>
        <v>0.45500000000000002</v>
      </c>
      <c r="BD768" s="19" t="e">
        <f>IF(#REF!="","",#REF!)</f>
        <v>#REF!</v>
      </c>
    </row>
    <row r="769" spans="47:56">
      <c r="AU769" s="19" t="str">
        <f>IF(係数3!A769="","",係数3!A769)</f>
        <v/>
      </c>
      <c r="AV769" s="19" t="str">
        <f>IF(係数3!B769="","",係数3!B769)</f>
        <v/>
      </c>
      <c r="AW769" s="19" t="str">
        <f>IF(係数3!C769="","",係数3!C769)</f>
        <v>(参考値)事業者全体</v>
      </c>
      <c r="AX769" s="19">
        <f>IF(係数3!D769="","",係数3!D769)</f>
        <v>4.35E-4</v>
      </c>
      <c r="AY769" s="19">
        <f>IF(係数3!E769="","",係数3!E769)</f>
        <v>4.35E-4</v>
      </c>
      <c r="AZ769" s="19" t="str">
        <f>IF(係数3!F769="","",係数3!F769)</f>
        <v>岡山電力(株)</v>
      </c>
      <c r="BA769" s="19" t="str">
        <f>IF(係数3!G769="","",係数3!G769)</f>
        <v>岡山電力(株)_(参考値)事業者全体</v>
      </c>
      <c r="BB769" s="19">
        <f t="shared" si="29"/>
        <v>0.435</v>
      </c>
      <c r="BD769" s="19" t="e">
        <f>IF(#REF!="","",#REF!)</f>
        <v>#REF!</v>
      </c>
    </row>
    <row r="770" spans="47:56">
      <c r="AU770" s="19" t="str">
        <f>IF(係数3!A770="","",係数3!A770)</f>
        <v>A0386</v>
      </c>
      <c r="AV770" s="19" t="str">
        <f>IF(係数3!B770="","",係数3!B770)</f>
        <v>ミライフ(株)</v>
      </c>
      <c r="AW770" s="19" t="str">
        <f>IF(係数3!C770="","",係数3!C770)</f>
        <v>メニューA</v>
      </c>
      <c r="AX770" s="19">
        <f>IF(係数3!D770="","",係数3!D770)</f>
        <v>0</v>
      </c>
      <c r="AY770" s="19">
        <f>IF(係数3!E770="","",係数3!E770)</f>
        <v>0</v>
      </c>
      <c r="AZ770" s="19" t="str">
        <f>IF(係数3!F770="","",係数3!F770)</f>
        <v>ミライフ(株)</v>
      </c>
      <c r="BA770" s="19" t="str">
        <f>IF(係数3!G770="","",係数3!G770)</f>
        <v>ミライフ(株)_メニューA</v>
      </c>
      <c r="BB770" s="19">
        <f t="shared" si="29"/>
        <v>0</v>
      </c>
      <c r="BD770" s="19" t="e">
        <f>IF(#REF!="","",#REF!)</f>
        <v>#REF!</v>
      </c>
    </row>
    <row r="771" spans="47:56">
      <c r="AU771" s="19" t="str">
        <f>IF(係数3!A771="","",係数3!A771)</f>
        <v/>
      </c>
      <c r="AV771" s="19" t="str">
        <f>IF(係数3!B771="","",係数3!B771)</f>
        <v/>
      </c>
      <c r="AW771" s="19" t="str">
        <f>IF(係数3!C771="","",係数3!C771)</f>
        <v>メニューB(残差)</v>
      </c>
      <c r="AX771" s="19">
        <f>IF(係数3!D771="","",係数3!D771)</f>
        <v>4.2000000000000002E-4</v>
      </c>
      <c r="AY771" s="19">
        <f>IF(係数3!E771="","",係数3!E771)</f>
        <v>4.2000000000000002E-4</v>
      </c>
      <c r="AZ771" s="19" t="str">
        <f>IF(係数3!F771="","",係数3!F771)</f>
        <v>ミライフ(株)</v>
      </c>
      <c r="BA771" s="19" t="str">
        <f>IF(係数3!G771="","",係数3!G771)</f>
        <v>ミライフ(株)_メニューB(残差)</v>
      </c>
      <c r="BB771" s="19">
        <f t="shared" si="29"/>
        <v>0.42000000000000004</v>
      </c>
      <c r="BD771" s="19" t="e">
        <f>IF(#REF!="","",#REF!)</f>
        <v>#REF!</v>
      </c>
    </row>
    <row r="772" spans="47:56">
      <c r="AU772" s="19" t="str">
        <f>IF(係数3!A772="","",係数3!A772)</f>
        <v/>
      </c>
      <c r="AV772" s="19" t="str">
        <f>IF(係数3!B772="","",係数3!B772)</f>
        <v/>
      </c>
      <c r="AW772" s="19" t="str">
        <f>IF(係数3!C772="","",係数3!C772)</f>
        <v>(参考値)事業者全体</v>
      </c>
      <c r="AX772" s="19">
        <f>IF(係数3!D772="","",係数3!D772)</f>
        <v>4.1599999999999997E-4</v>
      </c>
      <c r="AY772" s="19">
        <f>IF(係数3!E772="","",係数3!E772)</f>
        <v>4.1599999999999997E-4</v>
      </c>
      <c r="AZ772" s="19" t="str">
        <f>IF(係数3!F772="","",係数3!F772)</f>
        <v>ミライフ(株)</v>
      </c>
      <c r="BA772" s="19" t="str">
        <f>IF(係数3!G772="","",係数3!G772)</f>
        <v>ミライフ(株)_(参考値)事業者全体</v>
      </c>
      <c r="BB772" s="19">
        <f t="shared" si="29"/>
        <v>0.41599999999999998</v>
      </c>
      <c r="BD772" s="19" t="e">
        <f>IF(#REF!="","",#REF!)</f>
        <v>#REF!</v>
      </c>
    </row>
    <row r="773" spans="47:56">
      <c r="AU773" s="19" t="str">
        <f>IF(係数3!A773="","",係数3!A773)</f>
        <v>A0388</v>
      </c>
      <c r="AV773" s="19" t="str">
        <f>IF(係数3!B773="","",係数3!B773)</f>
        <v>楽天モバイル(株)(旧：楽天エナジー(株))</v>
      </c>
      <c r="AW773" s="19" t="str">
        <f>IF(係数3!C773="","",係数3!C773)</f>
        <v>メニューA</v>
      </c>
      <c r="AX773" s="19">
        <f>IF(係数3!D773="","",係数3!D773)</f>
        <v>0</v>
      </c>
      <c r="AY773" s="19">
        <f>IF(係数3!E773="","",係数3!E773)</f>
        <v>0</v>
      </c>
      <c r="AZ773" s="19" t="str">
        <f>IF(係数3!F773="","",係数3!F773)</f>
        <v>楽天モバイル(株)(旧：楽天エナジー(株))</v>
      </c>
      <c r="BA773" s="19" t="str">
        <f>IF(係数3!G773="","",係数3!G773)</f>
        <v>楽天モバイル(株)(旧：楽天エナジー(株))_メニューA</v>
      </c>
      <c r="BB773" s="19">
        <f t="shared" si="29"/>
        <v>0</v>
      </c>
      <c r="BD773" s="19" t="e">
        <f>IF(#REF!="","",#REF!)</f>
        <v>#REF!</v>
      </c>
    </row>
    <row r="774" spans="47:56">
      <c r="AU774" s="19" t="str">
        <f>IF(係数3!A774="","",係数3!A774)</f>
        <v/>
      </c>
      <c r="AV774" s="19" t="str">
        <f>IF(係数3!B774="","",係数3!B774)</f>
        <v/>
      </c>
      <c r="AW774" s="19" t="str">
        <f>IF(係数3!C774="","",係数3!C774)</f>
        <v>メニューB</v>
      </c>
      <c r="AX774" s="19">
        <f>IF(係数3!D774="","",係数3!D774)</f>
        <v>0</v>
      </c>
      <c r="AY774" s="19">
        <f>IF(係数3!E774="","",係数3!E774)</f>
        <v>0</v>
      </c>
      <c r="AZ774" s="19" t="str">
        <f>IF(係数3!F774="","",係数3!F774)</f>
        <v>楽天モバイル(株)(旧：楽天エナジー(株))</v>
      </c>
      <c r="BA774" s="19" t="str">
        <f>IF(係数3!G774="","",係数3!G774)</f>
        <v>楽天モバイル(株)(旧：楽天エナジー(株))_メニューB</v>
      </c>
      <c r="BB774" s="19">
        <f t="shared" ref="BB774:BB837" si="30">AY774*1000</f>
        <v>0</v>
      </c>
      <c r="BD774" s="19" t="e">
        <f>IF(#REF!="","",#REF!)</f>
        <v>#REF!</v>
      </c>
    </row>
    <row r="775" spans="47:56">
      <c r="AU775" s="19" t="str">
        <f>IF(係数3!A775="","",係数3!A775)</f>
        <v/>
      </c>
      <c r="AV775" s="19" t="str">
        <f>IF(係数3!B775="","",係数3!B775)</f>
        <v/>
      </c>
      <c r="AW775" s="19" t="str">
        <f>IF(係数3!C775="","",係数3!C775)</f>
        <v>メニューC(残差)</v>
      </c>
      <c r="AX775" s="19">
        <f>IF(係数3!D775="","",係数3!D775)</f>
        <v>5.7799999999999995E-4</v>
      </c>
      <c r="AY775" s="19">
        <f>IF(係数3!E775="","",係数3!E775)</f>
        <v>5.7799999999999995E-4</v>
      </c>
      <c r="AZ775" s="19" t="str">
        <f>IF(係数3!F775="","",係数3!F775)</f>
        <v>楽天モバイル(株)(旧：楽天エナジー(株))</v>
      </c>
      <c r="BA775" s="19" t="str">
        <f>IF(係数3!G775="","",係数3!G775)</f>
        <v>楽天モバイル(株)(旧：楽天エナジー(株))_メニューC(残差)</v>
      </c>
      <c r="BB775" s="19">
        <f t="shared" si="30"/>
        <v>0.57799999999999996</v>
      </c>
      <c r="BD775" s="19" t="e">
        <f>IF(#REF!="","",#REF!)</f>
        <v>#REF!</v>
      </c>
    </row>
    <row r="776" spans="47:56">
      <c r="AU776" s="19" t="str">
        <f>IF(係数3!A776="","",係数3!A776)</f>
        <v/>
      </c>
      <c r="AV776" s="19" t="str">
        <f>IF(係数3!B776="","",係数3!B776)</f>
        <v/>
      </c>
      <c r="AW776" s="19" t="str">
        <f>IF(係数3!C776="","",係数3!C776)</f>
        <v>(参考値)事業者全体</v>
      </c>
      <c r="AX776" s="19">
        <f>IF(係数3!D776="","",係数3!D776)</f>
        <v>5.71E-4</v>
      </c>
      <c r="AY776" s="19">
        <f>IF(係数3!E776="","",係数3!E776)</f>
        <v>5.71E-4</v>
      </c>
      <c r="AZ776" s="19" t="str">
        <f>IF(係数3!F776="","",係数3!F776)</f>
        <v>楽天モバイル(株)(旧：楽天エナジー(株))</v>
      </c>
      <c r="BA776" s="19" t="str">
        <f>IF(係数3!G776="","",係数3!G776)</f>
        <v>楽天モバイル(株)(旧：楽天エナジー(株))_(参考値)事業者全体</v>
      </c>
      <c r="BB776" s="19">
        <f t="shared" si="30"/>
        <v>0.57099999999999995</v>
      </c>
      <c r="BD776" s="19" t="e">
        <f>IF(#REF!="","",#REF!)</f>
        <v>#REF!</v>
      </c>
    </row>
    <row r="777" spans="47:56">
      <c r="AU777" s="19" t="str">
        <f>IF(係数3!A777="","",係数3!A777)</f>
        <v>A0389</v>
      </c>
      <c r="AV777" s="19" t="str">
        <f>IF(係数3!B777="","",係数3!B777)</f>
        <v>うすきエネルギー(株)</v>
      </c>
      <c r="AW777" s="19" t="str">
        <f>IF(係数3!C777="","",係数3!C777)</f>
        <v/>
      </c>
      <c r="AX777" s="19">
        <f>IF(係数3!D777="","",係数3!D777)</f>
        <v>5.5500000000000005E-4</v>
      </c>
      <c r="AY777" s="19">
        <f>IF(係数3!E777="","",係数3!E777)</f>
        <v>5.5500000000000005E-4</v>
      </c>
      <c r="AZ777" s="19" t="str">
        <f>IF(係数3!F777="","",係数3!F777)</f>
        <v>うすきエネルギー(株)</v>
      </c>
      <c r="BA777" s="19" t="str">
        <f>IF(係数3!G777="","",係数3!G777)</f>
        <v>うすきエネルギー(株)_</v>
      </c>
      <c r="BB777" s="19">
        <f t="shared" si="30"/>
        <v>0.55500000000000005</v>
      </c>
      <c r="BD777" s="19" t="e">
        <f>IF(#REF!="","",#REF!)</f>
        <v>#REF!</v>
      </c>
    </row>
    <row r="778" spans="47:56">
      <c r="AU778" s="19" t="str">
        <f>IF(係数3!A778="","",係数3!A778)</f>
        <v>A0391</v>
      </c>
      <c r="AV778" s="19" t="str">
        <f>IF(係数3!B778="","",係数3!B778)</f>
        <v>森のエネルギー(株)</v>
      </c>
      <c r="AW778" s="19" t="str">
        <f>IF(係数3!C778="","",係数3!C778)</f>
        <v/>
      </c>
      <c r="AX778" s="19">
        <f>IF(係数3!D778="","",係数3!D778)</f>
        <v>5.6300000000000002E-4</v>
      </c>
      <c r="AY778" s="19">
        <f>IF(係数3!E778="","",係数3!E778)</f>
        <v>5.6300000000000002E-4</v>
      </c>
      <c r="AZ778" s="19" t="str">
        <f>IF(係数3!F778="","",係数3!F778)</f>
        <v>森のエネルギー(株)</v>
      </c>
      <c r="BA778" s="19" t="str">
        <f>IF(係数3!G778="","",係数3!G778)</f>
        <v>森のエネルギー(株)_</v>
      </c>
      <c r="BB778" s="19">
        <f t="shared" si="30"/>
        <v>0.56300000000000006</v>
      </c>
      <c r="BD778" s="19" t="e">
        <f>IF(#REF!="","",#REF!)</f>
        <v>#REF!</v>
      </c>
    </row>
    <row r="779" spans="47:56">
      <c r="AU779" s="19" t="str">
        <f>IF(係数3!A779="","",係数3!A779)</f>
        <v>A0392</v>
      </c>
      <c r="AV779" s="19" t="str">
        <f>IF(係数3!B779="","",係数3!B779)</f>
        <v>岐阜電力(株)</v>
      </c>
      <c r="AW779" s="19" t="str">
        <f>IF(係数3!C779="","",係数3!C779)</f>
        <v>メニューA</v>
      </c>
      <c r="AX779" s="19">
        <f>IF(係数3!D779="","",係数3!D779)</f>
        <v>1.5999999999999999E-5</v>
      </c>
      <c r="AY779" s="19">
        <f>IF(係数3!E779="","",係数3!E779)</f>
        <v>0</v>
      </c>
      <c r="AZ779" s="19" t="str">
        <f>IF(係数3!F779="","",係数3!F779)</f>
        <v>岐阜電力(株)</v>
      </c>
      <c r="BA779" s="19" t="str">
        <f>IF(係数3!G779="","",係数3!G779)</f>
        <v>岐阜電力(株)_メニューA</v>
      </c>
      <c r="BB779" s="19">
        <f t="shared" si="30"/>
        <v>0</v>
      </c>
      <c r="BD779" s="19" t="e">
        <f>IF(#REF!="","",#REF!)</f>
        <v>#REF!</v>
      </c>
    </row>
    <row r="780" spans="47:56">
      <c r="AU780" s="19" t="str">
        <f>IF(係数3!A780="","",係数3!A780)</f>
        <v/>
      </c>
      <c r="AV780" s="19" t="str">
        <f>IF(係数3!B780="","",係数3!B780)</f>
        <v/>
      </c>
      <c r="AW780" s="19" t="str">
        <f>IF(係数3!C780="","",係数3!C780)</f>
        <v>(参考値)事業者全体</v>
      </c>
      <c r="AX780" s="19">
        <f>IF(係数3!D780="","",係数3!D780)</f>
        <v>1.5999999999999999E-5</v>
      </c>
      <c r="AY780" s="19">
        <f>IF(係数3!E780="","",係数3!E780)</f>
        <v>0</v>
      </c>
      <c r="AZ780" s="19" t="str">
        <f>IF(係数3!F780="","",係数3!F780)</f>
        <v>岐阜電力(株)</v>
      </c>
      <c r="BA780" s="19" t="str">
        <f>IF(係数3!G780="","",係数3!G780)</f>
        <v>岐阜電力(株)_(参考値)事業者全体</v>
      </c>
      <c r="BB780" s="19">
        <f t="shared" si="30"/>
        <v>0</v>
      </c>
      <c r="BD780" s="19" t="e">
        <f>IF(#REF!="","",#REF!)</f>
        <v>#REF!</v>
      </c>
    </row>
    <row r="781" spans="47:56">
      <c r="AU781" s="19" t="str">
        <f>IF(係数3!A781="","",係数3!A781)</f>
        <v>A0397</v>
      </c>
      <c r="AV781" s="19" t="str">
        <f>IF(係数3!B781="","",係数3!B781)</f>
        <v>名南共同エネルギー(株)</v>
      </c>
      <c r="AW781" s="19" t="str">
        <f>IF(係数3!C781="","",係数3!C781)</f>
        <v/>
      </c>
      <c r="AX781" s="19">
        <f>IF(係数3!D781="","",係数3!D781)</f>
        <v>4.1899999999999999E-4</v>
      </c>
      <c r="AY781" s="19">
        <f>IF(係数3!E781="","",係数3!E781)</f>
        <v>4.1899999999999999E-4</v>
      </c>
      <c r="AZ781" s="19" t="str">
        <f>IF(係数3!F781="","",係数3!F781)</f>
        <v>名南共同エネルギー(株)</v>
      </c>
      <c r="BA781" s="19" t="str">
        <f>IF(係数3!G781="","",係数3!G781)</f>
        <v>名南共同エネルギー(株)_</v>
      </c>
      <c r="BB781" s="19">
        <f t="shared" si="30"/>
        <v>0.41899999999999998</v>
      </c>
      <c r="BD781" s="19" t="e">
        <f>IF(#REF!="","",#REF!)</f>
        <v>#REF!</v>
      </c>
    </row>
    <row r="782" spans="47:56">
      <c r="AU782" s="19" t="str">
        <f>IF(係数3!A782="","",係数3!A782)</f>
        <v>A0398</v>
      </c>
      <c r="AV782" s="19" t="str">
        <f>IF(係数3!B782="","",係数3!B782)</f>
        <v>Apaman Energy(株)</v>
      </c>
      <c r="AW782" s="19" t="str">
        <f>IF(係数3!C782="","",係数3!C782)</f>
        <v/>
      </c>
      <c r="AX782" s="19">
        <f>IF(係数3!D782="","",係数3!D782)</f>
        <v>6.3699999999999998E-4</v>
      </c>
      <c r="AY782" s="19">
        <f>IF(係数3!E782="","",係数3!E782)</f>
        <v>6.3699999999999998E-4</v>
      </c>
      <c r="AZ782" s="19" t="str">
        <f>IF(係数3!F782="","",係数3!F782)</f>
        <v>Apaman Energy(株)</v>
      </c>
      <c r="BA782" s="19" t="str">
        <f>IF(係数3!G782="","",係数3!G782)</f>
        <v>Apaman Energy(株)_</v>
      </c>
      <c r="BB782" s="19">
        <f t="shared" si="30"/>
        <v>0.63700000000000001</v>
      </c>
      <c r="BD782" s="19" t="e">
        <f>IF(#REF!="","",#REF!)</f>
        <v>#REF!</v>
      </c>
    </row>
    <row r="783" spans="47:56">
      <c r="AU783" s="19" t="str">
        <f>IF(係数3!A783="","",係数3!A783)</f>
        <v>A0405</v>
      </c>
      <c r="AV783" s="19" t="str">
        <f>IF(係数3!B783="","",係数3!B783)</f>
        <v>アストマックス・エネルギー(株)</v>
      </c>
      <c r="AW783" s="19" t="str">
        <f>IF(係数3!C783="","",係数3!C783)</f>
        <v>メニューA</v>
      </c>
      <c r="AX783" s="19">
        <f>IF(係数3!D783="","",係数3!D783)</f>
        <v>0</v>
      </c>
      <c r="AY783" s="19">
        <f>IF(係数3!E783="","",係数3!E783)</f>
        <v>0</v>
      </c>
      <c r="AZ783" s="19" t="str">
        <f>IF(係数3!F783="","",係数3!F783)</f>
        <v>アストマックス・エネルギー(株)</v>
      </c>
      <c r="BA783" s="19" t="str">
        <f>IF(係数3!G783="","",係数3!G783)</f>
        <v>アストマックス・エネルギー(株)_メニューA</v>
      </c>
      <c r="BB783" s="19">
        <f t="shared" si="30"/>
        <v>0</v>
      </c>
      <c r="BD783" s="19" t="e">
        <f>IF(#REF!="","",#REF!)</f>
        <v>#REF!</v>
      </c>
    </row>
    <row r="784" spans="47:56">
      <c r="AU784" s="19" t="str">
        <f>IF(係数3!A784="","",係数3!A784)</f>
        <v/>
      </c>
      <c r="AV784" s="19" t="str">
        <f>IF(係数3!B784="","",係数3!B784)</f>
        <v/>
      </c>
      <c r="AW784" s="19" t="str">
        <f>IF(係数3!C784="","",係数3!C784)</f>
        <v>メニューB</v>
      </c>
      <c r="AX784" s="19">
        <f>IF(係数3!D784="","",係数3!D784)</f>
        <v>0</v>
      </c>
      <c r="AY784" s="19">
        <f>IF(係数3!E784="","",係数3!E784)</f>
        <v>0</v>
      </c>
      <c r="AZ784" s="19" t="str">
        <f>IF(係数3!F784="","",係数3!F784)</f>
        <v>アストマックス・エネルギー(株)</v>
      </c>
      <c r="BA784" s="19" t="str">
        <f>IF(係数3!G784="","",係数3!G784)</f>
        <v>アストマックス・エネルギー(株)_メニューB</v>
      </c>
      <c r="BB784" s="19">
        <f t="shared" si="30"/>
        <v>0</v>
      </c>
      <c r="BD784" s="19" t="e">
        <f>IF(#REF!="","",#REF!)</f>
        <v>#REF!</v>
      </c>
    </row>
    <row r="785" spans="47:56">
      <c r="AU785" s="19" t="str">
        <f>IF(係数3!A785="","",係数3!A785)</f>
        <v/>
      </c>
      <c r="AV785" s="19" t="str">
        <f>IF(係数3!B785="","",係数3!B785)</f>
        <v/>
      </c>
      <c r="AW785" s="19" t="str">
        <f>IF(係数3!C785="","",係数3!C785)</f>
        <v>メニューC</v>
      </c>
      <c r="AX785" s="19">
        <f>IF(係数3!D785="","",係数3!D785)</f>
        <v>0</v>
      </c>
      <c r="AY785" s="19">
        <f>IF(係数3!E785="","",係数3!E785)</f>
        <v>0</v>
      </c>
      <c r="AZ785" s="19" t="str">
        <f>IF(係数3!F785="","",係数3!F785)</f>
        <v>アストマックス・エネルギー(株)</v>
      </c>
      <c r="BA785" s="19" t="str">
        <f>IF(係数3!G785="","",係数3!G785)</f>
        <v>アストマックス・エネルギー(株)_メニューC</v>
      </c>
      <c r="BB785" s="19">
        <f t="shared" si="30"/>
        <v>0</v>
      </c>
      <c r="BD785" s="19" t="e">
        <f>IF(#REF!="","",#REF!)</f>
        <v>#REF!</v>
      </c>
    </row>
    <row r="786" spans="47:56">
      <c r="AU786" s="19" t="str">
        <f>IF(係数3!A786="","",係数3!A786)</f>
        <v/>
      </c>
      <c r="AV786" s="19" t="str">
        <f>IF(係数3!B786="","",係数3!B786)</f>
        <v/>
      </c>
      <c r="AW786" s="19" t="str">
        <f>IF(係数3!C786="","",係数3!C786)</f>
        <v>メニューD(残差)</v>
      </c>
      <c r="AX786" s="19">
        <f>IF(係数3!D786="","",係数3!D786)</f>
        <v>6.4199999999999999E-4</v>
      </c>
      <c r="AY786" s="19">
        <f>IF(係数3!E786="","",係数3!E786)</f>
        <v>6.4199999999999999E-4</v>
      </c>
      <c r="AZ786" s="19" t="str">
        <f>IF(係数3!F786="","",係数3!F786)</f>
        <v>アストマックス・エネルギー(株)</v>
      </c>
      <c r="BA786" s="19" t="str">
        <f>IF(係数3!G786="","",係数3!G786)</f>
        <v>アストマックス・エネルギー(株)_メニューD(残差)</v>
      </c>
      <c r="BB786" s="19">
        <f t="shared" si="30"/>
        <v>0.64200000000000002</v>
      </c>
      <c r="BD786" s="19" t="e">
        <f>IF(#REF!="","",#REF!)</f>
        <v>#REF!</v>
      </c>
    </row>
    <row r="787" spans="47:56">
      <c r="AU787" s="19" t="str">
        <f>IF(係数3!A787="","",係数3!A787)</f>
        <v/>
      </c>
      <c r="AV787" s="19" t="str">
        <f>IF(係数3!B787="","",係数3!B787)</f>
        <v/>
      </c>
      <c r="AW787" s="19" t="str">
        <f>IF(係数3!C787="","",係数3!C787)</f>
        <v>(参考値)事業者全体</v>
      </c>
      <c r="AX787" s="19">
        <f>IF(係数3!D787="","",係数3!D787)</f>
        <v>6.2299999999999996E-4</v>
      </c>
      <c r="AY787" s="19">
        <f>IF(係数3!E787="","",係数3!E787)</f>
        <v>6.2299999999999996E-4</v>
      </c>
      <c r="AZ787" s="19" t="str">
        <f>IF(係数3!F787="","",係数3!F787)</f>
        <v>アストマックス・エネルギー(株)</v>
      </c>
      <c r="BA787" s="19" t="str">
        <f>IF(係数3!G787="","",係数3!G787)</f>
        <v>アストマックス・エネルギー(株)_(参考値)事業者全体</v>
      </c>
      <c r="BB787" s="19">
        <f t="shared" si="30"/>
        <v>0.623</v>
      </c>
      <c r="BD787" s="19" t="e">
        <f>IF(#REF!="","",#REF!)</f>
        <v>#REF!</v>
      </c>
    </row>
    <row r="788" spans="47:56">
      <c r="AU788" s="19" t="str">
        <f>IF(係数3!A788="","",係数3!A788)</f>
        <v>A0407</v>
      </c>
      <c r="AV788" s="19" t="str">
        <f>IF(係数3!B788="","",係数3!B788)</f>
        <v>ALL GREEN POWER(株)</v>
      </c>
      <c r="AW788" s="19" t="str">
        <f>IF(係数3!C788="","",係数3!C788)</f>
        <v/>
      </c>
      <c r="AX788" s="19">
        <f>IF(係数3!D788="","",係数3!D788)</f>
        <v>4.2200000000000001E-4</v>
      </c>
      <c r="AY788" s="19">
        <f>IF(係数3!E788="","",係数3!E788)</f>
        <v>4.2200000000000001E-4</v>
      </c>
      <c r="AZ788" s="19" t="str">
        <f>IF(係数3!F788="","",係数3!F788)</f>
        <v>ALL GREEN POWER(株)</v>
      </c>
      <c r="BA788" s="19" t="str">
        <f>IF(係数3!G788="","",係数3!G788)</f>
        <v>ALL GREEN POWER(株)_</v>
      </c>
      <c r="BB788" s="19">
        <f t="shared" si="30"/>
        <v>0.42199999999999999</v>
      </c>
      <c r="BD788" s="19" t="e">
        <f>IF(#REF!="","",#REF!)</f>
        <v>#REF!</v>
      </c>
    </row>
    <row r="789" spans="47:56">
      <c r="AU789" s="19" t="str">
        <f>IF(係数3!A789="","",係数3!A789)</f>
        <v>A0411</v>
      </c>
      <c r="AV789" s="19" t="str">
        <f>IF(係数3!B789="","",係数3!B789)</f>
        <v>福井電力(株)</v>
      </c>
      <c r="AW789" s="19" t="str">
        <f>IF(係数3!C789="","",係数3!C789)</f>
        <v/>
      </c>
      <c r="AX789" s="19">
        <f>IF(係数3!D789="","",係数3!D789)</f>
        <v>6.11E-4</v>
      </c>
      <c r="AY789" s="19">
        <f>IF(係数3!E789="","",係数3!E789)</f>
        <v>6.11E-4</v>
      </c>
      <c r="AZ789" s="19" t="str">
        <f>IF(係数3!F789="","",係数3!F789)</f>
        <v>福井電力(株)</v>
      </c>
      <c r="BA789" s="19" t="str">
        <f>IF(係数3!G789="","",係数3!G789)</f>
        <v>福井電力(株)_</v>
      </c>
      <c r="BB789" s="19">
        <f t="shared" si="30"/>
        <v>0.61099999999999999</v>
      </c>
      <c r="BD789" s="19" t="e">
        <f>IF(#REF!="","",#REF!)</f>
        <v>#REF!</v>
      </c>
    </row>
    <row r="790" spans="47:56">
      <c r="AU790" s="19" t="str">
        <f>IF(係数3!A790="","",係数3!A790)</f>
        <v>A0413</v>
      </c>
      <c r="AV790" s="19" t="str">
        <f>IF(係数3!B790="","",係数3!B790)</f>
        <v>(株)MKエネルギー</v>
      </c>
      <c r="AW790" s="19" t="str">
        <f>IF(係数3!C790="","",係数3!C790)</f>
        <v/>
      </c>
      <c r="AX790" s="19">
        <f>IF(係数3!D790="","",係数3!D790)</f>
        <v>6.2600000000000004E-4</v>
      </c>
      <c r="AY790" s="19">
        <f>IF(係数3!E790="","",係数3!E790)</f>
        <v>6.2600000000000004E-4</v>
      </c>
      <c r="AZ790" s="19" t="str">
        <f>IF(係数3!F790="","",係数3!F790)</f>
        <v>(株)MKエネルギー</v>
      </c>
      <c r="BA790" s="19" t="str">
        <f>IF(係数3!G790="","",係数3!G790)</f>
        <v>(株)MKエネルギー_</v>
      </c>
      <c r="BB790" s="19">
        <f t="shared" si="30"/>
        <v>0.626</v>
      </c>
      <c r="BD790" s="19" t="e">
        <f>IF(#REF!="","",#REF!)</f>
        <v>#REF!</v>
      </c>
    </row>
    <row r="791" spans="47:56">
      <c r="AU791" s="19" t="str">
        <f>IF(係数3!A791="","",係数3!A791)</f>
        <v>A0415</v>
      </c>
      <c r="AV791" s="19" t="str">
        <f>IF(係数3!B791="","",係数3!B791)</f>
        <v>エネラボ(株)</v>
      </c>
      <c r="AW791" s="19" t="str">
        <f>IF(係数3!C791="","",係数3!C791)</f>
        <v>メニューA</v>
      </c>
      <c r="AX791" s="19">
        <f>IF(係数3!D791="","",係数3!D791)</f>
        <v>4.3199999999999998E-4</v>
      </c>
      <c r="AY791" s="19">
        <f>IF(係数3!E791="","",係数3!E791)</f>
        <v>0</v>
      </c>
      <c r="AZ791" s="19" t="str">
        <f>IF(係数3!F791="","",係数3!F791)</f>
        <v>エネラボ(株)</v>
      </c>
      <c r="BA791" s="19" t="str">
        <f>IF(係数3!G791="","",係数3!G791)</f>
        <v>エネラボ(株)_メニューA</v>
      </c>
      <c r="BB791" s="19">
        <f t="shared" si="30"/>
        <v>0</v>
      </c>
      <c r="BD791" s="19" t="e">
        <f>IF(#REF!="","",#REF!)</f>
        <v>#REF!</v>
      </c>
    </row>
    <row r="792" spans="47:56">
      <c r="AU792" s="19" t="str">
        <f>IF(係数3!A792="","",係数3!A792)</f>
        <v/>
      </c>
      <c r="AV792" s="19" t="str">
        <f>IF(係数3!B792="","",係数3!B792)</f>
        <v/>
      </c>
      <c r="AW792" s="19" t="str">
        <f>IF(係数3!C792="","",係数3!C792)</f>
        <v>メニューB(残差)</v>
      </c>
      <c r="AX792" s="19">
        <f>IF(係数3!D792="","",係数3!D792)</f>
        <v>4.5800000000000002E-4</v>
      </c>
      <c r="AY792" s="19">
        <f>IF(係数3!E792="","",係数3!E792)</f>
        <v>4.5800000000000002E-4</v>
      </c>
      <c r="AZ792" s="19" t="str">
        <f>IF(係数3!F792="","",係数3!F792)</f>
        <v>エネラボ(株)</v>
      </c>
      <c r="BA792" s="19" t="str">
        <f>IF(係数3!G792="","",係数3!G792)</f>
        <v>エネラボ(株)_メニューB(残差)</v>
      </c>
      <c r="BB792" s="19">
        <f t="shared" si="30"/>
        <v>0.45800000000000002</v>
      </c>
      <c r="BD792" s="19" t="e">
        <f>IF(#REF!="","",#REF!)</f>
        <v>#REF!</v>
      </c>
    </row>
    <row r="793" spans="47:56">
      <c r="AU793" s="19" t="str">
        <f>IF(係数3!A793="","",係数3!A793)</f>
        <v/>
      </c>
      <c r="AV793" s="19" t="str">
        <f>IF(係数3!B793="","",係数3!B793)</f>
        <v/>
      </c>
      <c r="AW793" s="19" t="str">
        <f>IF(係数3!C793="","",係数3!C793)</f>
        <v>(参考値)事業者全体</v>
      </c>
      <c r="AX793" s="19">
        <f>IF(係数3!D793="","",係数3!D793)</f>
        <v>4.5800000000000002E-4</v>
      </c>
      <c r="AY793" s="19">
        <f>IF(係数3!E793="","",係数3!E793)</f>
        <v>4.5800000000000002E-4</v>
      </c>
      <c r="AZ793" s="19" t="str">
        <f>IF(係数3!F793="","",係数3!F793)</f>
        <v>エネラボ(株)</v>
      </c>
      <c r="BA793" s="19" t="str">
        <f>IF(係数3!G793="","",係数3!G793)</f>
        <v>エネラボ(株)_(参考値)事業者全体</v>
      </c>
      <c r="BB793" s="19">
        <f t="shared" si="30"/>
        <v>0.45800000000000002</v>
      </c>
      <c r="BD793" s="19" t="e">
        <f>IF(#REF!="","",#REF!)</f>
        <v>#REF!</v>
      </c>
    </row>
    <row r="794" spans="47:56">
      <c r="AU794" s="19" t="str">
        <f>IF(係数3!A794="","",係数3!A794)</f>
        <v>A0419</v>
      </c>
      <c r="AV794" s="19" t="str">
        <f>IF(係数3!B794="","",係数3!B794)</f>
        <v>スマートエナジー磐田(株)</v>
      </c>
      <c r="AW794" s="19" t="str">
        <f>IF(係数3!C794="","",係数3!C794)</f>
        <v>メニューA</v>
      </c>
      <c r="AX794" s="19">
        <f>IF(係数3!D794="","",係数3!D794)</f>
        <v>0</v>
      </c>
      <c r="AY794" s="19">
        <f>IF(係数3!E794="","",係数3!E794)</f>
        <v>0</v>
      </c>
      <c r="AZ794" s="19" t="str">
        <f>IF(係数3!F794="","",係数3!F794)</f>
        <v>スマートエナジー磐田(株)</v>
      </c>
      <c r="BA794" s="19" t="str">
        <f>IF(係数3!G794="","",係数3!G794)</f>
        <v>スマートエナジー磐田(株)_メニューA</v>
      </c>
      <c r="BB794" s="19">
        <f t="shared" si="30"/>
        <v>0</v>
      </c>
      <c r="BD794" s="19" t="e">
        <f>IF(#REF!="","",#REF!)</f>
        <v>#REF!</v>
      </c>
    </row>
    <row r="795" spans="47:56">
      <c r="AU795" s="19" t="str">
        <f>IF(係数3!A795="","",係数3!A795)</f>
        <v/>
      </c>
      <c r="AV795" s="19" t="str">
        <f>IF(係数3!B795="","",係数3!B795)</f>
        <v/>
      </c>
      <c r="AW795" s="19" t="str">
        <f>IF(係数3!C795="","",係数3!C795)</f>
        <v>メニューB</v>
      </c>
      <c r="AX795" s="19">
        <f>IF(係数3!D795="","",係数3!D795)</f>
        <v>3.0600000000000001E-4</v>
      </c>
      <c r="AY795" s="19">
        <f>IF(係数3!E795="","",係数3!E795)</f>
        <v>3.0600000000000001E-4</v>
      </c>
      <c r="AZ795" s="19" t="str">
        <f>IF(係数3!F795="","",係数3!F795)</f>
        <v>スマートエナジー磐田(株)</v>
      </c>
      <c r="BA795" s="19" t="str">
        <f>IF(係数3!G795="","",係数3!G795)</f>
        <v>スマートエナジー磐田(株)_メニューB</v>
      </c>
      <c r="BB795" s="19">
        <f t="shared" si="30"/>
        <v>0.30599999999999999</v>
      </c>
      <c r="BD795" s="19" t="e">
        <f>IF(#REF!="","",#REF!)</f>
        <v>#REF!</v>
      </c>
    </row>
    <row r="796" spans="47:56">
      <c r="AU796" s="19" t="str">
        <f>IF(係数3!A796="","",係数3!A796)</f>
        <v/>
      </c>
      <c r="AV796" s="19" t="str">
        <f>IF(係数3!B796="","",係数3!B796)</f>
        <v/>
      </c>
      <c r="AW796" s="19" t="str">
        <f>IF(係数3!C796="","",係数3!C796)</f>
        <v>メニューC(残差)</v>
      </c>
      <c r="AX796" s="19">
        <f>IF(係数3!D796="","",係数3!D796)</f>
        <v>3.6900000000000002E-4</v>
      </c>
      <c r="AY796" s="19">
        <f>IF(係数3!E796="","",係数3!E796)</f>
        <v>3.6900000000000002E-4</v>
      </c>
      <c r="AZ796" s="19" t="str">
        <f>IF(係数3!F796="","",係数3!F796)</f>
        <v>スマートエナジー磐田(株)</v>
      </c>
      <c r="BA796" s="19" t="str">
        <f>IF(係数3!G796="","",係数3!G796)</f>
        <v>スマートエナジー磐田(株)_メニューC(残差)</v>
      </c>
      <c r="BB796" s="19">
        <f t="shared" si="30"/>
        <v>0.36900000000000005</v>
      </c>
      <c r="BD796" s="19" t="e">
        <f>IF(#REF!="","",#REF!)</f>
        <v>#REF!</v>
      </c>
    </row>
    <row r="797" spans="47:56">
      <c r="AU797" s="19" t="str">
        <f>IF(係数3!A797="","",係数3!A797)</f>
        <v/>
      </c>
      <c r="AV797" s="19" t="str">
        <f>IF(係数3!B797="","",係数3!B797)</f>
        <v/>
      </c>
      <c r="AW797" s="19" t="str">
        <f>IF(係数3!C797="","",係数3!C797)</f>
        <v>(参考値)事業者全体</v>
      </c>
      <c r="AX797" s="19">
        <f>IF(係数3!D797="","",係数3!D797)</f>
        <v>3.59E-4</v>
      </c>
      <c r="AY797" s="19">
        <f>IF(係数3!E797="","",係数3!E797)</f>
        <v>3.59E-4</v>
      </c>
      <c r="AZ797" s="19" t="str">
        <f>IF(係数3!F797="","",係数3!F797)</f>
        <v>スマートエナジー磐田(株)</v>
      </c>
      <c r="BA797" s="19" t="str">
        <f>IF(係数3!G797="","",係数3!G797)</f>
        <v>スマートエナジー磐田(株)_(参考値)事業者全体</v>
      </c>
      <c r="BB797" s="19">
        <f t="shared" si="30"/>
        <v>0.35899999999999999</v>
      </c>
      <c r="BD797" s="19" t="e">
        <f>IF(#REF!="","",#REF!)</f>
        <v>#REF!</v>
      </c>
    </row>
    <row r="798" spans="47:56">
      <c r="AU798" s="19" t="str">
        <f>IF(係数3!A798="","",係数3!A798)</f>
        <v>A0420</v>
      </c>
      <c r="AV798" s="19" t="str">
        <f>IF(係数3!B798="","",係数3!B798)</f>
        <v>そうまIグリッド合同会社</v>
      </c>
      <c r="AW798" s="19" t="str">
        <f>IF(係数3!C798="","",係数3!C798)</f>
        <v/>
      </c>
      <c r="AX798" s="19">
        <f>IF(係数3!D798="","",係数3!D798)</f>
        <v>4.8799999999999999E-4</v>
      </c>
      <c r="AY798" s="19">
        <f>IF(係数3!E798="","",係数3!E798)</f>
        <v>4.8799999999999999E-4</v>
      </c>
      <c r="AZ798" s="19" t="str">
        <f>IF(係数3!F798="","",係数3!F798)</f>
        <v>そうまIグリッド合同会社</v>
      </c>
      <c r="BA798" s="19" t="str">
        <f>IF(係数3!G798="","",係数3!G798)</f>
        <v>そうまIグリッド合同会社_</v>
      </c>
      <c r="BB798" s="19">
        <f t="shared" si="30"/>
        <v>0.48799999999999999</v>
      </c>
      <c r="BD798" s="19" t="e">
        <f>IF(#REF!="","",#REF!)</f>
        <v>#REF!</v>
      </c>
    </row>
    <row r="799" spans="47:56">
      <c r="AU799" s="19" t="str">
        <f>IF(係数3!A799="","",係数3!A799)</f>
        <v>A0425</v>
      </c>
      <c r="AV799" s="19" t="str">
        <f>IF(係数3!B799="","",係数3!B799)</f>
        <v>エネトレード(株)</v>
      </c>
      <c r="AW799" s="19" t="str">
        <f>IF(係数3!C799="","",係数3!C799)</f>
        <v/>
      </c>
      <c r="AX799" s="19">
        <f>IF(係数3!D799="","",係数3!D799)</f>
        <v>4.2200000000000001E-4</v>
      </c>
      <c r="AY799" s="19">
        <f>IF(係数3!E799="","",係数3!E799)</f>
        <v>4.2200000000000001E-4</v>
      </c>
      <c r="AZ799" s="19" t="str">
        <f>IF(係数3!F799="","",係数3!F799)</f>
        <v>エネトレード(株)</v>
      </c>
      <c r="BA799" s="19" t="str">
        <f>IF(係数3!G799="","",係数3!G799)</f>
        <v>エネトレード(株)_</v>
      </c>
      <c r="BB799" s="19">
        <f t="shared" si="30"/>
        <v>0.42199999999999999</v>
      </c>
      <c r="BD799" s="19" t="e">
        <f>IF(#REF!="","",#REF!)</f>
        <v>#REF!</v>
      </c>
    </row>
    <row r="800" spans="47:56">
      <c r="AU800" s="19" t="str">
        <f>IF(係数3!A800="","",係数3!A800)</f>
        <v>A0429</v>
      </c>
      <c r="AV800" s="19" t="str">
        <f>IF(係数3!B800="","",係数3!B800)</f>
        <v>ニシムラ(株)</v>
      </c>
      <c r="AW800" s="19" t="str">
        <f>IF(係数3!C800="","",係数3!C800)</f>
        <v/>
      </c>
      <c r="AX800" s="19">
        <f>IF(係数3!D800="","",係数3!D800)</f>
        <v>6.1899999999999998E-4</v>
      </c>
      <c r="AY800" s="19">
        <f>IF(係数3!E800="","",係数3!E800)</f>
        <v>6.1899999999999998E-4</v>
      </c>
      <c r="AZ800" s="19" t="str">
        <f>IF(係数3!F800="","",係数3!F800)</f>
        <v>ニシムラ(株)</v>
      </c>
      <c r="BA800" s="19" t="str">
        <f>IF(係数3!G800="","",係数3!G800)</f>
        <v>ニシムラ(株)_</v>
      </c>
      <c r="BB800" s="19">
        <f t="shared" si="30"/>
        <v>0.61899999999999999</v>
      </c>
      <c r="BD800" s="19" t="e">
        <f>IF(#REF!="","",#REF!)</f>
        <v>#REF!</v>
      </c>
    </row>
    <row r="801" spans="47:56">
      <c r="AU801" s="19" t="str">
        <f>IF(係数3!A801="","",係数3!A801)</f>
        <v>A0430</v>
      </c>
      <c r="AV801" s="19" t="str">
        <f>IF(係数3!B801="","",係数3!B801)</f>
        <v>(株)さくら新電力</v>
      </c>
      <c r="AW801" s="19" t="str">
        <f>IF(係数3!C801="","",係数3!C801)</f>
        <v>メニューA</v>
      </c>
      <c r="AX801" s="19">
        <f>IF(係数3!D801="","",係数3!D801)</f>
        <v>0</v>
      </c>
      <c r="AY801" s="19">
        <f>IF(係数3!E801="","",係数3!E801)</f>
        <v>0</v>
      </c>
      <c r="AZ801" s="19" t="str">
        <f>IF(係数3!F801="","",係数3!F801)</f>
        <v>(株)さくら新電力</v>
      </c>
      <c r="BA801" s="19" t="str">
        <f>IF(係数3!G801="","",係数3!G801)</f>
        <v>(株)さくら新電力_メニューA</v>
      </c>
      <c r="BB801" s="19">
        <f t="shared" si="30"/>
        <v>0</v>
      </c>
      <c r="BD801" s="19" t="e">
        <f>IF(#REF!="","",#REF!)</f>
        <v>#REF!</v>
      </c>
    </row>
    <row r="802" spans="47:56">
      <c r="AU802" s="19" t="str">
        <f>IF(係数3!A802="","",係数3!A802)</f>
        <v/>
      </c>
      <c r="AV802" s="19" t="str">
        <f>IF(係数3!B802="","",係数3!B802)</f>
        <v/>
      </c>
      <c r="AW802" s="19" t="str">
        <f>IF(係数3!C802="","",係数3!C802)</f>
        <v>メニューB(残差)</v>
      </c>
      <c r="AX802" s="19">
        <f>IF(係数3!D802="","",係数3!D802)</f>
        <v>4.8299999999999998E-4</v>
      </c>
      <c r="AY802" s="19">
        <f>IF(係数3!E802="","",係数3!E802)</f>
        <v>4.8299999999999998E-4</v>
      </c>
      <c r="AZ802" s="19" t="str">
        <f>IF(係数3!F802="","",係数3!F802)</f>
        <v>(株)さくら新電力</v>
      </c>
      <c r="BA802" s="19" t="str">
        <f>IF(係数3!G802="","",係数3!G802)</f>
        <v>(株)さくら新電力_メニューB(残差)</v>
      </c>
      <c r="BB802" s="19">
        <f t="shared" si="30"/>
        <v>0.48299999999999998</v>
      </c>
      <c r="BD802" s="19" t="e">
        <f>IF(#REF!="","",#REF!)</f>
        <v>#REF!</v>
      </c>
    </row>
    <row r="803" spans="47:56">
      <c r="AU803" s="19" t="str">
        <f>IF(係数3!A803="","",係数3!A803)</f>
        <v/>
      </c>
      <c r="AV803" s="19" t="str">
        <f>IF(係数3!B803="","",係数3!B803)</f>
        <v/>
      </c>
      <c r="AW803" s="19" t="str">
        <f>IF(係数3!C803="","",係数3!C803)</f>
        <v>(参考値)事業者全体</v>
      </c>
      <c r="AX803" s="19">
        <f>IF(係数3!D803="","",係数3!D803)</f>
        <v>4.44E-4</v>
      </c>
      <c r="AY803" s="19">
        <f>IF(係数3!E803="","",係数3!E803)</f>
        <v>4.44E-4</v>
      </c>
      <c r="AZ803" s="19" t="str">
        <f>IF(係数3!F803="","",係数3!F803)</f>
        <v>(株)さくら新電力</v>
      </c>
      <c r="BA803" s="19" t="str">
        <f>IF(係数3!G803="","",係数3!G803)</f>
        <v>(株)さくら新電力_(参考値)事業者全体</v>
      </c>
      <c r="BB803" s="19">
        <f t="shared" si="30"/>
        <v>0.44400000000000001</v>
      </c>
      <c r="BD803" s="19" t="e">
        <f>IF(#REF!="","",#REF!)</f>
        <v>#REF!</v>
      </c>
    </row>
    <row r="804" spans="47:56">
      <c r="AU804" s="19" t="str">
        <f>IF(係数3!A804="","",係数3!A804)</f>
        <v>A0431</v>
      </c>
      <c r="AV804" s="19" t="str">
        <f>IF(係数3!B804="","",係数3!B804)</f>
        <v>(株)グローアップ</v>
      </c>
      <c r="AW804" s="19" t="str">
        <f>IF(係数3!C804="","",係数3!C804)</f>
        <v/>
      </c>
      <c r="AX804" s="19">
        <f>IF(係数3!D804="","",係数3!D804)</f>
        <v>3.1399999999999999E-4</v>
      </c>
      <c r="AY804" s="19">
        <f>IF(係数3!E804="","",係数3!E804)</f>
        <v>3.1399999999999999E-4</v>
      </c>
      <c r="AZ804" s="19" t="str">
        <f>IF(係数3!F804="","",係数3!F804)</f>
        <v>(株)グローアップ</v>
      </c>
      <c r="BA804" s="19" t="str">
        <f>IF(係数3!G804="","",係数3!G804)</f>
        <v>(株)グローアップ_</v>
      </c>
      <c r="BB804" s="19">
        <f t="shared" si="30"/>
        <v>0.314</v>
      </c>
      <c r="BD804" s="19" t="e">
        <f>IF(#REF!="","",#REF!)</f>
        <v>#REF!</v>
      </c>
    </row>
    <row r="805" spans="47:56">
      <c r="AU805" s="19" t="str">
        <f>IF(係数3!A805="","",係数3!A805)</f>
        <v>A0435</v>
      </c>
      <c r="AV805" s="19" t="str">
        <f>IF(係数3!B805="","",係数3!B805)</f>
        <v>いこま市民パワー(株)</v>
      </c>
      <c r="AW805" s="19" t="str">
        <f>IF(係数3!C805="","",係数3!C805)</f>
        <v/>
      </c>
      <c r="AX805" s="19">
        <f>IF(係数3!D805="","",係数3!D805)</f>
        <v>4.0499999999999998E-4</v>
      </c>
      <c r="AY805" s="19">
        <f>IF(係数3!E805="","",係数3!E805)</f>
        <v>4.0499999999999998E-4</v>
      </c>
      <c r="AZ805" s="19" t="str">
        <f>IF(係数3!F805="","",係数3!F805)</f>
        <v>いこま市民パワー(株)</v>
      </c>
      <c r="BA805" s="19" t="str">
        <f>IF(係数3!G805="","",係数3!G805)</f>
        <v>いこま市民パワー(株)_</v>
      </c>
      <c r="BB805" s="19">
        <f t="shared" si="30"/>
        <v>0.40499999999999997</v>
      </c>
      <c r="BD805" s="19" t="e">
        <f>IF(#REF!="","",#REF!)</f>
        <v>#REF!</v>
      </c>
    </row>
    <row r="806" spans="47:56">
      <c r="AU806" s="19" t="str">
        <f>IF(係数3!A806="","",係数3!A806)</f>
        <v>A0437</v>
      </c>
      <c r="AV806" s="19" t="str">
        <f>IF(係数3!B806="","",係数3!B806)</f>
        <v>おもてなし山形(株)</v>
      </c>
      <c r="AW806" s="19" t="str">
        <f>IF(係数3!C806="","",係数3!C806)</f>
        <v>メニューA</v>
      </c>
      <c r="AX806" s="19">
        <f>IF(係数3!D806="","",係数3!D806)</f>
        <v>0</v>
      </c>
      <c r="AY806" s="19">
        <f>IF(係数3!E806="","",係数3!E806)</f>
        <v>0</v>
      </c>
      <c r="AZ806" s="19" t="str">
        <f>IF(係数3!F806="","",係数3!F806)</f>
        <v>おもてなし山形(株)</v>
      </c>
      <c r="BA806" s="19" t="str">
        <f>IF(係数3!G806="","",係数3!G806)</f>
        <v>おもてなし山形(株)_メニューA</v>
      </c>
      <c r="BB806" s="19">
        <f t="shared" si="30"/>
        <v>0</v>
      </c>
      <c r="BD806" s="19" t="e">
        <f>IF(#REF!="","",#REF!)</f>
        <v>#REF!</v>
      </c>
    </row>
    <row r="807" spans="47:56">
      <c r="AU807" s="19" t="str">
        <f>IF(係数3!A807="","",係数3!A807)</f>
        <v/>
      </c>
      <c r="AV807" s="19" t="str">
        <f>IF(係数3!B807="","",係数3!B807)</f>
        <v/>
      </c>
      <c r="AW807" s="19" t="str">
        <f>IF(係数3!C807="","",係数3!C807)</f>
        <v>メニューB(残差)</v>
      </c>
      <c r="AX807" s="19">
        <f>IF(係数3!D807="","",係数3!D807)</f>
        <v>4.3100000000000001E-4</v>
      </c>
      <c r="AY807" s="19">
        <f>IF(係数3!E807="","",係数3!E807)</f>
        <v>4.3100000000000001E-4</v>
      </c>
      <c r="AZ807" s="19" t="str">
        <f>IF(係数3!F807="","",係数3!F807)</f>
        <v>おもてなし山形(株)</v>
      </c>
      <c r="BA807" s="19" t="str">
        <f>IF(係数3!G807="","",係数3!G807)</f>
        <v>おもてなし山形(株)_メニューB(残差)</v>
      </c>
      <c r="BB807" s="19">
        <f t="shared" si="30"/>
        <v>0.43099999999999999</v>
      </c>
      <c r="BD807" s="19" t="e">
        <f>IF(#REF!="","",#REF!)</f>
        <v>#REF!</v>
      </c>
    </row>
    <row r="808" spans="47:56">
      <c r="AU808" s="19" t="str">
        <f>IF(係数3!A808="","",係数3!A808)</f>
        <v/>
      </c>
      <c r="AV808" s="19" t="str">
        <f>IF(係数3!B808="","",係数3!B808)</f>
        <v/>
      </c>
      <c r="AW808" s="19" t="str">
        <f>IF(係数3!C808="","",係数3!C808)</f>
        <v>(参考値)事業者全体</v>
      </c>
      <c r="AX808" s="19">
        <f>IF(係数3!D808="","",係数3!D808)</f>
        <v>6.7000000000000002E-5</v>
      </c>
      <c r="AY808" s="19">
        <f>IF(係数3!E808="","",係数3!E808)</f>
        <v>6.7000000000000002E-5</v>
      </c>
      <c r="AZ808" s="19" t="str">
        <f>IF(係数3!F808="","",係数3!F808)</f>
        <v>おもてなし山形(株)</v>
      </c>
      <c r="BA808" s="19" t="str">
        <f>IF(係数3!G808="","",係数3!G808)</f>
        <v>おもてなし山形(株)_(参考値)事業者全体</v>
      </c>
      <c r="BB808" s="19">
        <f t="shared" si="30"/>
        <v>6.7000000000000004E-2</v>
      </c>
      <c r="BD808" s="19" t="e">
        <f>IF(#REF!="","",#REF!)</f>
        <v>#REF!</v>
      </c>
    </row>
    <row r="809" spans="47:56">
      <c r="AU809" s="19" t="str">
        <f>IF(係数3!A809="","",係数3!A809)</f>
        <v>A0438</v>
      </c>
      <c r="AV809" s="19" t="str">
        <f>IF(係数3!B809="","",係数3!B809)</f>
        <v>長野都市ガス(株)</v>
      </c>
      <c r="AW809" s="19" t="str">
        <f>IF(係数3!C809="","",係数3!C809)</f>
        <v/>
      </c>
      <c r="AX809" s="19">
        <f>IF(係数3!D809="","",係数3!D809)</f>
        <v>4.06E-4</v>
      </c>
      <c r="AY809" s="19">
        <f>IF(係数3!E809="","",係数3!E809)</f>
        <v>4.06E-4</v>
      </c>
      <c r="AZ809" s="19" t="str">
        <f>IF(係数3!F809="","",係数3!F809)</f>
        <v>長野都市ガス(株)</v>
      </c>
      <c r="BA809" s="19" t="str">
        <f>IF(係数3!G809="","",係数3!G809)</f>
        <v>長野都市ガス(株)_</v>
      </c>
      <c r="BB809" s="19">
        <f t="shared" si="30"/>
        <v>0.40600000000000003</v>
      </c>
      <c r="BD809" s="19" t="e">
        <f>IF(#REF!="","",#REF!)</f>
        <v>#REF!</v>
      </c>
    </row>
    <row r="810" spans="47:56">
      <c r="AU810" s="19" t="str">
        <f>IF(係数3!A810="","",係数3!A810)</f>
        <v>A0439</v>
      </c>
      <c r="AV810" s="19" t="str">
        <f>IF(係数3!B810="","",係数3!B810)</f>
        <v>上田ガス(株)</v>
      </c>
      <c r="AW810" s="19" t="str">
        <f>IF(係数3!C810="","",係数3!C810)</f>
        <v/>
      </c>
      <c r="AX810" s="19">
        <f>IF(係数3!D810="","",係数3!D810)</f>
        <v>4.1899999999999999E-4</v>
      </c>
      <c r="AY810" s="19">
        <f>IF(係数3!E810="","",係数3!E810)</f>
        <v>4.1899999999999999E-4</v>
      </c>
      <c r="AZ810" s="19" t="str">
        <f>IF(係数3!F810="","",係数3!F810)</f>
        <v>上田ガス(株)</v>
      </c>
      <c r="BA810" s="19" t="str">
        <f>IF(係数3!G810="","",係数3!G810)</f>
        <v>上田ガス(株)_</v>
      </c>
      <c r="BB810" s="19">
        <f t="shared" si="30"/>
        <v>0.41899999999999998</v>
      </c>
      <c r="BD810" s="19" t="e">
        <f>IF(#REF!="","",#REF!)</f>
        <v>#REF!</v>
      </c>
    </row>
    <row r="811" spans="47:56">
      <c r="AU811" s="19" t="str">
        <f>IF(係数3!A811="","",係数3!A811)</f>
        <v>A0440</v>
      </c>
      <c r="AV811" s="19" t="str">
        <f>IF(係数3!B811="","",係数3!B811)</f>
        <v>日本瓦斯(株)</v>
      </c>
      <c r="AW811" s="19" t="str">
        <f>IF(係数3!C811="","",係数3!C811)</f>
        <v>メニューA</v>
      </c>
      <c r="AX811" s="19">
        <f>IF(係数3!D811="","",係数3!D811)</f>
        <v>0</v>
      </c>
      <c r="AY811" s="19">
        <f>IF(係数3!E811="","",係数3!E811)</f>
        <v>0</v>
      </c>
      <c r="AZ811" s="19" t="str">
        <f>IF(係数3!F811="","",係数3!F811)</f>
        <v>日本瓦斯(株)</v>
      </c>
      <c r="BA811" s="19" t="str">
        <f>IF(係数3!G811="","",係数3!G811)</f>
        <v>日本瓦斯(株)_メニューA</v>
      </c>
      <c r="BB811" s="19">
        <f t="shared" si="30"/>
        <v>0</v>
      </c>
      <c r="BD811" s="19" t="e">
        <f>IF(#REF!="","",#REF!)</f>
        <v>#REF!</v>
      </c>
    </row>
    <row r="812" spans="47:56">
      <c r="AU812" s="19" t="str">
        <f>IF(係数3!A812="","",係数3!A812)</f>
        <v/>
      </c>
      <c r="AV812" s="19" t="str">
        <f>IF(係数3!B812="","",係数3!B812)</f>
        <v/>
      </c>
      <c r="AW812" s="19" t="str">
        <f>IF(係数3!C812="","",係数3!C812)</f>
        <v>メニューB(残差)</v>
      </c>
      <c r="AX812" s="19">
        <f>IF(係数3!D812="","",係数3!D812)</f>
        <v>3.9100000000000002E-4</v>
      </c>
      <c r="AY812" s="19">
        <f>IF(係数3!E812="","",係数3!E812)</f>
        <v>3.9100000000000002E-4</v>
      </c>
      <c r="AZ812" s="19" t="str">
        <f>IF(係数3!F812="","",係数3!F812)</f>
        <v>日本瓦斯(株)</v>
      </c>
      <c r="BA812" s="19" t="str">
        <f>IF(係数3!G812="","",係数3!G812)</f>
        <v>日本瓦斯(株)_メニューB(残差)</v>
      </c>
      <c r="BB812" s="19">
        <f t="shared" si="30"/>
        <v>0.39100000000000001</v>
      </c>
      <c r="BD812" s="19" t="e">
        <f>IF(#REF!="","",#REF!)</f>
        <v>#REF!</v>
      </c>
    </row>
    <row r="813" spans="47:56">
      <c r="AU813" s="19" t="str">
        <f>IF(係数3!A813="","",係数3!A813)</f>
        <v/>
      </c>
      <c r="AV813" s="19" t="str">
        <f>IF(係数3!B813="","",係数3!B813)</f>
        <v/>
      </c>
      <c r="AW813" s="19" t="str">
        <f>IF(係数3!C813="","",係数3!C813)</f>
        <v>(参考値)事業者全体</v>
      </c>
      <c r="AX813" s="19">
        <f>IF(係数3!D813="","",係数3!D813)</f>
        <v>3.8400000000000001E-4</v>
      </c>
      <c r="AY813" s="19">
        <f>IF(係数3!E813="","",係数3!E813)</f>
        <v>3.8400000000000001E-4</v>
      </c>
      <c r="AZ813" s="19" t="str">
        <f>IF(係数3!F813="","",係数3!F813)</f>
        <v>日本瓦斯(株)</v>
      </c>
      <c r="BA813" s="19" t="str">
        <f>IF(係数3!G813="","",係数3!G813)</f>
        <v>日本瓦斯(株)_(参考値)事業者全体</v>
      </c>
      <c r="BB813" s="19">
        <f t="shared" si="30"/>
        <v>0.38400000000000001</v>
      </c>
      <c r="BD813" s="19" t="e">
        <f>IF(#REF!="","",#REF!)</f>
        <v>#REF!</v>
      </c>
    </row>
    <row r="814" spans="47:56">
      <c r="AU814" s="19" t="str">
        <f>IF(係数3!A814="","",係数3!A814)</f>
        <v>A0442</v>
      </c>
      <c r="AV814" s="19" t="str">
        <f>IF(係数3!B814="","",係数3!B814)</f>
        <v>(株)シグナストラスト</v>
      </c>
      <c r="AW814" s="19" t="str">
        <f>IF(係数3!C814="","",係数3!C814)</f>
        <v/>
      </c>
      <c r="AX814" s="19">
        <f>IF(係数3!D814="","",係数3!D814)</f>
        <v>4.6299999999999998E-4</v>
      </c>
      <c r="AY814" s="19">
        <f>IF(係数3!E814="","",係数3!E814)</f>
        <v>4.6299999999999998E-4</v>
      </c>
      <c r="AZ814" s="19" t="str">
        <f>IF(係数3!F814="","",係数3!F814)</f>
        <v>(株)シグナストラスト</v>
      </c>
      <c r="BA814" s="19" t="str">
        <f>IF(係数3!G814="","",係数3!G814)</f>
        <v>(株)シグナストラスト_</v>
      </c>
      <c r="BB814" s="19">
        <f t="shared" si="30"/>
        <v>0.46299999999999997</v>
      </c>
      <c r="BD814" s="19" t="e">
        <f>IF(#REF!="","",#REF!)</f>
        <v>#REF!</v>
      </c>
    </row>
    <row r="815" spans="47:56">
      <c r="AU815" s="19" t="str">
        <f>IF(係数3!A815="","",係数3!A815)</f>
        <v>A0443</v>
      </c>
      <c r="AV815" s="19" t="str">
        <f>IF(係数3!B815="","",係数3!B815)</f>
        <v>ゲーテハウス(株)</v>
      </c>
      <c r="AW815" s="19" t="str">
        <f>IF(係数3!C815="","",係数3!C815)</f>
        <v/>
      </c>
      <c r="AX815" s="19">
        <f>IF(係数3!D815="","",係数3!D815)</f>
        <v>5.0600000000000005E-4</v>
      </c>
      <c r="AY815" s="19">
        <f>IF(係数3!E815="","",係数3!E815)</f>
        <v>5.0600000000000005E-4</v>
      </c>
      <c r="AZ815" s="19" t="str">
        <f>IF(係数3!F815="","",係数3!F815)</f>
        <v>ゲーテハウス(株)</v>
      </c>
      <c r="BA815" s="19" t="str">
        <f>IF(係数3!G815="","",係数3!G815)</f>
        <v>ゲーテハウス(株)_</v>
      </c>
      <c r="BB815" s="19">
        <f t="shared" si="30"/>
        <v>0.50600000000000001</v>
      </c>
      <c r="BD815" s="19" t="e">
        <f>IF(#REF!="","",#REF!)</f>
        <v>#REF!</v>
      </c>
    </row>
    <row r="816" spans="47:56">
      <c r="AU816" s="19" t="str">
        <f>IF(係数3!A816="","",係数3!A816)</f>
        <v>A0446</v>
      </c>
      <c r="AV816" s="19" t="str">
        <f>IF(係数3!B816="","",係数3!B816)</f>
        <v>JPエネルギー(株)</v>
      </c>
      <c r="AW816" s="19" t="str">
        <f>IF(係数3!C816="","",係数3!C816)</f>
        <v/>
      </c>
      <c r="AX816" s="19">
        <f>IF(係数3!D816="","",係数3!D816)</f>
        <v>6.1700000000000004E-4</v>
      </c>
      <c r="AY816" s="19">
        <f>IF(係数3!E816="","",係数3!E816)</f>
        <v>6.1700000000000004E-4</v>
      </c>
      <c r="AZ816" s="19" t="str">
        <f>IF(係数3!F816="","",係数3!F816)</f>
        <v>JPエネルギー(株)</v>
      </c>
      <c r="BA816" s="19" t="str">
        <f>IF(係数3!G816="","",係数3!G816)</f>
        <v>JPエネルギー(株)_</v>
      </c>
      <c r="BB816" s="19">
        <f t="shared" si="30"/>
        <v>0.61699999999999999</v>
      </c>
      <c r="BD816" s="19" t="e">
        <f>IF(#REF!="","",#REF!)</f>
        <v>#REF!</v>
      </c>
    </row>
    <row r="817" spans="47:56">
      <c r="AU817" s="19" t="str">
        <f>IF(係数3!A817="","",係数3!A817)</f>
        <v>A0447</v>
      </c>
      <c r="AV817" s="19" t="str">
        <f>IF(係数3!B817="","",係数3!B817)</f>
        <v>兵庫電力(株)</v>
      </c>
      <c r="AW817" s="19" t="str">
        <f>IF(係数3!C817="","",係数3!C817)</f>
        <v/>
      </c>
      <c r="AX817" s="19">
        <f>IF(係数3!D817="","",係数3!D817)</f>
        <v>6.2299999999999996E-4</v>
      </c>
      <c r="AY817" s="19">
        <f>IF(係数3!E817="","",係数3!E817)</f>
        <v>6.2299999999999996E-4</v>
      </c>
      <c r="AZ817" s="19" t="str">
        <f>IF(係数3!F817="","",係数3!F817)</f>
        <v>兵庫電力(株)</v>
      </c>
      <c r="BA817" s="19" t="str">
        <f>IF(係数3!G817="","",係数3!G817)</f>
        <v>兵庫電力(株)_</v>
      </c>
      <c r="BB817" s="19">
        <f t="shared" si="30"/>
        <v>0.623</v>
      </c>
      <c r="BD817" s="19" t="e">
        <f>IF(#REF!="","",#REF!)</f>
        <v>#REF!</v>
      </c>
    </row>
    <row r="818" spans="47:56">
      <c r="AU818" s="19" t="str">
        <f>IF(係数3!A818="","",係数3!A818)</f>
        <v>A0451</v>
      </c>
      <c r="AV818" s="19" t="str">
        <f>IF(係数3!B818="","",係数3!B818)</f>
        <v>Cocoテラスたがわ(株)</v>
      </c>
      <c r="AW818" s="19" t="str">
        <f>IF(係数3!C818="","",係数3!C818)</f>
        <v/>
      </c>
      <c r="AX818" s="19">
        <f>IF(係数3!D818="","",係数3!D818)</f>
        <v>5.1900000000000004E-4</v>
      </c>
      <c r="AY818" s="19">
        <f>IF(係数3!E818="","",係数3!E818)</f>
        <v>5.1900000000000004E-4</v>
      </c>
      <c r="AZ818" s="19" t="str">
        <f>IF(係数3!F818="","",係数3!F818)</f>
        <v>Cocoテラスたがわ(株)</v>
      </c>
      <c r="BA818" s="19" t="str">
        <f>IF(係数3!G818="","",係数3!G818)</f>
        <v>Cocoテラスたがわ(株)_</v>
      </c>
      <c r="BB818" s="19">
        <f t="shared" si="30"/>
        <v>0.51900000000000002</v>
      </c>
      <c r="BD818" s="19" t="e">
        <f>IF(#REF!="","",#REF!)</f>
        <v>#REF!</v>
      </c>
    </row>
    <row r="819" spans="47:56">
      <c r="AU819" s="19" t="str">
        <f>IF(係数3!A819="","",係数3!A819)</f>
        <v>A0452</v>
      </c>
      <c r="AV819" s="19" t="str">
        <f>IF(係数3!B819="","",係数3!B819)</f>
        <v>東北電力エナジートレーディング(株)</v>
      </c>
      <c r="AW819" s="19" t="str">
        <f>IF(係数3!C819="","",係数3!C819)</f>
        <v/>
      </c>
      <c r="AX819" s="19">
        <f>IF(係数3!D819="","",係数3!D819)</f>
        <v>4.2200000000000001E-4</v>
      </c>
      <c r="AY819" s="19">
        <f>IF(係数3!E819="","",係数3!E819)</f>
        <v>4.2200000000000001E-4</v>
      </c>
      <c r="AZ819" s="19" t="str">
        <f>IF(係数3!F819="","",係数3!F819)</f>
        <v>東北電力エナジートレーディング(株)</v>
      </c>
      <c r="BA819" s="19" t="str">
        <f>IF(係数3!G819="","",係数3!G819)</f>
        <v>東北電力エナジートレーディング(株)_</v>
      </c>
      <c r="BB819" s="19">
        <f t="shared" si="30"/>
        <v>0.42199999999999999</v>
      </c>
      <c r="BD819" s="19" t="e">
        <f>IF(#REF!="","",#REF!)</f>
        <v>#REF!</v>
      </c>
    </row>
    <row r="820" spans="47:56">
      <c r="AU820" s="19" t="str">
        <f>IF(係数3!A820="","",係数3!A820)</f>
        <v>A0454</v>
      </c>
      <c r="AV820" s="19" t="str">
        <f>IF(係数3!B820="","",係数3!B820)</f>
        <v>(株)まち未来製作所</v>
      </c>
      <c r="AW820" s="19" t="str">
        <f>IF(係数3!C820="","",係数3!C820)</f>
        <v>メニューA</v>
      </c>
      <c r="AX820" s="19">
        <f>IF(係数3!D820="","",係数3!D820)</f>
        <v>0</v>
      </c>
      <c r="AY820" s="19">
        <f>IF(係数3!E820="","",係数3!E820)</f>
        <v>0</v>
      </c>
      <c r="AZ820" s="19" t="str">
        <f>IF(係数3!F820="","",係数3!F820)</f>
        <v>(株)まち未来製作所</v>
      </c>
      <c r="BA820" s="19" t="str">
        <f>IF(係数3!G820="","",係数3!G820)</f>
        <v>(株)まち未来製作所_メニューA</v>
      </c>
      <c r="BB820" s="19">
        <f t="shared" si="30"/>
        <v>0</v>
      </c>
      <c r="BD820" s="19" t="e">
        <f>IF(#REF!="","",#REF!)</f>
        <v>#REF!</v>
      </c>
    </row>
    <row r="821" spans="47:56">
      <c r="AU821" s="19" t="str">
        <f>IF(係数3!A821="","",係数3!A821)</f>
        <v/>
      </c>
      <c r="AV821" s="19" t="str">
        <f>IF(係数3!B821="","",係数3!B821)</f>
        <v/>
      </c>
      <c r="AW821" s="19" t="str">
        <f>IF(係数3!C821="","",係数3!C821)</f>
        <v>メニューB(残差)</v>
      </c>
      <c r="AX821" s="19">
        <f>IF(係数3!D821="","",係数3!D821)</f>
        <v>5.4699999999999996E-4</v>
      </c>
      <c r="AY821" s="19">
        <f>IF(係数3!E821="","",係数3!E821)</f>
        <v>5.4699999999999996E-4</v>
      </c>
      <c r="AZ821" s="19" t="str">
        <f>IF(係数3!F821="","",係数3!F821)</f>
        <v>(株)まち未来製作所</v>
      </c>
      <c r="BA821" s="19" t="str">
        <f>IF(係数3!G821="","",係数3!G821)</f>
        <v>(株)まち未来製作所_メニューB(残差)</v>
      </c>
      <c r="BB821" s="19">
        <f t="shared" si="30"/>
        <v>0.54699999999999993</v>
      </c>
      <c r="BD821" s="19" t="e">
        <f>IF(#REF!="","",#REF!)</f>
        <v>#REF!</v>
      </c>
    </row>
    <row r="822" spans="47:56">
      <c r="AU822" s="19" t="str">
        <f>IF(係数3!A822="","",係数3!A822)</f>
        <v/>
      </c>
      <c r="AV822" s="19" t="str">
        <f>IF(係数3!B822="","",係数3!B822)</f>
        <v/>
      </c>
      <c r="AW822" s="19" t="str">
        <f>IF(係数3!C822="","",係数3!C822)</f>
        <v>(参考値)事業者全体</v>
      </c>
      <c r="AX822" s="19">
        <f>IF(係数3!D822="","",係数3!D822)</f>
        <v>4.2499999999999998E-4</v>
      </c>
      <c r="AY822" s="19">
        <f>IF(係数3!E822="","",係数3!E822)</f>
        <v>4.2499999999999998E-4</v>
      </c>
      <c r="AZ822" s="19" t="str">
        <f>IF(係数3!F822="","",係数3!F822)</f>
        <v>(株)まち未来製作所</v>
      </c>
      <c r="BA822" s="19" t="str">
        <f>IF(係数3!G822="","",係数3!G822)</f>
        <v>(株)まち未来製作所_(参考値)事業者全体</v>
      </c>
      <c r="BB822" s="19">
        <f t="shared" si="30"/>
        <v>0.42499999999999999</v>
      </c>
      <c r="BD822" s="19" t="e">
        <f>IF(#REF!="","",#REF!)</f>
        <v>#REF!</v>
      </c>
    </row>
    <row r="823" spans="47:56">
      <c r="AU823" s="19" t="str">
        <f>IF(係数3!A823="","",係数3!A823)</f>
        <v>A0456</v>
      </c>
      <c r="AV823" s="19" t="str">
        <f>IF(係数3!B823="","",係数3!B823)</f>
        <v>(株)どさんこパワー</v>
      </c>
      <c r="AW823" s="19" t="str">
        <f>IF(係数3!C823="","",係数3!C823)</f>
        <v/>
      </c>
      <c r="AX823" s="19">
        <f>IF(係数3!D823="","",係数3!D823)</f>
        <v>6.3599999999999996E-4</v>
      </c>
      <c r="AY823" s="19">
        <f>IF(係数3!E823="","",係数3!E823)</f>
        <v>6.3599999999999996E-4</v>
      </c>
      <c r="AZ823" s="19" t="str">
        <f>IF(係数3!F823="","",係数3!F823)</f>
        <v>(株)どさんこパワー</v>
      </c>
      <c r="BA823" s="19" t="str">
        <f>IF(係数3!G823="","",係数3!G823)</f>
        <v>(株)どさんこパワー_</v>
      </c>
      <c r="BB823" s="19">
        <f t="shared" si="30"/>
        <v>0.63600000000000001</v>
      </c>
      <c r="BD823" s="19" t="e">
        <f>IF(#REF!="","",#REF!)</f>
        <v>#REF!</v>
      </c>
    </row>
    <row r="824" spans="47:56">
      <c r="AU824" s="19" t="str">
        <f>IF(係数3!A824="","",係数3!A824)</f>
        <v>A0457</v>
      </c>
      <c r="AV824" s="19" t="str">
        <f>IF(係数3!B824="","",係数3!B824)</f>
        <v>トリニティエナジー(株)</v>
      </c>
      <c r="AW824" s="19" t="str">
        <f>IF(係数3!C824="","",係数3!C824)</f>
        <v/>
      </c>
      <c r="AX824" s="19">
        <f>IF(係数3!D824="","",係数3!D824)</f>
        <v>5.8100000000000003E-4</v>
      </c>
      <c r="AY824" s="19">
        <f>IF(係数3!E824="","",係数3!E824)</f>
        <v>5.8100000000000003E-4</v>
      </c>
      <c r="AZ824" s="19" t="str">
        <f>IF(係数3!F824="","",係数3!F824)</f>
        <v>トリニティエナジー(株)</v>
      </c>
      <c r="BA824" s="19" t="str">
        <f>IF(係数3!G824="","",係数3!G824)</f>
        <v>トリニティエナジー(株)_</v>
      </c>
      <c r="BB824" s="19">
        <f t="shared" si="30"/>
        <v>0.58100000000000007</v>
      </c>
      <c r="BD824" s="19" t="e">
        <f>IF(#REF!="","",#REF!)</f>
        <v>#REF!</v>
      </c>
    </row>
    <row r="825" spans="47:56">
      <c r="AU825" s="19" t="str">
        <f>IF(係数3!A825="","",係数3!A825)</f>
        <v>A0461</v>
      </c>
      <c r="AV825" s="19" t="str">
        <f>IF(係数3!B825="","",係数3!B825)</f>
        <v>(株)LIXIL TEPCO スマートパートナーズ</v>
      </c>
      <c r="AW825" s="19" t="str">
        <f>IF(係数3!C825="","",係数3!C825)</f>
        <v/>
      </c>
      <c r="AX825" s="19">
        <f>IF(係数3!D825="","",係数3!D825)</f>
        <v>4.2200000000000001E-4</v>
      </c>
      <c r="AY825" s="19">
        <f>IF(係数3!E825="","",係数3!E825)</f>
        <v>4.2200000000000001E-4</v>
      </c>
      <c r="AZ825" s="19" t="str">
        <f>IF(係数3!F825="","",係数3!F825)</f>
        <v>(株)LIXIL TEPCO スマートパートナーズ</v>
      </c>
      <c r="BA825" s="19" t="str">
        <f>IF(係数3!G825="","",係数3!G825)</f>
        <v>(株)LIXIL TEPCO スマートパートナーズ_</v>
      </c>
      <c r="BB825" s="19">
        <f t="shared" si="30"/>
        <v>0.42199999999999999</v>
      </c>
      <c r="BD825" s="19" t="e">
        <f>IF(#REF!="","",#REF!)</f>
        <v>#REF!</v>
      </c>
    </row>
    <row r="826" spans="47:56">
      <c r="AU826" s="19" t="str">
        <f>IF(係数3!A826="","",係数3!A826)</f>
        <v>A0463</v>
      </c>
      <c r="AV826" s="19" t="str">
        <f>IF(係数3!B826="","",係数3!B826)</f>
        <v>(株)NEXT ONE</v>
      </c>
      <c r="AW826" s="19" t="str">
        <f>IF(係数3!C826="","",係数3!C826)</f>
        <v/>
      </c>
      <c r="AX826" s="19">
        <f>IF(係数3!D826="","",係数3!D826)</f>
        <v>4.6900000000000002E-4</v>
      </c>
      <c r="AY826" s="19">
        <f>IF(係数3!E826="","",係数3!E826)</f>
        <v>4.6900000000000002E-4</v>
      </c>
      <c r="AZ826" s="19" t="str">
        <f>IF(係数3!F826="","",係数3!F826)</f>
        <v>(株)NEXT ONE</v>
      </c>
      <c r="BA826" s="19" t="str">
        <f>IF(係数3!G826="","",係数3!G826)</f>
        <v>(株)NEXT ONE_</v>
      </c>
      <c r="BB826" s="19">
        <f t="shared" si="30"/>
        <v>0.46900000000000003</v>
      </c>
      <c r="BD826" s="19" t="e">
        <f>IF(#REF!="","",#REF!)</f>
        <v>#REF!</v>
      </c>
    </row>
    <row r="827" spans="47:56">
      <c r="AU827" s="19" t="str">
        <f>IF(係数3!A827="","",係数3!A827)</f>
        <v>A0465</v>
      </c>
      <c r="AV827" s="19" t="str">
        <f>IF(係数3!B827="","",係数3!B827)</f>
        <v>(株)テラス(旧：(株)ネオ・コーポレーション)</v>
      </c>
      <c r="AW827" s="19" t="str">
        <f>IF(係数3!C827="","",係数3!C827)</f>
        <v/>
      </c>
      <c r="AX827" s="19">
        <f>IF(係数3!D827="","",係数3!D827)</f>
        <v>5.0500000000000002E-4</v>
      </c>
      <c r="AY827" s="19">
        <f>IF(係数3!E827="","",係数3!E827)</f>
        <v>5.0500000000000002E-4</v>
      </c>
      <c r="AZ827" s="19" t="str">
        <f>IF(係数3!F827="","",係数3!F827)</f>
        <v>(株)テラス(旧：(株)ネオ・コーポレーション)</v>
      </c>
      <c r="BA827" s="19" t="str">
        <f>IF(係数3!G827="","",係数3!G827)</f>
        <v>(株)テラス(旧：(株)ネオ・コーポレーション)_</v>
      </c>
      <c r="BB827" s="19">
        <f t="shared" si="30"/>
        <v>0.505</v>
      </c>
      <c r="BD827" s="19" t="e">
        <f>IF(#REF!="","",#REF!)</f>
        <v>#REF!</v>
      </c>
    </row>
    <row r="828" spans="47:56">
      <c r="AU828" s="19" t="str">
        <f>IF(係数3!A828="","",係数3!A828)</f>
        <v>A0467</v>
      </c>
      <c r="AV828" s="19" t="str">
        <f>IF(係数3!B828="","",係数3!B828)</f>
        <v>つばさでんき(株)(旧：(株)アルファライズ)</v>
      </c>
      <c r="AW828" s="19" t="str">
        <f>IF(係数3!C828="","",係数3!C828)</f>
        <v/>
      </c>
      <c r="AX828" s="19">
        <f>IF(係数3!D828="","",係数3!D828)</f>
        <v>7.0899999999999999E-4</v>
      </c>
      <c r="AY828" s="19">
        <f>IF(係数3!E828="","",係数3!E828)</f>
        <v>7.0899999999999999E-4</v>
      </c>
      <c r="AZ828" s="19" t="str">
        <f>IF(係数3!F828="","",係数3!F828)</f>
        <v>つばさでんき(株)(旧：(株)アルファライズ)</v>
      </c>
      <c r="BA828" s="19" t="str">
        <f>IF(係数3!G828="","",係数3!G828)</f>
        <v>つばさでんき(株)(旧：(株)アルファライズ)_</v>
      </c>
      <c r="BB828" s="19">
        <f t="shared" si="30"/>
        <v>0.70899999999999996</v>
      </c>
      <c r="BD828" s="19" t="e">
        <f>IF(#REF!="","",#REF!)</f>
        <v>#REF!</v>
      </c>
    </row>
    <row r="829" spans="47:56">
      <c r="AU829" s="19" t="str">
        <f>IF(係数3!A829="","",係数3!A829)</f>
        <v>A0468</v>
      </c>
      <c r="AV829" s="19" t="str">
        <f>IF(係数3!B829="","",係数3!B829)</f>
        <v>おおすみ半島スマートエネルギー(株)</v>
      </c>
      <c r="AW829" s="19" t="str">
        <f>IF(係数3!C829="","",係数3!C829)</f>
        <v/>
      </c>
      <c r="AX829" s="19">
        <f>IF(係数3!D829="","",係数3!D829)</f>
        <v>5.8699999999999996E-4</v>
      </c>
      <c r="AY829" s="19">
        <f>IF(係数3!E829="","",係数3!E829)</f>
        <v>5.8699999999999996E-4</v>
      </c>
      <c r="AZ829" s="19" t="str">
        <f>IF(係数3!F829="","",係数3!F829)</f>
        <v>おおすみ半島スマートエネルギー(株)</v>
      </c>
      <c r="BA829" s="19" t="str">
        <f>IF(係数3!G829="","",係数3!G829)</f>
        <v>おおすみ半島スマートエネルギー(株)_</v>
      </c>
      <c r="BB829" s="19">
        <f t="shared" si="30"/>
        <v>0.58699999999999997</v>
      </c>
      <c r="BD829" s="19" t="e">
        <f>IF(#REF!="","",#REF!)</f>
        <v>#REF!</v>
      </c>
    </row>
    <row r="830" spans="47:56">
      <c r="AU830" s="19" t="str">
        <f>IF(係数3!A830="","",係数3!A830)</f>
        <v>A0470</v>
      </c>
      <c r="AV830" s="19" t="str">
        <f>IF(係数3!B830="","",係数3!B830)</f>
        <v>おきなわコープエナジー(株)</v>
      </c>
      <c r="AW830" s="19" t="str">
        <f>IF(係数3!C830="","",係数3!C830)</f>
        <v/>
      </c>
      <c r="AX830" s="19">
        <f>IF(係数3!D830="","",係数3!D830)</f>
        <v>6.5600000000000001E-4</v>
      </c>
      <c r="AY830" s="19">
        <f>IF(係数3!E830="","",係数3!E830)</f>
        <v>6.5600000000000001E-4</v>
      </c>
      <c r="AZ830" s="19" t="str">
        <f>IF(係数3!F830="","",係数3!F830)</f>
        <v>おきなわコープエナジー(株)</v>
      </c>
      <c r="BA830" s="19" t="str">
        <f>IF(係数3!G830="","",係数3!G830)</f>
        <v>おきなわコープエナジー(株)_</v>
      </c>
      <c r="BB830" s="19">
        <f t="shared" si="30"/>
        <v>0.65600000000000003</v>
      </c>
      <c r="BD830" s="19" t="e">
        <f>IF(#REF!="","",#REF!)</f>
        <v>#REF!</v>
      </c>
    </row>
    <row r="831" spans="47:56">
      <c r="AU831" s="19" t="str">
        <f>IF(係数3!A831="","",係数3!A831)</f>
        <v>A0471</v>
      </c>
      <c r="AV831" s="19" t="str">
        <f>IF(係数3!B831="","",係数3!B831)</f>
        <v>久慈地域エネルギー(株)</v>
      </c>
      <c r="AW831" s="19" t="str">
        <f>IF(係数3!C831="","",係数3!C831)</f>
        <v>メニューA</v>
      </c>
      <c r="AX831" s="19">
        <f>IF(係数3!D831="","",係数3!D831)</f>
        <v>0</v>
      </c>
      <c r="AY831" s="19">
        <f>IF(係数3!E831="","",係数3!E831)</f>
        <v>0</v>
      </c>
      <c r="AZ831" s="19" t="str">
        <f>IF(係数3!F831="","",係数3!F831)</f>
        <v>久慈地域エネルギー(株)</v>
      </c>
      <c r="BA831" s="19" t="str">
        <f>IF(係数3!G831="","",係数3!G831)</f>
        <v>久慈地域エネルギー(株)_メニューA</v>
      </c>
      <c r="BB831" s="19">
        <f t="shared" si="30"/>
        <v>0</v>
      </c>
      <c r="BD831" s="19" t="e">
        <f>IF(#REF!="","",#REF!)</f>
        <v>#REF!</v>
      </c>
    </row>
    <row r="832" spans="47:56">
      <c r="AU832" s="19" t="str">
        <f>IF(係数3!A832="","",係数3!A832)</f>
        <v/>
      </c>
      <c r="AV832" s="19" t="str">
        <f>IF(係数3!B832="","",係数3!B832)</f>
        <v/>
      </c>
      <c r="AW832" s="19" t="str">
        <f>IF(係数3!C832="","",係数3!C832)</f>
        <v>メニューB(残差)</v>
      </c>
      <c r="AX832" s="19">
        <f>IF(係数3!D832="","",係数3!D832)</f>
        <v>4.08E-4</v>
      </c>
      <c r="AY832" s="19">
        <f>IF(係数3!E832="","",係数3!E832)</f>
        <v>4.0700000000000003E-4</v>
      </c>
      <c r="AZ832" s="19" t="str">
        <f>IF(係数3!F832="","",係数3!F832)</f>
        <v>久慈地域エネルギー(株)</v>
      </c>
      <c r="BA832" s="19" t="str">
        <f>IF(係数3!G832="","",係数3!G832)</f>
        <v>久慈地域エネルギー(株)_メニューB(残差)</v>
      </c>
      <c r="BB832" s="19">
        <f t="shared" si="30"/>
        <v>0.40700000000000003</v>
      </c>
      <c r="BD832" s="19" t="e">
        <f>IF(#REF!="","",#REF!)</f>
        <v>#REF!</v>
      </c>
    </row>
    <row r="833" spans="47:56">
      <c r="AU833" s="19" t="str">
        <f>IF(係数3!A833="","",係数3!A833)</f>
        <v/>
      </c>
      <c r="AV833" s="19" t="str">
        <f>IF(係数3!B833="","",係数3!B833)</f>
        <v/>
      </c>
      <c r="AW833" s="19" t="str">
        <f>IF(係数3!C833="","",係数3!C833)</f>
        <v>(参考値)事業者全体</v>
      </c>
      <c r="AX833" s="19">
        <f>IF(係数3!D833="","",係数3!D833)</f>
        <v>3.1500000000000001E-4</v>
      </c>
      <c r="AY833" s="19">
        <f>IF(係数3!E833="","",係数3!E833)</f>
        <v>3.1399999999999999E-4</v>
      </c>
      <c r="AZ833" s="19" t="str">
        <f>IF(係数3!F833="","",係数3!F833)</f>
        <v>久慈地域エネルギー(株)</v>
      </c>
      <c r="BA833" s="19" t="str">
        <f>IF(係数3!G833="","",係数3!G833)</f>
        <v>久慈地域エネルギー(株)_(参考値)事業者全体</v>
      </c>
      <c r="BB833" s="19">
        <f t="shared" si="30"/>
        <v>0.314</v>
      </c>
      <c r="BD833" s="19" t="e">
        <f>IF(#REF!="","",#REF!)</f>
        <v>#REF!</v>
      </c>
    </row>
    <row r="834" spans="47:56">
      <c r="AU834" s="19" t="str">
        <f>IF(係数3!A834="","",係数3!A834)</f>
        <v>A0472</v>
      </c>
      <c r="AV834" s="19" t="str">
        <f>IF(係数3!B834="","",係数3!B834)</f>
        <v>弘前ガス(株)</v>
      </c>
      <c r="AW834" s="19" t="str">
        <f>IF(係数3!C834="","",係数3!C834)</f>
        <v/>
      </c>
      <c r="AX834" s="19">
        <f>IF(係数3!D834="","",係数3!D834)</f>
        <v>5.9000000000000003E-4</v>
      </c>
      <c r="AY834" s="19">
        <f>IF(係数3!E834="","",係数3!E834)</f>
        <v>5.9000000000000003E-4</v>
      </c>
      <c r="AZ834" s="19" t="str">
        <f>IF(係数3!F834="","",係数3!F834)</f>
        <v>弘前ガス(株)</v>
      </c>
      <c r="BA834" s="19" t="str">
        <f>IF(係数3!G834="","",係数3!G834)</f>
        <v>弘前ガス(株)_</v>
      </c>
      <c r="BB834" s="19">
        <f t="shared" si="30"/>
        <v>0.59000000000000008</v>
      </c>
      <c r="BD834" s="19" t="e">
        <f>IF(#REF!="","",#REF!)</f>
        <v>#REF!</v>
      </c>
    </row>
    <row r="835" spans="47:56">
      <c r="AU835" s="19" t="str">
        <f>IF(係数3!A835="","",係数3!A835)</f>
        <v>A0473</v>
      </c>
      <c r="AV835" s="19" t="str">
        <f>IF(係数3!B835="","",係数3!B835)</f>
        <v>(株)フォーバルテレコム</v>
      </c>
      <c r="AW835" s="19" t="str">
        <f>IF(係数3!C835="","",係数3!C835)</f>
        <v>メニューA</v>
      </c>
      <c r="AX835" s="19">
        <f>IF(係数3!D835="","",係数3!D835)</f>
        <v>0</v>
      </c>
      <c r="AY835" s="19">
        <f>IF(係数3!E835="","",係数3!E835)</f>
        <v>0</v>
      </c>
      <c r="AZ835" s="19" t="str">
        <f>IF(係数3!F835="","",係数3!F835)</f>
        <v>(株)フォーバルテレコム</v>
      </c>
      <c r="BA835" s="19" t="str">
        <f>IF(係数3!G835="","",係数3!G835)</f>
        <v>(株)フォーバルテレコム_メニューA</v>
      </c>
      <c r="BB835" s="19">
        <f t="shared" si="30"/>
        <v>0</v>
      </c>
      <c r="BD835" s="19" t="e">
        <f>IF(#REF!="","",#REF!)</f>
        <v>#REF!</v>
      </c>
    </row>
    <row r="836" spans="47:56">
      <c r="AU836" s="19" t="str">
        <f>IF(係数3!A836="","",係数3!A836)</f>
        <v/>
      </c>
      <c r="AV836" s="19" t="str">
        <f>IF(係数3!B836="","",係数3!B836)</f>
        <v/>
      </c>
      <c r="AW836" s="19" t="str">
        <f>IF(係数3!C836="","",係数3!C836)</f>
        <v>メニューB(残差)</v>
      </c>
      <c r="AX836" s="19">
        <f>IF(係数3!D836="","",係数3!D836)</f>
        <v>4.7199999999999998E-4</v>
      </c>
      <c r="AY836" s="19">
        <f>IF(係数3!E836="","",係数3!E836)</f>
        <v>4.7199999999999998E-4</v>
      </c>
      <c r="AZ836" s="19" t="str">
        <f>IF(係数3!F836="","",係数3!F836)</f>
        <v>(株)フォーバルテレコム</v>
      </c>
      <c r="BA836" s="19" t="str">
        <f>IF(係数3!G836="","",係数3!G836)</f>
        <v>(株)フォーバルテレコム_メニューB(残差)</v>
      </c>
      <c r="BB836" s="19">
        <f t="shared" si="30"/>
        <v>0.47199999999999998</v>
      </c>
      <c r="BD836" s="19" t="e">
        <f>IF(#REF!="","",#REF!)</f>
        <v>#REF!</v>
      </c>
    </row>
    <row r="837" spans="47:56">
      <c r="AU837" s="19" t="str">
        <f>IF(係数3!A837="","",係数3!A837)</f>
        <v/>
      </c>
      <c r="AV837" s="19" t="str">
        <f>IF(係数3!B837="","",係数3!B837)</f>
        <v/>
      </c>
      <c r="AW837" s="19" t="str">
        <f>IF(係数3!C837="","",係数3!C837)</f>
        <v>(参考値)事業者全体</v>
      </c>
      <c r="AX837" s="19">
        <f>IF(係数3!D837="","",係数3!D837)</f>
        <v>4.66E-4</v>
      </c>
      <c r="AY837" s="19">
        <f>IF(係数3!E837="","",係数3!E837)</f>
        <v>4.66E-4</v>
      </c>
      <c r="AZ837" s="19" t="str">
        <f>IF(係数3!F837="","",係数3!F837)</f>
        <v>(株)フォーバルテレコム</v>
      </c>
      <c r="BA837" s="19" t="str">
        <f>IF(係数3!G837="","",係数3!G837)</f>
        <v>(株)フォーバルテレコム_(参考値)事業者全体</v>
      </c>
      <c r="BB837" s="19">
        <f t="shared" si="30"/>
        <v>0.46599999999999997</v>
      </c>
      <c r="BD837" s="19" t="e">
        <f>IF(#REF!="","",#REF!)</f>
        <v>#REF!</v>
      </c>
    </row>
    <row r="838" spans="47:56">
      <c r="AU838" s="19" t="str">
        <f>IF(係数3!A838="","",係数3!A838)</f>
        <v>A0476</v>
      </c>
      <c r="AV838" s="19" t="str">
        <f>IF(係数3!B838="","",係数3!B838)</f>
        <v>(株)ストエネ</v>
      </c>
      <c r="AW838" s="19" t="str">
        <f>IF(係数3!C838="","",係数3!C838)</f>
        <v/>
      </c>
      <c r="AX838" s="19">
        <f>IF(係数3!D838="","",係数3!D838)</f>
        <v>3.3399999999999999E-4</v>
      </c>
      <c r="AY838" s="19">
        <f>IF(係数3!E838="","",係数3!E838)</f>
        <v>3.3399999999999999E-4</v>
      </c>
      <c r="AZ838" s="19" t="str">
        <f>IF(係数3!F838="","",係数3!F838)</f>
        <v>(株)ストエネ</v>
      </c>
      <c r="BA838" s="19" t="str">
        <f>IF(係数3!G838="","",係数3!G838)</f>
        <v>(株)ストエネ_</v>
      </c>
      <c r="BB838" s="19">
        <f t="shared" ref="BB838:BB901" si="31">AY838*1000</f>
        <v>0.33399999999999996</v>
      </c>
      <c r="BD838" s="19" t="e">
        <f>IF(#REF!="","",#REF!)</f>
        <v>#REF!</v>
      </c>
    </row>
    <row r="839" spans="47:56">
      <c r="AU839" s="19" t="str">
        <f>IF(係数3!A839="","",係数3!A839)</f>
        <v>A0477</v>
      </c>
      <c r="AV839" s="19" t="str">
        <f>IF(係数3!B839="","",係数3!B839)</f>
        <v>くるめエネルギー(株)</v>
      </c>
      <c r="AW839" s="19" t="str">
        <f>IF(係数3!C839="","",係数3!C839)</f>
        <v/>
      </c>
      <c r="AX839" s="19">
        <f>IF(係数3!D839="","",係数3!D839)</f>
        <v>5.8600000000000004E-4</v>
      </c>
      <c r="AY839" s="19">
        <f>IF(係数3!E839="","",係数3!E839)</f>
        <v>5.8600000000000004E-4</v>
      </c>
      <c r="AZ839" s="19" t="str">
        <f>IF(係数3!F839="","",係数3!F839)</f>
        <v>くるめエネルギー(株)</v>
      </c>
      <c r="BA839" s="19" t="str">
        <f>IF(係数3!G839="","",係数3!G839)</f>
        <v>くるめエネルギー(株)_</v>
      </c>
      <c r="BB839" s="19">
        <f t="shared" si="31"/>
        <v>0.58600000000000008</v>
      </c>
      <c r="BD839" s="19" t="e">
        <f>IF(#REF!="","",#REF!)</f>
        <v>#REF!</v>
      </c>
    </row>
    <row r="840" spans="47:56">
      <c r="AU840" s="19" t="str">
        <f>IF(係数3!A840="","",係数3!A840)</f>
        <v>A0480</v>
      </c>
      <c r="AV840" s="19" t="str">
        <f>IF(係数3!B840="","",係数3!B840)</f>
        <v>松阪新電力(株)</v>
      </c>
      <c r="AW840" s="19" t="str">
        <f>IF(係数3!C840="","",係数3!C840)</f>
        <v/>
      </c>
      <c r="AX840" s="19">
        <f>IF(係数3!D840="","",係数3!D840)</f>
        <v>4.1100000000000002E-4</v>
      </c>
      <c r="AY840" s="19">
        <f>IF(係数3!E840="","",係数3!E840)</f>
        <v>2.9300000000000002E-4</v>
      </c>
      <c r="AZ840" s="19" t="str">
        <f>IF(係数3!F840="","",係数3!F840)</f>
        <v>松阪新電力(株)</v>
      </c>
      <c r="BA840" s="19" t="str">
        <f>IF(係数3!G840="","",係数3!G840)</f>
        <v>松阪新電力(株)_</v>
      </c>
      <c r="BB840" s="19">
        <f t="shared" si="31"/>
        <v>0.29300000000000004</v>
      </c>
      <c r="BD840" s="19" t="e">
        <f>IF(#REF!="","",#REF!)</f>
        <v>#REF!</v>
      </c>
    </row>
    <row r="841" spans="47:56">
      <c r="AU841" s="19" t="str">
        <f>IF(係数3!A841="","",係数3!A841)</f>
        <v>A0481</v>
      </c>
      <c r="AV841" s="19" t="str">
        <f>IF(係数3!B841="","",係数3!B841)</f>
        <v>ヒューリックプロパティソリューション(株)</v>
      </c>
      <c r="AW841" s="19" t="str">
        <f>IF(係数3!C841="","",係数3!C841)</f>
        <v>メニューA</v>
      </c>
      <c r="AX841" s="19">
        <f>IF(係数3!D841="","",係数3!D841)</f>
        <v>0</v>
      </c>
      <c r="AY841" s="19">
        <f>IF(係数3!E841="","",係数3!E841)</f>
        <v>0</v>
      </c>
      <c r="AZ841" s="19" t="str">
        <f>IF(係数3!F841="","",係数3!F841)</f>
        <v>ヒューリックプロパティソリューション(株)</v>
      </c>
      <c r="BA841" s="19" t="str">
        <f>IF(係数3!G841="","",係数3!G841)</f>
        <v>ヒューリックプロパティソリューション(株)_メニューA</v>
      </c>
      <c r="BB841" s="19">
        <f t="shared" si="31"/>
        <v>0</v>
      </c>
      <c r="BD841" s="19" t="e">
        <f>IF(#REF!="","",#REF!)</f>
        <v>#REF!</v>
      </c>
    </row>
    <row r="842" spans="47:56">
      <c r="AU842" s="19" t="str">
        <f>IF(係数3!A842="","",係数3!A842)</f>
        <v/>
      </c>
      <c r="AV842" s="19" t="str">
        <f>IF(係数3!B842="","",係数3!B842)</f>
        <v/>
      </c>
      <c r="AW842" s="19" t="str">
        <f>IF(係数3!C842="","",係数3!C842)</f>
        <v>メニューB(残差)</v>
      </c>
      <c r="AX842" s="19">
        <f>IF(係数3!D842="","",係数3!D842)</f>
        <v>4.6000000000000001E-4</v>
      </c>
      <c r="AY842" s="19">
        <f>IF(係数3!E842="","",係数3!E842)</f>
        <v>4.6000000000000001E-4</v>
      </c>
      <c r="AZ842" s="19" t="str">
        <f>IF(係数3!F842="","",係数3!F842)</f>
        <v>ヒューリックプロパティソリューション(株)</v>
      </c>
      <c r="BA842" s="19" t="str">
        <f>IF(係数3!G842="","",係数3!G842)</f>
        <v>ヒューリックプロパティソリューション(株)_メニューB(残差)</v>
      </c>
      <c r="BB842" s="19">
        <f t="shared" si="31"/>
        <v>0.46</v>
      </c>
      <c r="BD842" s="19" t="e">
        <f>IF(#REF!="","",#REF!)</f>
        <v>#REF!</v>
      </c>
    </row>
    <row r="843" spans="47:56">
      <c r="AU843" s="19" t="str">
        <f>IF(係数3!A843="","",係数3!A843)</f>
        <v/>
      </c>
      <c r="AV843" s="19" t="str">
        <f>IF(係数3!B843="","",係数3!B843)</f>
        <v/>
      </c>
      <c r="AW843" s="19" t="str">
        <f>IF(係数3!C843="","",係数3!C843)</f>
        <v>(参考値)事業者全体</v>
      </c>
      <c r="AX843" s="19">
        <f>IF(係数3!D843="","",係数3!D843)</f>
        <v>3.1599999999999998E-4</v>
      </c>
      <c r="AY843" s="19">
        <f>IF(係数3!E843="","",係数3!E843)</f>
        <v>3.1599999999999998E-4</v>
      </c>
      <c r="AZ843" s="19" t="str">
        <f>IF(係数3!F843="","",係数3!F843)</f>
        <v>ヒューリックプロパティソリューション(株)</v>
      </c>
      <c r="BA843" s="19" t="str">
        <f>IF(係数3!G843="","",係数3!G843)</f>
        <v>ヒューリックプロパティソリューション(株)_(参考値)事業者全体</v>
      </c>
      <c r="BB843" s="19">
        <f t="shared" si="31"/>
        <v>0.316</v>
      </c>
      <c r="BD843" s="19" t="e">
        <f>IF(#REF!="","",#REF!)</f>
        <v>#REF!</v>
      </c>
    </row>
    <row r="844" spans="47:56">
      <c r="AU844" s="19" t="str">
        <f>IF(係数3!A844="","",係数3!A844)</f>
        <v>A0482</v>
      </c>
      <c r="AV844" s="19" t="str">
        <f>IF(係数3!B844="","",係数3!B844)</f>
        <v>宮崎電力(株)</v>
      </c>
      <c r="AW844" s="19" t="str">
        <f>IF(係数3!C844="","",係数3!C844)</f>
        <v/>
      </c>
      <c r="AX844" s="19">
        <f>IF(係数3!D844="","",係数3!D844)</f>
        <v>4.9200000000000003E-4</v>
      </c>
      <c r="AY844" s="19">
        <f>IF(係数3!E844="","",係数3!E844)</f>
        <v>4.9200000000000003E-4</v>
      </c>
      <c r="AZ844" s="19" t="str">
        <f>IF(係数3!F844="","",係数3!F844)</f>
        <v>宮崎電力(株)</v>
      </c>
      <c r="BA844" s="19" t="str">
        <f>IF(係数3!G844="","",係数3!G844)</f>
        <v>宮崎電力(株)_</v>
      </c>
      <c r="BB844" s="19">
        <f t="shared" si="31"/>
        <v>0.49200000000000005</v>
      </c>
      <c r="BD844" s="19" t="e">
        <f>IF(#REF!="","",#REF!)</f>
        <v>#REF!</v>
      </c>
    </row>
    <row r="845" spans="47:56">
      <c r="AU845" s="19" t="str">
        <f>IF(係数3!A845="","",係数3!A845)</f>
        <v>A0490</v>
      </c>
      <c r="AV845" s="19" t="str">
        <f>IF(係数3!B845="","",係数3!B845)</f>
        <v>(株)CDエナジーダイレクト</v>
      </c>
      <c r="AW845" s="19" t="str">
        <f>IF(係数3!C845="","",係数3!C845)</f>
        <v>メニューA</v>
      </c>
      <c r="AX845" s="19">
        <f>IF(係数3!D845="","",係数3!D845)</f>
        <v>0</v>
      </c>
      <c r="AY845" s="19">
        <f>IF(係数3!E845="","",係数3!E845)</f>
        <v>0</v>
      </c>
      <c r="AZ845" s="19" t="str">
        <f>IF(係数3!F845="","",係数3!F845)</f>
        <v>(株)CDエナジーダイレクト</v>
      </c>
      <c r="BA845" s="19" t="str">
        <f>IF(係数3!G845="","",係数3!G845)</f>
        <v>(株)CDエナジーダイレクト_メニューA</v>
      </c>
      <c r="BB845" s="19">
        <f t="shared" si="31"/>
        <v>0</v>
      </c>
      <c r="BD845" s="19" t="e">
        <f>IF(#REF!="","",#REF!)</f>
        <v>#REF!</v>
      </c>
    </row>
    <row r="846" spans="47:56">
      <c r="AU846" s="19" t="str">
        <f>IF(係数3!A846="","",係数3!A846)</f>
        <v/>
      </c>
      <c r="AV846" s="19" t="str">
        <f>IF(係数3!B846="","",係数3!B846)</f>
        <v/>
      </c>
      <c r="AW846" s="19" t="str">
        <f>IF(係数3!C846="","",係数3!C846)</f>
        <v>メニューB(残差)</v>
      </c>
      <c r="AX846" s="19">
        <f>IF(係数3!D846="","",係数3!D846)</f>
        <v>4.6500000000000003E-4</v>
      </c>
      <c r="AY846" s="19">
        <f>IF(係数3!E846="","",係数3!E846)</f>
        <v>4.6500000000000003E-4</v>
      </c>
      <c r="AZ846" s="19" t="str">
        <f>IF(係数3!F846="","",係数3!F846)</f>
        <v>(株)CDエナジーダイレクト</v>
      </c>
      <c r="BA846" s="19" t="str">
        <f>IF(係数3!G846="","",係数3!G846)</f>
        <v>(株)CDエナジーダイレクト_メニューB(残差)</v>
      </c>
      <c r="BB846" s="19">
        <f t="shared" si="31"/>
        <v>0.46500000000000002</v>
      </c>
      <c r="BD846" s="19" t="e">
        <f>IF(#REF!="","",#REF!)</f>
        <v>#REF!</v>
      </c>
    </row>
    <row r="847" spans="47:56">
      <c r="AU847" s="19" t="str">
        <f>IF(係数3!A847="","",係数3!A847)</f>
        <v/>
      </c>
      <c r="AV847" s="19" t="str">
        <f>IF(係数3!B847="","",係数3!B847)</f>
        <v/>
      </c>
      <c r="AW847" s="19" t="str">
        <f>IF(係数3!C847="","",係数3!C847)</f>
        <v>(参考値)事業者全体</v>
      </c>
      <c r="AX847" s="19">
        <f>IF(係数3!D847="","",係数3!D847)</f>
        <v>4.28E-4</v>
      </c>
      <c r="AY847" s="19">
        <f>IF(係数3!E847="","",係数3!E847)</f>
        <v>4.28E-4</v>
      </c>
      <c r="AZ847" s="19" t="str">
        <f>IF(係数3!F847="","",係数3!F847)</f>
        <v>(株)CDエナジーダイレクト</v>
      </c>
      <c r="BA847" s="19" t="str">
        <f>IF(係数3!G847="","",係数3!G847)</f>
        <v>(株)CDエナジーダイレクト_(参考値)事業者全体</v>
      </c>
      <c r="BB847" s="19">
        <f t="shared" si="31"/>
        <v>0.42799999999999999</v>
      </c>
      <c r="BD847" s="19" t="e">
        <f>IF(#REF!="","",#REF!)</f>
        <v>#REF!</v>
      </c>
    </row>
    <row r="848" spans="47:56">
      <c r="AU848" s="19" t="str">
        <f>IF(係数3!A848="","",係数3!A848)</f>
        <v>A0491</v>
      </c>
      <c r="AV848" s="19" t="str">
        <f>IF(係数3!B848="","",係数3!B848)</f>
        <v>Q.ENESTでんき(株)</v>
      </c>
      <c r="AW848" s="19" t="str">
        <f>IF(係数3!C848="","",係数3!C848)</f>
        <v>メニューA</v>
      </c>
      <c r="AX848" s="19">
        <f>IF(係数3!D848="","",係数3!D848)</f>
        <v>0</v>
      </c>
      <c r="AY848" s="19">
        <f>IF(係数3!E848="","",係数3!E848)</f>
        <v>0</v>
      </c>
      <c r="AZ848" s="19" t="str">
        <f>IF(係数3!F848="","",係数3!F848)</f>
        <v>Q.ENESTでんき(株)</v>
      </c>
      <c r="BA848" s="19" t="str">
        <f>IF(係数3!G848="","",係数3!G848)</f>
        <v>Q.ENESTでんき(株)_メニューA</v>
      </c>
      <c r="BB848" s="19">
        <f t="shared" si="31"/>
        <v>0</v>
      </c>
      <c r="BD848" s="19" t="e">
        <f>IF(#REF!="","",#REF!)</f>
        <v>#REF!</v>
      </c>
    </row>
    <row r="849" spans="47:56">
      <c r="AU849" s="19" t="str">
        <f>IF(係数3!A849="","",係数3!A849)</f>
        <v/>
      </c>
      <c r="AV849" s="19" t="str">
        <f>IF(係数3!B849="","",係数3!B849)</f>
        <v/>
      </c>
      <c r="AW849" s="19" t="str">
        <f>IF(係数3!C849="","",係数3!C849)</f>
        <v>メニューB</v>
      </c>
      <c r="AX849" s="19">
        <f>IF(係数3!D849="","",係数3!D849)</f>
        <v>3.19E-4</v>
      </c>
      <c r="AY849" s="19">
        <f>IF(係数3!E849="","",係数3!E849)</f>
        <v>3.19E-4</v>
      </c>
      <c r="AZ849" s="19" t="str">
        <f>IF(係数3!F849="","",係数3!F849)</f>
        <v>Q.ENESTでんき(株)</v>
      </c>
      <c r="BA849" s="19" t="str">
        <f>IF(係数3!G849="","",係数3!G849)</f>
        <v>Q.ENESTでんき(株)_メニューB</v>
      </c>
      <c r="BB849" s="19">
        <f t="shared" si="31"/>
        <v>0.31900000000000001</v>
      </c>
      <c r="BD849" s="19" t="e">
        <f>IF(#REF!="","",#REF!)</f>
        <v>#REF!</v>
      </c>
    </row>
    <row r="850" spans="47:56">
      <c r="AU850" s="19" t="str">
        <f>IF(係数3!A850="","",係数3!A850)</f>
        <v/>
      </c>
      <c r="AV850" s="19" t="str">
        <f>IF(係数3!B850="","",係数3!B850)</f>
        <v/>
      </c>
      <c r="AW850" s="19" t="str">
        <f>IF(係数3!C850="","",係数3!C850)</f>
        <v>メニューC</v>
      </c>
      <c r="AX850" s="19">
        <f>IF(係数3!D850="","",係数3!D850)</f>
        <v>4.95E-4</v>
      </c>
      <c r="AY850" s="19">
        <f>IF(係数3!E850="","",係数3!E850)</f>
        <v>4.95E-4</v>
      </c>
      <c r="AZ850" s="19" t="str">
        <f>IF(係数3!F850="","",係数3!F850)</f>
        <v>Q.ENESTでんき(株)</v>
      </c>
      <c r="BA850" s="19" t="str">
        <f>IF(係数3!G850="","",係数3!G850)</f>
        <v>Q.ENESTでんき(株)_メニューC</v>
      </c>
      <c r="BB850" s="19">
        <f t="shared" si="31"/>
        <v>0.495</v>
      </c>
      <c r="BD850" s="19" t="e">
        <f>IF(#REF!="","",#REF!)</f>
        <v>#REF!</v>
      </c>
    </row>
    <row r="851" spans="47:56">
      <c r="AU851" s="19" t="str">
        <f>IF(係数3!A851="","",係数3!A851)</f>
        <v/>
      </c>
      <c r="AV851" s="19" t="str">
        <f>IF(係数3!B851="","",係数3!B851)</f>
        <v/>
      </c>
      <c r="AW851" s="19" t="str">
        <f>IF(係数3!C851="","",係数3!C851)</f>
        <v>(参考値)事業者全体</v>
      </c>
      <c r="AX851" s="19">
        <f>IF(係数3!D851="","",係数3!D851)</f>
        <v>3.2600000000000001E-4</v>
      </c>
      <c r="AY851" s="19">
        <f>IF(係数3!E851="","",係数3!E851)</f>
        <v>3.2600000000000001E-4</v>
      </c>
      <c r="AZ851" s="19" t="str">
        <f>IF(係数3!F851="","",係数3!F851)</f>
        <v>Q.ENESTでんき(株)</v>
      </c>
      <c r="BA851" s="19" t="str">
        <f>IF(係数3!G851="","",係数3!G851)</f>
        <v>Q.ENESTでんき(株)_(参考値)事業者全体</v>
      </c>
      <c r="BB851" s="19">
        <f t="shared" si="31"/>
        <v>0.32600000000000001</v>
      </c>
      <c r="BD851" s="19" t="e">
        <f>IF(#REF!="","",#REF!)</f>
        <v>#REF!</v>
      </c>
    </row>
    <row r="852" spans="47:56">
      <c r="AU852" s="19" t="str">
        <f>IF(係数3!A852="","",係数3!A852)</f>
        <v>A0493</v>
      </c>
      <c r="AV852" s="19" t="str">
        <f>IF(係数3!B852="","",係数3!B852)</f>
        <v>(株)ぶんごおおのエナジー</v>
      </c>
      <c r="AW852" s="19" t="str">
        <f>IF(係数3!C852="","",係数3!C852)</f>
        <v>メニューA</v>
      </c>
      <c r="AX852" s="19">
        <f>IF(係数3!D852="","",係数3!D852)</f>
        <v>0</v>
      </c>
      <c r="AY852" s="19">
        <f>IF(係数3!E852="","",係数3!E852)</f>
        <v>0</v>
      </c>
      <c r="AZ852" s="19" t="str">
        <f>IF(係数3!F852="","",係数3!F852)</f>
        <v>(株)ぶんごおおのエナジー</v>
      </c>
      <c r="BA852" s="19" t="str">
        <f>IF(係数3!G852="","",係数3!G852)</f>
        <v>(株)ぶんごおおのエナジー_メニューA</v>
      </c>
      <c r="BB852" s="19">
        <f t="shared" si="31"/>
        <v>0</v>
      </c>
      <c r="BD852" s="19" t="e">
        <f>IF(#REF!="","",#REF!)</f>
        <v>#REF!</v>
      </c>
    </row>
    <row r="853" spans="47:56">
      <c r="AU853" s="19" t="str">
        <f>IF(係数3!A853="","",係数3!A853)</f>
        <v/>
      </c>
      <c r="AV853" s="19" t="str">
        <f>IF(係数3!B853="","",係数3!B853)</f>
        <v/>
      </c>
      <c r="AW853" s="19" t="str">
        <f>IF(係数3!C853="","",係数3!C853)</f>
        <v>メニューB</v>
      </c>
      <c r="AX853" s="19">
        <f>IF(係数3!D853="","",係数3!D853)</f>
        <v>3.8499999999999998E-4</v>
      </c>
      <c r="AY853" s="19">
        <f>IF(係数3!E853="","",係数3!E853)</f>
        <v>3.8499999999999998E-4</v>
      </c>
      <c r="AZ853" s="19" t="str">
        <f>IF(係数3!F853="","",係数3!F853)</f>
        <v>(株)ぶんごおおのエナジー</v>
      </c>
      <c r="BA853" s="19" t="str">
        <f>IF(係数3!G853="","",係数3!G853)</f>
        <v>(株)ぶんごおおのエナジー_メニューB</v>
      </c>
      <c r="BB853" s="19">
        <f t="shared" si="31"/>
        <v>0.38499999999999995</v>
      </c>
      <c r="BD853" s="19" t="e">
        <f>IF(#REF!="","",#REF!)</f>
        <v>#REF!</v>
      </c>
    </row>
    <row r="854" spans="47:56">
      <c r="AU854" s="19" t="str">
        <f>IF(係数3!A854="","",係数3!A854)</f>
        <v/>
      </c>
      <c r="AV854" s="19" t="str">
        <f>IF(係数3!B854="","",係数3!B854)</f>
        <v/>
      </c>
      <c r="AW854" s="19" t="str">
        <f>IF(係数3!C854="","",係数3!C854)</f>
        <v>(参考値)事業者全体</v>
      </c>
      <c r="AX854" s="19">
        <f>IF(係数3!D854="","",係数3!D854)</f>
        <v>3.8200000000000002E-4</v>
      </c>
      <c r="AY854" s="19">
        <f>IF(係数3!E854="","",係数3!E854)</f>
        <v>3.8200000000000002E-4</v>
      </c>
      <c r="AZ854" s="19" t="str">
        <f>IF(係数3!F854="","",係数3!F854)</f>
        <v>(株)ぶんごおおのエナジー</v>
      </c>
      <c r="BA854" s="19" t="str">
        <f>IF(係数3!G854="","",係数3!G854)</f>
        <v>(株)ぶんごおおのエナジー_(参考値)事業者全体</v>
      </c>
      <c r="BB854" s="19">
        <f t="shared" si="31"/>
        <v>0.38200000000000001</v>
      </c>
      <c r="BD854" s="19" t="e">
        <f>IF(#REF!="","",#REF!)</f>
        <v>#REF!</v>
      </c>
    </row>
    <row r="855" spans="47:56">
      <c r="AU855" s="19" t="str">
        <f>IF(係数3!A855="","",係数3!A855)</f>
        <v>A0494</v>
      </c>
      <c r="AV855" s="19" t="str">
        <f>IF(係数3!B855="","",係数3!B855)</f>
        <v>ヴィジョナリーパワー(株)</v>
      </c>
      <c r="AW855" s="19" t="str">
        <f>IF(係数3!C855="","",係数3!C855)</f>
        <v/>
      </c>
      <c r="AX855" s="19">
        <f>IF(係数3!D855="","",係数3!D855)</f>
        <v>2.5300000000000002E-4</v>
      </c>
      <c r="AY855" s="19">
        <f>IF(係数3!E855="","",係数3!E855)</f>
        <v>2.5300000000000002E-4</v>
      </c>
      <c r="AZ855" s="19" t="str">
        <f>IF(係数3!F855="","",係数3!F855)</f>
        <v>ヴィジョナリーパワー(株)</v>
      </c>
      <c r="BA855" s="19" t="str">
        <f>IF(係数3!G855="","",係数3!G855)</f>
        <v>ヴィジョナリーパワー(株)_</v>
      </c>
      <c r="BB855" s="19">
        <f t="shared" si="31"/>
        <v>0.253</v>
      </c>
      <c r="BD855" s="19" t="e">
        <f>IF(#REF!="","",#REF!)</f>
        <v>#REF!</v>
      </c>
    </row>
    <row r="856" spans="47:56">
      <c r="AU856" s="19" t="str">
        <f>IF(係数3!A856="","",係数3!A856)</f>
        <v>A0495</v>
      </c>
      <c r="AV856" s="19" t="str">
        <f>IF(係数3!B856="","",係数3!B856)</f>
        <v>有明エナジー(株)</v>
      </c>
      <c r="AW856" s="19" t="str">
        <f>IF(係数3!C856="","",係数3!C856)</f>
        <v/>
      </c>
      <c r="AX856" s="19">
        <f>IF(係数3!D856="","",係数3!D856)</f>
        <v>6.2299999999999996E-4</v>
      </c>
      <c r="AY856" s="19">
        <f>IF(係数3!E856="","",係数3!E856)</f>
        <v>6.2299999999999996E-4</v>
      </c>
      <c r="AZ856" s="19" t="str">
        <f>IF(係数3!F856="","",係数3!F856)</f>
        <v>有明エナジー(株)</v>
      </c>
      <c r="BA856" s="19" t="str">
        <f>IF(係数3!G856="","",係数3!G856)</f>
        <v>有明エナジー(株)_</v>
      </c>
      <c r="BB856" s="19">
        <f t="shared" si="31"/>
        <v>0.623</v>
      </c>
      <c r="BD856" s="19" t="e">
        <f>IF(#REF!="","",#REF!)</f>
        <v>#REF!</v>
      </c>
    </row>
    <row r="857" spans="47:56">
      <c r="AU857" s="19" t="str">
        <f>IF(係数3!A857="","",係数3!A857)</f>
        <v>A0499</v>
      </c>
      <c r="AV857" s="19" t="str">
        <f>IF(係数3!B857="","",係数3!B857)</f>
        <v>厚木瓦斯(株)</v>
      </c>
      <c r="AW857" s="19" t="str">
        <f>IF(係数3!C857="","",係数3!C857)</f>
        <v>メニューA</v>
      </c>
      <c r="AX857" s="19">
        <f>IF(係数3!D857="","",係数3!D857)</f>
        <v>0</v>
      </c>
      <c r="AY857" s="19">
        <f>IF(係数3!E857="","",係数3!E857)</f>
        <v>0</v>
      </c>
      <c r="AZ857" s="19" t="str">
        <f>IF(係数3!F857="","",係数3!F857)</f>
        <v>厚木瓦斯(株)</v>
      </c>
      <c r="BA857" s="19" t="str">
        <f>IF(係数3!G857="","",係数3!G857)</f>
        <v>厚木瓦斯(株)_メニューA</v>
      </c>
      <c r="BB857" s="19">
        <f t="shared" si="31"/>
        <v>0</v>
      </c>
      <c r="BD857" s="19" t="e">
        <f>IF(#REF!="","",#REF!)</f>
        <v>#REF!</v>
      </c>
    </row>
    <row r="858" spans="47:56">
      <c r="AU858" s="19" t="str">
        <f>IF(係数3!A858="","",係数3!A858)</f>
        <v/>
      </c>
      <c r="AV858" s="19" t="str">
        <f>IF(係数3!B858="","",係数3!B858)</f>
        <v/>
      </c>
      <c r="AW858" s="19" t="str">
        <f>IF(係数3!C858="","",係数3!C858)</f>
        <v>メニューB(残差)</v>
      </c>
      <c r="AX858" s="19">
        <f>IF(係数3!D858="","",係数3!D858)</f>
        <v>4.2000000000000002E-4</v>
      </c>
      <c r="AY858" s="19">
        <f>IF(係数3!E858="","",係数3!E858)</f>
        <v>4.2000000000000002E-4</v>
      </c>
      <c r="AZ858" s="19" t="str">
        <f>IF(係数3!F858="","",係数3!F858)</f>
        <v>厚木瓦斯(株)</v>
      </c>
      <c r="BA858" s="19" t="str">
        <f>IF(係数3!G858="","",係数3!G858)</f>
        <v>厚木瓦斯(株)_メニューB(残差)</v>
      </c>
      <c r="BB858" s="19">
        <f t="shared" si="31"/>
        <v>0.42000000000000004</v>
      </c>
      <c r="BD858" s="19" t="e">
        <f>IF(#REF!="","",#REF!)</f>
        <v>#REF!</v>
      </c>
    </row>
    <row r="859" spans="47:56">
      <c r="AU859" s="19" t="str">
        <f>IF(係数3!A859="","",係数3!A859)</f>
        <v/>
      </c>
      <c r="AV859" s="19" t="str">
        <f>IF(係数3!B859="","",係数3!B859)</f>
        <v/>
      </c>
      <c r="AW859" s="19" t="str">
        <f>IF(係数3!C859="","",係数3!C859)</f>
        <v>(参考値)事業者全体</v>
      </c>
      <c r="AX859" s="19">
        <f>IF(係数3!D859="","",係数3!D859)</f>
        <v>4.1399999999999998E-4</v>
      </c>
      <c r="AY859" s="19">
        <f>IF(係数3!E859="","",係数3!E859)</f>
        <v>4.1399999999999998E-4</v>
      </c>
      <c r="AZ859" s="19" t="str">
        <f>IF(係数3!F859="","",係数3!F859)</f>
        <v>厚木瓦斯(株)</v>
      </c>
      <c r="BA859" s="19" t="str">
        <f>IF(係数3!G859="","",係数3!G859)</f>
        <v>厚木瓦斯(株)_(参考値)事業者全体</v>
      </c>
      <c r="BB859" s="19">
        <f t="shared" si="31"/>
        <v>0.41399999999999998</v>
      </c>
      <c r="BD859" s="19" t="e">
        <f>IF(#REF!="","",#REF!)</f>
        <v>#REF!</v>
      </c>
    </row>
    <row r="860" spans="47:56">
      <c r="AU860" s="19" t="str">
        <f>IF(係数3!A860="","",係数3!A860)</f>
        <v>A0500</v>
      </c>
      <c r="AV860" s="19" t="str">
        <f>IF(係数3!B860="","",係数3!B860)</f>
        <v>(株)エネ・ビジョン</v>
      </c>
      <c r="AW860" s="19" t="str">
        <f>IF(係数3!C860="","",係数3!C860)</f>
        <v/>
      </c>
      <c r="AX860" s="19">
        <f>IF(係数3!D860="","",係数3!D860)</f>
        <v>6.4000000000000005E-4</v>
      </c>
      <c r="AY860" s="19">
        <f>IF(係数3!E860="","",係数3!E860)</f>
        <v>6.4000000000000005E-4</v>
      </c>
      <c r="AZ860" s="19" t="str">
        <f>IF(係数3!F860="","",係数3!F860)</f>
        <v>(株)エネ・ビジョン</v>
      </c>
      <c r="BA860" s="19" t="str">
        <f>IF(係数3!G860="","",係数3!G860)</f>
        <v>(株)エネ・ビジョン_</v>
      </c>
      <c r="BB860" s="19">
        <f t="shared" si="31"/>
        <v>0.64</v>
      </c>
      <c r="BD860" s="19" t="e">
        <f>IF(#REF!="","",#REF!)</f>
        <v>#REF!</v>
      </c>
    </row>
    <row r="861" spans="47:56">
      <c r="AU861" s="19" t="str">
        <f>IF(係数3!A861="","",係数3!A861)</f>
        <v>A0501</v>
      </c>
      <c r="AV861" s="19" t="str">
        <f>IF(係数3!B861="","",係数3!B861)</f>
        <v>イワタニ三重(株)</v>
      </c>
      <c r="AW861" s="19" t="str">
        <f>IF(係数3!C861="","",係数3!C861)</f>
        <v/>
      </c>
      <c r="AX861" s="19">
        <f>IF(係数3!D861="","",係数3!D861)</f>
        <v>4.1899999999999999E-4</v>
      </c>
      <c r="AY861" s="19">
        <f>IF(係数3!E861="","",係数3!E861)</f>
        <v>4.1899999999999999E-4</v>
      </c>
      <c r="AZ861" s="19" t="str">
        <f>IF(係数3!F861="","",係数3!F861)</f>
        <v>イワタニ三重(株)</v>
      </c>
      <c r="BA861" s="19" t="str">
        <f>IF(係数3!G861="","",係数3!G861)</f>
        <v>イワタニ三重(株)_</v>
      </c>
      <c r="BB861" s="19">
        <f t="shared" si="31"/>
        <v>0.41899999999999998</v>
      </c>
      <c r="BD861" s="19" t="e">
        <f>IF(#REF!="","",#REF!)</f>
        <v>#REF!</v>
      </c>
    </row>
    <row r="862" spans="47:56">
      <c r="AU862" s="19" t="str">
        <f>IF(係数3!A862="","",係数3!A862)</f>
        <v>A0502</v>
      </c>
      <c r="AV862" s="19" t="str">
        <f>IF(係数3!B862="","",係数3!B862)</f>
        <v>(株)マルヰ</v>
      </c>
      <c r="AW862" s="19" t="str">
        <f>IF(係数3!C862="","",係数3!C862)</f>
        <v/>
      </c>
      <c r="AX862" s="19">
        <f>IF(係数3!D862="","",係数3!D862)</f>
        <v>5.4900000000000001E-4</v>
      </c>
      <c r="AY862" s="19">
        <f>IF(係数3!E862="","",係数3!E862)</f>
        <v>5.4900000000000001E-4</v>
      </c>
      <c r="AZ862" s="19" t="str">
        <f>IF(係数3!F862="","",係数3!F862)</f>
        <v>(株)マルヰ</v>
      </c>
      <c r="BA862" s="19" t="str">
        <f>IF(係数3!G862="","",係数3!G862)</f>
        <v>(株)マルヰ_</v>
      </c>
      <c r="BB862" s="19">
        <f t="shared" si="31"/>
        <v>0.54900000000000004</v>
      </c>
      <c r="BD862" s="19" t="e">
        <f>IF(#REF!="","",#REF!)</f>
        <v>#REF!</v>
      </c>
    </row>
    <row r="863" spans="47:56">
      <c r="AU863" s="19" t="str">
        <f>IF(係数3!A863="","",係数3!A863)</f>
        <v>A0503</v>
      </c>
      <c r="AV863" s="19" t="str">
        <f>IF(係数3!B863="","",係数3!B863)</f>
        <v>大多喜ガス(株)</v>
      </c>
      <c r="AW863" s="19" t="str">
        <f>IF(係数3!C863="","",係数3!C863)</f>
        <v>メニューA</v>
      </c>
      <c r="AX863" s="19">
        <f>IF(係数3!D863="","",係数3!D863)</f>
        <v>0</v>
      </c>
      <c r="AY863" s="19">
        <f>IF(係数3!E863="","",係数3!E863)</f>
        <v>0</v>
      </c>
      <c r="AZ863" s="19" t="str">
        <f>IF(係数3!F863="","",係数3!F863)</f>
        <v>大多喜ガス(株)</v>
      </c>
      <c r="BA863" s="19" t="str">
        <f>IF(係数3!G863="","",係数3!G863)</f>
        <v>大多喜ガス(株)_メニューA</v>
      </c>
      <c r="BB863" s="19">
        <f t="shared" si="31"/>
        <v>0</v>
      </c>
      <c r="BD863" s="19" t="e">
        <f>IF(#REF!="","",#REF!)</f>
        <v>#REF!</v>
      </c>
    </row>
    <row r="864" spans="47:56">
      <c r="AU864" s="19" t="str">
        <f>IF(係数3!A864="","",係数3!A864)</f>
        <v/>
      </c>
      <c r="AV864" s="19" t="str">
        <f>IF(係数3!B864="","",係数3!B864)</f>
        <v/>
      </c>
      <c r="AW864" s="19" t="str">
        <f>IF(係数3!C864="","",係数3!C864)</f>
        <v>メニューB(残差)</v>
      </c>
      <c r="AX864" s="19">
        <f>IF(係数3!D864="","",係数3!D864)</f>
        <v>4.3199999999999998E-4</v>
      </c>
      <c r="AY864" s="19">
        <f>IF(係数3!E864="","",係数3!E864)</f>
        <v>4.3199999999999998E-4</v>
      </c>
      <c r="AZ864" s="19" t="str">
        <f>IF(係数3!F864="","",係数3!F864)</f>
        <v>大多喜ガス(株)</v>
      </c>
      <c r="BA864" s="19" t="str">
        <f>IF(係数3!G864="","",係数3!G864)</f>
        <v>大多喜ガス(株)_メニューB(残差)</v>
      </c>
      <c r="BB864" s="19">
        <f t="shared" si="31"/>
        <v>0.432</v>
      </c>
      <c r="BD864" s="19" t="e">
        <f>IF(#REF!="","",#REF!)</f>
        <v>#REF!</v>
      </c>
    </row>
    <row r="865" spans="47:56">
      <c r="AU865" s="19" t="str">
        <f>IF(係数3!A865="","",係数3!A865)</f>
        <v/>
      </c>
      <c r="AV865" s="19" t="str">
        <f>IF(係数3!B865="","",係数3!B865)</f>
        <v/>
      </c>
      <c r="AW865" s="19" t="str">
        <f>IF(係数3!C865="","",係数3!C865)</f>
        <v>(参考値)事業者全体</v>
      </c>
      <c r="AX865" s="19">
        <f>IF(係数3!D865="","",係数3!D865)</f>
        <v>4.28E-4</v>
      </c>
      <c r="AY865" s="19">
        <f>IF(係数3!E865="","",係数3!E865)</f>
        <v>4.28E-4</v>
      </c>
      <c r="AZ865" s="19" t="str">
        <f>IF(係数3!F865="","",係数3!F865)</f>
        <v>大多喜ガス(株)</v>
      </c>
      <c r="BA865" s="19" t="str">
        <f>IF(係数3!G865="","",係数3!G865)</f>
        <v>大多喜ガス(株)_(参考値)事業者全体</v>
      </c>
      <c r="BB865" s="19">
        <f t="shared" si="31"/>
        <v>0.42799999999999999</v>
      </c>
      <c r="BD865" s="19" t="e">
        <f>IF(#REF!="","",#REF!)</f>
        <v>#REF!</v>
      </c>
    </row>
    <row r="866" spans="47:56">
      <c r="AU866" s="19" t="str">
        <f>IF(係数3!A866="","",係数3!A866)</f>
        <v>A0506</v>
      </c>
      <c r="AV866" s="19" t="str">
        <f>IF(係数3!B866="","",係数3!B866)</f>
        <v>鈴与電力(株)</v>
      </c>
      <c r="AW866" s="19" t="str">
        <f>IF(係数3!C866="","",係数3!C866)</f>
        <v>メニューA</v>
      </c>
      <c r="AX866" s="19">
        <f>IF(係数3!D866="","",係数3!D866)</f>
        <v>0</v>
      </c>
      <c r="AY866" s="19">
        <f>IF(係数3!E866="","",係数3!E866)</f>
        <v>0</v>
      </c>
      <c r="AZ866" s="19" t="str">
        <f>IF(係数3!F866="","",係数3!F866)</f>
        <v>鈴与電力(株)</v>
      </c>
      <c r="BA866" s="19" t="str">
        <f>IF(係数3!G866="","",係数3!G866)</f>
        <v>鈴与電力(株)_メニューA</v>
      </c>
      <c r="BB866" s="19">
        <f t="shared" si="31"/>
        <v>0</v>
      </c>
      <c r="BD866" s="19" t="e">
        <f>IF(#REF!="","",#REF!)</f>
        <v>#REF!</v>
      </c>
    </row>
    <row r="867" spans="47:56">
      <c r="AU867" s="19" t="str">
        <f>IF(係数3!A867="","",係数3!A867)</f>
        <v/>
      </c>
      <c r="AV867" s="19" t="str">
        <f>IF(係数3!B867="","",係数3!B867)</f>
        <v/>
      </c>
      <c r="AW867" s="19" t="str">
        <f>IF(係数3!C867="","",係数3!C867)</f>
        <v>メニューB</v>
      </c>
      <c r="AX867" s="19">
        <f>IF(係数3!D867="","",係数3!D867)</f>
        <v>0</v>
      </c>
      <c r="AY867" s="19">
        <f>IF(係数3!E867="","",係数3!E867)</f>
        <v>0</v>
      </c>
      <c r="AZ867" s="19" t="str">
        <f>IF(係数3!F867="","",係数3!F867)</f>
        <v>鈴与電力(株)</v>
      </c>
      <c r="BA867" s="19" t="str">
        <f>IF(係数3!G867="","",係数3!G867)</f>
        <v>鈴与電力(株)_メニューB</v>
      </c>
      <c r="BB867" s="19">
        <f t="shared" si="31"/>
        <v>0</v>
      </c>
      <c r="BD867" s="19" t="e">
        <f>IF(#REF!="","",#REF!)</f>
        <v>#REF!</v>
      </c>
    </row>
    <row r="868" spans="47:56">
      <c r="AU868" s="19" t="str">
        <f>IF(係数3!A868="","",係数3!A868)</f>
        <v/>
      </c>
      <c r="AV868" s="19" t="str">
        <f>IF(係数3!B868="","",係数3!B868)</f>
        <v/>
      </c>
      <c r="AW868" s="19" t="str">
        <f>IF(係数3!C868="","",係数3!C868)</f>
        <v>メニューC</v>
      </c>
      <c r="AX868" s="19">
        <f>IF(係数3!D868="","",係数3!D868)</f>
        <v>0</v>
      </c>
      <c r="AY868" s="19">
        <f>IF(係数3!E868="","",係数3!E868)</f>
        <v>0</v>
      </c>
      <c r="AZ868" s="19" t="str">
        <f>IF(係数3!F868="","",係数3!F868)</f>
        <v>鈴与電力(株)</v>
      </c>
      <c r="BA868" s="19" t="str">
        <f>IF(係数3!G868="","",係数3!G868)</f>
        <v>鈴与電力(株)_メニューC</v>
      </c>
      <c r="BB868" s="19">
        <f t="shared" si="31"/>
        <v>0</v>
      </c>
      <c r="BD868" s="19" t="e">
        <f>IF(#REF!="","",#REF!)</f>
        <v>#REF!</v>
      </c>
    </row>
    <row r="869" spans="47:56">
      <c r="AU869" s="19" t="str">
        <f>IF(係数3!A869="","",係数3!A869)</f>
        <v/>
      </c>
      <c r="AV869" s="19" t="str">
        <f>IF(係数3!B869="","",係数3!B869)</f>
        <v/>
      </c>
      <c r="AW869" s="19" t="str">
        <f>IF(係数3!C869="","",係数3!C869)</f>
        <v>メニューD</v>
      </c>
      <c r="AX869" s="19">
        <f>IF(係数3!D869="","",係数3!D869)</f>
        <v>0</v>
      </c>
      <c r="AY869" s="19">
        <f>IF(係数3!E869="","",係数3!E869)</f>
        <v>0</v>
      </c>
      <c r="AZ869" s="19" t="str">
        <f>IF(係数3!F869="","",係数3!F869)</f>
        <v>鈴与電力(株)</v>
      </c>
      <c r="BA869" s="19" t="str">
        <f>IF(係数3!G869="","",係数3!G869)</f>
        <v>鈴与電力(株)_メニューD</v>
      </c>
      <c r="BB869" s="19">
        <f t="shared" si="31"/>
        <v>0</v>
      </c>
      <c r="BD869" s="19" t="e">
        <f>IF(#REF!="","",#REF!)</f>
        <v>#REF!</v>
      </c>
    </row>
    <row r="870" spans="47:56">
      <c r="AU870" s="19" t="str">
        <f>IF(係数3!A870="","",係数3!A870)</f>
        <v/>
      </c>
      <c r="AV870" s="19" t="str">
        <f>IF(係数3!B870="","",係数3!B870)</f>
        <v/>
      </c>
      <c r="AW870" s="19" t="str">
        <f>IF(係数3!C870="","",係数3!C870)</f>
        <v>メニューE</v>
      </c>
      <c r="AX870" s="19">
        <f>IF(係数3!D870="","",係数3!D870)</f>
        <v>0</v>
      </c>
      <c r="AY870" s="19">
        <f>IF(係数3!E870="","",係数3!E870)</f>
        <v>0</v>
      </c>
      <c r="AZ870" s="19" t="str">
        <f>IF(係数3!F870="","",係数3!F870)</f>
        <v>鈴与電力(株)</v>
      </c>
      <c r="BA870" s="19" t="str">
        <f>IF(係数3!G870="","",係数3!G870)</f>
        <v>鈴与電力(株)_メニューE</v>
      </c>
      <c r="BB870" s="19">
        <f t="shared" si="31"/>
        <v>0</v>
      </c>
      <c r="BD870" s="19" t="e">
        <f>IF(#REF!="","",#REF!)</f>
        <v>#REF!</v>
      </c>
    </row>
    <row r="871" spans="47:56">
      <c r="AU871" s="19" t="str">
        <f>IF(係数3!A871="","",係数3!A871)</f>
        <v/>
      </c>
      <c r="AV871" s="19" t="str">
        <f>IF(係数3!B871="","",係数3!B871)</f>
        <v/>
      </c>
      <c r="AW871" s="19" t="str">
        <f>IF(係数3!C871="","",係数3!C871)</f>
        <v>メニューF</v>
      </c>
      <c r="AX871" s="19">
        <f>IF(係数3!D871="","",係数3!D871)</f>
        <v>0</v>
      </c>
      <c r="AY871" s="19">
        <f>IF(係数3!E871="","",係数3!E871)</f>
        <v>0</v>
      </c>
      <c r="AZ871" s="19" t="str">
        <f>IF(係数3!F871="","",係数3!F871)</f>
        <v>鈴与電力(株)</v>
      </c>
      <c r="BA871" s="19" t="str">
        <f>IF(係数3!G871="","",係数3!G871)</f>
        <v>鈴与電力(株)_メニューF</v>
      </c>
      <c r="BB871" s="19">
        <f t="shared" si="31"/>
        <v>0</v>
      </c>
      <c r="BD871" s="19" t="e">
        <f>IF(#REF!="","",#REF!)</f>
        <v>#REF!</v>
      </c>
    </row>
    <row r="872" spans="47:56">
      <c r="AU872" s="19" t="str">
        <f>IF(係数3!A872="","",係数3!A872)</f>
        <v/>
      </c>
      <c r="AV872" s="19" t="str">
        <f>IF(係数3!B872="","",係数3!B872)</f>
        <v/>
      </c>
      <c r="AW872" s="19" t="str">
        <f>IF(係数3!C872="","",係数3!C872)</f>
        <v>メニューG</v>
      </c>
      <c r="AX872" s="19">
        <f>IF(係数3!D872="","",係数3!D872)</f>
        <v>5.8799999999999998E-4</v>
      </c>
      <c r="AY872" s="19">
        <f>IF(係数3!E872="","",係数3!E872)</f>
        <v>5.8799999999999998E-4</v>
      </c>
      <c r="AZ872" s="19" t="str">
        <f>IF(係数3!F872="","",係数3!F872)</f>
        <v>鈴与電力(株)</v>
      </c>
      <c r="BA872" s="19" t="str">
        <f>IF(係数3!G872="","",係数3!G872)</f>
        <v>鈴与電力(株)_メニューG</v>
      </c>
      <c r="BB872" s="19">
        <f t="shared" si="31"/>
        <v>0.58799999999999997</v>
      </c>
      <c r="BD872" s="19" t="e">
        <f>IF(#REF!="","",#REF!)</f>
        <v>#REF!</v>
      </c>
    </row>
    <row r="873" spans="47:56">
      <c r="AU873" s="19" t="str">
        <f>IF(係数3!A873="","",係数3!A873)</f>
        <v/>
      </c>
      <c r="AV873" s="19" t="str">
        <f>IF(係数3!B873="","",係数3!B873)</f>
        <v/>
      </c>
      <c r="AW873" s="19" t="str">
        <f>IF(係数3!C873="","",係数3!C873)</f>
        <v>メニューH</v>
      </c>
      <c r="AX873" s="19">
        <f>IF(係数3!D873="","",係数3!D873)</f>
        <v>5.8500000000000002E-4</v>
      </c>
      <c r="AY873" s="19">
        <f>IF(係数3!E873="","",係数3!E873)</f>
        <v>5.8500000000000002E-4</v>
      </c>
      <c r="AZ873" s="19" t="str">
        <f>IF(係数3!F873="","",係数3!F873)</f>
        <v>鈴与電力(株)</v>
      </c>
      <c r="BA873" s="19" t="str">
        <f>IF(係数3!G873="","",係数3!G873)</f>
        <v>鈴与電力(株)_メニューH</v>
      </c>
      <c r="BB873" s="19">
        <f t="shared" si="31"/>
        <v>0.58499999999999996</v>
      </c>
      <c r="BD873" s="19" t="e">
        <f>IF(#REF!="","",#REF!)</f>
        <v>#REF!</v>
      </c>
    </row>
    <row r="874" spans="47:56">
      <c r="AU874" s="19" t="str">
        <f>IF(係数3!A874="","",係数3!A874)</f>
        <v/>
      </c>
      <c r="AV874" s="19" t="str">
        <f>IF(係数3!B874="","",係数3!B874)</f>
        <v/>
      </c>
      <c r="AW874" s="19" t="str">
        <f>IF(係数3!C874="","",係数3!C874)</f>
        <v>メニューI</v>
      </c>
      <c r="AX874" s="19">
        <f>IF(係数3!D874="","",係数3!D874)</f>
        <v>5.8399999999999999E-4</v>
      </c>
      <c r="AY874" s="19">
        <f>IF(係数3!E874="","",係数3!E874)</f>
        <v>5.8399999999999999E-4</v>
      </c>
      <c r="AZ874" s="19" t="str">
        <f>IF(係数3!F874="","",係数3!F874)</f>
        <v>鈴与電力(株)</v>
      </c>
      <c r="BA874" s="19" t="str">
        <f>IF(係数3!G874="","",係数3!G874)</f>
        <v>鈴与電力(株)_メニューI</v>
      </c>
      <c r="BB874" s="19">
        <f t="shared" si="31"/>
        <v>0.58399999999999996</v>
      </c>
      <c r="BD874" s="19" t="e">
        <f>IF(#REF!="","",#REF!)</f>
        <v>#REF!</v>
      </c>
    </row>
    <row r="875" spans="47:56">
      <c r="AU875" s="19" t="str">
        <f>IF(係数3!A875="","",係数3!A875)</f>
        <v/>
      </c>
      <c r="AV875" s="19" t="str">
        <f>IF(係数3!B875="","",係数3!B875)</f>
        <v/>
      </c>
      <c r="AW875" s="19" t="str">
        <f>IF(係数3!C875="","",係数3!C875)</f>
        <v>メニューJ</v>
      </c>
      <c r="AX875" s="19">
        <f>IF(係数3!D875="","",係数3!D875)</f>
        <v>5.8E-4</v>
      </c>
      <c r="AY875" s="19">
        <f>IF(係数3!E875="","",係数3!E875)</f>
        <v>5.8E-4</v>
      </c>
      <c r="AZ875" s="19" t="str">
        <f>IF(係数3!F875="","",係数3!F875)</f>
        <v>鈴与電力(株)</v>
      </c>
      <c r="BA875" s="19" t="str">
        <f>IF(係数3!G875="","",係数3!G875)</f>
        <v>鈴与電力(株)_メニューJ</v>
      </c>
      <c r="BB875" s="19">
        <f t="shared" si="31"/>
        <v>0.57999999999999996</v>
      </c>
      <c r="BD875" s="19" t="e">
        <f>IF(#REF!="","",#REF!)</f>
        <v>#REF!</v>
      </c>
    </row>
    <row r="876" spans="47:56">
      <c r="AU876" s="19" t="str">
        <f>IF(係数3!A876="","",係数3!A876)</f>
        <v/>
      </c>
      <c r="AV876" s="19" t="str">
        <f>IF(係数3!B876="","",係数3!B876)</f>
        <v/>
      </c>
      <c r="AW876" s="19" t="str">
        <f>IF(係数3!C876="","",係数3!C876)</f>
        <v>メニューK</v>
      </c>
      <c r="AX876" s="19">
        <f>IF(係数3!D876="","",係数3!D876)</f>
        <v>0</v>
      </c>
      <c r="AY876" s="19">
        <f>IF(係数3!E876="","",係数3!E876)</f>
        <v>0</v>
      </c>
      <c r="AZ876" s="19" t="str">
        <f>IF(係数3!F876="","",係数3!F876)</f>
        <v>鈴与電力(株)</v>
      </c>
      <c r="BA876" s="19" t="str">
        <f>IF(係数3!G876="","",係数3!G876)</f>
        <v>鈴与電力(株)_メニューK</v>
      </c>
      <c r="BB876" s="19">
        <f t="shared" si="31"/>
        <v>0</v>
      </c>
      <c r="BD876" s="19" t="e">
        <f>IF(#REF!="","",#REF!)</f>
        <v>#REF!</v>
      </c>
    </row>
    <row r="877" spans="47:56">
      <c r="AU877" s="19" t="str">
        <f>IF(係数3!A877="","",係数3!A877)</f>
        <v/>
      </c>
      <c r="AV877" s="19" t="str">
        <f>IF(係数3!B877="","",係数3!B877)</f>
        <v/>
      </c>
      <c r="AW877" s="19" t="str">
        <f>IF(係数3!C877="","",係数3!C877)</f>
        <v>メニューL(残差)</v>
      </c>
      <c r="AX877" s="19">
        <f>IF(係数3!D877="","",係数3!D877)</f>
        <v>6.2200000000000005E-4</v>
      </c>
      <c r="AY877" s="19">
        <f>IF(係数3!E877="","",係数3!E877)</f>
        <v>6.2200000000000005E-4</v>
      </c>
      <c r="AZ877" s="19" t="str">
        <f>IF(係数3!F877="","",係数3!F877)</f>
        <v>鈴与電力(株)</v>
      </c>
      <c r="BA877" s="19" t="str">
        <f>IF(係数3!G877="","",係数3!G877)</f>
        <v>鈴与電力(株)_メニューL(残差)</v>
      </c>
      <c r="BB877" s="19">
        <f t="shared" si="31"/>
        <v>0.622</v>
      </c>
      <c r="BD877" s="19" t="e">
        <f>IF(#REF!="","",#REF!)</f>
        <v>#REF!</v>
      </c>
    </row>
    <row r="878" spans="47:56">
      <c r="AU878" s="19" t="str">
        <f>IF(係数3!A878="","",係数3!A878)</f>
        <v/>
      </c>
      <c r="AV878" s="19" t="str">
        <f>IF(係数3!B878="","",係数3!B878)</f>
        <v/>
      </c>
      <c r="AW878" s="19" t="str">
        <f>IF(係数3!C878="","",係数3!C878)</f>
        <v>(参考値)事業者全体</v>
      </c>
      <c r="AX878" s="19">
        <f>IF(係数3!D878="","",係数3!D878)</f>
        <v>5.2499999999999997E-4</v>
      </c>
      <c r="AY878" s="19">
        <f>IF(係数3!E878="","",係数3!E878)</f>
        <v>5.2499999999999997E-4</v>
      </c>
      <c r="AZ878" s="19" t="str">
        <f>IF(係数3!F878="","",係数3!F878)</f>
        <v>鈴与電力(株)</v>
      </c>
      <c r="BA878" s="19" t="str">
        <f>IF(係数3!G878="","",係数3!G878)</f>
        <v>鈴与電力(株)_(参考値)事業者全体</v>
      </c>
      <c r="BB878" s="19">
        <f t="shared" si="31"/>
        <v>0.52500000000000002</v>
      </c>
      <c r="BD878" s="19" t="e">
        <f>IF(#REF!="","",#REF!)</f>
        <v>#REF!</v>
      </c>
    </row>
    <row r="879" spans="47:56">
      <c r="AU879" s="19" t="str">
        <f>IF(係数3!A879="","",係数3!A879)</f>
        <v>A0507</v>
      </c>
      <c r="AV879" s="19" t="str">
        <f>IF(係数3!B879="","",係数3!B879)</f>
        <v>コープ電力(株)</v>
      </c>
      <c r="AW879" s="19" t="str">
        <f>IF(係数3!C879="","",係数3!C879)</f>
        <v>メニューA</v>
      </c>
      <c r="AX879" s="19">
        <f>IF(係数3!D879="","",係数3!D879)</f>
        <v>0</v>
      </c>
      <c r="AY879" s="19">
        <f>IF(係数3!E879="","",係数3!E879)</f>
        <v>0</v>
      </c>
      <c r="AZ879" s="19" t="str">
        <f>IF(係数3!F879="","",係数3!F879)</f>
        <v>コープ電力(株)</v>
      </c>
      <c r="BA879" s="19" t="str">
        <f>IF(係数3!G879="","",係数3!G879)</f>
        <v>コープ電力(株)_メニューA</v>
      </c>
      <c r="BB879" s="19">
        <f t="shared" si="31"/>
        <v>0</v>
      </c>
      <c r="BD879" s="19" t="e">
        <f>IF(#REF!="","",#REF!)</f>
        <v>#REF!</v>
      </c>
    </row>
    <row r="880" spans="47:56">
      <c r="AU880" s="19" t="str">
        <f>IF(係数3!A880="","",係数3!A880)</f>
        <v/>
      </c>
      <c r="AV880" s="19" t="str">
        <f>IF(係数3!B880="","",係数3!B880)</f>
        <v/>
      </c>
      <c r="AW880" s="19" t="str">
        <f>IF(係数3!C880="","",係数3!C880)</f>
        <v>メニューB(残差)</v>
      </c>
      <c r="AX880" s="19">
        <f>IF(係数3!D880="","",係数3!D880)</f>
        <v>4.2999999999999999E-4</v>
      </c>
      <c r="AY880" s="19">
        <f>IF(係数3!E880="","",係数3!E880)</f>
        <v>4.2999999999999999E-4</v>
      </c>
      <c r="AZ880" s="19" t="str">
        <f>IF(係数3!F880="","",係数3!F880)</f>
        <v>コープ電力(株)</v>
      </c>
      <c r="BA880" s="19" t="str">
        <f>IF(係数3!G880="","",係数3!G880)</f>
        <v>コープ電力(株)_メニューB(残差)</v>
      </c>
      <c r="BB880" s="19">
        <f t="shared" si="31"/>
        <v>0.43</v>
      </c>
      <c r="BD880" s="19" t="e">
        <f>IF(#REF!="","",#REF!)</f>
        <v>#REF!</v>
      </c>
    </row>
    <row r="881" spans="47:56">
      <c r="AU881" s="19" t="str">
        <f>IF(係数3!A881="","",係数3!A881)</f>
        <v/>
      </c>
      <c r="AV881" s="19" t="str">
        <f>IF(係数3!B881="","",係数3!B881)</f>
        <v/>
      </c>
      <c r="AW881" s="19" t="str">
        <f>IF(係数3!C881="","",係数3!C881)</f>
        <v>(参考値)事業者全体</v>
      </c>
      <c r="AX881" s="19">
        <f>IF(係数3!D881="","",係数3!D881)</f>
        <v>4.2000000000000002E-4</v>
      </c>
      <c r="AY881" s="19">
        <f>IF(係数3!E881="","",係数3!E881)</f>
        <v>4.2000000000000002E-4</v>
      </c>
      <c r="AZ881" s="19" t="str">
        <f>IF(係数3!F881="","",係数3!F881)</f>
        <v>コープ電力(株)</v>
      </c>
      <c r="BA881" s="19" t="str">
        <f>IF(係数3!G881="","",係数3!G881)</f>
        <v>コープ電力(株)_(参考値)事業者全体</v>
      </c>
      <c r="BB881" s="19">
        <f t="shared" si="31"/>
        <v>0.42000000000000004</v>
      </c>
      <c r="BD881" s="19" t="e">
        <f>IF(#REF!="","",#REF!)</f>
        <v>#REF!</v>
      </c>
    </row>
    <row r="882" spans="47:56">
      <c r="AU882" s="19" t="str">
        <f>IF(係数3!A882="","",係数3!A882)</f>
        <v>A0511</v>
      </c>
      <c r="AV882" s="19" t="str">
        <f>IF(係数3!B882="","",係数3!B882)</f>
        <v>亀岡ふるさとエナジー(株)</v>
      </c>
      <c r="AW882" s="19" t="str">
        <f>IF(係数3!C882="","",係数3!C882)</f>
        <v/>
      </c>
      <c r="AX882" s="19">
        <f>IF(係数3!D882="","",係数3!D882)</f>
        <v>6.3500000000000004E-4</v>
      </c>
      <c r="AY882" s="19">
        <f>IF(係数3!E882="","",係数3!E882)</f>
        <v>6.3500000000000004E-4</v>
      </c>
      <c r="AZ882" s="19" t="str">
        <f>IF(係数3!F882="","",係数3!F882)</f>
        <v>亀岡ふるさとエナジー(株)</v>
      </c>
      <c r="BA882" s="19" t="str">
        <f>IF(係数3!G882="","",係数3!G882)</f>
        <v>亀岡ふるさとエナジー(株)_</v>
      </c>
      <c r="BB882" s="19">
        <f t="shared" si="31"/>
        <v>0.63500000000000001</v>
      </c>
      <c r="BD882" s="19" t="e">
        <f>IF(#REF!="","",#REF!)</f>
        <v>#REF!</v>
      </c>
    </row>
    <row r="883" spans="47:56">
      <c r="AU883" s="19" t="str">
        <f>IF(係数3!A883="","",係数3!A883)</f>
        <v>A0513</v>
      </c>
      <c r="AV883" s="19" t="str">
        <f>IF(係数3!B883="","",係数3!B883)</f>
        <v>(株)織戸組</v>
      </c>
      <c r="AW883" s="19" t="str">
        <f>IF(係数3!C883="","",係数3!C883)</f>
        <v>メニューA</v>
      </c>
      <c r="AX883" s="19">
        <f>IF(係数3!D883="","",係数3!D883)</f>
        <v>4.2400000000000001E-4</v>
      </c>
      <c r="AY883" s="19">
        <f>IF(係数3!E883="","",係数3!E883)</f>
        <v>4.2400000000000001E-4</v>
      </c>
      <c r="AZ883" s="19" t="str">
        <f>IF(係数3!F883="","",係数3!F883)</f>
        <v>(株)織戸組</v>
      </c>
      <c r="BA883" s="19" t="str">
        <f>IF(係数3!G883="","",係数3!G883)</f>
        <v>(株)織戸組_メニューA</v>
      </c>
      <c r="BB883" s="19">
        <f t="shared" si="31"/>
        <v>0.42399999999999999</v>
      </c>
      <c r="BD883" s="19" t="e">
        <f>IF(#REF!="","",#REF!)</f>
        <v>#REF!</v>
      </c>
    </row>
    <row r="884" spans="47:56">
      <c r="AU884" s="19" t="str">
        <f>IF(係数3!A884="","",係数3!A884)</f>
        <v/>
      </c>
      <c r="AV884" s="19" t="str">
        <f>IF(係数3!B884="","",係数3!B884)</f>
        <v/>
      </c>
      <c r="AW884" s="19" t="str">
        <f>IF(係数3!C884="","",係数3!C884)</f>
        <v>(参考値)事業者全体</v>
      </c>
      <c r="AX884" s="19">
        <f>IF(係数3!D884="","",係数3!D884)</f>
        <v>4.2400000000000001E-4</v>
      </c>
      <c r="AY884" s="19">
        <f>IF(係数3!E884="","",係数3!E884)</f>
        <v>4.2400000000000001E-4</v>
      </c>
      <c r="AZ884" s="19" t="str">
        <f>IF(係数3!F884="","",係数3!F884)</f>
        <v>(株)織戸組</v>
      </c>
      <c r="BA884" s="19" t="str">
        <f>IF(係数3!G884="","",係数3!G884)</f>
        <v>(株)織戸組_(参考値)事業者全体</v>
      </c>
      <c r="BB884" s="19">
        <f t="shared" si="31"/>
        <v>0.42399999999999999</v>
      </c>
      <c r="BD884" s="19" t="e">
        <f>IF(#REF!="","",#REF!)</f>
        <v>#REF!</v>
      </c>
    </row>
    <row r="885" spans="47:56">
      <c r="AU885" s="19" t="str">
        <f>IF(係数3!A885="","",係数3!A885)</f>
        <v>A0514</v>
      </c>
      <c r="AV885" s="19" t="str">
        <f>IF(係数3!B885="","",係数3!B885)</f>
        <v>ふかやeパワー(株)</v>
      </c>
      <c r="AW885" s="19" t="str">
        <f>IF(係数3!C885="","",係数3!C885)</f>
        <v>メニューA</v>
      </c>
      <c r="AX885" s="19">
        <f>IF(係数3!D885="","",係数3!D885)</f>
        <v>0</v>
      </c>
      <c r="AY885" s="19">
        <f>IF(係数3!E885="","",係数3!E885)</f>
        <v>0</v>
      </c>
      <c r="AZ885" s="19" t="str">
        <f>IF(係数3!F885="","",係数3!F885)</f>
        <v>ふかやeパワー(株)</v>
      </c>
      <c r="BA885" s="19" t="str">
        <f>IF(係数3!G885="","",係数3!G885)</f>
        <v>ふかやeパワー(株)_メニューA</v>
      </c>
      <c r="BB885" s="19">
        <f t="shared" si="31"/>
        <v>0</v>
      </c>
      <c r="BD885" s="19" t="e">
        <f>IF(#REF!="","",#REF!)</f>
        <v>#REF!</v>
      </c>
    </row>
    <row r="886" spans="47:56">
      <c r="AU886" s="19" t="str">
        <f>IF(係数3!A886="","",係数3!A886)</f>
        <v/>
      </c>
      <c r="AV886" s="19" t="str">
        <f>IF(係数3!B886="","",係数3!B886)</f>
        <v/>
      </c>
      <c r="AW886" s="19" t="str">
        <f>IF(係数3!C886="","",係数3!C886)</f>
        <v>メニューB(残差)</v>
      </c>
      <c r="AX886" s="19">
        <f>IF(係数3!D886="","",係数3!D886)</f>
        <v>3.9199999999999999E-4</v>
      </c>
      <c r="AY886" s="19">
        <f>IF(係数3!E886="","",係数3!E886)</f>
        <v>3.9199999999999999E-4</v>
      </c>
      <c r="AZ886" s="19" t="str">
        <f>IF(係数3!F886="","",係数3!F886)</f>
        <v>ふかやeパワー(株)</v>
      </c>
      <c r="BA886" s="19" t="str">
        <f>IF(係数3!G886="","",係数3!G886)</f>
        <v>ふかやeパワー(株)_メニューB(残差)</v>
      </c>
      <c r="BB886" s="19">
        <f t="shared" si="31"/>
        <v>0.39200000000000002</v>
      </c>
      <c r="BD886" s="19" t="e">
        <f>IF(#REF!="","",#REF!)</f>
        <v>#REF!</v>
      </c>
    </row>
    <row r="887" spans="47:56">
      <c r="AU887" s="19" t="str">
        <f>IF(係数3!A887="","",係数3!A887)</f>
        <v/>
      </c>
      <c r="AV887" s="19" t="str">
        <f>IF(係数3!B887="","",係数3!B887)</f>
        <v/>
      </c>
      <c r="AW887" s="19" t="str">
        <f>IF(係数3!C887="","",係数3!C887)</f>
        <v>(参考値)事業者全体</v>
      </c>
      <c r="AX887" s="19">
        <f>IF(係数3!D887="","",係数3!D887)</f>
        <v>3.6299999999999999E-4</v>
      </c>
      <c r="AY887" s="19">
        <f>IF(係数3!E887="","",係数3!E887)</f>
        <v>3.6299999999999999E-4</v>
      </c>
      <c r="AZ887" s="19" t="str">
        <f>IF(係数3!F887="","",係数3!F887)</f>
        <v>ふかやeパワー(株)</v>
      </c>
      <c r="BA887" s="19" t="str">
        <f>IF(係数3!G887="","",係数3!G887)</f>
        <v>ふかやeパワー(株)_(参考値)事業者全体</v>
      </c>
      <c r="BB887" s="19">
        <f t="shared" si="31"/>
        <v>0.36299999999999999</v>
      </c>
      <c r="BD887" s="19" t="e">
        <f>IF(#REF!="","",#REF!)</f>
        <v>#REF!</v>
      </c>
    </row>
    <row r="888" spans="47:56">
      <c r="AU888" s="19" t="str">
        <f>IF(係数3!A888="","",係数3!A888)</f>
        <v>A0515</v>
      </c>
      <c r="AV888" s="19" t="str">
        <f>IF(係数3!B888="","",係数3!B888)</f>
        <v>(株)Link Life</v>
      </c>
      <c r="AW888" s="19" t="str">
        <f>IF(係数3!C888="","",係数3!C888)</f>
        <v/>
      </c>
      <c r="AX888" s="19">
        <f>IF(係数3!D888="","",係数3!D888)</f>
        <v>4.6299999999999998E-4</v>
      </c>
      <c r="AY888" s="19">
        <f>IF(係数3!E888="","",係数3!E888)</f>
        <v>4.6299999999999998E-4</v>
      </c>
      <c r="AZ888" s="19" t="str">
        <f>IF(係数3!F888="","",係数3!F888)</f>
        <v>(株)Link Life</v>
      </c>
      <c r="BA888" s="19" t="str">
        <f>IF(係数3!G888="","",係数3!G888)</f>
        <v>(株)Link Life_</v>
      </c>
      <c r="BB888" s="19">
        <f t="shared" si="31"/>
        <v>0.46299999999999997</v>
      </c>
      <c r="BD888" s="19" t="e">
        <f>IF(#REF!="","",#REF!)</f>
        <v>#REF!</v>
      </c>
    </row>
    <row r="889" spans="47:56">
      <c r="AU889" s="19" t="str">
        <f>IF(係数3!A889="","",係数3!A889)</f>
        <v>A0518</v>
      </c>
      <c r="AV889" s="19" t="str">
        <f>IF(係数3!B889="","",係数3!B889)</f>
        <v>(株)グローバルキャスト</v>
      </c>
      <c r="AW889" s="19" t="str">
        <f>IF(係数3!C889="","",係数3!C889)</f>
        <v/>
      </c>
      <c r="AX889" s="19">
        <f>IF(係数3!D889="","",係数3!D889)</f>
        <v>4.1899999999999999E-4</v>
      </c>
      <c r="AY889" s="19">
        <f>IF(係数3!E889="","",係数3!E889)</f>
        <v>4.1899999999999999E-4</v>
      </c>
      <c r="AZ889" s="19" t="str">
        <f>IF(係数3!F889="","",係数3!F889)</f>
        <v>(株)グローバルキャスト</v>
      </c>
      <c r="BA889" s="19" t="str">
        <f>IF(係数3!G889="","",係数3!G889)</f>
        <v>(株)グローバルキャスト_</v>
      </c>
      <c r="BB889" s="19">
        <f t="shared" si="31"/>
        <v>0.41899999999999998</v>
      </c>
      <c r="BD889" s="19" t="e">
        <f>IF(#REF!="","",#REF!)</f>
        <v>#REF!</v>
      </c>
    </row>
    <row r="890" spans="47:56">
      <c r="AU890" s="19" t="str">
        <f>IF(係数3!A890="","",係数3!A890)</f>
        <v>A0519</v>
      </c>
      <c r="AV890" s="19" t="str">
        <f>IF(係数3!B890="","",係数3!B890)</f>
        <v>日本エネルギー総合システム(株)</v>
      </c>
      <c r="AW890" s="19" t="str">
        <f>IF(係数3!C890="","",係数3!C890)</f>
        <v>メニューA</v>
      </c>
      <c r="AX890" s="19">
        <f>IF(係数3!D890="","",係数3!D890)</f>
        <v>0</v>
      </c>
      <c r="AY890" s="19">
        <f>IF(係数3!E890="","",係数3!E890)</f>
        <v>0</v>
      </c>
      <c r="AZ890" s="19" t="str">
        <f>IF(係数3!F890="","",係数3!F890)</f>
        <v>日本エネルギー総合システム(株)</v>
      </c>
      <c r="BA890" s="19" t="str">
        <f>IF(係数3!G890="","",係数3!G890)</f>
        <v>日本エネルギー総合システム(株)_メニューA</v>
      </c>
      <c r="BB890" s="19">
        <f t="shared" si="31"/>
        <v>0</v>
      </c>
      <c r="BD890" s="19" t="e">
        <f>IF(#REF!="","",#REF!)</f>
        <v>#REF!</v>
      </c>
    </row>
    <row r="891" spans="47:56">
      <c r="AU891" s="19" t="str">
        <f>IF(係数3!A891="","",係数3!A891)</f>
        <v/>
      </c>
      <c r="AV891" s="19" t="str">
        <f>IF(係数3!B891="","",係数3!B891)</f>
        <v/>
      </c>
      <c r="AW891" s="19" t="str">
        <f>IF(係数3!C891="","",係数3!C891)</f>
        <v>メニューB</v>
      </c>
      <c r="AX891" s="19">
        <f>IF(係数3!D891="","",係数3!D891)</f>
        <v>1.6699999999999999E-4</v>
      </c>
      <c r="AY891" s="19">
        <f>IF(係数3!E891="","",係数3!E891)</f>
        <v>1.6699999999999999E-4</v>
      </c>
      <c r="AZ891" s="19" t="str">
        <f>IF(係数3!F891="","",係数3!F891)</f>
        <v>日本エネルギー総合システム(株)</v>
      </c>
      <c r="BA891" s="19" t="str">
        <f>IF(係数3!G891="","",係数3!G891)</f>
        <v>日本エネルギー総合システム(株)_メニューB</v>
      </c>
      <c r="BB891" s="19">
        <f t="shared" si="31"/>
        <v>0.16699999999999998</v>
      </c>
      <c r="BD891" s="19" t="e">
        <f>IF(#REF!="","",#REF!)</f>
        <v>#REF!</v>
      </c>
    </row>
    <row r="892" spans="47:56">
      <c r="AU892" s="19" t="str">
        <f>IF(係数3!A892="","",係数3!A892)</f>
        <v/>
      </c>
      <c r="AV892" s="19" t="str">
        <f>IF(係数3!B892="","",係数3!B892)</f>
        <v/>
      </c>
      <c r="AW892" s="19" t="str">
        <f>IF(係数3!C892="","",係数3!C892)</f>
        <v>メニューC</v>
      </c>
      <c r="AX892" s="19">
        <f>IF(係数3!D892="","",係数3!D892)</f>
        <v>2.1000000000000001E-4</v>
      </c>
      <c r="AY892" s="19">
        <f>IF(係数3!E892="","",係数3!E892)</f>
        <v>2.1000000000000001E-4</v>
      </c>
      <c r="AZ892" s="19" t="str">
        <f>IF(係数3!F892="","",係数3!F892)</f>
        <v>日本エネルギー総合システム(株)</v>
      </c>
      <c r="BA892" s="19" t="str">
        <f>IF(係数3!G892="","",係数3!G892)</f>
        <v>日本エネルギー総合システム(株)_メニューC</v>
      </c>
      <c r="BB892" s="19">
        <f t="shared" si="31"/>
        <v>0.21000000000000002</v>
      </c>
      <c r="BD892" s="19" t="e">
        <f>IF(#REF!="","",#REF!)</f>
        <v>#REF!</v>
      </c>
    </row>
    <row r="893" spans="47:56">
      <c r="AU893" s="19" t="str">
        <f>IF(係数3!A893="","",係数3!A893)</f>
        <v/>
      </c>
      <c r="AV893" s="19" t="str">
        <f>IF(係数3!B893="","",係数3!B893)</f>
        <v/>
      </c>
      <c r="AW893" s="19" t="str">
        <f>IF(係数3!C893="","",係数3!C893)</f>
        <v>メニューD</v>
      </c>
      <c r="AX893" s="19">
        <f>IF(係数3!D893="","",係数3!D893)</f>
        <v>2.7399999999999999E-4</v>
      </c>
      <c r="AY893" s="19">
        <f>IF(係数3!E893="","",係数3!E893)</f>
        <v>2.7399999999999999E-4</v>
      </c>
      <c r="AZ893" s="19" t="str">
        <f>IF(係数3!F893="","",係数3!F893)</f>
        <v>日本エネルギー総合システム(株)</v>
      </c>
      <c r="BA893" s="19" t="str">
        <f>IF(係数3!G893="","",係数3!G893)</f>
        <v>日本エネルギー総合システム(株)_メニューD</v>
      </c>
      <c r="BB893" s="19">
        <f t="shared" si="31"/>
        <v>0.27399999999999997</v>
      </c>
      <c r="BD893" s="19" t="e">
        <f>IF(#REF!="","",#REF!)</f>
        <v>#REF!</v>
      </c>
    </row>
    <row r="894" spans="47:56">
      <c r="AU894" s="19" t="str">
        <f>IF(係数3!A894="","",係数3!A894)</f>
        <v/>
      </c>
      <c r="AV894" s="19" t="str">
        <f>IF(係数3!B894="","",係数3!B894)</f>
        <v/>
      </c>
      <c r="AW894" s="19" t="str">
        <f>IF(係数3!C894="","",係数3!C894)</f>
        <v>メニューE</v>
      </c>
      <c r="AX894" s="19">
        <f>IF(係数3!D894="","",係数3!D894)</f>
        <v>2.9500000000000001E-4</v>
      </c>
      <c r="AY894" s="19">
        <f>IF(係数3!E894="","",係数3!E894)</f>
        <v>2.9500000000000001E-4</v>
      </c>
      <c r="AZ894" s="19" t="str">
        <f>IF(係数3!F894="","",係数3!F894)</f>
        <v>日本エネルギー総合システム(株)</v>
      </c>
      <c r="BA894" s="19" t="str">
        <f>IF(係数3!G894="","",係数3!G894)</f>
        <v>日本エネルギー総合システム(株)_メニューE</v>
      </c>
      <c r="BB894" s="19">
        <f t="shared" si="31"/>
        <v>0.29500000000000004</v>
      </c>
      <c r="BD894" s="19" t="e">
        <f>IF(#REF!="","",#REF!)</f>
        <v>#REF!</v>
      </c>
    </row>
    <row r="895" spans="47:56">
      <c r="AU895" s="19" t="str">
        <f>IF(係数3!A895="","",係数3!A895)</f>
        <v/>
      </c>
      <c r="AV895" s="19" t="str">
        <f>IF(係数3!B895="","",係数3!B895)</f>
        <v/>
      </c>
      <c r="AW895" s="19" t="str">
        <f>IF(係数3!C895="","",係数3!C895)</f>
        <v>メニューF</v>
      </c>
      <c r="AX895" s="19">
        <f>IF(係数3!D895="","",係数3!D895)</f>
        <v>3.8000000000000002E-4</v>
      </c>
      <c r="AY895" s="19">
        <f>IF(係数3!E895="","",係数3!E895)</f>
        <v>3.8000000000000002E-4</v>
      </c>
      <c r="AZ895" s="19" t="str">
        <f>IF(係数3!F895="","",係数3!F895)</f>
        <v>日本エネルギー総合システム(株)</v>
      </c>
      <c r="BA895" s="19" t="str">
        <f>IF(係数3!G895="","",係数3!G895)</f>
        <v>日本エネルギー総合システム(株)_メニューF</v>
      </c>
      <c r="BB895" s="19">
        <f t="shared" si="31"/>
        <v>0.38</v>
      </c>
      <c r="BD895" s="19" t="e">
        <f>IF(#REF!="","",#REF!)</f>
        <v>#REF!</v>
      </c>
    </row>
    <row r="896" spans="47:56">
      <c r="AU896" s="19" t="str">
        <f>IF(係数3!A896="","",係数3!A896)</f>
        <v/>
      </c>
      <c r="AV896" s="19" t="str">
        <f>IF(係数3!B896="","",係数3!B896)</f>
        <v/>
      </c>
      <c r="AW896" s="19" t="str">
        <f>IF(係数3!C896="","",係数3!C896)</f>
        <v>メニューG(残差)</v>
      </c>
      <c r="AX896" s="19">
        <f>IF(係数3!D896="","",係数3!D896)</f>
        <v>4.64E-4</v>
      </c>
      <c r="AY896" s="19">
        <f>IF(係数3!E896="","",係数3!E896)</f>
        <v>4.64E-4</v>
      </c>
      <c r="AZ896" s="19" t="str">
        <f>IF(係数3!F896="","",係数3!F896)</f>
        <v>日本エネルギー総合システム(株)</v>
      </c>
      <c r="BA896" s="19" t="str">
        <f>IF(係数3!G896="","",係数3!G896)</f>
        <v>日本エネルギー総合システム(株)_メニューG(残差)</v>
      </c>
      <c r="BB896" s="19">
        <f t="shared" si="31"/>
        <v>0.46400000000000002</v>
      </c>
      <c r="BD896" s="19" t="e">
        <f>IF(#REF!="","",#REF!)</f>
        <v>#REF!</v>
      </c>
    </row>
    <row r="897" spans="47:56">
      <c r="AU897" s="19" t="str">
        <f>IF(係数3!A897="","",係数3!A897)</f>
        <v/>
      </c>
      <c r="AV897" s="19" t="str">
        <f>IF(係数3!B897="","",係数3!B897)</f>
        <v/>
      </c>
      <c r="AW897" s="19" t="str">
        <f>IF(係数3!C897="","",係数3!C897)</f>
        <v>(参考値)事業者全体</v>
      </c>
      <c r="AX897" s="19">
        <f>IF(係数3!D897="","",係数3!D897)</f>
        <v>3.9899999999999999E-4</v>
      </c>
      <c r="AY897" s="19">
        <f>IF(係数3!E897="","",係数3!E897)</f>
        <v>3.9899999999999999E-4</v>
      </c>
      <c r="AZ897" s="19" t="str">
        <f>IF(係数3!F897="","",係数3!F897)</f>
        <v>日本エネルギー総合システム(株)</v>
      </c>
      <c r="BA897" s="19" t="str">
        <f>IF(係数3!G897="","",係数3!G897)</f>
        <v>日本エネルギー総合システム(株)_(参考値)事業者全体</v>
      </c>
      <c r="BB897" s="19">
        <f t="shared" si="31"/>
        <v>0.39900000000000002</v>
      </c>
      <c r="BD897" s="19" t="e">
        <f>IF(#REF!="","",#REF!)</f>
        <v>#REF!</v>
      </c>
    </row>
    <row r="898" spans="47:56">
      <c r="AU898" s="19" t="str">
        <f>IF(係数3!A898="","",係数3!A898)</f>
        <v>A0520</v>
      </c>
      <c r="AV898" s="19" t="str">
        <f>IF(係数3!B898="","",係数3!B898)</f>
        <v>イワタニ東海(株)</v>
      </c>
      <c r="AW898" s="19" t="str">
        <f>IF(係数3!C898="","",係数3!C898)</f>
        <v/>
      </c>
      <c r="AX898" s="19">
        <f>IF(係数3!D898="","",係数3!D898)</f>
        <v>4.1899999999999999E-4</v>
      </c>
      <c r="AY898" s="19">
        <f>IF(係数3!E898="","",係数3!E898)</f>
        <v>4.1899999999999999E-4</v>
      </c>
      <c r="AZ898" s="19" t="str">
        <f>IF(係数3!F898="","",係数3!F898)</f>
        <v>イワタニ東海(株)</v>
      </c>
      <c r="BA898" s="19" t="str">
        <f>IF(係数3!G898="","",係数3!G898)</f>
        <v>イワタニ東海(株)_</v>
      </c>
      <c r="BB898" s="19">
        <f t="shared" si="31"/>
        <v>0.41899999999999998</v>
      </c>
      <c r="BD898" s="19" t="e">
        <f>IF(#REF!="","",#REF!)</f>
        <v>#REF!</v>
      </c>
    </row>
    <row r="899" spans="47:56">
      <c r="AU899" s="19" t="str">
        <f>IF(係数3!A899="","",係数3!A899)</f>
        <v>A0525</v>
      </c>
      <c r="AV899" s="19" t="str">
        <f>IF(係数3!B899="","",係数3!B899)</f>
        <v>(株)ところざわ未来電力</v>
      </c>
      <c r="AW899" s="19" t="str">
        <f>IF(係数3!C899="","",係数3!C899)</f>
        <v>メニューA</v>
      </c>
      <c r="AX899" s="19">
        <f>IF(係数3!D899="","",係数3!D899)</f>
        <v>1E-4</v>
      </c>
      <c r="AY899" s="19">
        <f>IF(係数3!E899="","",係数3!E899)</f>
        <v>1E-4</v>
      </c>
      <c r="AZ899" s="19" t="str">
        <f>IF(係数3!F899="","",係数3!F899)</f>
        <v>(株)ところざわ未来電力</v>
      </c>
      <c r="BA899" s="19" t="str">
        <f>IF(係数3!G899="","",係数3!G899)</f>
        <v>(株)ところざわ未来電力_メニューA</v>
      </c>
      <c r="BB899" s="19">
        <f t="shared" si="31"/>
        <v>0.1</v>
      </c>
      <c r="BD899" s="19" t="e">
        <f>IF(#REF!="","",#REF!)</f>
        <v>#REF!</v>
      </c>
    </row>
    <row r="900" spans="47:56">
      <c r="AU900" s="19" t="str">
        <f>IF(係数3!A900="","",係数3!A900)</f>
        <v/>
      </c>
      <c r="AV900" s="19" t="str">
        <f>IF(係数3!B900="","",係数3!B900)</f>
        <v/>
      </c>
      <c r="AW900" s="19" t="str">
        <f>IF(係数3!C900="","",係数3!C900)</f>
        <v>メニューB</v>
      </c>
      <c r="AX900" s="19">
        <f>IF(係数3!D900="","",係数3!D900)</f>
        <v>0</v>
      </c>
      <c r="AY900" s="19">
        <f>IF(係数3!E900="","",係数3!E900)</f>
        <v>0</v>
      </c>
      <c r="AZ900" s="19" t="str">
        <f>IF(係数3!F900="","",係数3!F900)</f>
        <v>(株)ところざわ未来電力</v>
      </c>
      <c r="BA900" s="19" t="str">
        <f>IF(係数3!G900="","",係数3!G900)</f>
        <v>(株)ところざわ未来電力_メニューB</v>
      </c>
      <c r="BB900" s="19">
        <f t="shared" si="31"/>
        <v>0</v>
      </c>
      <c r="BD900" s="19" t="e">
        <f>IF(#REF!="","",#REF!)</f>
        <v>#REF!</v>
      </c>
    </row>
    <row r="901" spans="47:56">
      <c r="AU901" s="19" t="str">
        <f>IF(係数3!A901="","",係数3!A901)</f>
        <v/>
      </c>
      <c r="AV901" s="19" t="str">
        <f>IF(係数3!B901="","",係数3!B901)</f>
        <v/>
      </c>
      <c r="AW901" s="19" t="str">
        <f>IF(係数3!C901="","",係数3!C901)</f>
        <v>メニューC(残差)</v>
      </c>
      <c r="AX901" s="19">
        <f>IF(係数3!D901="","",係数3!D901)</f>
        <v>1.02E-4</v>
      </c>
      <c r="AY901" s="19">
        <f>IF(係数3!E901="","",係数3!E901)</f>
        <v>1.02E-4</v>
      </c>
      <c r="AZ901" s="19" t="str">
        <f>IF(係数3!F901="","",係数3!F901)</f>
        <v>(株)ところざわ未来電力</v>
      </c>
      <c r="BA901" s="19" t="str">
        <f>IF(係数3!G901="","",係数3!G901)</f>
        <v>(株)ところざわ未来電力_メニューC(残差)</v>
      </c>
      <c r="BB901" s="19">
        <f t="shared" si="31"/>
        <v>0.10199999999999999</v>
      </c>
      <c r="BD901" s="19" t="e">
        <f>IF(#REF!="","",#REF!)</f>
        <v>#REF!</v>
      </c>
    </row>
    <row r="902" spans="47:56">
      <c r="AU902" s="19" t="str">
        <f>IF(係数3!A902="","",係数3!A902)</f>
        <v/>
      </c>
      <c r="AV902" s="19" t="str">
        <f>IF(係数3!B902="","",係数3!B902)</f>
        <v/>
      </c>
      <c r="AW902" s="19" t="str">
        <f>IF(係数3!C902="","",係数3!C902)</f>
        <v>(参考値)事業者全体</v>
      </c>
      <c r="AX902" s="19">
        <f>IF(係数3!D902="","",係数3!D902)</f>
        <v>1E-4</v>
      </c>
      <c r="AY902" s="19">
        <f>IF(係数3!E902="","",係数3!E902)</f>
        <v>1E-4</v>
      </c>
      <c r="AZ902" s="19" t="str">
        <f>IF(係数3!F902="","",係数3!F902)</f>
        <v>(株)ところざわ未来電力</v>
      </c>
      <c r="BA902" s="19" t="str">
        <f>IF(係数3!G902="","",係数3!G902)</f>
        <v>(株)ところざわ未来電力_(参考値)事業者全体</v>
      </c>
      <c r="BB902" s="19">
        <f t="shared" ref="BB902:BB965" si="32">AY902*1000</f>
        <v>0.1</v>
      </c>
      <c r="BD902" s="19" t="e">
        <f>IF(#REF!="","",#REF!)</f>
        <v>#REF!</v>
      </c>
    </row>
    <row r="903" spans="47:56">
      <c r="AU903" s="19" t="str">
        <f>IF(係数3!A903="","",係数3!A903)</f>
        <v>A0526</v>
      </c>
      <c r="AV903" s="19" t="str">
        <f>IF(係数3!B903="","",係数3!B903)</f>
        <v>朝日ガスエナジー(株)</v>
      </c>
      <c r="AW903" s="19" t="str">
        <f>IF(係数3!C903="","",係数3!C903)</f>
        <v/>
      </c>
      <c r="AX903" s="19">
        <f>IF(係数3!D903="","",係数3!D903)</f>
        <v>4.1899999999999999E-4</v>
      </c>
      <c r="AY903" s="19">
        <f>IF(係数3!E903="","",係数3!E903)</f>
        <v>4.1899999999999999E-4</v>
      </c>
      <c r="AZ903" s="19" t="str">
        <f>IF(係数3!F903="","",係数3!F903)</f>
        <v>朝日ガスエナジー(株)</v>
      </c>
      <c r="BA903" s="19" t="str">
        <f>IF(係数3!G903="","",係数3!G903)</f>
        <v>朝日ガスエナジー(株)_</v>
      </c>
      <c r="BB903" s="19">
        <f t="shared" si="32"/>
        <v>0.41899999999999998</v>
      </c>
      <c r="BD903" s="19" t="e">
        <f>IF(#REF!="","",#REF!)</f>
        <v>#REF!</v>
      </c>
    </row>
    <row r="904" spans="47:56">
      <c r="AU904" s="19" t="str">
        <f>IF(係数3!A904="","",係数3!A904)</f>
        <v>A0528</v>
      </c>
      <c r="AV904" s="19" t="str">
        <f>IF(係数3!B904="","",係数3!B904)</f>
        <v>(株)エネファント</v>
      </c>
      <c r="AW904" s="19" t="str">
        <f>IF(係数3!C904="","",係数3!C904)</f>
        <v>メニューA</v>
      </c>
      <c r="AX904" s="19">
        <f>IF(係数3!D904="","",係数3!D904)</f>
        <v>0</v>
      </c>
      <c r="AY904" s="19">
        <f>IF(係数3!E904="","",係数3!E904)</f>
        <v>0</v>
      </c>
      <c r="AZ904" s="19" t="str">
        <f>IF(係数3!F904="","",係数3!F904)</f>
        <v>(株)エネファント</v>
      </c>
      <c r="BA904" s="19" t="str">
        <f>IF(係数3!G904="","",係数3!G904)</f>
        <v>(株)エネファント_メニューA</v>
      </c>
      <c r="BB904" s="19">
        <f t="shared" si="32"/>
        <v>0</v>
      </c>
      <c r="BD904" s="19" t="e">
        <f>IF(#REF!="","",#REF!)</f>
        <v>#REF!</v>
      </c>
    </row>
    <row r="905" spans="47:56">
      <c r="AU905" s="19" t="str">
        <f>IF(係数3!A905="","",係数3!A905)</f>
        <v/>
      </c>
      <c r="AV905" s="19" t="str">
        <f>IF(係数3!B905="","",係数3!B905)</f>
        <v/>
      </c>
      <c r="AW905" s="19" t="str">
        <f>IF(係数3!C905="","",係数3!C905)</f>
        <v>メニューB</v>
      </c>
      <c r="AX905" s="19">
        <f>IF(係数3!D905="","",係数3!D905)</f>
        <v>8.7000000000000001E-5</v>
      </c>
      <c r="AY905" s="19">
        <f>IF(係数3!E905="","",係数3!E905)</f>
        <v>8.7000000000000001E-5</v>
      </c>
      <c r="AZ905" s="19" t="str">
        <f>IF(係数3!F905="","",係数3!F905)</f>
        <v>(株)エネファント</v>
      </c>
      <c r="BA905" s="19" t="str">
        <f>IF(係数3!G905="","",係数3!G905)</f>
        <v>(株)エネファント_メニューB</v>
      </c>
      <c r="BB905" s="19">
        <f t="shared" si="32"/>
        <v>8.6999999999999994E-2</v>
      </c>
      <c r="BD905" s="19" t="e">
        <f>IF(#REF!="","",#REF!)</f>
        <v>#REF!</v>
      </c>
    </row>
    <row r="906" spans="47:56">
      <c r="AU906" s="19" t="str">
        <f>IF(係数3!A906="","",係数3!A906)</f>
        <v/>
      </c>
      <c r="AV906" s="19" t="str">
        <f>IF(係数3!B906="","",係数3!B906)</f>
        <v/>
      </c>
      <c r="AW906" s="19" t="str">
        <f>IF(係数3!C906="","",係数3!C906)</f>
        <v>メニューC(残差)</v>
      </c>
      <c r="AX906" s="19">
        <f>IF(係数3!D906="","",係数3!D906)</f>
        <v>3.7300000000000001E-4</v>
      </c>
      <c r="AY906" s="19">
        <f>IF(係数3!E906="","",係数3!E906)</f>
        <v>3.7300000000000001E-4</v>
      </c>
      <c r="AZ906" s="19" t="str">
        <f>IF(係数3!F906="","",係数3!F906)</f>
        <v>(株)エネファント</v>
      </c>
      <c r="BA906" s="19" t="str">
        <f>IF(係数3!G906="","",係数3!G906)</f>
        <v>(株)エネファント_メニューC(残差)</v>
      </c>
      <c r="BB906" s="19">
        <f t="shared" si="32"/>
        <v>0.373</v>
      </c>
      <c r="BD906" s="19" t="e">
        <f>IF(#REF!="","",#REF!)</f>
        <v>#REF!</v>
      </c>
    </row>
    <row r="907" spans="47:56">
      <c r="AU907" s="19" t="str">
        <f>IF(係数3!A907="","",係数3!A907)</f>
        <v/>
      </c>
      <c r="AV907" s="19" t="str">
        <f>IF(係数3!B907="","",係数3!B907)</f>
        <v/>
      </c>
      <c r="AW907" s="19" t="str">
        <f>IF(係数3!C907="","",係数3!C907)</f>
        <v>(参考値)事業者全体</v>
      </c>
      <c r="AX907" s="19">
        <f>IF(係数3!D907="","",係数3!D907)</f>
        <v>3.7199999999999999E-4</v>
      </c>
      <c r="AY907" s="19">
        <f>IF(係数3!E907="","",係数3!E907)</f>
        <v>3.7199999999999999E-4</v>
      </c>
      <c r="AZ907" s="19" t="str">
        <f>IF(係数3!F907="","",係数3!F907)</f>
        <v>(株)エネファント</v>
      </c>
      <c r="BA907" s="19" t="str">
        <f>IF(係数3!G907="","",係数3!G907)</f>
        <v>(株)エネファント_(参考値)事業者全体</v>
      </c>
      <c r="BB907" s="19">
        <f t="shared" si="32"/>
        <v>0.372</v>
      </c>
      <c r="BD907" s="19" t="e">
        <f>IF(#REF!="","",#REF!)</f>
        <v>#REF!</v>
      </c>
    </row>
    <row r="908" spans="47:56">
      <c r="AU908" s="19" t="str">
        <f>IF(係数3!A908="","",係数3!A908)</f>
        <v>A0529</v>
      </c>
      <c r="AV908" s="19" t="str">
        <f>IF(係数3!B908="","",係数3!B908)</f>
        <v>(株)エスエナジー</v>
      </c>
      <c r="AW908" s="19" t="str">
        <f>IF(係数3!C908="","",係数3!C908)</f>
        <v/>
      </c>
      <c r="AX908" s="19">
        <f>IF(係数3!D908="","",係数3!D908)</f>
        <v>5.9000000000000003E-4</v>
      </c>
      <c r="AY908" s="19">
        <f>IF(係数3!E908="","",係数3!E908)</f>
        <v>5.9000000000000003E-4</v>
      </c>
      <c r="AZ908" s="19" t="str">
        <f>IF(係数3!F908="","",係数3!F908)</f>
        <v>(株)エスエナジー</v>
      </c>
      <c r="BA908" s="19" t="str">
        <f>IF(係数3!G908="","",係数3!G908)</f>
        <v>(株)エスエナジー_</v>
      </c>
      <c r="BB908" s="19">
        <f t="shared" si="32"/>
        <v>0.59000000000000008</v>
      </c>
      <c r="BD908" s="19" t="e">
        <f>IF(#REF!="","",#REF!)</f>
        <v>#REF!</v>
      </c>
    </row>
    <row r="909" spans="47:56">
      <c r="AU909" s="19" t="str">
        <f>IF(係数3!A909="","",係数3!A909)</f>
        <v>A0532</v>
      </c>
      <c r="AV909" s="19" t="str">
        <f>IF(係数3!B909="","",係数3!B909)</f>
        <v>(株)フリクト電力(旧：(株)Mpower)</v>
      </c>
      <c r="AW909" s="19" t="str">
        <f>IF(係数3!C909="","",係数3!C909)</f>
        <v/>
      </c>
      <c r="AX909" s="19">
        <f>IF(係数3!D909="","",係数3!D909)</f>
        <v>4.2400000000000001E-4</v>
      </c>
      <c r="AY909" s="19">
        <f>IF(係数3!E909="","",係数3!E909)</f>
        <v>4.2400000000000001E-4</v>
      </c>
      <c r="AZ909" s="19" t="str">
        <f>IF(係数3!F909="","",係数3!F909)</f>
        <v>(株)フリクト電力(旧：(株)Mpower)</v>
      </c>
      <c r="BA909" s="19" t="str">
        <f>IF(係数3!G909="","",係数3!G909)</f>
        <v>(株)フリクト電力(旧：(株)Mpower)_</v>
      </c>
      <c r="BB909" s="19">
        <f t="shared" si="32"/>
        <v>0.42399999999999999</v>
      </c>
      <c r="BD909" s="19" t="e">
        <f>IF(#REF!="","",#REF!)</f>
        <v>#REF!</v>
      </c>
    </row>
    <row r="910" spans="47:56">
      <c r="AU910" s="19" t="str">
        <f>IF(係数3!A910="","",係数3!A910)</f>
        <v>A0533</v>
      </c>
      <c r="AV910" s="19" t="str">
        <f>IF(係数3!B910="","",係数3!B910)</f>
        <v>秩父新電力(株)</v>
      </c>
      <c r="AW910" s="19" t="str">
        <f>IF(係数3!C910="","",係数3!C910)</f>
        <v>メニューA</v>
      </c>
      <c r="AX910" s="19">
        <f>IF(係数3!D910="","",係数3!D910)</f>
        <v>0</v>
      </c>
      <c r="AY910" s="19">
        <f>IF(係数3!E910="","",係数3!E910)</f>
        <v>0</v>
      </c>
      <c r="AZ910" s="19" t="str">
        <f>IF(係数3!F910="","",係数3!F910)</f>
        <v>秩父新電力(株)</v>
      </c>
      <c r="BA910" s="19" t="str">
        <f>IF(係数3!G910="","",係数3!G910)</f>
        <v>秩父新電力(株)_メニューA</v>
      </c>
      <c r="BB910" s="19">
        <f t="shared" si="32"/>
        <v>0</v>
      </c>
      <c r="BD910" s="19" t="e">
        <f>IF(#REF!="","",#REF!)</f>
        <v>#REF!</v>
      </c>
    </row>
    <row r="911" spans="47:56">
      <c r="AU911" s="19" t="str">
        <f>IF(係数3!A911="","",係数3!A911)</f>
        <v/>
      </c>
      <c r="AV911" s="19" t="str">
        <f>IF(係数3!B911="","",係数3!B911)</f>
        <v/>
      </c>
      <c r="AW911" s="19" t="str">
        <f>IF(係数3!C911="","",係数3!C911)</f>
        <v>メニューB</v>
      </c>
      <c r="AX911" s="19">
        <f>IF(係数3!D911="","",係数3!D911)</f>
        <v>2.99E-4</v>
      </c>
      <c r="AY911" s="19">
        <f>IF(係数3!E911="","",係数3!E911)</f>
        <v>2.99E-4</v>
      </c>
      <c r="AZ911" s="19" t="str">
        <f>IF(係数3!F911="","",係数3!F911)</f>
        <v>秩父新電力(株)</v>
      </c>
      <c r="BA911" s="19" t="str">
        <f>IF(係数3!G911="","",係数3!G911)</f>
        <v>秩父新電力(株)_メニューB</v>
      </c>
      <c r="BB911" s="19">
        <f t="shared" si="32"/>
        <v>0.29899999999999999</v>
      </c>
      <c r="BD911" s="19" t="e">
        <f>IF(#REF!="","",#REF!)</f>
        <v>#REF!</v>
      </c>
    </row>
    <row r="912" spans="47:56">
      <c r="AU912" s="19" t="str">
        <f>IF(係数3!A912="","",係数3!A912)</f>
        <v/>
      </c>
      <c r="AV912" s="19" t="str">
        <f>IF(係数3!B912="","",係数3!B912)</f>
        <v/>
      </c>
      <c r="AW912" s="19" t="str">
        <f>IF(係数3!C912="","",係数3!C912)</f>
        <v>メニューC(残差)</v>
      </c>
      <c r="AX912" s="19">
        <f>IF(係数3!D912="","",係数3!D912)</f>
        <v>7.0100000000000002E-4</v>
      </c>
      <c r="AY912" s="19">
        <f>IF(係数3!E912="","",係数3!E912)</f>
        <v>7.0100000000000002E-4</v>
      </c>
      <c r="AZ912" s="19" t="str">
        <f>IF(係数3!F912="","",係数3!F912)</f>
        <v>秩父新電力(株)</v>
      </c>
      <c r="BA912" s="19" t="str">
        <f>IF(係数3!G912="","",係数3!G912)</f>
        <v>秩父新電力(株)_メニューC(残差)</v>
      </c>
      <c r="BB912" s="19">
        <f t="shared" si="32"/>
        <v>0.70100000000000007</v>
      </c>
      <c r="BD912" s="19" t="e">
        <f>IF(#REF!="","",#REF!)</f>
        <v>#REF!</v>
      </c>
    </row>
    <row r="913" spans="47:56">
      <c r="AU913" s="19" t="str">
        <f>IF(係数3!A913="","",係数3!A913)</f>
        <v/>
      </c>
      <c r="AV913" s="19" t="str">
        <f>IF(係数3!B913="","",係数3!B913)</f>
        <v/>
      </c>
      <c r="AW913" s="19" t="str">
        <f>IF(係数3!C913="","",係数3!C913)</f>
        <v>(参考値)事業者全体</v>
      </c>
      <c r="AX913" s="19">
        <f>IF(係数3!D913="","",係数3!D913)</f>
        <v>4.5199999999999998E-4</v>
      </c>
      <c r="AY913" s="19">
        <f>IF(係数3!E913="","",係数3!E913)</f>
        <v>4.5199999999999998E-4</v>
      </c>
      <c r="AZ913" s="19" t="str">
        <f>IF(係数3!F913="","",係数3!F913)</f>
        <v>秩父新電力(株)</v>
      </c>
      <c r="BA913" s="19" t="str">
        <f>IF(係数3!G913="","",係数3!G913)</f>
        <v>秩父新電力(株)_(参考値)事業者全体</v>
      </c>
      <c r="BB913" s="19">
        <f t="shared" si="32"/>
        <v>0.45199999999999996</v>
      </c>
      <c r="BD913" s="19" t="e">
        <f>IF(#REF!="","",#REF!)</f>
        <v>#REF!</v>
      </c>
    </row>
    <row r="914" spans="47:56">
      <c r="AU914" s="19" t="str">
        <f>IF(係数3!A914="","",係数3!A914)</f>
        <v>A0534</v>
      </c>
      <c r="AV914" s="19" t="str">
        <f>IF(係数3!B914="","",係数3!B914)</f>
        <v>みよしエナジー(株)</v>
      </c>
      <c r="AW914" s="19" t="str">
        <f>IF(係数3!C914="","",係数3!C914)</f>
        <v>メニューA</v>
      </c>
      <c r="AX914" s="19">
        <f>IF(係数3!D914="","",係数3!D914)</f>
        <v>4.35E-4</v>
      </c>
      <c r="AY914" s="19">
        <f>IF(係数3!E914="","",係数3!E914)</f>
        <v>4.35E-4</v>
      </c>
      <c r="AZ914" s="19" t="str">
        <f>IF(係数3!F914="","",係数3!F914)</f>
        <v>みよしエナジー(株)</v>
      </c>
      <c r="BA914" s="19" t="str">
        <f>IF(係数3!G914="","",係数3!G914)</f>
        <v>みよしエナジー(株)_メニューA</v>
      </c>
      <c r="BB914" s="19">
        <f t="shared" si="32"/>
        <v>0.435</v>
      </c>
      <c r="BD914" s="19" t="e">
        <f>IF(#REF!="","",#REF!)</f>
        <v>#REF!</v>
      </c>
    </row>
    <row r="915" spans="47:56">
      <c r="AU915" s="19" t="str">
        <f>IF(係数3!A915="","",係数3!A915)</f>
        <v/>
      </c>
      <c r="AV915" s="19" t="str">
        <f>IF(係数3!B915="","",係数3!B915)</f>
        <v/>
      </c>
      <c r="AW915" s="19" t="str">
        <f>IF(係数3!C915="","",係数3!C915)</f>
        <v>メニューB(残差)</v>
      </c>
      <c r="AX915" s="19">
        <f>IF(係数3!D915="","",係数3!D915)</f>
        <v>5.5800000000000001E-4</v>
      </c>
      <c r="AY915" s="19">
        <f>IF(係数3!E915="","",係数3!E915)</f>
        <v>5.5800000000000001E-4</v>
      </c>
      <c r="AZ915" s="19" t="str">
        <f>IF(係数3!F915="","",係数3!F915)</f>
        <v>みよしエナジー(株)</v>
      </c>
      <c r="BA915" s="19" t="str">
        <f>IF(係数3!G915="","",係数3!G915)</f>
        <v>みよしエナジー(株)_メニューB(残差)</v>
      </c>
      <c r="BB915" s="19">
        <f t="shared" si="32"/>
        <v>0.55800000000000005</v>
      </c>
      <c r="BD915" s="19" t="e">
        <f>IF(#REF!="","",#REF!)</f>
        <v>#REF!</v>
      </c>
    </row>
    <row r="916" spans="47:56">
      <c r="AU916" s="19" t="str">
        <f>IF(係数3!A916="","",係数3!A916)</f>
        <v/>
      </c>
      <c r="AV916" s="19" t="str">
        <f>IF(係数3!B916="","",係数3!B916)</f>
        <v/>
      </c>
      <c r="AW916" s="19" t="str">
        <f>IF(係数3!C916="","",係数3!C916)</f>
        <v>(参考値)事業者全体</v>
      </c>
      <c r="AX916" s="19">
        <f>IF(係数3!D916="","",係数3!D916)</f>
        <v>5.1000000000000004E-4</v>
      </c>
      <c r="AY916" s="19">
        <f>IF(係数3!E916="","",係数3!E916)</f>
        <v>5.1000000000000004E-4</v>
      </c>
      <c r="AZ916" s="19" t="str">
        <f>IF(係数3!F916="","",係数3!F916)</f>
        <v>みよしエナジー(株)</v>
      </c>
      <c r="BA916" s="19" t="str">
        <f>IF(係数3!G916="","",係数3!G916)</f>
        <v>みよしエナジー(株)_(参考値)事業者全体</v>
      </c>
      <c r="BB916" s="19">
        <f t="shared" si="32"/>
        <v>0.51</v>
      </c>
      <c r="BD916" s="19" t="e">
        <f>IF(#REF!="","",#REF!)</f>
        <v>#REF!</v>
      </c>
    </row>
    <row r="917" spans="47:56">
      <c r="AU917" s="19" t="str">
        <f>IF(係数3!A917="","",係数3!A917)</f>
        <v>A0538</v>
      </c>
      <c r="AV917" s="19" t="str">
        <f>IF(係数3!B917="","",係数3!B917)</f>
        <v>綿半パートナーズ(株)</v>
      </c>
      <c r="AW917" s="19" t="str">
        <f>IF(係数3!C917="","",係数3!C917)</f>
        <v/>
      </c>
      <c r="AX917" s="19">
        <f>IF(係数3!D917="","",係数3!D917)</f>
        <v>6.3400000000000001E-4</v>
      </c>
      <c r="AY917" s="19">
        <f>IF(係数3!E917="","",係数3!E917)</f>
        <v>6.3400000000000001E-4</v>
      </c>
      <c r="AZ917" s="19" t="str">
        <f>IF(係数3!F917="","",係数3!F917)</f>
        <v>綿半パートナーズ(株)</v>
      </c>
      <c r="BA917" s="19" t="str">
        <f>IF(係数3!G917="","",係数3!G917)</f>
        <v>綿半パートナーズ(株)_</v>
      </c>
      <c r="BB917" s="19">
        <f t="shared" si="32"/>
        <v>0.63400000000000001</v>
      </c>
      <c r="BD917" s="19" t="e">
        <f>IF(#REF!="","",#REF!)</f>
        <v>#REF!</v>
      </c>
    </row>
    <row r="918" spans="47:56">
      <c r="AU918" s="19" t="str">
        <f>IF(係数3!A918="","",係数3!A918)</f>
        <v>A0539</v>
      </c>
      <c r="AV918" s="19" t="str">
        <f>IF(係数3!B918="","",係数3!B918)</f>
        <v>(株)karch</v>
      </c>
      <c r="AW918" s="19" t="str">
        <f>IF(係数3!C918="","",係数3!C918)</f>
        <v/>
      </c>
      <c r="AX918" s="19">
        <f>IF(係数3!D918="","",係数3!D918)</f>
        <v>4.1100000000000002E-4</v>
      </c>
      <c r="AY918" s="19">
        <f>IF(係数3!E918="","",係数3!E918)</f>
        <v>4.1100000000000002E-4</v>
      </c>
      <c r="AZ918" s="19" t="str">
        <f>IF(係数3!F918="","",係数3!F918)</f>
        <v>(株)karch</v>
      </c>
      <c r="BA918" s="19" t="str">
        <f>IF(係数3!G918="","",係数3!G918)</f>
        <v>(株)karch_</v>
      </c>
      <c r="BB918" s="19">
        <f t="shared" si="32"/>
        <v>0.41100000000000003</v>
      </c>
      <c r="BD918" s="19" t="e">
        <f>IF(#REF!="","",#REF!)</f>
        <v>#REF!</v>
      </c>
    </row>
    <row r="919" spans="47:56">
      <c r="AU919" s="19" t="str">
        <f>IF(係数3!A919="","",係数3!A919)</f>
        <v>A0543</v>
      </c>
      <c r="AV919" s="19" t="str">
        <f>IF(係数3!B919="","",係数3!B919)</f>
        <v>(株)かみでん里山公社</v>
      </c>
      <c r="AW919" s="19" t="str">
        <f>IF(係数3!C919="","",係数3!C919)</f>
        <v/>
      </c>
      <c r="AX919" s="19">
        <f>IF(係数3!D919="","",係数3!D919)</f>
        <v>5.4799999999999998E-4</v>
      </c>
      <c r="AY919" s="19">
        <f>IF(係数3!E919="","",係数3!E919)</f>
        <v>5.4799999999999998E-4</v>
      </c>
      <c r="AZ919" s="19" t="str">
        <f>IF(係数3!F919="","",係数3!F919)</f>
        <v>(株)かみでん里山公社</v>
      </c>
      <c r="BA919" s="19" t="str">
        <f>IF(係数3!G919="","",係数3!G919)</f>
        <v>(株)かみでん里山公社_</v>
      </c>
      <c r="BB919" s="19">
        <f t="shared" si="32"/>
        <v>0.54799999999999993</v>
      </c>
      <c r="BD919" s="19" t="e">
        <f>IF(#REF!="","",#REF!)</f>
        <v>#REF!</v>
      </c>
    </row>
    <row r="920" spans="47:56">
      <c r="AU920" s="19" t="str">
        <f>IF(係数3!A920="","",係数3!A920)</f>
        <v>A0546</v>
      </c>
      <c r="AV920" s="19" t="str">
        <f>IF(係数3!B920="","",係数3!B920)</f>
        <v>(株)三郷ひまわりエナジー</v>
      </c>
      <c r="AW920" s="19" t="str">
        <f>IF(係数3!C920="","",係数3!C920)</f>
        <v>メニューA</v>
      </c>
      <c r="AX920" s="19">
        <f>IF(係数3!D920="","",係数3!D920)</f>
        <v>5.9000000000000003E-4</v>
      </c>
      <c r="AY920" s="19">
        <f>IF(係数3!E920="","",係数3!E920)</f>
        <v>5.9000000000000003E-4</v>
      </c>
      <c r="AZ920" s="19" t="str">
        <f>IF(係数3!F920="","",係数3!F920)</f>
        <v>(株)三郷ひまわりエナジー</v>
      </c>
      <c r="BA920" s="19" t="str">
        <f>IF(係数3!G920="","",係数3!G920)</f>
        <v>(株)三郷ひまわりエナジー_メニューA</v>
      </c>
      <c r="BB920" s="19">
        <f t="shared" si="32"/>
        <v>0.59000000000000008</v>
      </c>
      <c r="BD920" s="19" t="e">
        <f>IF(#REF!="","",#REF!)</f>
        <v>#REF!</v>
      </c>
    </row>
    <row r="921" spans="47:56">
      <c r="AU921" s="19" t="str">
        <f>IF(係数3!A921="","",係数3!A921)</f>
        <v/>
      </c>
      <c r="AV921" s="19" t="str">
        <f>IF(係数3!B921="","",係数3!B921)</f>
        <v/>
      </c>
      <c r="AW921" s="19" t="str">
        <f>IF(係数3!C921="","",係数3!C921)</f>
        <v>(参考値)事業者全体</v>
      </c>
      <c r="AX921" s="19">
        <f>IF(係数3!D921="","",係数3!D921)</f>
        <v>5.9000000000000003E-4</v>
      </c>
      <c r="AY921" s="19">
        <f>IF(係数3!E921="","",係数3!E921)</f>
        <v>5.9000000000000003E-4</v>
      </c>
      <c r="AZ921" s="19" t="str">
        <f>IF(係数3!F921="","",係数3!F921)</f>
        <v>(株)三郷ひまわりエナジー</v>
      </c>
      <c r="BA921" s="19" t="str">
        <f>IF(係数3!G921="","",係数3!G921)</f>
        <v>(株)三郷ひまわりエナジー_(参考値)事業者全体</v>
      </c>
      <c r="BB921" s="19">
        <f t="shared" si="32"/>
        <v>0.59000000000000008</v>
      </c>
      <c r="BD921" s="19" t="e">
        <f>IF(#REF!="","",#REF!)</f>
        <v>#REF!</v>
      </c>
    </row>
    <row r="922" spans="47:56">
      <c r="AU922" s="19" t="str">
        <f>IF(係数3!A922="","",係数3!A922)</f>
        <v>A0547</v>
      </c>
      <c r="AV922" s="19" t="str">
        <f>IF(係数3!B922="","",係数3!B922)</f>
        <v>(株)球磨村森電力</v>
      </c>
      <c r="AW922" s="19" t="str">
        <f>IF(係数3!C922="","",係数3!C922)</f>
        <v/>
      </c>
      <c r="AX922" s="19">
        <f>IF(係数3!D922="","",係数3!D922)</f>
        <v>5.8399999999999999E-4</v>
      </c>
      <c r="AY922" s="19">
        <f>IF(係数3!E922="","",係数3!E922)</f>
        <v>5.8399999999999999E-4</v>
      </c>
      <c r="AZ922" s="19" t="str">
        <f>IF(係数3!F922="","",係数3!F922)</f>
        <v>(株)球磨村森電力</v>
      </c>
      <c r="BA922" s="19" t="str">
        <f>IF(係数3!G922="","",係数3!G922)</f>
        <v>(株)球磨村森電力_</v>
      </c>
      <c r="BB922" s="19">
        <f t="shared" si="32"/>
        <v>0.58399999999999996</v>
      </c>
      <c r="BD922" s="19" t="e">
        <f>IF(#REF!="","",#REF!)</f>
        <v>#REF!</v>
      </c>
    </row>
    <row r="923" spans="47:56">
      <c r="AU923" s="19" t="str">
        <f>IF(係数3!A923="","",係数3!A923)</f>
        <v>A0549</v>
      </c>
      <c r="AV923" s="19" t="str">
        <f>IF(係数3!B923="","",係数3!B923)</f>
        <v>くこくエネルギー(株)</v>
      </c>
      <c r="AW923" s="19" t="str">
        <f>IF(係数3!C923="","",係数3!C923)</f>
        <v/>
      </c>
      <c r="AX923" s="19">
        <f>IF(係数3!D923="","",係数3!D923)</f>
        <v>5.9199999999999997E-4</v>
      </c>
      <c r="AY923" s="19">
        <f>IF(係数3!E923="","",係数3!E923)</f>
        <v>5.9199999999999997E-4</v>
      </c>
      <c r="AZ923" s="19" t="str">
        <f>IF(係数3!F923="","",係数3!F923)</f>
        <v>くこくエネルギー(株)</v>
      </c>
      <c r="BA923" s="19" t="str">
        <f>IF(係数3!G923="","",係数3!G923)</f>
        <v>くこくエネルギー(株)_</v>
      </c>
      <c r="BB923" s="19">
        <f t="shared" si="32"/>
        <v>0.59199999999999997</v>
      </c>
      <c r="BD923" s="19" t="e">
        <f>IF(#REF!="","",#REF!)</f>
        <v>#REF!</v>
      </c>
    </row>
    <row r="924" spans="47:56">
      <c r="AU924" s="19" t="str">
        <f>IF(係数3!A924="","",係数3!A924)</f>
        <v>A0550</v>
      </c>
      <c r="AV924" s="19" t="str">
        <f>IF(係数3!B924="","",係数3!B924)</f>
        <v>(株)エコログ</v>
      </c>
      <c r="AW924" s="19" t="str">
        <f>IF(係数3!C924="","",係数3!C924)</f>
        <v/>
      </c>
      <c r="AX924" s="19">
        <f>IF(係数3!D924="","",係数3!D924)</f>
        <v>4.2400000000000001E-4</v>
      </c>
      <c r="AY924" s="19">
        <f>IF(係数3!E924="","",係数3!E924)</f>
        <v>4.2400000000000001E-4</v>
      </c>
      <c r="AZ924" s="19" t="str">
        <f>IF(係数3!F924="","",係数3!F924)</f>
        <v>(株)エコログ</v>
      </c>
      <c r="BA924" s="19" t="str">
        <f>IF(係数3!G924="","",係数3!G924)</f>
        <v>(株)エコログ_</v>
      </c>
      <c r="BB924" s="19">
        <f t="shared" si="32"/>
        <v>0.42399999999999999</v>
      </c>
      <c r="BD924" s="19" t="e">
        <f>IF(#REF!="","",#REF!)</f>
        <v>#REF!</v>
      </c>
    </row>
    <row r="925" spans="47:56">
      <c r="AU925" s="19" t="str">
        <f>IF(係数3!A925="","",係数3!A925)</f>
        <v>A0551</v>
      </c>
      <c r="AV925" s="19" t="str">
        <f>IF(係数3!B925="","",係数3!B925)</f>
        <v>飯田まちづくり電力(株)</v>
      </c>
      <c r="AW925" s="19" t="str">
        <f>IF(係数3!C925="","",係数3!C925)</f>
        <v>メニューA</v>
      </c>
      <c r="AX925" s="19">
        <f>IF(係数3!D925="","",係数3!D925)</f>
        <v>0</v>
      </c>
      <c r="AY925" s="19">
        <f>IF(係数3!E925="","",係数3!E925)</f>
        <v>0</v>
      </c>
      <c r="AZ925" s="19" t="str">
        <f>IF(係数3!F925="","",係数3!F925)</f>
        <v>飯田まちづくり電力(株)</v>
      </c>
      <c r="BA925" s="19" t="str">
        <f>IF(係数3!G925="","",係数3!G925)</f>
        <v>飯田まちづくり電力(株)_メニューA</v>
      </c>
      <c r="BB925" s="19">
        <f t="shared" si="32"/>
        <v>0</v>
      </c>
      <c r="BD925" s="19" t="e">
        <f>IF(#REF!="","",#REF!)</f>
        <v>#REF!</v>
      </c>
    </row>
    <row r="926" spans="47:56">
      <c r="AU926" s="19" t="str">
        <f>IF(係数3!A926="","",係数3!A926)</f>
        <v/>
      </c>
      <c r="AV926" s="19" t="str">
        <f>IF(係数3!B926="","",係数3!B926)</f>
        <v/>
      </c>
      <c r="AW926" s="19" t="str">
        <f>IF(係数3!C926="","",係数3!C926)</f>
        <v>メニューB</v>
      </c>
      <c r="AX926" s="19">
        <f>IF(係数3!D926="","",係数3!D926)</f>
        <v>4.2700000000000002E-4</v>
      </c>
      <c r="AY926" s="19">
        <f>IF(係数3!E926="","",係数3!E926)</f>
        <v>4.2700000000000002E-4</v>
      </c>
      <c r="AZ926" s="19" t="str">
        <f>IF(係数3!F926="","",係数3!F926)</f>
        <v>飯田まちづくり電力(株)</v>
      </c>
      <c r="BA926" s="19" t="str">
        <f>IF(係数3!G926="","",係数3!G926)</f>
        <v>飯田まちづくり電力(株)_メニューB</v>
      </c>
      <c r="BB926" s="19">
        <f t="shared" si="32"/>
        <v>0.42700000000000005</v>
      </c>
      <c r="BD926" s="19" t="e">
        <f>IF(#REF!="","",#REF!)</f>
        <v>#REF!</v>
      </c>
    </row>
    <row r="927" spans="47:56">
      <c r="AU927" s="19" t="str">
        <f>IF(係数3!A927="","",係数3!A927)</f>
        <v/>
      </c>
      <c r="AV927" s="19" t="str">
        <f>IF(係数3!B927="","",係数3!B927)</f>
        <v/>
      </c>
      <c r="AW927" s="19" t="str">
        <f>IF(係数3!C927="","",係数3!C927)</f>
        <v>メニューC</v>
      </c>
      <c r="AX927" s="19">
        <f>IF(係数3!D927="","",係数3!D927)</f>
        <v>3.7599999999999998E-4</v>
      </c>
      <c r="AY927" s="19">
        <f>IF(係数3!E927="","",係数3!E927)</f>
        <v>3.7599999999999998E-4</v>
      </c>
      <c r="AZ927" s="19" t="str">
        <f>IF(係数3!F927="","",係数3!F927)</f>
        <v>飯田まちづくり電力(株)</v>
      </c>
      <c r="BA927" s="19" t="str">
        <f>IF(係数3!G927="","",係数3!G927)</f>
        <v>飯田まちづくり電力(株)_メニューC</v>
      </c>
      <c r="BB927" s="19">
        <f t="shared" si="32"/>
        <v>0.376</v>
      </c>
      <c r="BD927" s="19" t="e">
        <f>IF(#REF!="","",#REF!)</f>
        <v>#REF!</v>
      </c>
    </row>
    <row r="928" spans="47:56">
      <c r="AU928" s="19" t="str">
        <f>IF(係数3!A928="","",係数3!A928)</f>
        <v/>
      </c>
      <c r="AV928" s="19" t="str">
        <f>IF(係数3!B928="","",係数3!B928)</f>
        <v/>
      </c>
      <c r="AW928" s="19" t="str">
        <f>IF(係数3!C928="","",係数3!C928)</f>
        <v>メニューD</v>
      </c>
      <c r="AX928" s="19">
        <f>IF(係数3!D928="","",係数3!D928)</f>
        <v>2.9999999999999997E-4</v>
      </c>
      <c r="AY928" s="19">
        <f>IF(係数3!E928="","",係数3!E928)</f>
        <v>2.9999999999999997E-4</v>
      </c>
      <c r="AZ928" s="19" t="str">
        <f>IF(係数3!F928="","",係数3!F928)</f>
        <v>飯田まちづくり電力(株)</v>
      </c>
      <c r="BA928" s="19" t="str">
        <f>IF(係数3!G928="","",係数3!G928)</f>
        <v>飯田まちづくり電力(株)_メニューD</v>
      </c>
      <c r="BB928" s="19">
        <f t="shared" si="32"/>
        <v>0.3</v>
      </c>
      <c r="BD928" s="19" t="e">
        <f>IF(#REF!="","",#REF!)</f>
        <v>#REF!</v>
      </c>
    </row>
    <row r="929" spans="47:56">
      <c r="AU929" s="19" t="str">
        <f>IF(係数3!A929="","",係数3!A929)</f>
        <v/>
      </c>
      <c r="AV929" s="19" t="str">
        <f>IF(係数3!B929="","",係数3!B929)</f>
        <v/>
      </c>
      <c r="AW929" s="19" t="str">
        <f>IF(係数3!C929="","",係数3!C929)</f>
        <v>(参考値)事業者全体</v>
      </c>
      <c r="AX929" s="19">
        <f>IF(係数3!D929="","",係数3!D929)</f>
        <v>3.0200000000000002E-4</v>
      </c>
      <c r="AY929" s="19">
        <f>IF(係数3!E929="","",係数3!E929)</f>
        <v>3.0200000000000002E-4</v>
      </c>
      <c r="AZ929" s="19" t="str">
        <f>IF(係数3!F929="","",係数3!F929)</f>
        <v>飯田まちづくり電力(株)</v>
      </c>
      <c r="BA929" s="19" t="str">
        <f>IF(係数3!G929="","",係数3!G929)</f>
        <v>飯田まちづくり電力(株)_(参考値)事業者全体</v>
      </c>
      <c r="BB929" s="19">
        <f t="shared" si="32"/>
        <v>0.30200000000000005</v>
      </c>
      <c r="BD929" s="19" t="e">
        <f>IF(#REF!="","",#REF!)</f>
        <v>#REF!</v>
      </c>
    </row>
    <row r="930" spans="47:56">
      <c r="AU930" s="19" t="str">
        <f>IF(係数3!A930="","",係数3!A930)</f>
        <v>A0552</v>
      </c>
      <c r="AV930" s="19" t="str">
        <f>IF(係数3!B930="","",係数3!B930)</f>
        <v>イワタニ長野(株)</v>
      </c>
      <c r="AW930" s="19" t="str">
        <f>IF(係数3!C930="","",係数3!C930)</f>
        <v/>
      </c>
      <c r="AX930" s="19">
        <f>IF(係数3!D930="","",係数3!D930)</f>
        <v>4.1899999999999999E-4</v>
      </c>
      <c r="AY930" s="19">
        <f>IF(係数3!E930="","",係数3!E930)</f>
        <v>4.1899999999999999E-4</v>
      </c>
      <c r="AZ930" s="19" t="str">
        <f>IF(係数3!F930="","",係数3!F930)</f>
        <v>イワタニ長野(株)</v>
      </c>
      <c r="BA930" s="19" t="str">
        <f>IF(係数3!G930="","",係数3!G930)</f>
        <v>イワタニ長野(株)_</v>
      </c>
      <c r="BB930" s="19">
        <f t="shared" si="32"/>
        <v>0.41899999999999998</v>
      </c>
      <c r="BD930" s="19" t="e">
        <f>IF(#REF!="","",#REF!)</f>
        <v>#REF!</v>
      </c>
    </row>
    <row r="931" spans="47:56">
      <c r="AU931" s="19" t="str">
        <f>IF(係数3!A931="","",係数3!A931)</f>
        <v>A0553</v>
      </c>
      <c r="AV931" s="19" t="str">
        <f>IF(係数3!B931="","",係数3!B931)</f>
        <v>シェルジャパン(株)</v>
      </c>
      <c r="AW931" s="19" t="str">
        <f>IF(係数3!C931="","",係数3!C931)</f>
        <v>メニューA</v>
      </c>
      <c r="AX931" s="19">
        <f>IF(係数3!D931="","",係数3!D931)</f>
        <v>0</v>
      </c>
      <c r="AY931" s="19">
        <f>IF(係数3!E931="","",係数3!E931)</f>
        <v>0</v>
      </c>
      <c r="AZ931" s="19" t="str">
        <f>IF(係数3!F931="","",係数3!F931)</f>
        <v>シェルジャパン(株)</v>
      </c>
      <c r="BA931" s="19" t="str">
        <f>IF(係数3!G931="","",係数3!G931)</f>
        <v>シェルジャパン(株)_メニューA</v>
      </c>
      <c r="BB931" s="19">
        <f t="shared" si="32"/>
        <v>0</v>
      </c>
      <c r="BD931" s="19" t="e">
        <f>IF(#REF!="","",#REF!)</f>
        <v>#REF!</v>
      </c>
    </row>
    <row r="932" spans="47:56">
      <c r="AU932" s="19" t="str">
        <f>IF(係数3!A932="","",係数3!A932)</f>
        <v/>
      </c>
      <c r="AV932" s="19" t="str">
        <f>IF(係数3!B932="","",係数3!B932)</f>
        <v/>
      </c>
      <c r="AW932" s="19" t="str">
        <f>IF(係数3!C932="","",係数3!C932)</f>
        <v>メニューB</v>
      </c>
      <c r="AX932" s="19">
        <f>IF(係数3!D932="","",係数3!D932)</f>
        <v>2.9999999999999997E-4</v>
      </c>
      <c r="AY932" s="19">
        <f>IF(係数3!E932="","",係数3!E932)</f>
        <v>2.9999999999999997E-4</v>
      </c>
      <c r="AZ932" s="19" t="str">
        <f>IF(係数3!F932="","",係数3!F932)</f>
        <v>シェルジャパン(株)</v>
      </c>
      <c r="BA932" s="19" t="str">
        <f>IF(係数3!G932="","",係数3!G932)</f>
        <v>シェルジャパン(株)_メニューB</v>
      </c>
      <c r="BB932" s="19">
        <f t="shared" si="32"/>
        <v>0.3</v>
      </c>
      <c r="BD932" s="19" t="e">
        <f>IF(#REF!="","",#REF!)</f>
        <v>#REF!</v>
      </c>
    </row>
    <row r="933" spans="47:56">
      <c r="AU933" s="19" t="str">
        <f>IF(係数3!A933="","",係数3!A933)</f>
        <v/>
      </c>
      <c r="AV933" s="19" t="str">
        <f>IF(係数3!B933="","",係数3!B933)</f>
        <v/>
      </c>
      <c r="AW933" s="19" t="str">
        <f>IF(係数3!C933="","",係数3!C933)</f>
        <v>メニューC(残差)</v>
      </c>
      <c r="AX933" s="19">
        <f>IF(係数3!D933="","",係数3!D933)</f>
        <v>4.2200000000000001E-4</v>
      </c>
      <c r="AY933" s="19">
        <f>IF(係数3!E933="","",係数3!E933)</f>
        <v>4.2200000000000001E-4</v>
      </c>
      <c r="AZ933" s="19" t="str">
        <f>IF(係数3!F933="","",係数3!F933)</f>
        <v>シェルジャパン(株)</v>
      </c>
      <c r="BA933" s="19" t="str">
        <f>IF(係数3!G933="","",係数3!G933)</f>
        <v>シェルジャパン(株)_メニューC(残差)</v>
      </c>
      <c r="BB933" s="19">
        <f t="shared" si="32"/>
        <v>0.42199999999999999</v>
      </c>
      <c r="BD933" s="19" t="e">
        <f>IF(#REF!="","",#REF!)</f>
        <v>#REF!</v>
      </c>
    </row>
    <row r="934" spans="47:56">
      <c r="AU934" s="19" t="str">
        <f>IF(係数3!A934="","",係数3!A934)</f>
        <v/>
      </c>
      <c r="AV934" s="19" t="str">
        <f>IF(係数3!B934="","",係数3!B934)</f>
        <v/>
      </c>
      <c r="AW934" s="19" t="str">
        <f>IF(係数3!C934="","",係数3!C934)</f>
        <v>(参考値)事業者全体</v>
      </c>
      <c r="AX934" s="19">
        <f>IF(係数3!D934="","",係数3!D934)</f>
        <v>4.2200000000000001E-4</v>
      </c>
      <c r="AY934" s="19">
        <f>IF(係数3!E934="","",係数3!E934)</f>
        <v>4.2200000000000001E-4</v>
      </c>
      <c r="AZ934" s="19" t="str">
        <f>IF(係数3!F934="","",係数3!F934)</f>
        <v>シェルジャパン(株)</v>
      </c>
      <c r="BA934" s="19" t="str">
        <f>IF(係数3!G934="","",係数3!G934)</f>
        <v>シェルジャパン(株)_(参考値)事業者全体</v>
      </c>
      <c r="BB934" s="19">
        <f t="shared" si="32"/>
        <v>0.42199999999999999</v>
      </c>
      <c r="BD934" s="19" t="e">
        <f>IF(#REF!="","",#REF!)</f>
        <v>#REF!</v>
      </c>
    </row>
    <row r="935" spans="47:56">
      <c r="AU935" s="19" t="str">
        <f>IF(係数3!A935="","",係数3!A935)</f>
        <v>A0555</v>
      </c>
      <c r="AV935" s="19" t="str">
        <f>IF(係数3!B935="","",係数3!B935)</f>
        <v>石油資源開発(株)</v>
      </c>
      <c r="AW935" s="19" t="str">
        <f>IF(係数3!C935="","",係数3!C935)</f>
        <v/>
      </c>
      <c r="AX935" s="19">
        <f>IF(係数3!D935="","",係数3!D935)</f>
        <v>4.2200000000000001E-4</v>
      </c>
      <c r="AY935" s="19">
        <f>IF(係数3!E935="","",係数3!E935)</f>
        <v>4.2200000000000001E-4</v>
      </c>
      <c r="AZ935" s="19" t="str">
        <f>IF(係数3!F935="","",係数3!F935)</f>
        <v>石油資源開発(株)</v>
      </c>
      <c r="BA935" s="19" t="str">
        <f>IF(係数3!G935="","",係数3!G935)</f>
        <v>石油資源開発(株)_</v>
      </c>
      <c r="BB935" s="19">
        <f t="shared" si="32"/>
        <v>0.42199999999999999</v>
      </c>
      <c r="BD935" s="19" t="e">
        <f>IF(#REF!="","",#REF!)</f>
        <v>#REF!</v>
      </c>
    </row>
    <row r="936" spans="47:56">
      <c r="AU936" s="19" t="str">
        <f>IF(係数3!A936="","",係数3!A936)</f>
        <v>A0556</v>
      </c>
      <c r="AV936" s="19" t="str">
        <f>IF(係数3!B936="","",係数3!B936)</f>
        <v>越後天然ガス(株)</v>
      </c>
      <c r="AW936" s="19" t="str">
        <f>IF(係数3!C936="","",係数3!C936)</f>
        <v>メニューA</v>
      </c>
      <c r="AX936" s="19">
        <f>IF(係数3!D936="","",係数3!D936)</f>
        <v>0</v>
      </c>
      <c r="AY936" s="19">
        <f>IF(係数3!E936="","",係数3!E936)</f>
        <v>0</v>
      </c>
      <c r="AZ936" s="19" t="str">
        <f>IF(係数3!F936="","",係数3!F936)</f>
        <v>越後天然ガス(株)</v>
      </c>
      <c r="BA936" s="19" t="str">
        <f>IF(係数3!G936="","",係数3!G936)</f>
        <v>越後天然ガス(株)_メニューA</v>
      </c>
      <c r="BB936" s="19">
        <f t="shared" si="32"/>
        <v>0</v>
      </c>
      <c r="BD936" s="19" t="e">
        <f>IF(#REF!="","",#REF!)</f>
        <v>#REF!</v>
      </c>
    </row>
    <row r="937" spans="47:56">
      <c r="AU937" s="19" t="str">
        <f>IF(係数3!A937="","",係数3!A937)</f>
        <v/>
      </c>
      <c r="AV937" s="19" t="str">
        <f>IF(係数3!B937="","",係数3!B937)</f>
        <v/>
      </c>
      <c r="AW937" s="19" t="str">
        <f>IF(係数3!C937="","",係数3!C937)</f>
        <v>メニューB(残差)</v>
      </c>
      <c r="AX937" s="19">
        <f>IF(係数3!D937="","",係数3!D937)</f>
        <v>6.9800000000000005E-4</v>
      </c>
      <c r="AY937" s="19">
        <f>IF(係数3!E937="","",係数3!E937)</f>
        <v>6.9800000000000005E-4</v>
      </c>
      <c r="AZ937" s="19" t="str">
        <f>IF(係数3!F937="","",係数3!F937)</f>
        <v>越後天然ガス(株)</v>
      </c>
      <c r="BA937" s="19" t="str">
        <f>IF(係数3!G937="","",係数3!G937)</f>
        <v>越後天然ガス(株)_メニューB(残差)</v>
      </c>
      <c r="BB937" s="19">
        <f t="shared" si="32"/>
        <v>0.69800000000000006</v>
      </c>
      <c r="BD937" s="19" t="e">
        <f>IF(#REF!="","",#REF!)</f>
        <v>#REF!</v>
      </c>
    </row>
    <row r="938" spans="47:56">
      <c r="AU938" s="19" t="str">
        <f>IF(係数3!A938="","",係数3!A938)</f>
        <v/>
      </c>
      <c r="AV938" s="19" t="str">
        <f>IF(係数3!B938="","",係数3!B938)</f>
        <v/>
      </c>
      <c r="AW938" s="19" t="str">
        <f>IF(係数3!C938="","",係数3!C938)</f>
        <v>(参考値)事業者全体</v>
      </c>
      <c r="AX938" s="19">
        <f>IF(係数3!D938="","",係数3!D938)</f>
        <v>3.4400000000000001E-4</v>
      </c>
      <c r="AY938" s="19">
        <f>IF(係数3!E938="","",係数3!E938)</f>
        <v>3.4400000000000001E-4</v>
      </c>
      <c r="AZ938" s="19" t="str">
        <f>IF(係数3!F938="","",係数3!F938)</f>
        <v>越後天然ガス(株)</v>
      </c>
      <c r="BA938" s="19" t="str">
        <f>IF(係数3!G938="","",係数3!G938)</f>
        <v>越後天然ガス(株)_(参考値)事業者全体</v>
      </c>
      <c r="BB938" s="19">
        <f t="shared" si="32"/>
        <v>0.34400000000000003</v>
      </c>
      <c r="BD938" s="19" t="e">
        <f>IF(#REF!="","",#REF!)</f>
        <v>#REF!</v>
      </c>
    </row>
    <row r="939" spans="47:56">
      <c r="AU939" s="19" t="str">
        <f>IF(係数3!A939="","",係数3!A939)</f>
        <v>A0558</v>
      </c>
      <c r="AV939" s="19" t="str">
        <f>IF(係数3!B939="","",係数3!B939)</f>
        <v>坂戸ガス(株)</v>
      </c>
      <c r="AW939" s="19" t="str">
        <f>IF(係数3!C939="","",係数3!C939)</f>
        <v/>
      </c>
      <c r="AX939" s="19">
        <f>IF(係数3!D939="","",係数3!D939)</f>
        <v>3.88E-4</v>
      </c>
      <c r="AY939" s="19">
        <f>IF(係数3!E939="","",係数3!E939)</f>
        <v>3.88E-4</v>
      </c>
      <c r="AZ939" s="19" t="str">
        <f>IF(係数3!F939="","",係数3!F939)</f>
        <v>坂戸ガス(株)</v>
      </c>
      <c r="BA939" s="19" t="str">
        <f>IF(係数3!G939="","",係数3!G939)</f>
        <v>坂戸ガス(株)_</v>
      </c>
      <c r="BB939" s="19">
        <f t="shared" si="32"/>
        <v>0.38800000000000001</v>
      </c>
      <c r="BD939" s="19" t="e">
        <f>IF(#REF!="","",#REF!)</f>
        <v>#REF!</v>
      </c>
    </row>
    <row r="940" spans="47:56">
      <c r="AU940" s="19" t="str">
        <f>IF(係数3!A940="","",係数3!A940)</f>
        <v>A0559</v>
      </c>
      <c r="AV940" s="19" t="str">
        <f>IF(係数3!B940="","",係数3!B940)</f>
        <v>(株)デベロップ</v>
      </c>
      <c r="AW940" s="19" t="str">
        <f>IF(係数3!C940="","",係数3!C940)</f>
        <v/>
      </c>
      <c r="AX940" s="19">
        <f>IF(係数3!D940="","",係数3!D940)</f>
        <v>5.3999999999999998E-5</v>
      </c>
      <c r="AY940" s="19">
        <f>IF(係数3!E940="","",係数3!E940)</f>
        <v>5.3999999999999998E-5</v>
      </c>
      <c r="AZ940" s="19" t="str">
        <f>IF(係数3!F940="","",係数3!F940)</f>
        <v>(株)デベロップ</v>
      </c>
      <c r="BA940" s="19" t="str">
        <f>IF(係数3!G940="","",係数3!G940)</f>
        <v>(株)デベロップ_</v>
      </c>
      <c r="BB940" s="19">
        <f t="shared" si="32"/>
        <v>5.3999999999999999E-2</v>
      </c>
      <c r="BD940" s="19" t="e">
        <f>IF(#REF!="","",#REF!)</f>
        <v>#REF!</v>
      </c>
    </row>
    <row r="941" spans="47:56">
      <c r="AU941" s="19" t="str">
        <f>IF(係数3!A941="","",係数3!A941)</f>
        <v>A0560</v>
      </c>
      <c r="AV941" s="19" t="str">
        <f>IF(係数3!B941="","",係数3!B941)</f>
        <v>(株)テレ・マーカー</v>
      </c>
      <c r="AW941" s="19" t="str">
        <f>IF(係数3!C941="","",係数3!C941)</f>
        <v/>
      </c>
      <c r="AX941" s="19">
        <f>IF(係数3!D941="","",係数3!D941)</f>
        <v>8.1800000000000004E-4</v>
      </c>
      <c r="AY941" s="19">
        <f>IF(係数3!E941="","",係数3!E941)</f>
        <v>8.1800000000000004E-4</v>
      </c>
      <c r="AZ941" s="19" t="str">
        <f>IF(係数3!F941="","",係数3!F941)</f>
        <v>(株)テレ・マーカー</v>
      </c>
      <c r="BA941" s="19" t="str">
        <f>IF(係数3!G941="","",係数3!G941)</f>
        <v>(株)テレ・マーカー_</v>
      </c>
      <c r="BB941" s="19">
        <f t="shared" si="32"/>
        <v>0.81800000000000006</v>
      </c>
      <c r="BD941" s="19" t="e">
        <f>IF(#REF!="","",#REF!)</f>
        <v>#REF!</v>
      </c>
    </row>
    <row r="942" spans="47:56">
      <c r="AU942" s="19" t="str">
        <f>IF(係数3!A942="","",係数3!A942)</f>
        <v>A0562</v>
      </c>
      <c r="AV942" s="19" t="str">
        <f>IF(係数3!B942="","",係数3!B942)</f>
        <v>MGCエネルギー(株)</v>
      </c>
      <c r="AW942" s="19" t="str">
        <f>IF(係数3!C942="","",係数3!C942)</f>
        <v/>
      </c>
      <c r="AX942" s="19">
        <f>IF(係数3!D942="","",係数3!D942)</f>
        <v>2.7099999999999997E-4</v>
      </c>
      <c r="AY942" s="19">
        <f>IF(係数3!E942="","",係数3!E942)</f>
        <v>2.7099999999999997E-4</v>
      </c>
      <c r="AZ942" s="19" t="str">
        <f>IF(係数3!F942="","",係数3!F942)</f>
        <v>MGCエネルギー(株)</v>
      </c>
      <c r="BA942" s="19" t="str">
        <f>IF(係数3!G942="","",係数3!G942)</f>
        <v>MGCエネルギー(株)_</v>
      </c>
      <c r="BB942" s="19">
        <f t="shared" si="32"/>
        <v>0.27099999999999996</v>
      </c>
      <c r="BD942" s="19" t="e">
        <f>IF(#REF!="","",#REF!)</f>
        <v>#REF!</v>
      </c>
    </row>
    <row r="943" spans="47:56">
      <c r="AU943" s="19" t="str">
        <f>IF(係数3!A943="","",係数3!A943)</f>
        <v>A0565</v>
      </c>
      <c r="AV943" s="19" t="str">
        <f>IF(係数3!B943="","",係数3!B943)</f>
        <v>福島フェニックス電力(株)</v>
      </c>
      <c r="AW943" s="19" t="str">
        <f>IF(係数3!C943="","",係数3!C943)</f>
        <v/>
      </c>
      <c r="AX943" s="19">
        <f>IF(係数3!D943="","",係数3!D943)</f>
        <v>4.1399999999999998E-4</v>
      </c>
      <c r="AY943" s="19">
        <f>IF(係数3!E943="","",係数3!E943)</f>
        <v>4.1399999999999998E-4</v>
      </c>
      <c r="AZ943" s="19" t="str">
        <f>IF(係数3!F943="","",係数3!F943)</f>
        <v>福島フェニックス電力(株)</v>
      </c>
      <c r="BA943" s="19" t="str">
        <f>IF(係数3!G943="","",係数3!G943)</f>
        <v>福島フェニックス電力(株)_</v>
      </c>
      <c r="BB943" s="19">
        <f t="shared" si="32"/>
        <v>0.41399999999999998</v>
      </c>
      <c r="BD943" s="19" t="e">
        <f>IF(#REF!="","",#REF!)</f>
        <v>#REF!</v>
      </c>
    </row>
    <row r="944" spans="47:56">
      <c r="AU944" s="19" t="str">
        <f>IF(係数3!A944="","",係数3!A944)</f>
        <v>A0567</v>
      </c>
      <c r="AV944" s="19" t="str">
        <f>IF(係数3!B944="","",係数3!B944)</f>
        <v>(株)美作国電力</v>
      </c>
      <c r="AW944" s="19" t="str">
        <f>IF(係数3!C944="","",係数3!C944)</f>
        <v/>
      </c>
      <c r="AX944" s="19">
        <f>IF(係数3!D944="","",係数3!D944)</f>
        <v>4.4700000000000002E-4</v>
      </c>
      <c r="AY944" s="19">
        <f>IF(係数3!E944="","",係数3!E944)</f>
        <v>4.4700000000000002E-4</v>
      </c>
      <c r="AZ944" s="19" t="str">
        <f>IF(係数3!F944="","",係数3!F944)</f>
        <v>(株)美作国電力</v>
      </c>
      <c r="BA944" s="19" t="str">
        <f>IF(係数3!G944="","",係数3!G944)</f>
        <v>(株)美作国電力_</v>
      </c>
      <c r="BB944" s="19">
        <f t="shared" si="32"/>
        <v>0.44700000000000001</v>
      </c>
      <c r="BD944" s="19" t="e">
        <f>IF(#REF!="","",#REF!)</f>
        <v>#REF!</v>
      </c>
    </row>
    <row r="945" spans="47:56">
      <c r="AU945" s="19" t="str">
        <f>IF(係数3!A945="","",係数3!A945)</f>
        <v>A0570</v>
      </c>
      <c r="AV945" s="19" t="str">
        <f>IF(係数3!B945="","",係数3!B945)</f>
        <v>八幡商事(株)</v>
      </c>
      <c r="AW945" s="19" t="str">
        <f>IF(係数3!C945="","",係数3!C945)</f>
        <v/>
      </c>
      <c r="AX945" s="19">
        <f>IF(係数3!D945="","",係数3!D945)</f>
        <v>4.1899999999999999E-4</v>
      </c>
      <c r="AY945" s="19">
        <f>IF(係数3!E945="","",係数3!E945)</f>
        <v>4.1899999999999999E-4</v>
      </c>
      <c r="AZ945" s="19" t="str">
        <f>IF(係数3!F945="","",係数3!F945)</f>
        <v>八幡商事(株)</v>
      </c>
      <c r="BA945" s="19" t="str">
        <f>IF(係数3!G945="","",係数3!G945)</f>
        <v>八幡商事(株)_</v>
      </c>
      <c r="BB945" s="19">
        <f t="shared" si="32"/>
        <v>0.41899999999999998</v>
      </c>
      <c r="BD945" s="19" t="e">
        <f>IF(#REF!="","",#REF!)</f>
        <v>#REF!</v>
      </c>
    </row>
    <row r="946" spans="47:56">
      <c r="AU946" s="19" t="str">
        <f>IF(係数3!A946="","",係数3!A946)</f>
        <v>A0571</v>
      </c>
      <c r="AV946" s="19" t="str">
        <f>IF(係数3!B946="","",係数3!B946)</f>
        <v>おいでんエネルギー(株)</v>
      </c>
      <c r="AW946" s="19" t="str">
        <f>IF(係数3!C946="","",係数3!C946)</f>
        <v>メニューA</v>
      </c>
      <c r="AX946" s="19">
        <f>IF(係数3!D946="","",係数3!D946)</f>
        <v>0</v>
      </c>
      <c r="AY946" s="19">
        <f>IF(係数3!E946="","",係数3!E946)</f>
        <v>0</v>
      </c>
      <c r="AZ946" s="19" t="str">
        <f>IF(係数3!F946="","",係数3!F946)</f>
        <v>おいでんエネルギー(株)</v>
      </c>
      <c r="BA946" s="19" t="str">
        <f>IF(係数3!G946="","",係数3!G946)</f>
        <v>おいでんエネルギー(株)_メニューA</v>
      </c>
      <c r="BB946" s="19">
        <f t="shared" si="32"/>
        <v>0</v>
      </c>
      <c r="BD946" s="19" t="e">
        <f>IF(#REF!="","",#REF!)</f>
        <v>#REF!</v>
      </c>
    </row>
    <row r="947" spans="47:56">
      <c r="AU947" s="19" t="str">
        <f>IF(係数3!A947="","",係数3!A947)</f>
        <v/>
      </c>
      <c r="AV947" s="19" t="str">
        <f>IF(係数3!B947="","",係数3!B947)</f>
        <v/>
      </c>
      <c r="AW947" s="19" t="str">
        <f>IF(係数3!C947="","",係数3!C947)</f>
        <v>メニューB</v>
      </c>
      <c r="AX947" s="19">
        <f>IF(係数3!D947="","",係数3!D947)</f>
        <v>0</v>
      </c>
      <c r="AY947" s="19">
        <f>IF(係数3!E947="","",係数3!E947)</f>
        <v>0</v>
      </c>
      <c r="AZ947" s="19" t="str">
        <f>IF(係数3!F947="","",係数3!F947)</f>
        <v>おいでんエネルギー(株)</v>
      </c>
      <c r="BA947" s="19" t="str">
        <f>IF(係数3!G947="","",係数3!G947)</f>
        <v>おいでんエネルギー(株)_メニューB</v>
      </c>
      <c r="BB947" s="19">
        <f t="shared" si="32"/>
        <v>0</v>
      </c>
      <c r="BD947" s="19" t="e">
        <f>IF(#REF!="","",#REF!)</f>
        <v>#REF!</v>
      </c>
    </row>
    <row r="948" spans="47:56">
      <c r="AU948" s="19" t="str">
        <f>IF(係数3!A948="","",係数3!A948)</f>
        <v/>
      </c>
      <c r="AV948" s="19" t="str">
        <f>IF(係数3!B948="","",係数3!B948)</f>
        <v/>
      </c>
      <c r="AW948" s="19" t="str">
        <f>IF(係数3!C948="","",係数3!C948)</f>
        <v>メニューC(残差)</v>
      </c>
      <c r="AX948" s="19">
        <f>IF(係数3!D948="","",係数3!D948)</f>
        <v>4.2200000000000001E-4</v>
      </c>
      <c r="AY948" s="19">
        <f>IF(係数3!E948="","",係数3!E948)</f>
        <v>4.2200000000000001E-4</v>
      </c>
      <c r="AZ948" s="19" t="str">
        <f>IF(係数3!F948="","",係数3!F948)</f>
        <v>おいでんエネルギー(株)</v>
      </c>
      <c r="BA948" s="19" t="str">
        <f>IF(係数3!G948="","",係数3!G948)</f>
        <v>おいでんエネルギー(株)_メニューC(残差)</v>
      </c>
      <c r="BB948" s="19">
        <f t="shared" si="32"/>
        <v>0.42199999999999999</v>
      </c>
      <c r="BD948" s="19" t="e">
        <f>IF(#REF!="","",#REF!)</f>
        <v>#REF!</v>
      </c>
    </row>
    <row r="949" spans="47:56">
      <c r="AU949" s="19" t="str">
        <f>IF(係数3!A949="","",係数3!A949)</f>
        <v/>
      </c>
      <c r="AV949" s="19" t="str">
        <f>IF(係数3!B949="","",係数3!B949)</f>
        <v/>
      </c>
      <c r="AW949" s="19" t="str">
        <f>IF(係数3!C949="","",係数3!C949)</f>
        <v>(参考値)事業者全体</v>
      </c>
      <c r="AX949" s="19">
        <f>IF(係数3!D949="","",係数3!D949)</f>
        <v>2.8E-5</v>
      </c>
      <c r="AY949" s="19">
        <f>IF(係数3!E949="","",係数3!E949)</f>
        <v>2.8E-5</v>
      </c>
      <c r="AZ949" s="19" t="str">
        <f>IF(係数3!F949="","",係数3!F949)</f>
        <v>おいでんエネルギー(株)</v>
      </c>
      <c r="BA949" s="19" t="str">
        <f>IF(係数3!G949="","",係数3!G949)</f>
        <v>おいでんエネルギー(株)_(参考値)事業者全体</v>
      </c>
      <c r="BB949" s="19">
        <f t="shared" si="32"/>
        <v>2.8000000000000001E-2</v>
      </c>
      <c r="BD949" s="19" t="e">
        <f>IF(#REF!="","",#REF!)</f>
        <v>#REF!</v>
      </c>
    </row>
    <row r="950" spans="47:56">
      <c r="AU950" s="19" t="str">
        <f>IF(係数3!A950="","",係数3!A950)</f>
        <v>A0572</v>
      </c>
      <c r="AV950" s="19" t="str">
        <f>IF(係数3!B950="","",係数3!B950)</f>
        <v>(株)イシオ</v>
      </c>
      <c r="AW950" s="19" t="str">
        <f>IF(係数3!C950="","",係数3!C950)</f>
        <v/>
      </c>
      <c r="AX950" s="19">
        <f>IF(係数3!D950="","",係数3!D950)</f>
        <v>6.4300000000000002E-4</v>
      </c>
      <c r="AY950" s="19">
        <f>IF(係数3!E950="","",係数3!E950)</f>
        <v>6.4300000000000002E-4</v>
      </c>
      <c r="AZ950" s="19" t="str">
        <f>IF(係数3!F950="","",係数3!F950)</f>
        <v>(株)イシオ</v>
      </c>
      <c r="BA950" s="19" t="str">
        <f>IF(係数3!G950="","",係数3!G950)</f>
        <v>(株)イシオ_</v>
      </c>
      <c r="BB950" s="19">
        <f t="shared" si="32"/>
        <v>0.64300000000000002</v>
      </c>
      <c r="BD950" s="19" t="e">
        <f>IF(#REF!="","",#REF!)</f>
        <v>#REF!</v>
      </c>
    </row>
    <row r="951" spans="47:56">
      <c r="AU951" s="19" t="str">
        <f>IF(係数3!A951="","",係数3!A951)</f>
        <v>A0573</v>
      </c>
      <c r="AV951" s="19" t="str">
        <f>IF(係数3!B951="","",係数3!B951)</f>
        <v>北陸電力ビズ・エナジーソリューション(株)</v>
      </c>
      <c r="AW951" s="19" t="str">
        <f>IF(係数3!C951="","",係数3!C951)</f>
        <v>メニューA</v>
      </c>
      <c r="AX951" s="19">
        <f>IF(係数3!D951="","",係数3!D951)</f>
        <v>0</v>
      </c>
      <c r="AY951" s="19">
        <f>IF(係数3!E951="","",係数3!E951)</f>
        <v>0</v>
      </c>
      <c r="AZ951" s="19" t="str">
        <f>IF(係数3!F951="","",係数3!F951)</f>
        <v>北陸電力ビズ・エナジーソリューション(株)</v>
      </c>
      <c r="BA951" s="19" t="str">
        <f>IF(係数3!G951="","",係数3!G951)</f>
        <v>北陸電力ビズ・エナジーソリューション(株)_メニューA</v>
      </c>
      <c r="BB951" s="19">
        <f t="shared" si="32"/>
        <v>0</v>
      </c>
      <c r="BD951" s="19" t="e">
        <f>IF(#REF!="","",#REF!)</f>
        <v>#REF!</v>
      </c>
    </row>
    <row r="952" spans="47:56">
      <c r="AU952" s="19" t="str">
        <f>IF(係数3!A952="","",係数3!A952)</f>
        <v/>
      </c>
      <c r="AV952" s="19" t="str">
        <f>IF(係数3!B952="","",係数3!B952)</f>
        <v/>
      </c>
      <c r="AW952" s="19" t="str">
        <f>IF(係数3!C952="","",係数3!C952)</f>
        <v>メニューB(残差)</v>
      </c>
      <c r="AX952" s="19">
        <f>IF(係数3!D952="","",係数3!D952)</f>
        <v>4.7399999999999997E-4</v>
      </c>
      <c r="AY952" s="19">
        <f>IF(係数3!E952="","",係数3!E952)</f>
        <v>4.7399999999999997E-4</v>
      </c>
      <c r="AZ952" s="19" t="str">
        <f>IF(係数3!F952="","",係数3!F952)</f>
        <v>北陸電力ビズ・エナジーソリューション(株)</v>
      </c>
      <c r="BA952" s="19" t="str">
        <f>IF(係数3!G952="","",係数3!G952)</f>
        <v>北陸電力ビズ・エナジーソリューション(株)_メニューB(残差)</v>
      </c>
      <c r="BB952" s="19">
        <f t="shared" si="32"/>
        <v>0.47399999999999998</v>
      </c>
      <c r="BD952" s="19" t="e">
        <f>IF(#REF!="","",#REF!)</f>
        <v>#REF!</v>
      </c>
    </row>
    <row r="953" spans="47:56">
      <c r="AU953" s="19" t="str">
        <f>IF(係数3!A953="","",係数3!A953)</f>
        <v/>
      </c>
      <c r="AV953" s="19" t="str">
        <f>IF(係数3!B953="","",係数3!B953)</f>
        <v/>
      </c>
      <c r="AW953" s="19" t="str">
        <f>IF(係数3!C953="","",係数3!C953)</f>
        <v>(参考値)事業者全体</v>
      </c>
      <c r="AX953" s="19">
        <f>IF(係数3!D953="","",係数3!D953)</f>
        <v>4.6999999999999999E-4</v>
      </c>
      <c r="AY953" s="19">
        <f>IF(係数3!E953="","",係数3!E953)</f>
        <v>4.6999999999999999E-4</v>
      </c>
      <c r="AZ953" s="19" t="str">
        <f>IF(係数3!F953="","",係数3!F953)</f>
        <v>北陸電力ビズ・エナジーソリューション(株)</v>
      </c>
      <c r="BA953" s="19" t="str">
        <f>IF(係数3!G953="","",係数3!G953)</f>
        <v>北陸電力ビズ・エナジーソリューション(株)_(参考値)事業者全体</v>
      </c>
      <c r="BB953" s="19">
        <f t="shared" si="32"/>
        <v>0.47</v>
      </c>
      <c r="BD953" s="19" t="e">
        <f>IF(#REF!="","",#REF!)</f>
        <v>#REF!</v>
      </c>
    </row>
    <row r="954" spans="47:56">
      <c r="AU954" s="19" t="str">
        <f>IF(係数3!A954="","",係数3!A954)</f>
        <v>A0574</v>
      </c>
      <c r="AV954" s="19" t="str">
        <f>IF(係数3!B954="","",係数3!B954)</f>
        <v>リニューアブルトレード(株)</v>
      </c>
      <c r="AW954" s="19" t="str">
        <f>IF(係数3!C954="","",係数3!C954)</f>
        <v/>
      </c>
      <c r="AX954" s="19">
        <f>IF(係数3!D954="","",係数3!D954)</f>
        <v>6.1700000000000004E-4</v>
      </c>
      <c r="AY954" s="19">
        <f>IF(係数3!E954="","",係数3!E954)</f>
        <v>6.1700000000000004E-4</v>
      </c>
      <c r="AZ954" s="19" t="str">
        <f>IF(係数3!F954="","",係数3!F954)</f>
        <v>リニューアブルトレード(株)</v>
      </c>
      <c r="BA954" s="19" t="str">
        <f>IF(係数3!G954="","",係数3!G954)</f>
        <v>リニューアブルトレード(株)_</v>
      </c>
      <c r="BB954" s="19">
        <f t="shared" si="32"/>
        <v>0.61699999999999999</v>
      </c>
      <c r="BD954" s="19" t="e">
        <f>IF(#REF!="","",#REF!)</f>
        <v>#REF!</v>
      </c>
    </row>
    <row r="955" spans="47:56">
      <c r="AU955" s="19" t="str">
        <f>IF(係数3!A955="","",係数3!A955)</f>
        <v>A0577</v>
      </c>
      <c r="AV955" s="19" t="str">
        <f>IF(係数3!B955="","",係数3!B955)</f>
        <v>ICT伊那みらいでんき(株)(旧:丸紅伊那みらいでんき(株))</v>
      </c>
      <c r="AW955" s="19" t="str">
        <f>IF(係数3!C955="","",係数3!C955)</f>
        <v>メニューA</v>
      </c>
      <c r="AX955" s="19">
        <f>IF(係数3!D955="","",係数3!D955)</f>
        <v>0</v>
      </c>
      <c r="AY955" s="19">
        <f>IF(係数3!E955="","",係数3!E955)</f>
        <v>0</v>
      </c>
      <c r="AZ955" s="19" t="str">
        <f>IF(係数3!F955="","",係数3!F955)</f>
        <v>ICT伊那みらいでんき(株)(旧:丸紅伊那みらいでんき(株))</v>
      </c>
      <c r="BA955" s="19" t="str">
        <f>IF(係数3!G955="","",係数3!G955)</f>
        <v>ICT伊那みらいでんき(株)(旧:丸紅伊那みらいでんき(株))_メニューA</v>
      </c>
      <c r="BB955" s="19">
        <f t="shared" si="32"/>
        <v>0</v>
      </c>
      <c r="BD955" s="19" t="e">
        <f>IF(#REF!="","",#REF!)</f>
        <v>#REF!</v>
      </c>
    </row>
    <row r="956" spans="47:56">
      <c r="AU956" s="19" t="str">
        <f>IF(係数3!A956="","",係数3!A956)</f>
        <v/>
      </c>
      <c r="AV956" s="19" t="str">
        <f>IF(係数3!B956="","",係数3!B956)</f>
        <v/>
      </c>
      <c r="AW956" s="19" t="str">
        <f>IF(係数3!C956="","",係数3!C956)</f>
        <v>メニューB(残差)</v>
      </c>
      <c r="AX956" s="19">
        <f>IF(係数3!D956="","",係数3!D956)</f>
        <v>3.6699999999999998E-4</v>
      </c>
      <c r="AY956" s="19">
        <f>IF(係数3!E956="","",係数3!E956)</f>
        <v>3.6699999999999998E-4</v>
      </c>
      <c r="AZ956" s="19" t="str">
        <f>IF(係数3!F956="","",係数3!F956)</f>
        <v>ICT伊那みらいでんき(株)(旧:丸紅伊那みらいでんき(株))</v>
      </c>
      <c r="BA956" s="19" t="str">
        <f>IF(係数3!G956="","",係数3!G956)</f>
        <v>ICT伊那みらいでんき(株)(旧:丸紅伊那みらいでんき(株))_メニューB(残差)</v>
      </c>
      <c r="BB956" s="19">
        <f t="shared" si="32"/>
        <v>0.36699999999999999</v>
      </c>
      <c r="BD956" s="19" t="e">
        <f>IF(#REF!="","",#REF!)</f>
        <v>#REF!</v>
      </c>
    </row>
    <row r="957" spans="47:56">
      <c r="AU957" s="19" t="str">
        <f>IF(係数3!A957="","",係数3!A957)</f>
        <v/>
      </c>
      <c r="AV957" s="19" t="str">
        <f>IF(係数3!B957="","",係数3!B957)</f>
        <v/>
      </c>
      <c r="AW957" s="19" t="str">
        <f>IF(係数3!C957="","",係数3!C957)</f>
        <v>(参考値)事業者全体</v>
      </c>
      <c r="AX957" s="19">
        <f>IF(係数3!D957="","",係数3!D957)</f>
        <v>3.4299999999999999E-4</v>
      </c>
      <c r="AY957" s="19">
        <f>IF(係数3!E957="","",係数3!E957)</f>
        <v>3.4299999999999999E-4</v>
      </c>
      <c r="AZ957" s="19" t="str">
        <f>IF(係数3!F957="","",係数3!F957)</f>
        <v>ICT伊那みらいでんき(株)(旧:丸紅伊那みらいでんき(株))</v>
      </c>
      <c r="BA957" s="19" t="str">
        <f>IF(係数3!G957="","",係数3!G957)</f>
        <v>ICT伊那みらいでんき(株)(旧:丸紅伊那みらいでんき(株))_(参考値)事業者全体</v>
      </c>
      <c r="BB957" s="19">
        <f t="shared" si="32"/>
        <v>0.34299999999999997</v>
      </c>
      <c r="BD957" s="19" t="e">
        <f>IF(#REF!="","",#REF!)</f>
        <v>#REF!</v>
      </c>
    </row>
    <row r="958" spans="47:56">
      <c r="AU958" s="19" t="str">
        <f>IF(係数3!A958="","",係数3!A958)</f>
        <v>A0578</v>
      </c>
      <c r="AV958" s="19" t="str">
        <f>IF(係数3!B958="","",係数3!B958)</f>
        <v>富士山エナジー(株)</v>
      </c>
      <c r="AW958" s="19" t="str">
        <f>IF(係数3!C958="","",係数3!C958)</f>
        <v/>
      </c>
      <c r="AX958" s="19">
        <f>IF(係数3!D958="","",係数3!D958)</f>
        <v>5.1800000000000001E-4</v>
      </c>
      <c r="AY958" s="19">
        <f>IF(係数3!E958="","",係数3!E958)</f>
        <v>5.1800000000000001E-4</v>
      </c>
      <c r="AZ958" s="19" t="str">
        <f>IF(係数3!F958="","",係数3!F958)</f>
        <v>富士山エナジー(株)</v>
      </c>
      <c r="BA958" s="19" t="str">
        <f>IF(係数3!G958="","",係数3!G958)</f>
        <v>富士山エナジー(株)_</v>
      </c>
      <c r="BB958" s="19">
        <f t="shared" si="32"/>
        <v>0.51800000000000002</v>
      </c>
      <c r="BD958" s="19" t="e">
        <f>IF(#REF!="","",#REF!)</f>
        <v>#REF!</v>
      </c>
    </row>
    <row r="959" spans="47:56">
      <c r="AU959" s="19" t="str">
        <f>IF(係数3!A959="","",係数3!A959)</f>
        <v>A0581</v>
      </c>
      <c r="AV959" s="19" t="str">
        <f>IF(係数3!B959="","",係数3!B959)</f>
        <v>WSエナジー(株)</v>
      </c>
      <c r="AW959" s="19" t="str">
        <f>IF(係数3!C959="","",係数3!C959)</f>
        <v/>
      </c>
      <c r="AX959" s="19">
        <f>IF(係数3!D959="","",係数3!D959)</f>
        <v>4.1899999999999999E-4</v>
      </c>
      <c r="AY959" s="19">
        <f>IF(係数3!E959="","",係数3!E959)</f>
        <v>4.1899999999999999E-4</v>
      </c>
      <c r="AZ959" s="19" t="str">
        <f>IF(係数3!F959="","",係数3!F959)</f>
        <v>WSエナジー(株)</v>
      </c>
      <c r="BA959" s="19" t="str">
        <f>IF(係数3!G959="","",係数3!G959)</f>
        <v>WSエナジー(株)_</v>
      </c>
      <c r="BB959" s="19">
        <f t="shared" si="32"/>
        <v>0.41899999999999998</v>
      </c>
      <c r="BD959" s="19" t="e">
        <f>IF(#REF!="","",#REF!)</f>
        <v>#REF!</v>
      </c>
    </row>
    <row r="960" spans="47:56">
      <c r="AU960" s="19" t="str">
        <f>IF(係数3!A960="","",係数3!A960)</f>
        <v>A0582</v>
      </c>
      <c r="AV960" s="19" t="str">
        <f>IF(係数3!B960="","",係数3!B960)</f>
        <v>TERA Energy(株)</v>
      </c>
      <c r="AW960" s="19" t="str">
        <f>IF(係数3!C960="","",係数3!C960)</f>
        <v>メニューA</v>
      </c>
      <c r="AX960" s="19">
        <f>IF(係数3!D960="","",係数3!D960)</f>
        <v>0</v>
      </c>
      <c r="AY960" s="19">
        <f>IF(係数3!E960="","",係数3!E960)</f>
        <v>0</v>
      </c>
      <c r="AZ960" s="19" t="str">
        <f>IF(係数3!F960="","",係数3!F960)</f>
        <v>TERA Energy(株)</v>
      </c>
      <c r="BA960" s="19" t="str">
        <f>IF(係数3!G960="","",係数3!G960)</f>
        <v>TERA Energy(株)_メニューA</v>
      </c>
      <c r="BB960" s="19">
        <f t="shared" si="32"/>
        <v>0</v>
      </c>
      <c r="BD960" s="19" t="e">
        <f>IF(#REF!="","",#REF!)</f>
        <v>#REF!</v>
      </c>
    </row>
    <row r="961" spans="47:56">
      <c r="AU961" s="19" t="str">
        <f>IF(係数3!A961="","",係数3!A961)</f>
        <v/>
      </c>
      <c r="AV961" s="19" t="str">
        <f>IF(係数3!B961="","",係数3!B961)</f>
        <v/>
      </c>
      <c r="AW961" s="19" t="str">
        <f>IF(係数3!C961="","",係数3!C961)</f>
        <v>メニューB</v>
      </c>
      <c r="AX961" s="19">
        <f>IF(係数3!D961="","",係数3!D961)</f>
        <v>4.0099999999999999E-4</v>
      </c>
      <c r="AY961" s="19">
        <f>IF(係数3!E961="","",係数3!E961)</f>
        <v>4.0099999999999999E-4</v>
      </c>
      <c r="AZ961" s="19" t="str">
        <f>IF(係数3!F961="","",係数3!F961)</f>
        <v>TERA Energy(株)</v>
      </c>
      <c r="BA961" s="19" t="str">
        <f>IF(係数3!G961="","",係数3!G961)</f>
        <v>TERA Energy(株)_メニューB</v>
      </c>
      <c r="BB961" s="19">
        <f t="shared" si="32"/>
        <v>0.40099999999999997</v>
      </c>
      <c r="BD961" s="19" t="e">
        <f>IF(#REF!="","",#REF!)</f>
        <v>#REF!</v>
      </c>
    </row>
    <row r="962" spans="47:56">
      <c r="AU962" s="19" t="str">
        <f>IF(係数3!A962="","",係数3!A962)</f>
        <v/>
      </c>
      <c r="AV962" s="19" t="str">
        <f>IF(係数3!B962="","",係数3!B962)</f>
        <v/>
      </c>
      <c r="AW962" s="19" t="str">
        <f>IF(係数3!C962="","",係数3!C962)</f>
        <v>(参考値)事業者全体</v>
      </c>
      <c r="AX962" s="19">
        <f>IF(係数3!D962="","",係数3!D962)</f>
        <v>3.97E-4</v>
      </c>
      <c r="AY962" s="19">
        <f>IF(係数3!E962="","",係数3!E962)</f>
        <v>3.97E-4</v>
      </c>
      <c r="AZ962" s="19" t="str">
        <f>IF(係数3!F962="","",係数3!F962)</f>
        <v>TERA Energy(株)</v>
      </c>
      <c r="BA962" s="19" t="str">
        <f>IF(係数3!G962="","",係数3!G962)</f>
        <v>TERA Energy(株)_(参考値)事業者全体</v>
      </c>
      <c r="BB962" s="19">
        <f t="shared" si="32"/>
        <v>0.39700000000000002</v>
      </c>
      <c r="BD962" s="19" t="e">
        <f>IF(#REF!="","",#REF!)</f>
        <v>#REF!</v>
      </c>
    </row>
    <row r="963" spans="47:56">
      <c r="AU963" s="19" t="str">
        <f>IF(係数3!A963="","",係数3!A963)</f>
        <v>A0584</v>
      </c>
      <c r="AV963" s="19" t="str">
        <f>IF(係数3!B963="","",係数3!B963)</f>
        <v>MCPD(株)</v>
      </c>
      <c r="AW963" s="19" t="str">
        <f>IF(係数3!C963="","",係数3!C963)</f>
        <v>メニューA</v>
      </c>
      <c r="AX963" s="19">
        <f>IF(係数3!D963="","",係数3!D963)</f>
        <v>0</v>
      </c>
      <c r="AY963" s="19">
        <f>IF(係数3!E963="","",係数3!E963)</f>
        <v>0</v>
      </c>
      <c r="AZ963" s="19" t="str">
        <f>IF(係数3!F963="","",係数3!F963)</f>
        <v>MCPD(株)</v>
      </c>
      <c r="BA963" s="19" t="str">
        <f>IF(係数3!G963="","",係数3!G963)</f>
        <v>MCPD(株)_メニューA</v>
      </c>
      <c r="BB963" s="19">
        <f t="shared" si="32"/>
        <v>0</v>
      </c>
      <c r="BD963" s="19" t="e">
        <f>IF(#REF!="","",#REF!)</f>
        <v>#REF!</v>
      </c>
    </row>
    <row r="964" spans="47:56">
      <c r="AU964" s="19" t="str">
        <f>IF(係数3!A964="","",係数3!A964)</f>
        <v/>
      </c>
      <c r="AV964" s="19" t="str">
        <f>IF(係数3!B964="","",係数3!B964)</f>
        <v/>
      </c>
      <c r="AW964" s="19" t="str">
        <f>IF(係数3!C964="","",係数3!C964)</f>
        <v>メニューB(残差)</v>
      </c>
      <c r="AX964" s="19">
        <f>IF(係数3!D964="","",係数3!D964)</f>
        <v>3.3399999999999999E-4</v>
      </c>
      <c r="AY964" s="19">
        <f>IF(係数3!E964="","",係数3!E964)</f>
        <v>3.3399999999999999E-4</v>
      </c>
      <c r="AZ964" s="19" t="str">
        <f>IF(係数3!F964="","",係数3!F964)</f>
        <v>MCPD(株)</v>
      </c>
      <c r="BA964" s="19" t="str">
        <f>IF(係数3!G964="","",係数3!G964)</f>
        <v>MCPD(株)_メニューB(残差)</v>
      </c>
      <c r="BB964" s="19">
        <f t="shared" si="32"/>
        <v>0.33399999999999996</v>
      </c>
      <c r="BD964" s="19" t="e">
        <f>IF(#REF!="","",#REF!)</f>
        <v>#REF!</v>
      </c>
    </row>
    <row r="965" spans="47:56">
      <c r="AU965" s="19" t="str">
        <f>IF(係数3!A965="","",係数3!A965)</f>
        <v/>
      </c>
      <c r="AV965" s="19" t="str">
        <f>IF(係数3!B965="","",係数3!B965)</f>
        <v/>
      </c>
      <c r="AW965" s="19" t="str">
        <f>IF(係数3!C965="","",係数3!C965)</f>
        <v>(参考値)事業者全体</v>
      </c>
      <c r="AX965" s="19">
        <f>IF(係数3!D965="","",係数3!D965)</f>
        <v>3.0000000000000001E-5</v>
      </c>
      <c r="AY965" s="19">
        <f>IF(係数3!E965="","",係数3!E965)</f>
        <v>3.0000000000000001E-5</v>
      </c>
      <c r="AZ965" s="19" t="str">
        <f>IF(係数3!F965="","",係数3!F965)</f>
        <v>MCPD(株)</v>
      </c>
      <c r="BA965" s="19" t="str">
        <f>IF(係数3!G965="","",係数3!G965)</f>
        <v>MCPD(株)_(参考値)事業者全体</v>
      </c>
      <c r="BB965" s="19">
        <f t="shared" si="32"/>
        <v>3.0000000000000002E-2</v>
      </c>
      <c r="BD965" s="19" t="e">
        <f>IF(#REF!="","",#REF!)</f>
        <v>#REF!</v>
      </c>
    </row>
    <row r="966" spans="47:56">
      <c r="AU966" s="19" t="str">
        <f>IF(係数3!A966="","",係数3!A966)</f>
        <v>A0586</v>
      </c>
      <c r="AV966" s="19" t="str">
        <f>IF(係数3!B966="","",係数3!B966)</f>
        <v>グリーンシティこばやし(株)</v>
      </c>
      <c r="AW966" s="19" t="str">
        <f>IF(係数3!C966="","",係数3!C966)</f>
        <v/>
      </c>
      <c r="AX966" s="19">
        <f>IF(係数3!D966="","",係数3!D966)</f>
        <v>5.3700000000000004E-4</v>
      </c>
      <c r="AY966" s="19">
        <f>IF(係数3!E966="","",係数3!E966)</f>
        <v>5.3700000000000004E-4</v>
      </c>
      <c r="AZ966" s="19" t="str">
        <f>IF(係数3!F966="","",係数3!F966)</f>
        <v>グリーンシティこばやし(株)</v>
      </c>
      <c r="BA966" s="19" t="str">
        <f>IF(係数3!G966="","",係数3!G966)</f>
        <v>グリーンシティこばやし(株)_</v>
      </c>
      <c r="BB966" s="19">
        <f t="shared" ref="BB966:BB1029" si="33">AY966*1000</f>
        <v>0.53700000000000003</v>
      </c>
      <c r="BD966" s="19" t="e">
        <f>IF(#REF!="","",#REF!)</f>
        <v>#REF!</v>
      </c>
    </row>
    <row r="967" spans="47:56">
      <c r="AU967" s="19" t="str">
        <f>IF(係数3!A967="","",係数3!A967)</f>
        <v>A0587</v>
      </c>
      <c r="AV967" s="19" t="str">
        <f>IF(係数3!B967="","",係数3!B967)</f>
        <v>(株)吉田石油店</v>
      </c>
      <c r="AW967" s="19" t="str">
        <f>IF(係数3!C967="","",係数3!C967)</f>
        <v/>
      </c>
      <c r="AX967" s="19">
        <f>IF(係数3!D967="","",係数3!D967)</f>
        <v>4.17E-4</v>
      </c>
      <c r="AY967" s="19">
        <f>IF(係数3!E967="","",係数3!E967)</f>
        <v>4.17E-4</v>
      </c>
      <c r="AZ967" s="19" t="str">
        <f>IF(係数3!F967="","",係数3!F967)</f>
        <v>(株)吉田石油店</v>
      </c>
      <c r="BA967" s="19" t="str">
        <f>IF(係数3!G967="","",係数3!G967)</f>
        <v>(株)吉田石油店_</v>
      </c>
      <c r="BB967" s="19">
        <f t="shared" si="33"/>
        <v>0.41699999999999998</v>
      </c>
      <c r="BD967" s="19" t="e">
        <f>IF(#REF!="","",#REF!)</f>
        <v>#REF!</v>
      </c>
    </row>
    <row r="968" spans="47:56">
      <c r="AU968" s="19" t="str">
        <f>IF(係数3!A968="","",係数3!A968)</f>
        <v>A0589</v>
      </c>
      <c r="AV968" s="19" t="str">
        <f>IF(係数3!B968="","",係数3!B968)</f>
        <v>スマートエナジー熊本(株)</v>
      </c>
      <c r="AW968" s="19" t="str">
        <f>IF(係数3!C968="","",係数3!C968)</f>
        <v/>
      </c>
      <c r="AX968" s="19">
        <f>IF(係数3!D968="","",係数3!D968)</f>
        <v>0</v>
      </c>
      <c r="AY968" s="19">
        <f>IF(係数3!E968="","",係数3!E968)</f>
        <v>0</v>
      </c>
      <c r="AZ968" s="19" t="str">
        <f>IF(係数3!F968="","",係数3!F968)</f>
        <v>スマートエナジー熊本(株)</v>
      </c>
      <c r="BA968" s="19" t="str">
        <f>IF(係数3!G968="","",係数3!G968)</f>
        <v>スマートエナジー熊本(株)_</v>
      </c>
      <c r="BB968" s="19">
        <f t="shared" si="33"/>
        <v>0</v>
      </c>
      <c r="BD968" s="19" t="e">
        <f>IF(#REF!="","",#REF!)</f>
        <v>#REF!</v>
      </c>
    </row>
    <row r="969" spans="47:56">
      <c r="AU969" s="19" t="str">
        <f>IF(係数3!A969="","",係数3!A969)</f>
        <v>A0590</v>
      </c>
      <c r="AV969" s="19" t="str">
        <f>IF(係数3!B969="","",係数3!B969)</f>
        <v>福山未来エナジー(株)</v>
      </c>
      <c r="AW969" s="19" t="str">
        <f>IF(係数3!C969="","",係数3!C969)</f>
        <v>メニューA</v>
      </c>
      <c r="AX969" s="19">
        <f>IF(係数3!D969="","",係数3!D969)</f>
        <v>0</v>
      </c>
      <c r="AY969" s="19">
        <f>IF(係数3!E969="","",係数3!E969)</f>
        <v>0</v>
      </c>
      <c r="AZ969" s="19" t="str">
        <f>IF(係数3!F969="","",係数3!F969)</f>
        <v>福山未来エナジー(株)</v>
      </c>
      <c r="BA969" s="19" t="str">
        <f>IF(係数3!G969="","",係数3!G969)</f>
        <v>福山未来エナジー(株)_メニューA</v>
      </c>
      <c r="BB969" s="19">
        <f t="shared" si="33"/>
        <v>0</v>
      </c>
      <c r="BD969" s="19" t="e">
        <f>IF(#REF!="","",#REF!)</f>
        <v>#REF!</v>
      </c>
    </row>
    <row r="970" spans="47:56">
      <c r="AU970" s="19" t="str">
        <f>IF(係数3!A970="","",係数3!A970)</f>
        <v/>
      </c>
      <c r="AV970" s="19" t="str">
        <f>IF(係数3!B970="","",係数3!B970)</f>
        <v/>
      </c>
      <c r="AW970" s="19" t="str">
        <f>IF(係数3!C970="","",係数3!C970)</f>
        <v>メニューB(残差)</v>
      </c>
      <c r="AX970" s="19">
        <f>IF(係数3!D970="","",係数3!D970)</f>
        <v>1.7200000000000001E-4</v>
      </c>
      <c r="AY970" s="19">
        <f>IF(係数3!E970="","",係数3!E970)</f>
        <v>1.7200000000000001E-4</v>
      </c>
      <c r="AZ970" s="19" t="str">
        <f>IF(係数3!F970="","",係数3!F970)</f>
        <v>福山未来エナジー(株)</v>
      </c>
      <c r="BA970" s="19" t="str">
        <f>IF(係数3!G970="","",係数3!G970)</f>
        <v>福山未来エナジー(株)_メニューB(残差)</v>
      </c>
      <c r="BB970" s="19">
        <f t="shared" si="33"/>
        <v>0.17200000000000001</v>
      </c>
      <c r="BD970" s="19" t="e">
        <f>IF(#REF!="","",#REF!)</f>
        <v>#REF!</v>
      </c>
    </row>
    <row r="971" spans="47:56">
      <c r="AU971" s="19" t="str">
        <f>IF(係数3!A971="","",係数3!A971)</f>
        <v/>
      </c>
      <c r="AV971" s="19" t="str">
        <f>IF(係数3!B971="","",係数3!B971)</f>
        <v/>
      </c>
      <c r="AW971" s="19" t="str">
        <f>IF(係数3!C971="","",係数3!C971)</f>
        <v>(参考値)事業者全体</v>
      </c>
      <c r="AX971" s="19">
        <f>IF(係数3!D971="","",係数3!D971)</f>
        <v>1.2999999999999999E-4</v>
      </c>
      <c r="AY971" s="19">
        <f>IF(係数3!E971="","",係数3!E971)</f>
        <v>1.2999999999999999E-4</v>
      </c>
      <c r="AZ971" s="19" t="str">
        <f>IF(係数3!F971="","",係数3!F971)</f>
        <v>福山未来エナジー(株)</v>
      </c>
      <c r="BA971" s="19" t="str">
        <f>IF(係数3!G971="","",係数3!G971)</f>
        <v>福山未来エナジー(株)_(参考値)事業者全体</v>
      </c>
      <c r="BB971" s="19">
        <f t="shared" si="33"/>
        <v>0.12999999999999998</v>
      </c>
      <c r="BD971" s="19" t="e">
        <f>IF(#REF!="","",#REF!)</f>
        <v>#REF!</v>
      </c>
    </row>
    <row r="972" spans="47:56">
      <c r="AU972" s="19" t="str">
        <f>IF(係数3!A972="","",係数3!A972)</f>
        <v>A0596</v>
      </c>
      <c r="AV972" s="19" t="str">
        <f>IF(係数3!B972="","",係数3!B972)</f>
        <v>五島市民電力(株)</v>
      </c>
      <c r="AW972" s="19" t="str">
        <f>IF(係数3!C972="","",係数3!C972)</f>
        <v>メニューA</v>
      </c>
      <c r="AX972" s="19">
        <f>IF(係数3!D972="","",係数3!D972)</f>
        <v>0</v>
      </c>
      <c r="AY972" s="19">
        <f>IF(係数3!E972="","",係数3!E972)</f>
        <v>0</v>
      </c>
      <c r="AZ972" s="19" t="str">
        <f>IF(係数3!F972="","",係数3!F972)</f>
        <v>五島市民電力(株)</v>
      </c>
      <c r="BA972" s="19" t="str">
        <f>IF(係数3!G972="","",係数3!G972)</f>
        <v>五島市民電力(株)_メニューA</v>
      </c>
      <c r="BB972" s="19">
        <f t="shared" si="33"/>
        <v>0</v>
      </c>
      <c r="BD972" s="19" t="e">
        <f>IF(#REF!="","",#REF!)</f>
        <v>#REF!</v>
      </c>
    </row>
    <row r="973" spans="47:56">
      <c r="AU973" s="19" t="str">
        <f>IF(係数3!A973="","",係数3!A973)</f>
        <v/>
      </c>
      <c r="AV973" s="19" t="str">
        <f>IF(係数3!B973="","",係数3!B973)</f>
        <v/>
      </c>
      <c r="AW973" s="19" t="str">
        <f>IF(係数3!C973="","",係数3!C973)</f>
        <v>メニューB</v>
      </c>
      <c r="AX973" s="19">
        <f>IF(係数3!D973="","",係数3!D973)</f>
        <v>0</v>
      </c>
      <c r="AY973" s="19">
        <f>IF(係数3!E973="","",係数3!E973)</f>
        <v>0</v>
      </c>
      <c r="AZ973" s="19" t="str">
        <f>IF(係数3!F973="","",係数3!F973)</f>
        <v>五島市民電力(株)</v>
      </c>
      <c r="BA973" s="19" t="str">
        <f>IF(係数3!G973="","",係数3!G973)</f>
        <v>五島市民電力(株)_メニューB</v>
      </c>
      <c r="BB973" s="19">
        <f t="shared" si="33"/>
        <v>0</v>
      </c>
      <c r="BD973" s="19" t="e">
        <f>IF(#REF!="","",#REF!)</f>
        <v>#REF!</v>
      </c>
    </row>
    <row r="974" spans="47:56">
      <c r="AU974" s="19" t="str">
        <f>IF(係数3!A974="","",係数3!A974)</f>
        <v/>
      </c>
      <c r="AV974" s="19" t="str">
        <f>IF(係数3!B974="","",係数3!B974)</f>
        <v/>
      </c>
      <c r="AW974" s="19" t="str">
        <f>IF(係数3!C974="","",係数3!C974)</f>
        <v>メニューC(残差)</v>
      </c>
      <c r="AX974" s="19">
        <f>IF(係数3!D974="","",係数3!D974)</f>
        <v>6.4999999999999997E-4</v>
      </c>
      <c r="AY974" s="19">
        <f>IF(係数3!E974="","",係数3!E974)</f>
        <v>6.4999999999999997E-4</v>
      </c>
      <c r="AZ974" s="19" t="str">
        <f>IF(係数3!F974="","",係数3!F974)</f>
        <v>五島市民電力(株)</v>
      </c>
      <c r="BA974" s="19" t="str">
        <f>IF(係数3!G974="","",係数3!G974)</f>
        <v>五島市民電力(株)_メニューC(残差)</v>
      </c>
      <c r="BB974" s="19">
        <f t="shared" si="33"/>
        <v>0.65</v>
      </c>
      <c r="BD974" s="19" t="e">
        <f>IF(#REF!="","",#REF!)</f>
        <v>#REF!</v>
      </c>
    </row>
    <row r="975" spans="47:56">
      <c r="AU975" s="19" t="str">
        <f>IF(係数3!A975="","",係数3!A975)</f>
        <v/>
      </c>
      <c r="AV975" s="19" t="str">
        <f>IF(係数3!B975="","",係数3!B975)</f>
        <v/>
      </c>
      <c r="AW975" s="19" t="str">
        <f>IF(係数3!C975="","",係数3!C975)</f>
        <v>(参考値)事業者全体</v>
      </c>
      <c r="AX975" s="19">
        <f>IF(係数3!D975="","",係数3!D975)</f>
        <v>2.6200000000000003E-4</v>
      </c>
      <c r="AY975" s="19">
        <f>IF(係数3!E975="","",係数3!E975)</f>
        <v>2.6200000000000003E-4</v>
      </c>
      <c r="AZ975" s="19" t="str">
        <f>IF(係数3!F975="","",係数3!F975)</f>
        <v>五島市民電力(株)</v>
      </c>
      <c r="BA975" s="19" t="str">
        <f>IF(係数3!G975="","",係数3!G975)</f>
        <v>五島市民電力(株)_(参考値)事業者全体</v>
      </c>
      <c r="BB975" s="19">
        <f t="shared" si="33"/>
        <v>0.26200000000000001</v>
      </c>
      <c r="BD975" s="19" t="e">
        <f>IF(#REF!="","",#REF!)</f>
        <v>#REF!</v>
      </c>
    </row>
    <row r="976" spans="47:56">
      <c r="AU976" s="19" t="str">
        <f>IF(係数3!A976="","",係数3!A976)</f>
        <v>A0598</v>
      </c>
      <c r="AV976" s="19" t="str">
        <f>IF(係数3!B976="","",係数3!B976)</f>
        <v>リストプロパティーズ(株)</v>
      </c>
      <c r="AW976" s="19" t="str">
        <f>IF(係数3!C976="","",係数3!C976)</f>
        <v/>
      </c>
      <c r="AX976" s="19">
        <f>IF(係数3!D976="","",係数3!D976)</f>
        <v>6.1799999999999995E-4</v>
      </c>
      <c r="AY976" s="19">
        <f>IF(係数3!E976="","",係数3!E976)</f>
        <v>6.1799999999999995E-4</v>
      </c>
      <c r="AZ976" s="19" t="str">
        <f>IF(係数3!F976="","",係数3!F976)</f>
        <v>リストプロパティーズ(株)</v>
      </c>
      <c r="BA976" s="19" t="str">
        <f>IF(係数3!G976="","",係数3!G976)</f>
        <v>リストプロパティーズ(株)_</v>
      </c>
      <c r="BB976" s="19">
        <f t="shared" si="33"/>
        <v>0.61799999999999999</v>
      </c>
      <c r="BD976" s="19" t="e">
        <f>IF(#REF!="","",#REF!)</f>
        <v>#REF!</v>
      </c>
    </row>
    <row r="977" spans="47:56">
      <c r="AU977" s="19" t="str">
        <f>IF(係数3!A977="","",係数3!A977)</f>
        <v>A0602</v>
      </c>
      <c r="AV977" s="19" t="str">
        <f>IF(係数3!B977="","",係数3!B977)</f>
        <v>(株)情熱電力</v>
      </c>
      <c r="AW977" s="19" t="str">
        <f>IF(係数3!C977="","",係数3!C977)</f>
        <v/>
      </c>
      <c r="AX977" s="19">
        <f>IF(係数3!D977="","",係数3!D977)</f>
        <v>4.5399999999999998E-4</v>
      </c>
      <c r="AY977" s="19">
        <f>IF(係数3!E977="","",係数3!E977)</f>
        <v>4.5399999999999998E-4</v>
      </c>
      <c r="AZ977" s="19" t="str">
        <f>IF(係数3!F977="","",係数3!F977)</f>
        <v>(株)情熱電力</v>
      </c>
      <c r="BA977" s="19" t="str">
        <f>IF(係数3!G977="","",係数3!G977)</f>
        <v>(株)情熱電力_</v>
      </c>
      <c r="BB977" s="19">
        <f t="shared" si="33"/>
        <v>0.45399999999999996</v>
      </c>
      <c r="BD977" s="19" t="e">
        <f>IF(#REF!="","",#REF!)</f>
        <v>#REF!</v>
      </c>
    </row>
    <row r="978" spans="47:56">
      <c r="AU978" s="19" t="str">
        <f>IF(係数3!A978="","",係数3!A978)</f>
        <v>A0603</v>
      </c>
      <c r="AV978" s="19" t="str">
        <f>IF(係数3!B978="","",係数3!B978)</f>
        <v>バンプーパワートレーディング合同会社</v>
      </c>
      <c r="AW978" s="19" t="str">
        <f>IF(係数3!C978="","",係数3!C978)</f>
        <v>メニューA</v>
      </c>
      <c r="AX978" s="19">
        <f>IF(係数3!D978="","",係数3!D978)</f>
        <v>0</v>
      </c>
      <c r="AY978" s="19">
        <f>IF(係数3!E978="","",係数3!E978)</f>
        <v>0</v>
      </c>
      <c r="AZ978" s="19" t="str">
        <f>IF(係数3!F978="","",係数3!F978)</f>
        <v>バンプーパワートレーディング合同会社</v>
      </c>
      <c r="BA978" s="19" t="str">
        <f>IF(係数3!G978="","",係数3!G978)</f>
        <v>バンプーパワートレーディング合同会社_メニューA</v>
      </c>
      <c r="BB978" s="19">
        <f t="shared" si="33"/>
        <v>0</v>
      </c>
      <c r="BD978" s="19" t="e">
        <f>IF(#REF!="","",#REF!)</f>
        <v>#REF!</v>
      </c>
    </row>
    <row r="979" spans="47:56">
      <c r="AU979" s="19" t="str">
        <f>IF(係数3!A979="","",係数3!A979)</f>
        <v/>
      </c>
      <c r="AV979" s="19" t="str">
        <f>IF(係数3!B979="","",係数3!B979)</f>
        <v/>
      </c>
      <c r="AW979" s="19" t="str">
        <f>IF(係数3!C979="","",係数3!C979)</f>
        <v>メニューB(残差)</v>
      </c>
      <c r="AX979" s="19">
        <f>IF(係数3!D979="","",係数3!D979)</f>
        <v>1.94E-4</v>
      </c>
      <c r="AY979" s="19">
        <f>IF(係数3!E979="","",係数3!E979)</f>
        <v>1.94E-4</v>
      </c>
      <c r="AZ979" s="19" t="str">
        <f>IF(係数3!F979="","",係数3!F979)</f>
        <v>バンプーパワートレーディング合同会社</v>
      </c>
      <c r="BA979" s="19" t="str">
        <f>IF(係数3!G979="","",係数3!G979)</f>
        <v>バンプーパワートレーディング合同会社_メニューB(残差)</v>
      </c>
      <c r="BB979" s="19">
        <f t="shared" si="33"/>
        <v>0.19400000000000001</v>
      </c>
      <c r="BD979" s="19" t="e">
        <f>IF(#REF!="","",#REF!)</f>
        <v>#REF!</v>
      </c>
    </row>
    <row r="980" spans="47:56">
      <c r="AU980" s="19" t="str">
        <f>IF(係数3!A980="","",係数3!A980)</f>
        <v/>
      </c>
      <c r="AV980" s="19" t="str">
        <f>IF(係数3!B980="","",係数3!B980)</f>
        <v/>
      </c>
      <c r="AW980" s="19" t="str">
        <f>IF(係数3!C980="","",係数3!C980)</f>
        <v>(参考値)事業者全体</v>
      </c>
      <c r="AX980" s="19">
        <f>IF(係数3!D980="","",係数3!D980)</f>
        <v>1.94E-4</v>
      </c>
      <c r="AY980" s="19">
        <f>IF(係数3!E980="","",係数3!E980)</f>
        <v>1.94E-4</v>
      </c>
      <c r="AZ980" s="19" t="str">
        <f>IF(係数3!F980="","",係数3!F980)</f>
        <v>バンプーパワートレーディング合同会社</v>
      </c>
      <c r="BA980" s="19" t="str">
        <f>IF(係数3!G980="","",係数3!G980)</f>
        <v>バンプーパワートレーディング合同会社_(参考値)事業者全体</v>
      </c>
      <c r="BB980" s="19">
        <f t="shared" si="33"/>
        <v>0.19400000000000001</v>
      </c>
      <c r="BD980" s="19" t="e">
        <f>IF(#REF!="","",#REF!)</f>
        <v>#REF!</v>
      </c>
    </row>
    <row r="981" spans="47:56">
      <c r="AU981" s="19" t="str">
        <f>IF(係数3!A981="","",係数3!A981)</f>
        <v>A0605</v>
      </c>
      <c r="AV981" s="19" t="str">
        <f>IF(係数3!B981="","",係数3!B981)</f>
        <v>(株)センカク</v>
      </c>
      <c r="AW981" s="19" t="str">
        <f>IF(係数3!C981="","",係数3!C981)</f>
        <v/>
      </c>
      <c r="AX981" s="19">
        <f>IF(係数3!D981="","",係数3!D981)</f>
        <v>6.3699999999999998E-4</v>
      </c>
      <c r="AY981" s="19">
        <f>IF(係数3!E981="","",係数3!E981)</f>
        <v>6.3699999999999998E-4</v>
      </c>
      <c r="AZ981" s="19" t="str">
        <f>IF(係数3!F981="","",係数3!F981)</f>
        <v>(株)センカク</v>
      </c>
      <c r="BA981" s="19" t="str">
        <f>IF(係数3!G981="","",係数3!G981)</f>
        <v>(株)センカク_</v>
      </c>
      <c r="BB981" s="19">
        <f t="shared" si="33"/>
        <v>0.63700000000000001</v>
      </c>
      <c r="BD981" s="19" t="e">
        <f>IF(#REF!="","",#REF!)</f>
        <v>#REF!</v>
      </c>
    </row>
    <row r="982" spans="47:56">
      <c r="AU982" s="19" t="str">
        <f>IF(係数3!A982="","",係数3!A982)</f>
        <v>A0609</v>
      </c>
      <c r="AV982" s="19" t="str">
        <f>IF(係数3!B982="","",係数3!B982)</f>
        <v>(株)ミナサポ</v>
      </c>
      <c r="AW982" s="19" t="str">
        <f>IF(係数3!C982="","",係数3!C982)</f>
        <v/>
      </c>
      <c r="AX982" s="19">
        <f>IF(係数3!D982="","",係数3!D982)</f>
        <v>5.0100000000000003E-4</v>
      </c>
      <c r="AY982" s="19">
        <f>IF(係数3!E982="","",係数3!E982)</f>
        <v>5.0100000000000003E-4</v>
      </c>
      <c r="AZ982" s="19" t="str">
        <f>IF(係数3!F982="","",係数3!F982)</f>
        <v>(株)ミナサポ</v>
      </c>
      <c r="BA982" s="19" t="str">
        <f>IF(係数3!G982="","",係数3!G982)</f>
        <v>(株)ミナサポ_</v>
      </c>
      <c r="BB982" s="19">
        <f t="shared" si="33"/>
        <v>0.501</v>
      </c>
      <c r="BD982" s="19" t="e">
        <f>IF(#REF!="","",#REF!)</f>
        <v>#REF!</v>
      </c>
    </row>
    <row r="983" spans="47:56">
      <c r="AU983" s="19" t="str">
        <f>IF(係数3!A983="","",係数3!A983)</f>
        <v>A0610</v>
      </c>
      <c r="AV983" s="19" t="str">
        <f>IF(係数3!B983="","",係数3!B983)</f>
        <v>唐津電力(株)</v>
      </c>
      <c r="AW983" s="19" t="str">
        <f>IF(係数3!C983="","",係数3!C983)</f>
        <v/>
      </c>
      <c r="AX983" s="19">
        <f>IF(係数3!D983="","",係数3!D983)</f>
        <v>4.26E-4</v>
      </c>
      <c r="AY983" s="19">
        <f>IF(係数3!E983="","",係数3!E983)</f>
        <v>4.26E-4</v>
      </c>
      <c r="AZ983" s="19" t="str">
        <f>IF(係数3!F983="","",係数3!F983)</f>
        <v>唐津電力(株)</v>
      </c>
      <c r="BA983" s="19" t="str">
        <f>IF(係数3!G983="","",係数3!G983)</f>
        <v>唐津電力(株)_</v>
      </c>
      <c r="BB983" s="19">
        <f t="shared" si="33"/>
        <v>0.42599999999999999</v>
      </c>
      <c r="BD983" s="19" t="e">
        <f>IF(#REF!="","",#REF!)</f>
        <v>#REF!</v>
      </c>
    </row>
    <row r="984" spans="47:56">
      <c r="AU984" s="19" t="str">
        <f>IF(係数3!A984="","",係数3!A984)</f>
        <v>A0611</v>
      </c>
      <c r="AV984" s="19" t="str">
        <f>IF(係数3!B984="","",係数3!B984)</f>
        <v>RE100電力(株)</v>
      </c>
      <c r="AW984" s="19" t="str">
        <f>IF(係数3!C984="","",係数3!C984)</f>
        <v>メニューA</v>
      </c>
      <c r="AX984" s="19">
        <f>IF(係数3!D984="","",係数3!D984)</f>
        <v>0</v>
      </c>
      <c r="AY984" s="19">
        <f>IF(係数3!E984="","",係数3!E984)</f>
        <v>0</v>
      </c>
      <c r="AZ984" s="19" t="str">
        <f>IF(係数3!F984="","",係数3!F984)</f>
        <v>RE100電力(株)</v>
      </c>
      <c r="BA984" s="19" t="str">
        <f>IF(係数3!G984="","",係数3!G984)</f>
        <v>RE100電力(株)_メニューA</v>
      </c>
      <c r="BB984" s="19">
        <f t="shared" si="33"/>
        <v>0</v>
      </c>
      <c r="BD984" s="19" t="e">
        <f>IF(#REF!="","",#REF!)</f>
        <v>#REF!</v>
      </c>
    </row>
    <row r="985" spans="47:56">
      <c r="AU985" s="19" t="str">
        <f>IF(係数3!A985="","",係数3!A985)</f>
        <v/>
      </c>
      <c r="AV985" s="19" t="str">
        <f>IF(係数3!B985="","",係数3!B985)</f>
        <v/>
      </c>
      <c r="AW985" s="19" t="str">
        <f>IF(係数3!C985="","",係数3!C985)</f>
        <v>メニューB</v>
      </c>
      <c r="AX985" s="19">
        <f>IF(係数3!D985="","",係数3!D985)</f>
        <v>1.64E-4</v>
      </c>
      <c r="AY985" s="19">
        <f>IF(係数3!E985="","",係数3!E985)</f>
        <v>1.64E-4</v>
      </c>
      <c r="AZ985" s="19" t="str">
        <f>IF(係数3!F985="","",係数3!F985)</f>
        <v>RE100電力(株)</v>
      </c>
      <c r="BA985" s="19" t="str">
        <f>IF(係数3!G985="","",係数3!G985)</f>
        <v>RE100電力(株)_メニューB</v>
      </c>
      <c r="BB985" s="19">
        <f t="shared" si="33"/>
        <v>0.16400000000000001</v>
      </c>
      <c r="BD985" s="19" t="e">
        <f>IF(#REF!="","",#REF!)</f>
        <v>#REF!</v>
      </c>
    </row>
    <row r="986" spans="47:56">
      <c r="AU986" s="19" t="str">
        <f>IF(係数3!A986="","",係数3!A986)</f>
        <v/>
      </c>
      <c r="AV986" s="19" t="str">
        <f>IF(係数3!B986="","",係数3!B986)</f>
        <v/>
      </c>
      <c r="AW986" s="19" t="str">
        <f>IF(係数3!C986="","",係数3!C986)</f>
        <v>メニューC</v>
      </c>
      <c r="AX986" s="19">
        <f>IF(係数3!D986="","",係数3!D986)</f>
        <v>2.7399999999999999E-4</v>
      </c>
      <c r="AY986" s="19">
        <f>IF(係数3!E986="","",係数3!E986)</f>
        <v>2.7399999999999999E-4</v>
      </c>
      <c r="AZ986" s="19" t="str">
        <f>IF(係数3!F986="","",係数3!F986)</f>
        <v>RE100電力(株)</v>
      </c>
      <c r="BA986" s="19" t="str">
        <f>IF(係数3!G986="","",係数3!G986)</f>
        <v>RE100電力(株)_メニューC</v>
      </c>
      <c r="BB986" s="19">
        <f t="shared" si="33"/>
        <v>0.27399999999999997</v>
      </c>
      <c r="BD986" s="19" t="e">
        <f>IF(#REF!="","",#REF!)</f>
        <v>#REF!</v>
      </c>
    </row>
    <row r="987" spans="47:56">
      <c r="AU987" s="19" t="str">
        <f>IF(係数3!A987="","",係数3!A987)</f>
        <v/>
      </c>
      <c r="AV987" s="19" t="str">
        <f>IF(係数3!B987="","",係数3!B987)</f>
        <v/>
      </c>
      <c r="AW987" s="19" t="str">
        <f>IF(係数3!C987="","",係数3!C987)</f>
        <v>メニューD</v>
      </c>
      <c r="AX987" s="19">
        <f>IF(係数3!D987="","",係数3!D987)</f>
        <v>2.9500000000000001E-4</v>
      </c>
      <c r="AY987" s="19">
        <f>IF(係数3!E987="","",係数3!E987)</f>
        <v>2.9500000000000001E-4</v>
      </c>
      <c r="AZ987" s="19" t="str">
        <f>IF(係数3!F987="","",係数3!F987)</f>
        <v>RE100電力(株)</v>
      </c>
      <c r="BA987" s="19" t="str">
        <f>IF(係数3!G987="","",係数3!G987)</f>
        <v>RE100電力(株)_メニューD</v>
      </c>
      <c r="BB987" s="19">
        <f t="shared" si="33"/>
        <v>0.29500000000000004</v>
      </c>
      <c r="BD987" s="19" t="e">
        <f>IF(#REF!="","",#REF!)</f>
        <v>#REF!</v>
      </c>
    </row>
    <row r="988" spans="47:56">
      <c r="AU988" s="19" t="str">
        <f>IF(係数3!A988="","",係数3!A988)</f>
        <v/>
      </c>
      <c r="AV988" s="19" t="str">
        <f>IF(係数3!B988="","",係数3!B988)</f>
        <v/>
      </c>
      <c r="AW988" s="19" t="str">
        <f>IF(係数3!C988="","",係数3!C988)</f>
        <v>メニューE(残差)</v>
      </c>
      <c r="AX988" s="19">
        <f>IF(係数3!D988="","",係数3!D988)</f>
        <v>4.8799999999999999E-4</v>
      </c>
      <c r="AY988" s="19">
        <f>IF(係数3!E988="","",係数3!E988)</f>
        <v>4.8799999999999999E-4</v>
      </c>
      <c r="AZ988" s="19" t="str">
        <f>IF(係数3!F988="","",係数3!F988)</f>
        <v>RE100電力(株)</v>
      </c>
      <c r="BA988" s="19" t="str">
        <f>IF(係数3!G988="","",係数3!G988)</f>
        <v>RE100電力(株)_メニューE(残差)</v>
      </c>
      <c r="BB988" s="19">
        <f t="shared" si="33"/>
        <v>0.48799999999999999</v>
      </c>
      <c r="BD988" s="19" t="e">
        <f>IF(#REF!="","",#REF!)</f>
        <v>#REF!</v>
      </c>
    </row>
    <row r="989" spans="47:56">
      <c r="AU989" s="19" t="str">
        <f>IF(係数3!A989="","",係数3!A989)</f>
        <v/>
      </c>
      <c r="AV989" s="19" t="str">
        <f>IF(係数3!B989="","",係数3!B989)</f>
        <v/>
      </c>
      <c r="AW989" s="19" t="str">
        <f>IF(係数3!C989="","",係数3!C989)</f>
        <v>(参考値)事業者全体</v>
      </c>
      <c r="AX989" s="19">
        <f>IF(係数3!D989="","",係数3!D989)</f>
        <v>3.48E-4</v>
      </c>
      <c r="AY989" s="19">
        <f>IF(係数3!E989="","",係数3!E989)</f>
        <v>3.48E-4</v>
      </c>
      <c r="AZ989" s="19" t="str">
        <f>IF(係数3!F989="","",係数3!F989)</f>
        <v>RE100電力(株)</v>
      </c>
      <c r="BA989" s="19" t="str">
        <f>IF(係数3!G989="","",係数3!G989)</f>
        <v>RE100電力(株)_(参考値)事業者全体</v>
      </c>
      <c r="BB989" s="19">
        <f t="shared" si="33"/>
        <v>0.34799999999999998</v>
      </c>
      <c r="BD989" s="19" t="e">
        <f>IF(#REF!="","",#REF!)</f>
        <v>#REF!</v>
      </c>
    </row>
    <row r="990" spans="47:56">
      <c r="AU990" s="19" t="str">
        <f>IF(係数3!A990="","",係数3!A990)</f>
        <v>A0612</v>
      </c>
      <c r="AV990" s="19" t="str">
        <f>IF(係数3!B990="","",係数3!B990)</f>
        <v>日本エネルギーファーム(株)</v>
      </c>
      <c r="AW990" s="19" t="str">
        <f>IF(係数3!C990="","",係数3!C990)</f>
        <v/>
      </c>
      <c r="AX990" s="19">
        <f>IF(係数3!D990="","",係数3!D990)</f>
        <v>5.9000000000000003E-4</v>
      </c>
      <c r="AY990" s="19">
        <f>IF(係数3!E990="","",係数3!E990)</f>
        <v>5.9000000000000003E-4</v>
      </c>
      <c r="AZ990" s="19" t="str">
        <f>IF(係数3!F990="","",係数3!F990)</f>
        <v>日本エネルギーファーム(株)</v>
      </c>
      <c r="BA990" s="19" t="str">
        <f>IF(係数3!G990="","",係数3!G990)</f>
        <v>日本エネルギーファーム(株)_</v>
      </c>
      <c r="BB990" s="19">
        <f t="shared" si="33"/>
        <v>0.59000000000000008</v>
      </c>
      <c r="BD990" s="19" t="e">
        <f>IF(#REF!="","",#REF!)</f>
        <v>#REF!</v>
      </c>
    </row>
    <row r="991" spans="47:56">
      <c r="AU991" s="19" t="str">
        <f>IF(係数3!A991="","",係数3!A991)</f>
        <v>A0615</v>
      </c>
      <c r="AV991" s="19" t="str">
        <f>IF(係数3!B991="","",係数3!B991)</f>
        <v>(株)イーネットワーク</v>
      </c>
      <c r="AW991" s="19" t="str">
        <f>IF(係数3!C991="","",係数3!C991)</f>
        <v/>
      </c>
      <c r="AX991" s="19">
        <f>IF(係数3!D991="","",係数3!D991)</f>
        <v>3.86E-4</v>
      </c>
      <c r="AY991" s="19">
        <f>IF(係数3!E991="","",係数3!E991)</f>
        <v>3.86E-4</v>
      </c>
      <c r="AZ991" s="19" t="str">
        <f>IF(係数3!F991="","",係数3!F991)</f>
        <v>(株)イーネットワーク</v>
      </c>
      <c r="BA991" s="19" t="str">
        <f>IF(係数3!G991="","",係数3!G991)</f>
        <v>(株)イーネットワーク_</v>
      </c>
      <c r="BB991" s="19">
        <f t="shared" si="33"/>
        <v>0.38600000000000001</v>
      </c>
      <c r="BD991" s="19" t="e">
        <f>IF(#REF!="","",#REF!)</f>
        <v>#REF!</v>
      </c>
    </row>
    <row r="992" spans="47:56">
      <c r="AU992" s="19" t="str">
        <f>IF(係数3!A992="","",係数3!A992)</f>
        <v>A0617</v>
      </c>
      <c r="AV992" s="19" t="str">
        <f>IF(係数3!B992="","",係数3!B992)</f>
        <v>スマートエコエナジー(株)</v>
      </c>
      <c r="AW992" s="19" t="str">
        <f>IF(係数3!C992="","",係数3!C992)</f>
        <v>メニューA</v>
      </c>
      <c r="AX992" s="19">
        <f>IF(係数3!D992="","",係数3!D992)</f>
        <v>0</v>
      </c>
      <c r="AY992" s="19">
        <f>IF(係数3!E992="","",係数3!E992)</f>
        <v>0</v>
      </c>
      <c r="AZ992" s="19" t="str">
        <f>IF(係数3!F992="","",係数3!F992)</f>
        <v>スマートエコエナジー(株)</v>
      </c>
      <c r="BA992" s="19" t="str">
        <f>IF(係数3!G992="","",係数3!G992)</f>
        <v>スマートエコエナジー(株)_メニューA</v>
      </c>
      <c r="BB992" s="19">
        <f t="shared" si="33"/>
        <v>0</v>
      </c>
      <c r="BD992" s="19" t="e">
        <f>IF(#REF!="","",#REF!)</f>
        <v>#REF!</v>
      </c>
    </row>
    <row r="993" spans="47:56">
      <c r="AU993" s="19" t="str">
        <f>IF(係数3!A993="","",係数3!A993)</f>
        <v/>
      </c>
      <c r="AV993" s="19" t="str">
        <f>IF(係数3!B993="","",係数3!B993)</f>
        <v/>
      </c>
      <c r="AW993" s="19" t="str">
        <f>IF(係数3!C993="","",係数3!C993)</f>
        <v>メニューB</v>
      </c>
      <c r="AX993" s="19">
        <f>IF(係数3!D993="","",係数3!D993)</f>
        <v>0</v>
      </c>
      <c r="AY993" s="19">
        <f>IF(係数3!E993="","",係数3!E993)</f>
        <v>0</v>
      </c>
      <c r="AZ993" s="19" t="str">
        <f>IF(係数3!F993="","",係数3!F993)</f>
        <v>スマートエコエナジー(株)</v>
      </c>
      <c r="BA993" s="19" t="str">
        <f>IF(係数3!G993="","",係数3!G993)</f>
        <v>スマートエコエナジー(株)_メニューB</v>
      </c>
      <c r="BB993" s="19">
        <f t="shared" si="33"/>
        <v>0</v>
      </c>
      <c r="BD993" s="19" t="e">
        <f>IF(#REF!="","",#REF!)</f>
        <v>#REF!</v>
      </c>
    </row>
    <row r="994" spans="47:56">
      <c r="AU994" s="19" t="str">
        <f>IF(係数3!A994="","",係数3!A994)</f>
        <v/>
      </c>
      <c r="AV994" s="19" t="str">
        <f>IF(係数3!B994="","",係数3!B994)</f>
        <v/>
      </c>
      <c r="AW994" s="19" t="str">
        <f>IF(係数3!C994="","",係数3!C994)</f>
        <v>メニューC</v>
      </c>
      <c r="AX994" s="19">
        <f>IF(係数3!D994="","",係数3!D994)</f>
        <v>3.7800000000000003E-4</v>
      </c>
      <c r="AY994" s="19">
        <f>IF(係数3!E994="","",係数3!E994)</f>
        <v>3.7800000000000003E-4</v>
      </c>
      <c r="AZ994" s="19" t="str">
        <f>IF(係数3!F994="","",係数3!F994)</f>
        <v>スマートエコエナジー(株)</v>
      </c>
      <c r="BA994" s="19" t="str">
        <f>IF(係数3!G994="","",係数3!G994)</f>
        <v>スマートエコエナジー(株)_メニューC</v>
      </c>
      <c r="BB994" s="19">
        <f t="shared" si="33"/>
        <v>0.378</v>
      </c>
      <c r="BD994" s="19" t="e">
        <f>IF(#REF!="","",#REF!)</f>
        <v>#REF!</v>
      </c>
    </row>
    <row r="995" spans="47:56">
      <c r="AU995" s="19" t="str">
        <f>IF(係数3!A995="","",係数3!A995)</f>
        <v/>
      </c>
      <c r="AV995" s="19" t="str">
        <f>IF(係数3!B995="","",係数3!B995)</f>
        <v/>
      </c>
      <c r="AW995" s="19" t="str">
        <f>IF(係数3!C995="","",係数3!C995)</f>
        <v>メニューD</v>
      </c>
      <c r="AX995" s="19">
        <f>IF(係数3!D995="","",係数3!D995)</f>
        <v>3.8699999999999997E-4</v>
      </c>
      <c r="AY995" s="19">
        <f>IF(係数3!E995="","",係数3!E995)</f>
        <v>3.8699999999999997E-4</v>
      </c>
      <c r="AZ995" s="19" t="str">
        <f>IF(係数3!F995="","",係数3!F995)</f>
        <v>スマートエコエナジー(株)</v>
      </c>
      <c r="BA995" s="19" t="str">
        <f>IF(係数3!G995="","",係数3!G995)</f>
        <v>スマートエコエナジー(株)_メニューD</v>
      </c>
      <c r="BB995" s="19">
        <f t="shared" si="33"/>
        <v>0.38699999999999996</v>
      </c>
      <c r="BD995" s="19" t="e">
        <f>IF(#REF!="","",#REF!)</f>
        <v>#REF!</v>
      </c>
    </row>
    <row r="996" spans="47:56">
      <c r="AU996" s="19" t="str">
        <f>IF(係数3!A996="","",係数3!A996)</f>
        <v/>
      </c>
      <c r="AV996" s="19" t="str">
        <f>IF(係数3!B996="","",係数3!B996)</f>
        <v/>
      </c>
      <c r="AW996" s="19" t="str">
        <f>IF(係数3!C996="","",係数3!C996)</f>
        <v>メニューE</v>
      </c>
      <c r="AX996" s="19">
        <f>IF(係数3!D996="","",係数3!D996)</f>
        <v>3.8699999999999997E-4</v>
      </c>
      <c r="AY996" s="19">
        <f>IF(係数3!E996="","",係数3!E996)</f>
        <v>3.8699999999999997E-4</v>
      </c>
      <c r="AZ996" s="19" t="str">
        <f>IF(係数3!F996="","",係数3!F996)</f>
        <v>スマートエコエナジー(株)</v>
      </c>
      <c r="BA996" s="19" t="str">
        <f>IF(係数3!G996="","",係数3!G996)</f>
        <v>スマートエコエナジー(株)_メニューE</v>
      </c>
      <c r="BB996" s="19">
        <f t="shared" si="33"/>
        <v>0.38699999999999996</v>
      </c>
      <c r="BD996" s="19" t="e">
        <f>IF(#REF!="","",#REF!)</f>
        <v>#REF!</v>
      </c>
    </row>
    <row r="997" spans="47:56">
      <c r="AU997" s="19" t="str">
        <f>IF(係数3!A997="","",係数3!A997)</f>
        <v/>
      </c>
      <c r="AV997" s="19" t="str">
        <f>IF(係数3!B997="","",係数3!B997)</f>
        <v/>
      </c>
      <c r="AW997" s="19" t="str">
        <f>IF(係数3!C997="","",係数3!C997)</f>
        <v>メニューF</v>
      </c>
      <c r="AX997" s="19">
        <f>IF(係数3!D997="","",係数3!D997)</f>
        <v>4.0299999999999998E-4</v>
      </c>
      <c r="AY997" s="19">
        <f>IF(係数3!E997="","",係数3!E997)</f>
        <v>4.0299999999999998E-4</v>
      </c>
      <c r="AZ997" s="19" t="str">
        <f>IF(係数3!F997="","",係数3!F997)</f>
        <v>スマートエコエナジー(株)</v>
      </c>
      <c r="BA997" s="19" t="str">
        <f>IF(係数3!G997="","",係数3!G997)</f>
        <v>スマートエコエナジー(株)_メニューF</v>
      </c>
      <c r="BB997" s="19">
        <f t="shared" si="33"/>
        <v>0.40299999999999997</v>
      </c>
      <c r="BD997" s="19" t="e">
        <f>IF(#REF!="","",#REF!)</f>
        <v>#REF!</v>
      </c>
    </row>
    <row r="998" spans="47:56">
      <c r="AU998" s="19" t="str">
        <f>IF(係数3!A998="","",係数3!A998)</f>
        <v/>
      </c>
      <c r="AV998" s="19" t="str">
        <f>IF(係数3!B998="","",係数3!B998)</f>
        <v/>
      </c>
      <c r="AW998" s="19" t="str">
        <f>IF(係数3!C998="","",係数3!C998)</f>
        <v>(参考値)事業者全体</v>
      </c>
      <c r="AX998" s="19">
        <f>IF(係数3!D998="","",係数3!D998)</f>
        <v>3.5100000000000002E-4</v>
      </c>
      <c r="AY998" s="19">
        <f>IF(係数3!E998="","",係数3!E998)</f>
        <v>3.5100000000000002E-4</v>
      </c>
      <c r="AZ998" s="19" t="str">
        <f>IF(係数3!F998="","",係数3!F998)</f>
        <v>スマートエコエナジー(株)</v>
      </c>
      <c r="BA998" s="19" t="str">
        <f>IF(係数3!G998="","",係数3!G998)</f>
        <v>スマートエコエナジー(株)_(参考値)事業者全体</v>
      </c>
      <c r="BB998" s="19">
        <f t="shared" si="33"/>
        <v>0.35100000000000003</v>
      </c>
      <c r="BD998" s="19" t="e">
        <f>IF(#REF!="","",#REF!)</f>
        <v>#REF!</v>
      </c>
    </row>
    <row r="999" spans="47:56">
      <c r="AU999" s="19" t="str">
        <f>IF(係数3!A999="","",係数3!A999)</f>
        <v>A0620</v>
      </c>
      <c r="AV999" s="19" t="str">
        <f>IF(係数3!B999="","",係数3!B999)</f>
        <v>(株)LENETS</v>
      </c>
      <c r="AW999" s="19" t="str">
        <f>IF(係数3!C999="","",係数3!C999)</f>
        <v/>
      </c>
      <c r="AX999" s="19">
        <f>IF(係数3!D999="","",係数3!D999)</f>
        <v>6.29E-4</v>
      </c>
      <c r="AY999" s="19">
        <f>IF(係数3!E999="","",係数3!E999)</f>
        <v>6.29E-4</v>
      </c>
      <c r="AZ999" s="19" t="str">
        <f>IF(係数3!F999="","",係数3!F999)</f>
        <v>(株)LENETS</v>
      </c>
      <c r="BA999" s="19" t="str">
        <f>IF(係数3!G999="","",係数3!G999)</f>
        <v>(株)LENETS_</v>
      </c>
      <c r="BB999" s="19">
        <f t="shared" si="33"/>
        <v>0.629</v>
      </c>
      <c r="BD999" s="19" t="e">
        <f>IF(#REF!="","",#REF!)</f>
        <v>#REF!</v>
      </c>
    </row>
    <row r="1000" spans="47:56">
      <c r="AU1000" s="19" t="str">
        <f>IF(係数3!A1000="","",係数3!A1000)</f>
        <v>A0622</v>
      </c>
      <c r="AV1000" s="19" t="str">
        <f>IF(係数3!B1000="","",係数3!B1000)</f>
        <v>アイエスジー(株)</v>
      </c>
      <c r="AW1000" s="19" t="str">
        <f>IF(係数3!C1000="","",係数3!C1000)</f>
        <v/>
      </c>
      <c r="AX1000" s="19">
        <f>IF(係数3!D1000="","",係数3!D1000)</f>
        <v>1.6100000000000001E-4</v>
      </c>
      <c r="AY1000" s="19">
        <f>IF(係数3!E1000="","",係数3!E1000)</f>
        <v>1.6100000000000001E-4</v>
      </c>
      <c r="AZ1000" s="19" t="str">
        <f>IF(係数3!F1000="","",係数3!F1000)</f>
        <v>アイエスジー(株)</v>
      </c>
      <c r="BA1000" s="19" t="str">
        <f>IF(係数3!G1000="","",係数3!G1000)</f>
        <v>アイエスジー(株)_</v>
      </c>
      <c r="BB1000" s="19">
        <f t="shared" si="33"/>
        <v>0.161</v>
      </c>
      <c r="BD1000" s="19" t="e">
        <f>IF(#REF!="","",#REF!)</f>
        <v>#REF!</v>
      </c>
    </row>
    <row r="1001" spans="47:56">
      <c r="AU1001" s="19" t="str">
        <f>IF(係数3!A1001="","",係数3!A1001)</f>
        <v>A0624</v>
      </c>
      <c r="AV1001" s="19" t="str">
        <f>IF(係数3!B1001="","",係数3!B1001)</f>
        <v>(株)エネクル</v>
      </c>
      <c r="AW1001" s="19" t="str">
        <f>IF(係数3!C1001="","",係数3!C1001)</f>
        <v>メニューA</v>
      </c>
      <c r="AX1001" s="19">
        <f>IF(係数3!D1001="","",係数3!D1001)</f>
        <v>0</v>
      </c>
      <c r="AY1001" s="19">
        <f>IF(係数3!E1001="","",係数3!E1001)</f>
        <v>0</v>
      </c>
      <c r="AZ1001" s="19" t="str">
        <f>IF(係数3!F1001="","",係数3!F1001)</f>
        <v>(株)エネクル</v>
      </c>
      <c r="BA1001" s="19" t="str">
        <f>IF(係数3!G1001="","",係数3!G1001)</f>
        <v>(株)エネクル_メニューA</v>
      </c>
      <c r="BB1001" s="19">
        <f t="shared" si="33"/>
        <v>0</v>
      </c>
      <c r="BD1001" s="19" t="e">
        <f>IF(#REF!="","",#REF!)</f>
        <v>#REF!</v>
      </c>
    </row>
    <row r="1002" spans="47:56">
      <c r="AU1002" s="19" t="str">
        <f>IF(係数3!A1002="","",係数3!A1002)</f>
        <v/>
      </c>
      <c r="AV1002" s="19" t="str">
        <f>IF(係数3!B1002="","",係数3!B1002)</f>
        <v/>
      </c>
      <c r="AW1002" s="19" t="str">
        <f>IF(係数3!C1002="","",係数3!C1002)</f>
        <v>メニューB(残差)</v>
      </c>
      <c r="AX1002" s="19">
        <f>IF(係数3!D1002="","",係数3!D1002)</f>
        <v>4.2000000000000002E-4</v>
      </c>
      <c r="AY1002" s="19">
        <f>IF(係数3!E1002="","",係数3!E1002)</f>
        <v>4.2000000000000002E-4</v>
      </c>
      <c r="AZ1002" s="19" t="str">
        <f>IF(係数3!F1002="","",係数3!F1002)</f>
        <v>(株)エネクル</v>
      </c>
      <c r="BA1002" s="19" t="str">
        <f>IF(係数3!G1002="","",係数3!G1002)</f>
        <v>(株)エネクル_メニューB(残差)</v>
      </c>
      <c r="BB1002" s="19">
        <f t="shared" si="33"/>
        <v>0.42000000000000004</v>
      </c>
      <c r="BD1002" s="19" t="e">
        <f>IF(#REF!="","",#REF!)</f>
        <v>#REF!</v>
      </c>
    </row>
    <row r="1003" spans="47:56">
      <c r="AU1003" s="19" t="str">
        <f>IF(係数3!A1003="","",係数3!A1003)</f>
        <v/>
      </c>
      <c r="AV1003" s="19" t="str">
        <f>IF(係数3!B1003="","",係数3!B1003)</f>
        <v/>
      </c>
      <c r="AW1003" s="19" t="str">
        <f>IF(係数3!C1003="","",係数3!C1003)</f>
        <v>(参考値)事業者全体</v>
      </c>
      <c r="AX1003" s="19">
        <f>IF(係数3!D1003="","",係数3!D1003)</f>
        <v>4.17E-4</v>
      </c>
      <c r="AY1003" s="19">
        <f>IF(係数3!E1003="","",係数3!E1003)</f>
        <v>4.17E-4</v>
      </c>
      <c r="AZ1003" s="19" t="str">
        <f>IF(係数3!F1003="","",係数3!F1003)</f>
        <v>(株)エネクル</v>
      </c>
      <c r="BA1003" s="19" t="str">
        <f>IF(係数3!G1003="","",係数3!G1003)</f>
        <v>(株)エネクル_(参考値)事業者全体</v>
      </c>
      <c r="BB1003" s="19">
        <f t="shared" si="33"/>
        <v>0.41699999999999998</v>
      </c>
      <c r="BD1003" s="19" t="e">
        <f>IF(#REF!="","",#REF!)</f>
        <v>#REF!</v>
      </c>
    </row>
    <row r="1004" spans="47:56">
      <c r="AU1004" s="19" t="str">
        <f>IF(係数3!A1004="","",係数3!A1004)</f>
        <v>A0627</v>
      </c>
      <c r="AV1004" s="19" t="str">
        <f>IF(係数3!B1004="","",係数3!B1004)</f>
        <v>フィンテックラボ協同組合</v>
      </c>
      <c r="AW1004" s="19" t="str">
        <f>IF(係数3!C1004="","",係数3!C1004)</f>
        <v/>
      </c>
      <c r="AX1004" s="19">
        <f>IF(係数3!D1004="","",係数3!D1004)</f>
        <v>8.0800000000000002E-4</v>
      </c>
      <c r="AY1004" s="19">
        <f>IF(係数3!E1004="","",係数3!E1004)</f>
        <v>8.0800000000000002E-4</v>
      </c>
      <c r="AZ1004" s="19" t="str">
        <f>IF(係数3!F1004="","",係数3!F1004)</f>
        <v>フィンテックラボ協同組合</v>
      </c>
      <c r="BA1004" s="19" t="str">
        <f>IF(係数3!G1004="","",係数3!G1004)</f>
        <v>フィンテックラボ協同組合_</v>
      </c>
      <c r="BB1004" s="19">
        <f t="shared" si="33"/>
        <v>0.80800000000000005</v>
      </c>
      <c r="BD1004" s="19" t="e">
        <f>IF(#REF!="","",#REF!)</f>
        <v>#REF!</v>
      </c>
    </row>
    <row r="1005" spans="47:56">
      <c r="AU1005" s="19" t="str">
        <f>IF(係数3!A1005="","",係数3!A1005)</f>
        <v>A0629</v>
      </c>
      <c r="AV1005" s="19" t="str">
        <f>IF(係数3!B1005="","",係数3!B1005)</f>
        <v>新電力新潟(株)</v>
      </c>
      <c r="AW1005" s="19" t="str">
        <f>IF(係数3!C1005="","",係数3!C1005)</f>
        <v/>
      </c>
      <c r="AX1005" s="19">
        <f>IF(係数3!D1005="","",係数3!D1005)</f>
        <v>5.9000000000000003E-4</v>
      </c>
      <c r="AY1005" s="19">
        <f>IF(係数3!E1005="","",係数3!E1005)</f>
        <v>5.9000000000000003E-4</v>
      </c>
      <c r="AZ1005" s="19" t="str">
        <f>IF(係数3!F1005="","",係数3!F1005)</f>
        <v>新電力新潟(株)</v>
      </c>
      <c r="BA1005" s="19" t="str">
        <f>IF(係数3!G1005="","",係数3!G1005)</f>
        <v>新電力新潟(株)_</v>
      </c>
      <c r="BB1005" s="19">
        <f t="shared" si="33"/>
        <v>0.59000000000000008</v>
      </c>
      <c r="BD1005" s="19" t="e">
        <f>IF(#REF!="","",#REF!)</f>
        <v>#REF!</v>
      </c>
    </row>
    <row r="1006" spans="47:56">
      <c r="AU1006" s="19" t="str">
        <f>IF(係数3!A1006="","",係数3!A1006)</f>
        <v>A0630</v>
      </c>
      <c r="AV1006" s="19" t="str">
        <f>IF(係数3!B1006="","",係数3!B1006)</f>
        <v>(株)タケエイでんき</v>
      </c>
      <c r="AW1006" s="19" t="str">
        <f>IF(係数3!C1006="","",係数3!C1006)</f>
        <v>メニューA</v>
      </c>
      <c r="AX1006" s="19">
        <f>IF(係数3!D1006="","",係数3!D1006)</f>
        <v>0</v>
      </c>
      <c r="AY1006" s="19">
        <f>IF(係数3!E1006="","",係数3!E1006)</f>
        <v>0</v>
      </c>
      <c r="AZ1006" s="19" t="str">
        <f>IF(係数3!F1006="","",係数3!F1006)</f>
        <v>(株)タケエイでんき</v>
      </c>
      <c r="BA1006" s="19" t="str">
        <f>IF(係数3!G1006="","",係数3!G1006)</f>
        <v>(株)タケエイでんき_メニューA</v>
      </c>
      <c r="BB1006" s="19">
        <f t="shared" si="33"/>
        <v>0</v>
      </c>
      <c r="BD1006" s="19" t="e">
        <f>IF(#REF!="","",#REF!)</f>
        <v>#REF!</v>
      </c>
    </row>
    <row r="1007" spans="47:56">
      <c r="AU1007" s="19" t="str">
        <f>IF(係数3!A1007="","",係数3!A1007)</f>
        <v/>
      </c>
      <c r="AV1007" s="19" t="str">
        <f>IF(係数3!B1007="","",係数3!B1007)</f>
        <v/>
      </c>
      <c r="AW1007" s="19" t="str">
        <f>IF(係数3!C1007="","",係数3!C1007)</f>
        <v>メニューB</v>
      </c>
      <c r="AX1007" s="19">
        <f>IF(係数3!D1007="","",係数3!D1007)</f>
        <v>0</v>
      </c>
      <c r="AY1007" s="19">
        <f>IF(係数3!E1007="","",係数3!E1007)</f>
        <v>0</v>
      </c>
      <c r="AZ1007" s="19" t="str">
        <f>IF(係数3!F1007="","",係数3!F1007)</f>
        <v>(株)タケエイでんき</v>
      </c>
      <c r="BA1007" s="19" t="str">
        <f>IF(係数3!G1007="","",係数3!G1007)</f>
        <v>(株)タケエイでんき_メニューB</v>
      </c>
      <c r="BB1007" s="19">
        <f t="shared" si="33"/>
        <v>0</v>
      </c>
      <c r="BD1007" s="19" t="e">
        <f>IF(#REF!="","",#REF!)</f>
        <v>#REF!</v>
      </c>
    </row>
    <row r="1008" spans="47:56">
      <c r="AU1008" s="19" t="str">
        <f>IF(係数3!A1008="","",係数3!A1008)</f>
        <v/>
      </c>
      <c r="AV1008" s="19" t="str">
        <f>IF(係数3!B1008="","",係数3!B1008)</f>
        <v/>
      </c>
      <c r="AW1008" s="19" t="str">
        <f>IF(係数3!C1008="","",係数3!C1008)</f>
        <v>メニューC(残差)</v>
      </c>
      <c r="AX1008" s="19">
        <f>IF(係数3!D1008="","",係数3!D1008)</f>
        <v>3.2000000000000003E-4</v>
      </c>
      <c r="AY1008" s="19">
        <f>IF(係数3!E1008="","",係数3!E1008)</f>
        <v>3.2000000000000003E-4</v>
      </c>
      <c r="AZ1008" s="19" t="str">
        <f>IF(係数3!F1008="","",係数3!F1008)</f>
        <v>(株)タケエイでんき</v>
      </c>
      <c r="BA1008" s="19" t="str">
        <f>IF(係数3!G1008="","",係数3!G1008)</f>
        <v>(株)タケエイでんき_メニューC(残差)</v>
      </c>
      <c r="BB1008" s="19">
        <f t="shared" si="33"/>
        <v>0.32</v>
      </c>
      <c r="BD1008" s="19" t="e">
        <f>IF(#REF!="","",#REF!)</f>
        <v>#REF!</v>
      </c>
    </row>
    <row r="1009" spans="47:56">
      <c r="AU1009" s="19" t="str">
        <f>IF(係数3!A1009="","",係数3!A1009)</f>
        <v/>
      </c>
      <c r="AV1009" s="19" t="str">
        <f>IF(係数3!B1009="","",係数3!B1009)</f>
        <v/>
      </c>
      <c r="AW1009" s="19" t="str">
        <f>IF(係数3!C1009="","",係数3!C1009)</f>
        <v>(参考値)事業者全体</v>
      </c>
      <c r="AX1009" s="19">
        <f>IF(係数3!D1009="","",係数3!D1009)</f>
        <v>6.6000000000000005E-5</v>
      </c>
      <c r="AY1009" s="19">
        <f>IF(係数3!E1009="","",係数3!E1009)</f>
        <v>6.6000000000000005E-5</v>
      </c>
      <c r="AZ1009" s="19" t="str">
        <f>IF(係数3!F1009="","",係数3!F1009)</f>
        <v>(株)タケエイでんき</v>
      </c>
      <c r="BA1009" s="19" t="str">
        <f>IF(係数3!G1009="","",係数3!G1009)</f>
        <v>(株)タケエイでんき_(参考値)事業者全体</v>
      </c>
      <c r="BB1009" s="19">
        <f t="shared" si="33"/>
        <v>6.6000000000000003E-2</v>
      </c>
      <c r="BD1009" s="19" t="e">
        <f>IF(#REF!="","",#REF!)</f>
        <v>#REF!</v>
      </c>
    </row>
    <row r="1010" spans="47:56">
      <c r="AU1010" s="19" t="str">
        <f>IF(係数3!A1010="","",係数3!A1010)</f>
        <v>A0631</v>
      </c>
      <c r="AV1010" s="19" t="str">
        <f>IF(係数3!B1010="","",係数3!B1010)</f>
        <v>気仙沼グリーンエナジー(株)</v>
      </c>
      <c r="AW1010" s="19" t="str">
        <f>IF(係数3!C1010="","",係数3!C1010)</f>
        <v>メニューA</v>
      </c>
      <c r="AX1010" s="19">
        <f>IF(係数3!D1010="","",係数3!D1010)</f>
        <v>3.8699999999999997E-4</v>
      </c>
      <c r="AY1010" s="19">
        <f>IF(係数3!E1010="","",係数3!E1010)</f>
        <v>3.8699999999999997E-4</v>
      </c>
      <c r="AZ1010" s="19" t="str">
        <f>IF(係数3!F1010="","",係数3!F1010)</f>
        <v>気仙沼グリーンエナジー(株)</v>
      </c>
      <c r="BA1010" s="19" t="str">
        <f>IF(係数3!G1010="","",係数3!G1010)</f>
        <v>気仙沼グリーンエナジー(株)_メニューA</v>
      </c>
      <c r="BB1010" s="19">
        <f t="shared" si="33"/>
        <v>0.38699999999999996</v>
      </c>
      <c r="BD1010" s="19" t="e">
        <f>IF(#REF!="","",#REF!)</f>
        <v>#REF!</v>
      </c>
    </row>
    <row r="1011" spans="47:56">
      <c r="AU1011" s="19" t="str">
        <f>IF(係数3!A1011="","",係数3!A1011)</f>
        <v/>
      </c>
      <c r="AV1011" s="19" t="str">
        <f>IF(係数3!B1011="","",係数3!B1011)</f>
        <v/>
      </c>
      <c r="AW1011" s="19" t="str">
        <f>IF(係数3!C1011="","",係数3!C1011)</f>
        <v>メニューB(残差)</v>
      </c>
      <c r="AX1011" s="19">
        <f>IF(係数3!D1011="","",係数3!D1011)</f>
        <v>4.0900000000000002E-4</v>
      </c>
      <c r="AY1011" s="19">
        <f>IF(係数3!E1011="","",係数3!E1011)</f>
        <v>4.0900000000000002E-4</v>
      </c>
      <c r="AZ1011" s="19" t="str">
        <f>IF(係数3!F1011="","",係数3!F1011)</f>
        <v>気仙沼グリーンエナジー(株)</v>
      </c>
      <c r="BA1011" s="19" t="str">
        <f>IF(係数3!G1011="","",係数3!G1011)</f>
        <v>気仙沼グリーンエナジー(株)_メニューB(残差)</v>
      </c>
      <c r="BB1011" s="19">
        <f t="shared" si="33"/>
        <v>0.40900000000000003</v>
      </c>
      <c r="BD1011" s="19" t="e">
        <f>IF(#REF!="","",#REF!)</f>
        <v>#REF!</v>
      </c>
    </row>
    <row r="1012" spans="47:56">
      <c r="AU1012" s="19" t="str">
        <f>IF(係数3!A1012="","",係数3!A1012)</f>
        <v/>
      </c>
      <c r="AV1012" s="19" t="str">
        <f>IF(係数3!B1012="","",係数3!B1012)</f>
        <v/>
      </c>
      <c r="AW1012" s="19" t="str">
        <f>IF(係数3!C1012="","",係数3!C1012)</f>
        <v>(参考値)事業者全体</v>
      </c>
      <c r="AX1012" s="19">
        <f>IF(係数3!D1012="","",係数3!D1012)</f>
        <v>4.0299999999999998E-4</v>
      </c>
      <c r="AY1012" s="19">
        <f>IF(係数3!E1012="","",係数3!E1012)</f>
        <v>4.0299999999999998E-4</v>
      </c>
      <c r="AZ1012" s="19" t="str">
        <f>IF(係数3!F1012="","",係数3!F1012)</f>
        <v>気仙沼グリーンエナジー(株)</v>
      </c>
      <c r="BA1012" s="19" t="str">
        <f>IF(係数3!G1012="","",係数3!G1012)</f>
        <v>気仙沼グリーンエナジー(株)_(参考値)事業者全体</v>
      </c>
      <c r="BB1012" s="19">
        <f t="shared" si="33"/>
        <v>0.40299999999999997</v>
      </c>
      <c r="BD1012" s="19" t="e">
        <f>IF(#REF!="","",#REF!)</f>
        <v>#REF!</v>
      </c>
    </row>
    <row r="1013" spans="47:56">
      <c r="AU1013" s="19" t="str">
        <f>IF(係数3!A1013="","",係数3!A1013)</f>
        <v>A0632</v>
      </c>
      <c r="AV1013" s="19" t="str">
        <f>IF(係数3!B1013="","",係数3!B1013)</f>
        <v>(株)ユーラスグリーンエナジー</v>
      </c>
      <c r="AW1013" s="19" t="str">
        <f>IF(係数3!C1013="","",係数3!C1013)</f>
        <v>メニューA</v>
      </c>
      <c r="AX1013" s="19">
        <f>IF(係数3!D1013="","",係数3!D1013)</f>
        <v>0</v>
      </c>
      <c r="AY1013" s="19">
        <f>IF(係数3!E1013="","",係数3!E1013)</f>
        <v>0</v>
      </c>
      <c r="AZ1013" s="19" t="str">
        <f>IF(係数3!F1013="","",係数3!F1013)</f>
        <v>(株)ユーラスグリーンエナジー</v>
      </c>
      <c r="BA1013" s="19" t="str">
        <f>IF(係数3!G1013="","",係数3!G1013)</f>
        <v>(株)ユーラスグリーンエナジー_メニューA</v>
      </c>
      <c r="BB1013" s="19">
        <f t="shared" si="33"/>
        <v>0</v>
      </c>
      <c r="BD1013" s="19" t="e">
        <f>IF(#REF!="","",#REF!)</f>
        <v>#REF!</v>
      </c>
    </row>
    <row r="1014" spans="47:56">
      <c r="AU1014" s="19" t="str">
        <f>IF(係数3!A1014="","",係数3!A1014)</f>
        <v/>
      </c>
      <c r="AV1014" s="19" t="str">
        <f>IF(係数3!B1014="","",係数3!B1014)</f>
        <v/>
      </c>
      <c r="AW1014" s="19" t="str">
        <f>IF(係数3!C1014="","",係数3!C1014)</f>
        <v>メニューB(残差)</v>
      </c>
      <c r="AX1014" s="19">
        <f>IF(係数3!D1014="","",係数3!D1014)</f>
        <v>6.7500000000000004E-4</v>
      </c>
      <c r="AY1014" s="19">
        <f>IF(係数3!E1014="","",係数3!E1014)</f>
        <v>6.7500000000000004E-4</v>
      </c>
      <c r="AZ1014" s="19" t="str">
        <f>IF(係数3!F1014="","",係数3!F1014)</f>
        <v>(株)ユーラスグリーンエナジー</v>
      </c>
      <c r="BA1014" s="19" t="str">
        <f>IF(係数3!G1014="","",係数3!G1014)</f>
        <v>(株)ユーラスグリーンエナジー_メニューB(残差)</v>
      </c>
      <c r="BB1014" s="19">
        <f t="shared" si="33"/>
        <v>0.67500000000000004</v>
      </c>
      <c r="BD1014" s="19" t="e">
        <f>IF(#REF!="","",#REF!)</f>
        <v>#REF!</v>
      </c>
    </row>
    <row r="1015" spans="47:56">
      <c r="AU1015" s="19" t="str">
        <f>IF(係数3!A1015="","",係数3!A1015)</f>
        <v/>
      </c>
      <c r="AV1015" s="19" t="str">
        <f>IF(係数3!B1015="","",係数3!B1015)</f>
        <v/>
      </c>
      <c r="AW1015" s="19" t="str">
        <f>IF(係数3!C1015="","",係数3!C1015)</f>
        <v>(参考値)事業者全体</v>
      </c>
      <c r="AX1015" s="19">
        <f>IF(係数3!D1015="","",係数3!D1015)</f>
        <v>3.1999999999999999E-5</v>
      </c>
      <c r="AY1015" s="19">
        <f>IF(係数3!E1015="","",係数3!E1015)</f>
        <v>3.1999999999999999E-5</v>
      </c>
      <c r="AZ1015" s="19" t="str">
        <f>IF(係数3!F1015="","",係数3!F1015)</f>
        <v>(株)ユーラスグリーンエナジー</v>
      </c>
      <c r="BA1015" s="19" t="str">
        <f>IF(係数3!G1015="","",係数3!G1015)</f>
        <v>(株)ユーラスグリーンエナジー_(参考値)事業者全体</v>
      </c>
      <c r="BB1015" s="19">
        <f t="shared" si="33"/>
        <v>3.2000000000000001E-2</v>
      </c>
      <c r="BD1015" s="19" t="e">
        <f>IF(#REF!="","",#REF!)</f>
        <v>#REF!</v>
      </c>
    </row>
    <row r="1016" spans="47:56">
      <c r="AU1016" s="19" t="str">
        <f>IF(係数3!A1016="","",係数3!A1016)</f>
        <v>A0639</v>
      </c>
      <c r="AV1016" s="19" t="str">
        <f>IF(係数3!B1016="","",係数3!B1016)</f>
        <v>酒田天然瓦斯(株)</v>
      </c>
      <c r="AW1016" s="19" t="str">
        <f>IF(係数3!C1016="","",係数3!C1016)</f>
        <v/>
      </c>
      <c r="AX1016" s="19">
        <f>IF(係数3!D1016="","",係数3!D1016)</f>
        <v>4.1899999999999999E-4</v>
      </c>
      <c r="AY1016" s="19">
        <f>IF(係数3!E1016="","",係数3!E1016)</f>
        <v>4.1899999999999999E-4</v>
      </c>
      <c r="AZ1016" s="19" t="str">
        <f>IF(係数3!F1016="","",係数3!F1016)</f>
        <v>酒田天然瓦斯(株)</v>
      </c>
      <c r="BA1016" s="19" t="str">
        <f>IF(係数3!G1016="","",係数3!G1016)</f>
        <v>酒田天然瓦斯(株)_</v>
      </c>
      <c r="BB1016" s="19">
        <f t="shared" si="33"/>
        <v>0.41899999999999998</v>
      </c>
      <c r="BD1016" s="19" t="e">
        <f>IF(#REF!="","",#REF!)</f>
        <v>#REF!</v>
      </c>
    </row>
    <row r="1017" spans="47:56">
      <c r="AU1017" s="19" t="str">
        <f>IF(係数3!A1017="","",係数3!A1017)</f>
        <v>A0640</v>
      </c>
      <c r="AV1017" s="19" t="str">
        <f>IF(係数3!B1017="","",係数3!B1017)</f>
        <v>東亜ガス(株)</v>
      </c>
      <c r="AW1017" s="19" t="str">
        <f>IF(係数3!C1017="","",係数3!C1017)</f>
        <v/>
      </c>
      <c r="AX1017" s="19">
        <f>IF(係数3!D1017="","",係数3!D1017)</f>
        <v>6.4400000000000004E-4</v>
      </c>
      <c r="AY1017" s="19">
        <f>IF(係数3!E1017="","",係数3!E1017)</f>
        <v>6.4400000000000004E-4</v>
      </c>
      <c r="AZ1017" s="19" t="str">
        <f>IF(係数3!F1017="","",係数3!F1017)</f>
        <v>東亜ガス(株)</v>
      </c>
      <c r="BA1017" s="19" t="str">
        <f>IF(係数3!G1017="","",係数3!G1017)</f>
        <v>東亜ガス(株)_</v>
      </c>
      <c r="BB1017" s="19">
        <f t="shared" si="33"/>
        <v>0.64400000000000002</v>
      </c>
      <c r="BD1017" s="19" t="e">
        <f>IF(#REF!="","",#REF!)</f>
        <v>#REF!</v>
      </c>
    </row>
    <row r="1018" spans="47:56">
      <c r="AU1018" s="19" t="str">
        <f>IF(係数3!A1018="","",係数3!A1018)</f>
        <v>A0641</v>
      </c>
      <c r="AV1018" s="19" t="str">
        <f>IF(係数3!B1018="","",係数3!B1018)</f>
        <v>(株)三河の山里コミュニティパワー</v>
      </c>
      <c r="AW1018" s="19" t="str">
        <f>IF(係数3!C1018="","",係数3!C1018)</f>
        <v>メニューA</v>
      </c>
      <c r="AX1018" s="19">
        <f>IF(係数3!D1018="","",係数3!D1018)</f>
        <v>0</v>
      </c>
      <c r="AY1018" s="19">
        <f>IF(係数3!E1018="","",係数3!E1018)</f>
        <v>0</v>
      </c>
      <c r="AZ1018" s="19" t="str">
        <f>IF(係数3!F1018="","",係数3!F1018)</f>
        <v>(株)三河の山里コミュニティパワー</v>
      </c>
      <c r="BA1018" s="19" t="str">
        <f>IF(係数3!G1018="","",係数3!G1018)</f>
        <v>(株)三河の山里コミュニティパワー_メニューA</v>
      </c>
      <c r="BB1018" s="19">
        <f t="shared" si="33"/>
        <v>0</v>
      </c>
      <c r="BD1018" s="19" t="e">
        <f>IF(#REF!="","",#REF!)</f>
        <v>#REF!</v>
      </c>
    </row>
    <row r="1019" spans="47:56">
      <c r="AU1019" s="19" t="str">
        <f>IF(係数3!A1019="","",係数3!A1019)</f>
        <v/>
      </c>
      <c r="AV1019" s="19" t="str">
        <f>IF(係数3!B1019="","",係数3!B1019)</f>
        <v/>
      </c>
      <c r="AW1019" s="19" t="str">
        <f>IF(係数3!C1019="","",係数3!C1019)</f>
        <v>メニューB(残差)</v>
      </c>
      <c r="AX1019" s="19">
        <f>IF(係数3!D1019="","",係数3!D1019)</f>
        <v>4.2200000000000001E-4</v>
      </c>
      <c r="AY1019" s="19">
        <f>IF(係数3!E1019="","",係数3!E1019)</f>
        <v>4.2200000000000001E-4</v>
      </c>
      <c r="AZ1019" s="19" t="str">
        <f>IF(係数3!F1019="","",係数3!F1019)</f>
        <v>(株)三河の山里コミュニティパワー</v>
      </c>
      <c r="BA1019" s="19" t="str">
        <f>IF(係数3!G1019="","",係数3!G1019)</f>
        <v>(株)三河の山里コミュニティパワー_メニューB(残差)</v>
      </c>
      <c r="BB1019" s="19">
        <f t="shared" si="33"/>
        <v>0.42199999999999999</v>
      </c>
      <c r="BD1019" s="19" t="e">
        <f>IF(#REF!="","",#REF!)</f>
        <v>#REF!</v>
      </c>
    </row>
    <row r="1020" spans="47:56">
      <c r="AU1020" s="19" t="str">
        <f>IF(係数3!A1020="","",係数3!A1020)</f>
        <v/>
      </c>
      <c r="AV1020" s="19" t="str">
        <f>IF(係数3!B1020="","",係数3!B1020)</f>
        <v/>
      </c>
      <c r="AW1020" s="19" t="str">
        <f>IF(係数3!C1020="","",係数3!C1020)</f>
        <v>(参考値)事業者全体</v>
      </c>
      <c r="AX1020" s="19">
        <f>IF(係数3!D1020="","",係数3!D1020)</f>
        <v>7.7999999999999999E-5</v>
      </c>
      <c r="AY1020" s="19">
        <f>IF(係数3!E1020="","",係数3!E1020)</f>
        <v>7.7999999999999999E-5</v>
      </c>
      <c r="AZ1020" s="19" t="str">
        <f>IF(係数3!F1020="","",係数3!F1020)</f>
        <v>(株)三河の山里コミュニティパワー</v>
      </c>
      <c r="BA1020" s="19" t="str">
        <f>IF(係数3!G1020="","",係数3!G1020)</f>
        <v>(株)三河の山里コミュニティパワー_(参考値)事業者全体</v>
      </c>
      <c r="BB1020" s="19">
        <f t="shared" si="33"/>
        <v>7.8E-2</v>
      </c>
      <c r="BD1020" s="19" t="e">
        <f>IF(#REF!="","",#REF!)</f>
        <v>#REF!</v>
      </c>
    </row>
    <row r="1021" spans="47:56">
      <c r="AU1021" s="19" t="str">
        <f>IF(係数3!A1021="","",係数3!A1021)</f>
        <v>A0642</v>
      </c>
      <c r="AV1021" s="19" t="str">
        <f>IF(係数3!B1021="","",係数3!B1021)</f>
        <v>新潟スワンエナジー(株)</v>
      </c>
      <c r="AW1021" s="19" t="str">
        <f>IF(係数3!C1021="","",係数3!C1021)</f>
        <v>メニューA</v>
      </c>
      <c r="AX1021" s="19">
        <f>IF(係数3!D1021="","",係数3!D1021)</f>
        <v>0</v>
      </c>
      <c r="AY1021" s="19">
        <f>IF(係数3!E1021="","",係数3!E1021)</f>
        <v>0</v>
      </c>
      <c r="AZ1021" s="19" t="str">
        <f>IF(係数3!F1021="","",係数3!F1021)</f>
        <v>新潟スワンエナジー(株)</v>
      </c>
      <c r="BA1021" s="19" t="str">
        <f>IF(係数3!G1021="","",係数3!G1021)</f>
        <v>新潟スワンエナジー(株)_メニューA</v>
      </c>
      <c r="BB1021" s="19">
        <f t="shared" si="33"/>
        <v>0</v>
      </c>
      <c r="BD1021" s="19" t="e">
        <f>IF(#REF!="","",#REF!)</f>
        <v>#REF!</v>
      </c>
    </row>
    <row r="1022" spans="47:56">
      <c r="AU1022" s="19" t="str">
        <f>IF(係数3!A1022="","",係数3!A1022)</f>
        <v/>
      </c>
      <c r="AV1022" s="19" t="str">
        <f>IF(係数3!B1022="","",係数3!B1022)</f>
        <v/>
      </c>
      <c r="AW1022" s="19" t="str">
        <f>IF(係数3!C1022="","",係数3!C1022)</f>
        <v>メニューB</v>
      </c>
      <c r="AX1022" s="19">
        <f>IF(係数3!D1022="","",係数3!D1022)</f>
        <v>2.6600000000000001E-4</v>
      </c>
      <c r="AY1022" s="19">
        <f>IF(係数3!E1022="","",係数3!E1022)</f>
        <v>2.6600000000000001E-4</v>
      </c>
      <c r="AZ1022" s="19" t="str">
        <f>IF(係数3!F1022="","",係数3!F1022)</f>
        <v>新潟スワンエナジー(株)</v>
      </c>
      <c r="BA1022" s="19" t="str">
        <f>IF(係数3!G1022="","",係数3!G1022)</f>
        <v>新潟スワンエナジー(株)_メニューB</v>
      </c>
      <c r="BB1022" s="19">
        <f t="shared" si="33"/>
        <v>0.26600000000000001</v>
      </c>
      <c r="BD1022" s="19" t="e">
        <f>IF(#REF!="","",#REF!)</f>
        <v>#REF!</v>
      </c>
    </row>
    <row r="1023" spans="47:56">
      <c r="AU1023" s="19" t="str">
        <f>IF(係数3!A1023="","",係数3!A1023)</f>
        <v/>
      </c>
      <c r="AV1023" s="19" t="str">
        <f>IF(係数3!B1023="","",係数3!B1023)</f>
        <v/>
      </c>
      <c r="AW1023" s="19" t="str">
        <f>IF(係数3!C1023="","",係数3!C1023)</f>
        <v>メニューC</v>
      </c>
      <c r="AX1023" s="19">
        <f>IF(係数3!D1023="","",係数3!D1023)</f>
        <v>1.3799999999999999E-4</v>
      </c>
      <c r="AY1023" s="19">
        <f>IF(係数3!E1023="","",係数3!E1023)</f>
        <v>1.3799999999999999E-4</v>
      </c>
      <c r="AZ1023" s="19" t="str">
        <f>IF(係数3!F1023="","",係数3!F1023)</f>
        <v>新潟スワンエナジー(株)</v>
      </c>
      <c r="BA1023" s="19" t="str">
        <f>IF(係数3!G1023="","",係数3!G1023)</f>
        <v>新潟スワンエナジー(株)_メニューC</v>
      </c>
      <c r="BB1023" s="19">
        <f t="shared" si="33"/>
        <v>0.13799999999999998</v>
      </c>
      <c r="BD1023" s="19" t="e">
        <f>IF(#REF!="","",#REF!)</f>
        <v>#REF!</v>
      </c>
    </row>
    <row r="1024" spans="47:56">
      <c r="AU1024" s="19" t="str">
        <f>IF(係数3!A1024="","",係数3!A1024)</f>
        <v/>
      </c>
      <c r="AV1024" s="19" t="str">
        <f>IF(係数3!B1024="","",係数3!B1024)</f>
        <v/>
      </c>
      <c r="AW1024" s="19" t="str">
        <f>IF(係数3!C1024="","",係数3!C1024)</f>
        <v>メニューD(残差)</v>
      </c>
      <c r="AX1024" s="19">
        <f>IF(係数3!D1024="","",係数3!D1024)</f>
        <v>2.8800000000000001E-4</v>
      </c>
      <c r="AY1024" s="19">
        <f>IF(係数3!E1024="","",係数3!E1024)</f>
        <v>2.8800000000000001E-4</v>
      </c>
      <c r="AZ1024" s="19" t="str">
        <f>IF(係数3!F1024="","",係数3!F1024)</f>
        <v>新潟スワンエナジー(株)</v>
      </c>
      <c r="BA1024" s="19" t="str">
        <f>IF(係数3!G1024="","",係数3!G1024)</f>
        <v>新潟スワンエナジー(株)_メニューD(残差)</v>
      </c>
      <c r="BB1024" s="19">
        <f t="shared" si="33"/>
        <v>0.28800000000000003</v>
      </c>
      <c r="BD1024" s="19" t="e">
        <f>IF(#REF!="","",#REF!)</f>
        <v>#REF!</v>
      </c>
    </row>
    <row r="1025" spans="47:56">
      <c r="AU1025" s="19" t="str">
        <f>IF(係数3!A1025="","",係数3!A1025)</f>
        <v/>
      </c>
      <c r="AV1025" s="19" t="str">
        <f>IF(係数3!B1025="","",係数3!B1025)</f>
        <v/>
      </c>
      <c r="AW1025" s="19" t="str">
        <f>IF(係数3!C1025="","",係数3!C1025)</f>
        <v>(参考値)事業者全体</v>
      </c>
      <c r="AX1025" s="19">
        <f>IF(係数3!D1025="","",係数3!D1025)</f>
        <v>2.0000000000000001E-4</v>
      </c>
      <c r="AY1025" s="19">
        <f>IF(係数3!E1025="","",係数3!E1025)</f>
        <v>2.0000000000000001E-4</v>
      </c>
      <c r="AZ1025" s="19" t="str">
        <f>IF(係数3!F1025="","",係数3!F1025)</f>
        <v>新潟スワンエナジー(株)</v>
      </c>
      <c r="BA1025" s="19" t="str">
        <f>IF(係数3!G1025="","",係数3!G1025)</f>
        <v>新潟スワンエナジー(株)_(参考値)事業者全体</v>
      </c>
      <c r="BB1025" s="19">
        <f t="shared" si="33"/>
        <v>0.2</v>
      </c>
      <c r="BD1025" s="19" t="e">
        <f>IF(#REF!="","",#REF!)</f>
        <v>#REF!</v>
      </c>
    </row>
    <row r="1026" spans="47:56">
      <c r="AU1026" s="19" t="str">
        <f>IF(係数3!A1026="","",係数3!A1026)</f>
        <v>A0644</v>
      </c>
      <c r="AV1026" s="19" t="str">
        <f>IF(係数3!B1026="","",係数3!B1026)</f>
        <v>グリーンピープルズパワー(株)</v>
      </c>
      <c r="AW1026" s="19" t="str">
        <f>IF(係数3!C1026="","",係数3!C1026)</f>
        <v/>
      </c>
      <c r="AX1026" s="19">
        <f>IF(係数3!D1026="","",係数3!D1026)</f>
        <v>2.4600000000000002E-4</v>
      </c>
      <c r="AY1026" s="19">
        <f>IF(係数3!E1026="","",係数3!E1026)</f>
        <v>2.4600000000000002E-4</v>
      </c>
      <c r="AZ1026" s="19" t="str">
        <f>IF(係数3!F1026="","",係数3!F1026)</f>
        <v>グリーンピープルズパワー(株)</v>
      </c>
      <c r="BA1026" s="19" t="str">
        <f>IF(係数3!G1026="","",係数3!G1026)</f>
        <v>グリーンピープルズパワー(株)_</v>
      </c>
      <c r="BB1026" s="19">
        <f t="shared" si="33"/>
        <v>0.24600000000000002</v>
      </c>
      <c r="BD1026" s="19" t="e">
        <f>IF(#REF!="","",#REF!)</f>
        <v>#REF!</v>
      </c>
    </row>
    <row r="1027" spans="47:56">
      <c r="AU1027" s="19" t="str">
        <f>IF(係数3!A1027="","",係数3!A1027)</f>
        <v>A0648</v>
      </c>
      <c r="AV1027" s="19" t="str">
        <f>IF(係数3!B1027="","",係数3!B1027)</f>
        <v>(株)マルイファシリティーズ</v>
      </c>
      <c r="AW1027" s="19" t="str">
        <f>IF(係数3!C1027="","",係数3!C1027)</f>
        <v/>
      </c>
      <c r="AX1027" s="19">
        <f>IF(係数3!D1027="","",係数3!D1027)</f>
        <v>2.05E-4</v>
      </c>
      <c r="AY1027" s="19">
        <f>IF(係数3!E1027="","",係数3!E1027)</f>
        <v>2.05E-4</v>
      </c>
      <c r="AZ1027" s="19" t="str">
        <f>IF(係数3!F1027="","",係数3!F1027)</f>
        <v>(株)マルイファシリティーズ</v>
      </c>
      <c r="BA1027" s="19" t="str">
        <f>IF(係数3!G1027="","",係数3!G1027)</f>
        <v>(株)マルイファシリティーズ_</v>
      </c>
      <c r="BB1027" s="19">
        <f t="shared" si="33"/>
        <v>0.20499999999999999</v>
      </c>
      <c r="BD1027" s="19" t="e">
        <f>IF(#REF!="","",#REF!)</f>
        <v>#REF!</v>
      </c>
    </row>
    <row r="1028" spans="47:56">
      <c r="AU1028" s="19" t="str">
        <f>IF(係数3!A1028="","",係数3!A1028)</f>
        <v>A0649</v>
      </c>
      <c r="AV1028" s="19" t="str">
        <f>IF(係数3!B1028="","",係数3!B1028)</f>
        <v>(株)デンケン</v>
      </c>
      <c r="AW1028" s="19" t="str">
        <f>IF(係数3!C1028="","",係数3!C1028)</f>
        <v/>
      </c>
      <c r="AX1028" s="19">
        <f>IF(係数3!D1028="","",係数3!D1028)</f>
        <v>4.6099999999999998E-4</v>
      </c>
      <c r="AY1028" s="19">
        <f>IF(係数3!E1028="","",係数3!E1028)</f>
        <v>4.6099999999999998E-4</v>
      </c>
      <c r="AZ1028" s="19" t="str">
        <f>IF(係数3!F1028="","",係数3!F1028)</f>
        <v>(株)デンケン</v>
      </c>
      <c r="BA1028" s="19" t="str">
        <f>IF(係数3!G1028="","",係数3!G1028)</f>
        <v>(株)デンケン_</v>
      </c>
      <c r="BB1028" s="19">
        <f t="shared" si="33"/>
        <v>0.46099999999999997</v>
      </c>
      <c r="BD1028" s="19" t="e">
        <f>IF(#REF!="","",#REF!)</f>
        <v>#REF!</v>
      </c>
    </row>
    <row r="1029" spans="47:56">
      <c r="AU1029" s="19" t="str">
        <f>IF(係数3!A1029="","",係数3!A1029)</f>
        <v>A0650</v>
      </c>
      <c r="AV1029" s="19" t="str">
        <f>IF(係数3!B1029="","",係数3!B1029)</f>
        <v>(株)東名</v>
      </c>
      <c r="AW1029" s="19" t="str">
        <f>IF(係数3!C1029="","",係数3!C1029)</f>
        <v>メニューA</v>
      </c>
      <c r="AX1029" s="19">
        <f>IF(係数3!D1029="","",係数3!D1029)</f>
        <v>0</v>
      </c>
      <c r="AY1029" s="19">
        <f>IF(係数3!E1029="","",係数3!E1029)</f>
        <v>0</v>
      </c>
      <c r="AZ1029" s="19" t="str">
        <f>IF(係数3!F1029="","",係数3!F1029)</f>
        <v>(株)東名</v>
      </c>
      <c r="BA1029" s="19" t="str">
        <f>IF(係数3!G1029="","",係数3!G1029)</f>
        <v>(株)東名_メニューA</v>
      </c>
      <c r="BB1029" s="19">
        <f t="shared" si="33"/>
        <v>0</v>
      </c>
      <c r="BD1029" s="19" t="e">
        <f>IF(#REF!="","",#REF!)</f>
        <v>#REF!</v>
      </c>
    </row>
    <row r="1030" spans="47:56">
      <c r="AU1030" s="19" t="str">
        <f>IF(係数3!A1030="","",係数3!A1030)</f>
        <v/>
      </c>
      <c r="AV1030" s="19" t="str">
        <f>IF(係数3!B1030="","",係数3!B1030)</f>
        <v/>
      </c>
      <c r="AW1030" s="19" t="str">
        <f>IF(係数3!C1030="","",係数3!C1030)</f>
        <v>メニューB(残差)</v>
      </c>
      <c r="AX1030" s="19">
        <f>IF(係数3!D1030="","",係数3!D1030)</f>
        <v>9.1E-4</v>
      </c>
      <c r="AY1030" s="19">
        <f>IF(係数3!E1030="","",係数3!E1030)</f>
        <v>9.1E-4</v>
      </c>
      <c r="AZ1030" s="19" t="str">
        <f>IF(係数3!F1030="","",係数3!F1030)</f>
        <v>(株)東名</v>
      </c>
      <c r="BA1030" s="19" t="str">
        <f>IF(係数3!G1030="","",係数3!G1030)</f>
        <v>(株)東名_メニューB(残差)</v>
      </c>
      <c r="BB1030" s="19">
        <f t="shared" ref="BB1030:BB1093" si="34">AY1030*1000</f>
        <v>0.91</v>
      </c>
      <c r="BD1030" s="19" t="e">
        <f>IF(#REF!="","",#REF!)</f>
        <v>#REF!</v>
      </c>
    </row>
    <row r="1031" spans="47:56">
      <c r="AU1031" s="19" t="str">
        <f>IF(係数3!A1031="","",係数3!A1031)</f>
        <v/>
      </c>
      <c r="AV1031" s="19" t="str">
        <f>IF(係数3!B1031="","",係数3!B1031)</f>
        <v/>
      </c>
      <c r="AW1031" s="19" t="str">
        <f>IF(係数3!C1031="","",係数3!C1031)</f>
        <v>(参考値)事業者全体</v>
      </c>
      <c r="AX1031" s="19">
        <f>IF(係数3!D1031="","",係数3!D1031)</f>
        <v>3.7100000000000002E-4</v>
      </c>
      <c r="AY1031" s="19">
        <f>IF(係数3!E1031="","",係数3!E1031)</f>
        <v>3.7100000000000002E-4</v>
      </c>
      <c r="AZ1031" s="19" t="str">
        <f>IF(係数3!F1031="","",係数3!F1031)</f>
        <v>(株)東名</v>
      </c>
      <c r="BA1031" s="19" t="str">
        <f>IF(係数3!G1031="","",係数3!G1031)</f>
        <v>(株)東名_(参考値)事業者全体</v>
      </c>
      <c r="BB1031" s="19">
        <f t="shared" si="34"/>
        <v>0.371</v>
      </c>
      <c r="BD1031" s="19" t="e">
        <f>IF(#REF!="","",#REF!)</f>
        <v>#REF!</v>
      </c>
    </row>
    <row r="1032" spans="47:56">
      <c r="AU1032" s="19" t="str">
        <f>IF(係数3!A1032="","",係数3!A1032)</f>
        <v>A0653</v>
      </c>
      <c r="AV1032" s="19" t="str">
        <f>IF(係数3!B1032="","",係数3!B1032)</f>
        <v>NTTアノードエナジー(株)</v>
      </c>
      <c r="AW1032" s="19" t="str">
        <f>IF(係数3!C1032="","",係数3!C1032)</f>
        <v>メニューA</v>
      </c>
      <c r="AX1032" s="19">
        <f>IF(係数3!D1032="","",係数3!D1032)</f>
        <v>0</v>
      </c>
      <c r="AY1032" s="19">
        <f>IF(係数3!E1032="","",係数3!E1032)</f>
        <v>0</v>
      </c>
      <c r="AZ1032" s="19" t="str">
        <f>IF(係数3!F1032="","",係数3!F1032)</f>
        <v>NTTアノードエナジー(株)</v>
      </c>
      <c r="BA1032" s="19" t="str">
        <f>IF(係数3!G1032="","",係数3!G1032)</f>
        <v>NTTアノードエナジー(株)_メニューA</v>
      </c>
      <c r="BB1032" s="19">
        <f t="shared" si="34"/>
        <v>0</v>
      </c>
      <c r="BD1032" s="19" t="e">
        <f>IF(#REF!="","",#REF!)</f>
        <v>#REF!</v>
      </c>
    </row>
    <row r="1033" spans="47:56">
      <c r="AU1033" s="19" t="str">
        <f>IF(係数3!A1033="","",係数3!A1033)</f>
        <v/>
      </c>
      <c r="AV1033" s="19" t="str">
        <f>IF(係数3!B1033="","",係数3!B1033)</f>
        <v/>
      </c>
      <c r="AW1033" s="19" t="str">
        <f>IF(係数3!C1033="","",係数3!C1033)</f>
        <v>メニューB(残差)</v>
      </c>
      <c r="AX1033" s="19">
        <f>IF(係数3!D1033="","",係数3!D1033)</f>
        <v>9.19E-4</v>
      </c>
      <c r="AY1033" s="19">
        <f>IF(係数3!E1033="","",係数3!E1033)</f>
        <v>9.19E-4</v>
      </c>
      <c r="AZ1033" s="19" t="str">
        <f>IF(係数3!F1033="","",係数3!F1033)</f>
        <v>NTTアノードエナジー(株)</v>
      </c>
      <c r="BA1033" s="19" t="str">
        <f>IF(係数3!G1033="","",係数3!G1033)</f>
        <v>NTTアノードエナジー(株)_メニューB(残差)</v>
      </c>
      <c r="BB1033" s="19">
        <f t="shared" si="34"/>
        <v>0.91900000000000004</v>
      </c>
      <c r="BD1033" s="19" t="e">
        <f>IF(#REF!="","",#REF!)</f>
        <v>#REF!</v>
      </c>
    </row>
    <row r="1034" spans="47:56">
      <c r="AU1034" s="19" t="str">
        <f>IF(係数3!A1034="","",係数3!A1034)</f>
        <v/>
      </c>
      <c r="AV1034" s="19" t="str">
        <f>IF(係数3!B1034="","",係数3!B1034)</f>
        <v/>
      </c>
      <c r="AW1034" s="19" t="str">
        <f>IF(係数3!C1034="","",係数3!C1034)</f>
        <v>(参考値)事業者全体</v>
      </c>
      <c r="AX1034" s="19">
        <f>IF(係数3!D1034="","",係数3!D1034)</f>
        <v>2.2800000000000001E-4</v>
      </c>
      <c r="AY1034" s="19">
        <f>IF(係数3!E1034="","",係数3!E1034)</f>
        <v>2.2800000000000001E-4</v>
      </c>
      <c r="AZ1034" s="19" t="str">
        <f>IF(係数3!F1034="","",係数3!F1034)</f>
        <v>NTTアノードエナジー(株)</v>
      </c>
      <c r="BA1034" s="19" t="str">
        <f>IF(係数3!G1034="","",係数3!G1034)</f>
        <v>NTTアノードエナジー(株)_(参考値)事業者全体</v>
      </c>
      <c r="BB1034" s="19">
        <f t="shared" si="34"/>
        <v>0.22800000000000001</v>
      </c>
      <c r="BD1034" s="19" t="e">
        <f>IF(#REF!="","",#REF!)</f>
        <v>#REF!</v>
      </c>
    </row>
    <row r="1035" spans="47:56">
      <c r="AU1035" s="19" t="str">
        <f>IF(係数3!A1035="","",係数3!A1035)</f>
        <v>A0654</v>
      </c>
      <c r="AV1035" s="19" t="str">
        <f>IF(係数3!B1035="","",係数3!B1035)</f>
        <v>スマート電気(株)</v>
      </c>
      <c r="AW1035" s="19" t="str">
        <f>IF(係数3!C1035="","",係数3!C1035)</f>
        <v/>
      </c>
      <c r="AX1035" s="19">
        <f>IF(係数3!D1035="","",係数3!D1035)</f>
        <v>8.4599999999999996E-4</v>
      </c>
      <c r="AY1035" s="19">
        <f>IF(係数3!E1035="","",係数3!E1035)</f>
        <v>8.4599999999999996E-4</v>
      </c>
      <c r="AZ1035" s="19" t="str">
        <f>IF(係数3!F1035="","",係数3!F1035)</f>
        <v>スマート電気(株)</v>
      </c>
      <c r="BA1035" s="19" t="str">
        <f>IF(係数3!G1035="","",係数3!G1035)</f>
        <v>スマート電気(株)_</v>
      </c>
      <c r="BB1035" s="19">
        <f t="shared" si="34"/>
        <v>0.84599999999999997</v>
      </c>
      <c r="BD1035" s="19" t="e">
        <f>IF(#REF!="","",#REF!)</f>
        <v>#REF!</v>
      </c>
    </row>
    <row r="1036" spans="47:56">
      <c r="AU1036" s="19" t="str">
        <f>IF(係数3!A1036="","",係数3!A1036)</f>
        <v>A0655</v>
      </c>
      <c r="AV1036" s="19" t="str">
        <f>IF(係数3!B1036="","",係数3!B1036)</f>
        <v>(株)唐津パワーホールディングス</v>
      </c>
      <c r="AW1036" s="19" t="str">
        <f>IF(係数3!C1036="","",係数3!C1036)</f>
        <v/>
      </c>
      <c r="AX1036" s="19">
        <f>IF(係数3!D1036="","",係数3!D1036)</f>
        <v>5.2800000000000004E-4</v>
      </c>
      <c r="AY1036" s="19">
        <f>IF(係数3!E1036="","",係数3!E1036)</f>
        <v>5.2800000000000004E-4</v>
      </c>
      <c r="AZ1036" s="19" t="str">
        <f>IF(係数3!F1036="","",係数3!F1036)</f>
        <v>(株)唐津パワーホールディングス</v>
      </c>
      <c r="BA1036" s="19" t="str">
        <f>IF(係数3!G1036="","",係数3!G1036)</f>
        <v>(株)唐津パワーホールディングス_</v>
      </c>
      <c r="BB1036" s="19">
        <f t="shared" si="34"/>
        <v>0.52800000000000002</v>
      </c>
      <c r="BD1036" s="19" t="e">
        <f>IF(#REF!="","",#REF!)</f>
        <v>#REF!</v>
      </c>
    </row>
    <row r="1037" spans="47:56">
      <c r="AU1037" s="19" t="str">
        <f>IF(係数3!A1037="","",係数3!A1037)</f>
        <v>A0656</v>
      </c>
      <c r="AV1037" s="19" t="str">
        <f>IF(係数3!B1037="","",係数3!B1037)</f>
        <v>(株)クリーンエネルギー総合研究所</v>
      </c>
      <c r="AW1037" s="19" t="str">
        <f>IF(係数3!C1037="","",係数3!C1037)</f>
        <v>メニューA</v>
      </c>
      <c r="AX1037" s="19">
        <f>IF(係数3!D1037="","",係数3!D1037)</f>
        <v>0</v>
      </c>
      <c r="AY1037" s="19">
        <f>IF(係数3!E1037="","",係数3!E1037)</f>
        <v>0</v>
      </c>
      <c r="AZ1037" s="19" t="str">
        <f>IF(係数3!F1037="","",係数3!F1037)</f>
        <v>(株)クリーンエネルギー総合研究所</v>
      </c>
      <c r="BA1037" s="19" t="str">
        <f>IF(係数3!G1037="","",係数3!G1037)</f>
        <v>(株)クリーンエネルギー総合研究所_メニューA</v>
      </c>
      <c r="BB1037" s="19">
        <f t="shared" si="34"/>
        <v>0</v>
      </c>
      <c r="BD1037" s="19" t="e">
        <f>IF(#REF!="","",#REF!)</f>
        <v>#REF!</v>
      </c>
    </row>
    <row r="1038" spans="47:56">
      <c r="AU1038" s="19" t="str">
        <f>IF(係数3!A1038="","",係数3!A1038)</f>
        <v/>
      </c>
      <c r="AV1038" s="19" t="str">
        <f>IF(係数3!B1038="","",係数3!B1038)</f>
        <v/>
      </c>
      <c r="AW1038" s="19" t="str">
        <f>IF(係数3!C1038="","",係数3!C1038)</f>
        <v>メニューB</v>
      </c>
      <c r="AX1038" s="19">
        <f>IF(係数3!D1038="","",係数3!D1038)</f>
        <v>3.4000000000000002E-4</v>
      </c>
      <c r="AY1038" s="19">
        <f>IF(係数3!E1038="","",係数3!E1038)</f>
        <v>3.4000000000000002E-4</v>
      </c>
      <c r="AZ1038" s="19" t="str">
        <f>IF(係数3!F1038="","",係数3!F1038)</f>
        <v>(株)クリーンエネルギー総合研究所</v>
      </c>
      <c r="BA1038" s="19" t="str">
        <f>IF(係数3!G1038="","",係数3!G1038)</f>
        <v>(株)クリーンエネルギー総合研究所_メニューB</v>
      </c>
      <c r="BB1038" s="19">
        <f t="shared" si="34"/>
        <v>0.34</v>
      </c>
      <c r="BD1038" s="19" t="e">
        <f>IF(#REF!="","",#REF!)</f>
        <v>#REF!</v>
      </c>
    </row>
    <row r="1039" spans="47:56">
      <c r="AU1039" s="19" t="str">
        <f>IF(係数3!A1039="","",係数3!A1039)</f>
        <v/>
      </c>
      <c r="AV1039" s="19" t="str">
        <f>IF(係数3!B1039="","",係数3!B1039)</f>
        <v/>
      </c>
      <c r="AW1039" s="19" t="str">
        <f>IF(係数3!C1039="","",係数3!C1039)</f>
        <v>メニューC</v>
      </c>
      <c r="AX1039" s="19">
        <f>IF(係数3!D1039="","",係数3!D1039)</f>
        <v>2.9599999999999998E-4</v>
      </c>
      <c r="AY1039" s="19">
        <f>IF(係数3!E1039="","",係数3!E1039)</f>
        <v>2.9599999999999998E-4</v>
      </c>
      <c r="AZ1039" s="19" t="str">
        <f>IF(係数3!F1039="","",係数3!F1039)</f>
        <v>(株)クリーンエネルギー総合研究所</v>
      </c>
      <c r="BA1039" s="19" t="str">
        <f>IF(係数3!G1039="","",係数3!G1039)</f>
        <v>(株)クリーンエネルギー総合研究所_メニューC</v>
      </c>
      <c r="BB1039" s="19">
        <f t="shared" si="34"/>
        <v>0.29599999999999999</v>
      </c>
      <c r="BD1039" s="19" t="e">
        <f>IF(#REF!="","",#REF!)</f>
        <v>#REF!</v>
      </c>
    </row>
    <row r="1040" spans="47:56">
      <c r="AU1040" s="19" t="str">
        <f>IF(係数3!A1040="","",係数3!A1040)</f>
        <v/>
      </c>
      <c r="AV1040" s="19" t="str">
        <f>IF(係数3!B1040="","",係数3!B1040)</f>
        <v/>
      </c>
      <c r="AW1040" s="19" t="str">
        <f>IF(係数3!C1040="","",係数3!C1040)</f>
        <v>メニューD(残差)</v>
      </c>
      <c r="AX1040" s="19">
        <f>IF(係数3!D1040="","",係数3!D1040)</f>
        <v>4.2400000000000001E-4</v>
      </c>
      <c r="AY1040" s="19">
        <f>IF(係数3!E1040="","",係数3!E1040)</f>
        <v>4.2400000000000001E-4</v>
      </c>
      <c r="AZ1040" s="19" t="str">
        <f>IF(係数3!F1040="","",係数3!F1040)</f>
        <v>(株)クリーンエネルギー総合研究所</v>
      </c>
      <c r="BA1040" s="19" t="str">
        <f>IF(係数3!G1040="","",係数3!G1040)</f>
        <v>(株)クリーンエネルギー総合研究所_メニューD(残差)</v>
      </c>
      <c r="BB1040" s="19">
        <f t="shared" si="34"/>
        <v>0.42399999999999999</v>
      </c>
      <c r="BD1040" s="19" t="e">
        <f>IF(#REF!="","",#REF!)</f>
        <v>#REF!</v>
      </c>
    </row>
    <row r="1041" spans="47:56">
      <c r="AU1041" s="19" t="str">
        <f>IF(係数3!A1041="","",係数3!A1041)</f>
        <v/>
      </c>
      <c r="AV1041" s="19" t="str">
        <f>IF(係数3!B1041="","",係数3!B1041)</f>
        <v/>
      </c>
      <c r="AW1041" s="19" t="str">
        <f>IF(係数3!C1041="","",係数3!C1041)</f>
        <v>(参考値)事業者全体</v>
      </c>
      <c r="AX1041" s="19">
        <f>IF(係数3!D1041="","",係数3!D1041)</f>
        <v>3.1E-4</v>
      </c>
      <c r="AY1041" s="19">
        <f>IF(係数3!E1041="","",係数3!E1041)</f>
        <v>3.1E-4</v>
      </c>
      <c r="AZ1041" s="19" t="str">
        <f>IF(係数3!F1041="","",係数3!F1041)</f>
        <v>(株)クリーンエネルギー総合研究所</v>
      </c>
      <c r="BA1041" s="19" t="str">
        <f>IF(係数3!G1041="","",係数3!G1041)</f>
        <v>(株)クリーンエネルギー総合研究所_(参考値)事業者全体</v>
      </c>
      <c r="BB1041" s="19">
        <f t="shared" si="34"/>
        <v>0.31</v>
      </c>
      <c r="BD1041" s="19" t="e">
        <f>IF(#REF!="","",#REF!)</f>
        <v>#REF!</v>
      </c>
    </row>
    <row r="1042" spans="47:56">
      <c r="AU1042" s="19" t="str">
        <f>IF(係数3!A1042="","",係数3!A1042)</f>
        <v>A0659</v>
      </c>
      <c r="AV1042" s="19" t="str">
        <f>IF(係数3!B1042="","",係数3!B1042)</f>
        <v>(株)かづのパワー</v>
      </c>
      <c r="AW1042" s="19" t="str">
        <f>IF(係数3!C1042="","",係数3!C1042)</f>
        <v/>
      </c>
      <c r="AX1042" s="19">
        <f>IF(係数3!D1042="","",係数3!D1042)</f>
        <v>1.9900000000000001E-4</v>
      </c>
      <c r="AY1042" s="19">
        <f>IF(係数3!E1042="","",係数3!E1042)</f>
        <v>1.9900000000000001E-4</v>
      </c>
      <c r="AZ1042" s="19" t="str">
        <f>IF(係数3!F1042="","",係数3!F1042)</f>
        <v>(株)かづのパワー</v>
      </c>
      <c r="BA1042" s="19" t="str">
        <f>IF(係数3!G1042="","",係数3!G1042)</f>
        <v>(株)かづのパワー_</v>
      </c>
      <c r="BB1042" s="19">
        <f t="shared" si="34"/>
        <v>0.19900000000000001</v>
      </c>
      <c r="BD1042" s="19" t="e">
        <f>IF(#REF!="","",#REF!)</f>
        <v>#REF!</v>
      </c>
    </row>
    <row r="1043" spans="47:56">
      <c r="AU1043" s="19" t="str">
        <f>IF(係数3!A1043="","",係数3!A1043)</f>
        <v>A0660</v>
      </c>
      <c r="AV1043" s="19" t="str">
        <f>IF(係数3!B1043="","",係数3!B1043)</f>
        <v>UNIVERGY(株)</v>
      </c>
      <c r="AW1043" s="19" t="str">
        <f>IF(係数3!C1043="","",係数3!C1043)</f>
        <v>メニューA</v>
      </c>
      <c r="AX1043" s="19">
        <f>IF(係数3!D1043="","",係数3!D1043)</f>
        <v>0</v>
      </c>
      <c r="AY1043" s="19">
        <f>IF(係数3!E1043="","",係数3!E1043)</f>
        <v>0</v>
      </c>
      <c r="AZ1043" s="19" t="str">
        <f>IF(係数3!F1043="","",係数3!F1043)</f>
        <v>UNIVERGY(株)</v>
      </c>
      <c r="BA1043" s="19" t="str">
        <f>IF(係数3!G1043="","",係数3!G1043)</f>
        <v>UNIVERGY(株)_メニューA</v>
      </c>
      <c r="BB1043" s="19">
        <f t="shared" si="34"/>
        <v>0</v>
      </c>
      <c r="BD1043" s="19" t="e">
        <f>IF(#REF!="","",#REF!)</f>
        <v>#REF!</v>
      </c>
    </row>
    <row r="1044" spans="47:56">
      <c r="AU1044" s="19" t="str">
        <f>IF(係数3!A1044="","",係数3!A1044)</f>
        <v/>
      </c>
      <c r="AV1044" s="19" t="str">
        <f>IF(係数3!B1044="","",係数3!B1044)</f>
        <v/>
      </c>
      <c r="AW1044" s="19" t="str">
        <f>IF(係数3!C1044="","",係数3!C1044)</f>
        <v>メニューB(残差)</v>
      </c>
      <c r="AX1044" s="19">
        <f>IF(係数3!D1044="","",係数3!D1044)</f>
        <v>5.8399999999999999E-4</v>
      </c>
      <c r="AY1044" s="19">
        <f>IF(係数3!E1044="","",係数3!E1044)</f>
        <v>5.8399999999999999E-4</v>
      </c>
      <c r="AZ1044" s="19" t="str">
        <f>IF(係数3!F1044="","",係数3!F1044)</f>
        <v>UNIVERGY(株)</v>
      </c>
      <c r="BA1044" s="19" t="str">
        <f>IF(係数3!G1044="","",係数3!G1044)</f>
        <v>UNIVERGY(株)_メニューB(残差)</v>
      </c>
      <c r="BB1044" s="19">
        <f t="shared" si="34"/>
        <v>0.58399999999999996</v>
      </c>
      <c r="BD1044" s="19" t="e">
        <f>IF(#REF!="","",#REF!)</f>
        <v>#REF!</v>
      </c>
    </row>
    <row r="1045" spans="47:56">
      <c r="AU1045" s="19" t="str">
        <f>IF(係数3!A1045="","",係数3!A1045)</f>
        <v/>
      </c>
      <c r="AV1045" s="19" t="str">
        <f>IF(係数3!B1045="","",係数3!B1045)</f>
        <v/>
      </c>
      <c r="AW1045" s="19" t="str">
        <f>IF(係数3!C1045="","",係数3!C1045)</f>
        <v>(参考値)事業者全体</v>
      </c>
      <c r="AX1045" s="19">
        <f>IF(係数3!D1045="","",係数3!D1045)</f>
        <v>5.8299999999999997E-4</v>
      </c>
      <c r="AY1045" s="19">
        <f>IF(係数3!E1045="","",係数3!E1045)</f>
        <v>5.8299999999999997E-4</v>
      </c>
      <c r="AZ1045" s="19" t="str">
        <f>IF(係数3!F1045="","",係数3!F1045)</f>
        <v>UNIVERGY(株)</v>
      </c>
      <c r="BA1045" s="19" t="str">
        <f>IF(係数3!G1045="","",係数3!G1045)</f>
        <v>UNIVERGY(株)_(参考値)事業者全体</v>
      </c>
      <c r="BB1045" s="19">
        <f t="shared" si="34"/>
        <v>0.58299999999999996</v>
      </c>
      <c r="BD1045" s="19" t="e">
        <f>IF(#REF!="","",#REF!)</f>
        <v>#REF!</v>
      </c>
    </row>
    <row r="1046" spans="47:56">
      <c r="AU1046" s="19" t="str">
        <f>IF(係数3!A1046="","",係数3!A1046)</f>
        <v>A0664</v>
      </c>
      <c r="AV1046" s="19" t="str">
        <f>IF(係数3!B1046="","",係数3!B1046)</f>
        <v>デジタルグリッド(株)</v>
      </c>
      <c r="AW1046" s="19" t="str">
        <f>IF(係数3!C1046="","",係数3!C1046)</f>
        <v>メニューA</v>
      </c>
      <c r="AX1046" s="19">
        <f>IF(係数3!D1046="","",係数3!D1046)</f>
        <v>0</v>
      </c>
      <c r="AY1046" s="19">
        <f>IF(係数3!E1046="","",係数3!E1046)</f>
        <v>0</v>
      </c>
      <c r="AZ1046" s="19" t="str">
        <f>IF(係数3!F1046="","",係数3!F1046)</f>
        <v>デジタルグリッド(株)</v>
      </c>
      <c r="BA1046" s="19" t="str">
        <f>IF(係数3!G1046="","",係数3!G1046)</f>
        <v>デジタルグリッド(株)_メニューA</v>
      </c>
      <c r="BB1046" s="19">
        <f t="shared" si="34"/>
        <v>0</v>
      </c>
      <c r="BD1046" s="19" t="e">
        <f>IF(#REF!="","",#REF!)</f>
        <v>#REF!</v>
      </c>
    </row>
    <row r="1047" spans="47:56">
      <c r="AU1047" s="19" t="str">
        <f>IF(係数3!A1047="","",係数3!A1047)</f>
        <v/>
      </c>
      <c r="AV1047" s="19" t="str">
        <f>IF(係数3!B1047="","",係数3!B1047)</f>
        <v/>
      </c>
      <c r="AW1047" s="19" t="str">
        <f>IF(係数3!C1047="","",係数3!C1047)</f>
        <v>メニューB</v>
      </c>
      <c r="AX1047" s="19">
        <f>IF(係数3!D1047="","",係数3!D1047)</f>
        <v>2.12E-4</v>
      </c>
      <c r="AY1047" s="19">
        <f>IF(係数3!E1047="","",係数3!E1047)</f>
        <v>2.12E-4</v>
      </c>
      <c r="AZ1047" s="19" t="str">
        <f>IF(係数3!F1047="","",係数3!F1047)</f>
        <v>デジタルグリッド(株)</v>
      </c>
      <c r="BA1047" s="19" t="str">
        <f>IF(係数3!G1047="","",係数3!G1047)</f>
        <v>デジタルグリッド(株)_メニューB</v>
      </c>
      <c r="BB1047" s="19">
        <f t="shared" si="34"/>
        <v>0.21199999999999999</v>
      </c>
      <c r="BD1047" s="19" t="e">
        <f>IF(#REF!="","",#REF!)</f>
        <v>#REF!</v>
      </c>
    </row>
    <row r="1048" spans="47:56">
      <c r="AU1048" s="19" t="str">
        <f>IF(係数3!A1048="","",係数3!A1048)</f>
        <v/>
      </c>
      <c r="AV1048" s="19" t="str">
        <f>IF(係数3!B1048="","",係数3!B1048)</f>
        <v/>
      </c>
      <c r="AW1048" s="19" t="str">
        <f>IF(係数3!C1048="","",係数3!C1048)</f>
        <v>メニューC</v>
      </c>
      <c r="AX1048" s="19">
        <f>IF(係数3!D1048="","",係数3!D1048)</f>
        <v>3.1799999999999998E-4</v>
      </c>
      <c r="AY1048" s="19">
        <f>IF(係数3!E1048="","",係数3!E1048)</f>
        <v>3.1799999999999998E-4</v>
      </c>
      <c r="AZ1048" s="19" t="str">
        <f>IF(係数3!F1048="","",係数3!F1048)</f>
        <v>デジタルグリッド(株)</v>
      </c>
      <c r="BA1048" s="19" t="str">
        <f>IF(係数3!G1048="","",係数3!G1048)</f>
        <v>デジタルグリッド(株)_メニューC</v>
      </c>
      <c r="BB1048" s="19">
        <f t="shared" si="34"/>
        <v>0.318</v>
      </c>
      <c r="BD1048" s="19" t="e">
        <f>IF(#REF!="","",#REF!)</f>
        <v>#REF!</v>
      </c>
    </row>
    <row r="1049" spans="47:56">
      <c r="AU1049" s="19" t="str">
        <f>IF(係数3!A1049="","",係数3!A1049)</f>
        <v/>
      </c>
      <c r="AV1049" s="19" t="str">
        <f>IF(係数3!B1049="","",係数3!B1049)</f>
        <v/>
      </c>
      <c r="AW1049" s="19" t="str">
        <f>IF(係数3!C1049="","",係数3!C1049)</f>
        <v>メニューD</v>
      </c>
      <c r="AX1049" s="19">
        <f>IF(係数3!D1049="","",係数3!D1049)</f>
        <v>3.39E-4</v>
      </c>
      <c r="AY1049" s="19">
        <f>IF(係数3!E1049="","",係数3!E1049)</f>
        <v>3.39E-4</v>
      </c>
      <c r="AZ1049" s="19" t="str">
        <f>IF(係数3!F1049="","",係数3!F1049)</f>
        <v>デジタルグリッド(株)</v>
      </c>
      <c r="BA1049" s="19" t="str">
        <f>IF(係数3!G1049="","",係数3!G1049)</f>
        <v>デジタルグリッド(株)_メニューD</v>
      </c>
      <c r="BB1049" s="19">
        <f t="shared" si="34"/>
        <v>0.33900000000000002</v>
      </c>
      <c r="BD1049" s="19" t="e">
        <f>IF(#REF!="","",#REF!)</f>
        <v>#REF!</v>
      </c>
    </row>
    <row r="1050" spans="47:56">
      <c r="AU1050" s="19" t="str">
        <f>IF(係数3!A1050="","",係数3!A1050)</f>
        <v/>
      </c>
      <c r="AV1050" s="19" t="str">
        <f>IF(係数3!B1050="","",係数3!B1050)</f>
        <v/>
      </c>
      <c r="AW1050" s="19" t="str">
        <f>IF(係数3!C1050="","",係数3!C1050)</f>
        <v>メニューE</v>
      </c>
      <c r="AX1050" s="19">
        <f>IF(係数3!D1050="","",係数3!D1050)</f>
        <v>3.3700000000000001E-4</v>
      </c>
      <c r="AY1050" s="19">
        <f>IF(係数3!E1050="","",係数3!E1050)</f>
        <v>3.3700000000000001E-4</v>
      </c>
      <c r="AZ1050" s="19" t="str">
        <f>IF(係数3!F1050="","",係数3!F1050)</f>
        <v>デジタルグリッド(株)</v>
      </c>
      <c r="BA1050" s="19" t="str">
        <f>IF(係数3!G1050="","",係数3!G1050)</f>
        <v>デジタルグリッド(株)_メニューE</v>
      </c>
      <c r="BB1050" s="19">
        <f t="shared" si="34"/>
        <v>0.33700000000000002</v>
      </c>
      <c r="BD1050" s="19" t="e">
        <f>IF(#REF!="","",#REF!)</f>
        <v>#REF!</v>
      </c>
    </row>
    <row r="1051" spans="47:56">
      <c r="AU1051" s="19" t="str">
        <f>IF(係数3!A1051="","",係数3!A1051)</f>
        <v/>
      </c>
      <c r="AV1051" s="19" t="str">
        <f>IF(係数3!B1051="","",係数3!B1051)</f>
        <v/>
      </c>
      <c r="AW1051" s="19" t="str">
        <f>IF(係数3!C1051="","",係数3!C1051)</f>
        <v>メニューF</v>
      </c>
      <c r="AX1051" s="19">
        <f>IF(係数3!D1051="","",係数3!D1051)</f>
        <v>3.5500000000000001E-4</v>
      </c>
      <c r="AY1051" s="19">
        <f>IF(係数3!E1051="","",係数3!E1051)</f>
        <v>3.5500000000000001E-4</v>
      </c>
      <c r="AZ1051" s="19" t="str">
        <f>IF(係数3!F1051="","",係数3!F1051)</f>
        <v>デジタルグリッド(株)</v>
      </c>
      <c r="BA1051" s="19" t="str">
        <f>IF(係数3!G1051="","",係数3!G1051)</f>
        <v>デジタルグリッド(株)_メニューF</v>
      </c>
      <c r="BB1051" s="19">
        <f t="shared" si="34"/>
        <v>0.35499999999999998</v>
      </c>
      <c r="BD1051" s="19" t="e">
        <f>IF(#REF!="","",#REF!)</f>
        <v>#REF!</v>
      </c>
    </row>
    <row r="1052" spans="47:56">
      <c r="AU1052" s="19" t="str">
        <f>IF(係数3!A1052="","",係数3!A1052)</f>
        <v/>
      </c>
      <c r="AV1052" s="19" t="str">
        <f>IF(係数3!B1052="","",係数3!B1052)</f>
        <v/>
      </c>
      <c r="AW1052" s="19" t="str">
        <f>IF(係数3!C1052="","",係数3!C1052)</f>
        <v>メニューG(残差)</v>
      </c>
      <c r="AX1052" s="19">
        <f>IF(係数3!D1052="","",係数3!D1052)</f>
        <v>6.11E-4</v>
      </c>
      <c r="AY1052" s="19">
        <f>IF(係数3!E1052="","",係数3!E1052)</f>
        <v>6.11E-4</v>
      </c>
      <c r="AZ1052" s="19" t="str">
        <f>IF(係数3!F1052="","",係数3!F1052)</f>
        <v>デジタルグリッド(株)</v>
      </c>
      <c r="BA1052" s="19" t="str">
        <f>IF(係数3!G1052="","",係数3!G1052)</f>
        <v>デジタルグリッド(株)_メニューG(残差)</v>
      </c>
      <c r="BB1052" s="19">
        <f t="shared" si="34"/>
        <v>0.61099999999999999</v>
      </c>
      <c r="BD1052" s="19" t="e">
        <f>IF(#REF!="","",#REF!)</f>
        <v>#REF!</v>
      </c>
    </row>
    <row r="1053" spans="47:56">
      <c r="AU1053" s="19" t="str">
        <f>IF(係数3!A1053="","",係数3!A1053)</f>
        <v/>
      </c>
      <c r="AV1053" s="19" t="str">
        <f>IF(係数3!B1053="","",係数3!B1053)</f>
        <v/>
      </c>
      <c r="AW1053" s="19" t="str">
        <f>IF(係数3!C1053="","",係数3!C1053)</f>
        <v>(参考値)事業者全体</v>
      </c>
      <c r="AX1053" s="19">
        <f>IF(係数3!D1053="","",係数3!D1053)</f>
        <v>5.1199999999999998E-4</v>
      </c>
      <c r="AY1053" s="19">
        <f>IF(係数3!E1053="","",係数3!E1053)</f>
        <v>5.1199999999999998E-4</v>
      </c>
      <c r="AZ1053" s="19" t="str">
        <f>IF(係数3!F1053="","",係数3!F1053)</f>
        <v>デジタルグリッド(株)</v>
      </c>
      <c r="BA1053" s="19" t="str">
        <f>IF(係数3!G1053="","",係数3!G1053)</f>
        <v>デジタルグリッド(株)_(参考値)事業者全体</v>
      </c>
      <c r="BB1053" s="19">
        <f t="shared" si="34"/>
        <v>0.51200000000000001</v>
      </c>
      <c r="BD1053" s="19" t="e">
        <f>IF(#REF!="","",#REF!)</f>
        <v>#REF!</v>
      </c>
    </row>
    <row r="1054" spans="47:56">
      <c r="AU1054" s="19" t="str">
        <f>IF(係数3!A1054="","",係数3!A1054)</f>
        <v>A0666</v>
      </c>
      <c r="AV1054" s="19" t="str">
        <f>IF(係数3!B1054="","",係数3!B1054)</f>
        <v>(株)西九州させぼパワーズ</v>
      </c>
      <c r="AW1054" s="19" t="str">
        <f>IF(係数3!C1054="","",係数3!C1054)</f>
        <v>メニューA</v>
      </c>
      <c r="AX1054" s="19">
        <f>IF(係数3!D1054="","",係数3!D1054)</f>
        <v>0</v>
      </c>
      <c r="AY1054" s="19">
        <f>IF(係数3!E1054="","",係数3!E1054)</f>
        <v>0</v>
      </c>
      <c r="AZ1054" s="19" t="str">
        <f>IF(係数3!F1054="","",係数3!F1054)</f>
        <v>(株)西九州させぼパワーズ</v>
      </c>
      <c r="BA1054" s="19" t="str">
        <f>IF(係数3!G1054="","",係数3!G1054)</f>
        <v>(株)西九州させぼパワーズ_メニューA</v>
      </c>
      <c r="BB1054" s="19">
        <f t="shared" si="34"/>
        <v>0</v>
      </c>
      <c r="BD1054" s="19" t="e">
        <f>IF(#REF!="","",#REF!)</f>
        <v>#REF!</v>
      </c>
    </row>
    <row r="1055" spans="47:56">
      <c r="AU1055" s="19" t="str">
        <f>IF(係数3!A1055="","",係数3!A1055)</f>
        <v/>
      </c>
      <c r="AV1055" s="19" t="str">
        <f>IF(係数3!B1055="","",係数3!B1055)</f>
        <v/>
      </c>
      <c r="AW1055" s="19" t="str">
        <f>IF(係数3!C1055="","",係数3!C1055)</f>
        <v>メニューB</v>
      </c>
      <c r="AX1055" s="19">
        <f>IF(係数3!D1055="","",係数3!D1055)</f>
        <v>3.9300000000000001E-4</v>
      </c>
      <c r="AY1055" s="19">
        <f>IF(係数3!E1055="","",係数3!E1055)</f>
        <v>3.9300000000000001E-4</v>
      </c>
      <c r="AZ1055" s="19" t="str">
        <f>IF(係数3!F1055="","",係数3!F1055)</f>
        <v>(株)西九州させぼパワーズ</v>
      </c>
      <c r="BA1055" s="19" t="str">
        <f>IF(係数3!G1055="","",係数3!G1055)</f>
        <v>(株)西九州させぼパワーズ_メニューB</v>
      </c>
      <c r="BB1055" s="19">
        <f t="shared" si="34"/>
        <v>0.39300000000000002</v>
      </c>
      <c r="BD1055" s="19" t="e">
        <f>IF(#REF!="","",#REF!)</f>
        <v>#REF!</v>
      </c>
    </row>
    <row r="1056" spans="47:56">
      <c r="AU1056" s="19" t="str">
        <f>IF(係数3!A1056="","",係数3!A1056)</f>
        <v/>
      </c>
      <c r="AV1056" s="19" t="str">
        <f>IF(係数3!B1056="","",係数3!B1056)</f>
        <v/>
      </c>
      <c r="AW1056" s="19" t="str">
        <f>IF(係数3!C1056="","",係数3!C1056)</f>
        <v>メニューC(残差)</v>
      </c>
      <c r="AX1056" s="19">
        <f>IF(係数3!D1056="","",係数3!D1056)</f>
        <v>5.3300000000000005E-4</v>
      </c>
      <c r="AY1056" s="19">
        <f>IF(係数3!E1056="","",係数3!E1056)</f>
        <v>5.3300000000000005E-4</v>
      </c>
      <c r="AZ1056" s="19" t="str">
        <f>IF(係数3!F1056="","",係数3!F1056)</f>
        <v>(株)西九州させぼパワーズ</v>
      </c>
      <c r="BA1056" s="19" t="str">
        <f>IF(係数3!G1056="","",係数3!G1056)</f>
        <v>(株)西九州させぼパワーズ_メニューC(残差)</v>
      </c>
      <c r="BB1056" s="19">
        <f t="shared" si="34"/>
        <v>0.53300000000000003</v>
      </c>
      <c r="BD1056" s="19" t="e">
        <f>IF(#REF!="","",#REF!)</f>
        <v>#REF!</v>
      </c>
    </row>
    <row r="1057" spans="47:56">
      <c r="AU1057" s="19" t="str">
        <f>IF(係数3!A1057="","",係数3!A1057)</f>
        <v/>
      </c>
      <c r="AV1057" s="19" t="str">
        <f>IF(係数3!B1057="","",係数3!B1057)</f>
        <v/>
      </c>
      <c r="AW1057" s="19" t="str">
        <f>IF(係数3!C1057="","",係数3!C1057)</f>
        <v>(参考値)事業者全体</v>
      </c>
      <c r="AX1057" s="19">
        <f>IF(係数3!D1057="","",係数3!D1057)</f>
        <v>5.1199999999999998E-4</v>
      </c>
      <c r="AY1057" s="19">
        <f>IF(係数3!E1057="","",係数3!E1057)</f>
        <v>5.1199999999999998E-4</v>
      </c>
      <c r="AZ1057" s="19" t="str">
        <f>IF(係数3!F1057="","",係数3!F1057)</f>
        <v>(株)西九州させぼパワーズ</v>
      </c>
      <c r="BA1057" s="19" t="str">
        <f>IF(係数3!G1057="","",係数3!G1057)</f>
        <v>(株)西九州させぼパワーズ_(参考値)事業者全体</v>
      </c>
      <c r="BB1057" s="19">
        <f t="shared" si="34"/>
        <v>0.51200000000000001</v>
      </c>
      <c r="BD1057" s="19" t="e">
        <f>IF(#REF!="","",#REF!)</f>
        <v>#REF!</v>
      </c>
    </row>
    <row r="1058" spans="47:56">
      <c r="AU1058" s="19" t="str">
        <f>IF(係数3!A1058="","",係数3!A1058)</f>
        <v>A0667</v>
      </c>
      <c r="AV1058" s="19" t="str">
        <f>IF(係数3!B1058="","",係数3!B1058)</f>
        <v>たんたんエナジー(株)</v>
      </c>
      <c r="AW1058" s="19" t="str">
        <f>IF(係数3!C1058="","",係数3!C1058)</f>
        <v>メニューA</v>
      </c>
      <c r="AX1058" s="19">
        <f>IF(係数3!D1058="","",係数3!D1058)</f>
        <v>0</v>
      </c>
      <c r="AY1058" s="19">
        <f>IF(係数3!E1058="","",係数3!E1058)</f>
        <v>0</v>
      </c>
      <c r="AZ1058" s="19" t="str">
        <f>IF(係数3!F1058="","",係数3!F1058)</f>
        <v>たんたんエナジー(株)</v>
      </c>
      <c r="BA1058" s="19" t="str">
        <f>IF(係数3!G1058="","",係数3!G1058)</f>
        <v>たんたんエナジー(株)_メニューA</v>
      </c>
      <c r="BB1058" s="19">
        <f t="shared" si="34"/>
        <v>0</v>
      </c>
      <c r="BD1058" s="19" t="e">
        <f>IF(#REF!="","",#REF!)</f>
        <v>#REF!</v>
      </c>
    </row>
    <row r="1059" spans="47:56">
      <c r="AU1059" s="19" t="str">
        <f>IF(係数3!A1059="","",係数3!A1059)</f>
        <v/>
      </c>
      <c r="AV1059" s="19" t="str">
        <f>IF(係数3!B1059="","",係数3!B1059)</f>
        <v/>
      </c>
      <c r="AW1059" s="19" t="str">
        <f>IF(係数3!C1059="","",係数3!C1059)</f>
        <v>メニューB(残差)</v>
      </c>
      <c r="AX1059" s="19">
        <f>IF(係数3!D1059="","",係数3!D1059)</f>
        <v>2.4600000000000002E-4</v>
      </c>
      <c r="AY1059" s="19">
        <f>IF(係数3!E1059="","",係数3!E1059)</f>
        <v>2.4600000000000002E-4</v>
      </c>
      <c r="AZ1059" s="19" t="str">
        <f>IF(係数3!F1059="","",係数3!F1059)</f>
        <v>たんたんエナジー(株)</v>
      </c>
      <c r="BA1059" s="19" t="str">
        <f>IF(係数3!G1059="","",係数3!G1059)</f>
        <v>たんたんエナジー(株)_メニューB(残差)</v>
      </c>
      <c r="BB1059" s="19">
        <f t="shared" si="34"/>
        <v>0.24600000000000002</v>
      </c>
      <c r="BD1059" s="19" t="e">
        <f>IF(#REF!="","",#REF!)</f>
        <v>#REF!</v>
      </c>
    </row>
    <row r="1060" spans="47:56">
      <c r="AU1060" s="19" t="str">
        <f>IF(係数3!A1060="","",係数3!A1060)</f>
        <v/>
      </c>
      <c r="AV1060" s="19" t="str">
        <f>IF(係数3!B1060="","",係数3!B1060)</f>
        <v/>
      </c>
      <c r="AW1060" s="19" t="str">
        <f>IF(係数3!C1060="","",係数3!C1060)</f>
        <v>(参考値)事業者全体</v>
      </c>
      <c r="AX1060" s="19">
        <f>IF(係数3!D1060="","",係数3!D1060)</f>
        <v>0</v>
      </c>
      <c r="AY1060" s="19">
        <f>IF(係数3!E1060="","",係数3!E1060)</f>
        <v>0</v>
      </c>
      <c r="AZ1060" s="19" t="str">
        <f>IF(係数3!F1060="","",係数3!F1060)</f>
        <v>たんたんエナジー(株)</v>
      </c>
      <c r="BA1060" s="19" t="str">
        <f>IF(係数3!G1060="","",係数3!G1060)</f>
        <v>たんたんエナジー(株)_(参考値)事業者全体</v>
      </c>
      <c r="BB1060" s="19">
        <f t="shared" si="34"/>
        <v>0</v>
      </c>
      <c r="BD1060" s="19" t="e">
        <f>IF(#REF!="","",#REF!)</f>
        <v>#REF!</v>
      </c>
    </row>
    <row r="1061" spans="47:56">
      <c r="AU1061" s="19" t="str">
        <f>IF(係数3!A1061="","",係数3!A1061)</f>
        <v>A0668</v>
      </c>
      <c r="AV1061" s="19" t="str">
        <f>IF(係数3!B1061="","",係数3!B1061)</f>
        <v>(株)能勢・豊能まちづくり</v>
      </c>
      <c r="AW1061" s="19" t="str">
        <f>IF(係数3!C1061="","",係数3!C1061)</f>
        <v>メニューA</v>
      </c>
      <c r="AX1061" s="19">
        <f>IF(係数3!D1061="","",係数3!D1061)</f>
        <v>0</v>
      </c>
      <c r="AY1061" s="19">
        <f>IF(係数3!E1061="","",係数3!E1061)</f>
        <v>0</v>
      </c>
      <c r="AZ1061" s="19" t="str">
        <f>IF(係数3!F1061="","",係数3!F1061)</f>
        <v>(株)能勢・豊能まちづくり</v>
      </c>
      <c r="BA1061" s="19" t="str">
        <f>IF(係数3!G1061="","",係数3!G1061)</f>
        <v>(株)能勢・豊能まちづくり_メニューA</v>
      </c>
      <c r="BB1061" s="19">
        <f t="shared" si="34"/>
        <v>0</v>
      </c>
      <c r="BD1061" s="19" t="e">
        <f>IF(#REF!="","",#REF!)</f>
        <v>#REF!</v>
      </c>
    </row>
    <row r="1062" spans="47:56">
      <c r="AU1062" s="19" t="str">
        <f>IF(係数3!A1062="","",係数3!A1062)</f>
        <v/>
      </c>
      <c r="AV1062" s="19" t="str">
        <f>IF(係数3!B1062="","",係数3!B1062)</f>
        <v/>
      </c>
      <c r="AW1062" s="19" t="str">
        <f>IF(係数3!C1062="","",係数3!C1062)</f>
        <v>メニューB(残差)</v>
      </c>
      <c r="AX1062" s="19">
        <f>IF(係数3!D1062="","",係数3!D1062)</f>
        <v>0</v>
      </c>
      <c r="AY1062" s="19">
        <f>IF(係数3!E1062="","",係数3!E1062)</f>
        <v>0</v>
      </c>
      <c r="AZ1062" s="19" t="str">
        <f>IF(係数3!F1062="","",係数3!F1062)</f>
        <v>(株)能勢・豊能まちづくり</v>
      </c>
      <c r="BA1062" s="19" t="str">
        <f>IF(係数3!G1062="","",係数3!G1062)</f>
        <v>(株)能勢・豊能まちづくり_メニューB(残差)</v>
      </c>
      <c r="BB1062" s="19">
        <f t="shared" si="34"/>
        <v>0</v>
      </c>
      <c r="BD1062" s="19" t="e">
        <f>IF(#REF!="","",#REF!)</f>
        <v>#REF!</v>
      </c>
    </row>
    <row r="1063" spans="47:56">
      <c r="AU1063" s="19" t="str">
        <f>IF(係数3!A1063="","",係数3!A1063)</f>
        <v/>
      </c>
      <c r="AV1063" s="19" t="str">
        <f>IF(係数3!B1063="","",係数3!B1063)</f>
        <v/>
      </c>
      <c r="AW1063" s="19" t="str">
        <f>IF(係数3!C1063="","",係数3!C1063)</f>
        <v>(参考値)事業者全体</v>
      </c>
      <c r="AX1063" s="19">
        <f>IF(係数3!D1063="","",係数3!D1063)</f>
        <v>0</v>
      </c>
      <c r="AY1063" s="19">
        <f>IF(係数3!E1063="","",係数3!E1063)</f>
        <v>0</v>
      </c>
      <c r="AZ1063" s="19" t="str">
        <f>IF(係数3!F1063="","",係数3!F1063)</f>
        <v>(株)能勢・豊能まちづくり</v>
      </c>
      <c r="BA1063" s="19" t="str">
        <f>IF(係数3!G1063="","",係数3!G1063)</f>
        <v>(株)能勢・豊能まちづくり_(参考値)事業者全体</v>
      </c>
      <c r="BB1063" s="19">
        <f t="shared" si="34"/>
        <v>0</v>
      </c>
      <c r="BD1063" s="19" t="e">
        <f>IF(#REF!="","",#REF!)</f>
        <v>#REF!</v>
      </c>
    </row>
    <row r="1064" spans="47:56">
      <c r="AU1064" s="19" t="str">
        <f>IF(係数3!A1064="","",係数3!A1064)</f>
        <v>A0670</v>
      </c>
      <c r="AV1064" s="19" t="str">
        <f>IF(係数3!B1064="","",係数3!B1064)</f>
        <v>(株)再エネ思考電力</v>
      </c>
      <c r="AW1064" s="19" t="str">
        <f>IF(係数3!C1064="","",係数3!C1064)</f>
        <v/>
      </c>
      <c r="AX1064" s="19">
        <f>IF(係数3!D1064="","",係数3!D1064)</f>
        <v>6.3500000000000004E-4</v>
      </c>
      <c r="AY1064" s="19">
        <f>IF(係数3!E1064="","",係数3!E1064)</f>
        <v>6.3500000000000004E-4</v>
      </c>
      <c r="AZ1064" s="19" t="str">
        <f>IF(係数3!F1064="","",係数3!F1064)</f>
        <v>(株)再エネ思考電力</v>
      </c>
      <c r="BA1064" s="19" t="str">
        <f>IF(係数3!G1064="","",係数3!G1064)</f>
        <v>(株)再エネ思考電力_</v>
      </c>
      <c r="BB1064" s="19">
        <f t="shared" si="34"/>
        <v>0.63500000000000001</v>
      </c>
      <c r="BD1064" s="19" t="e">
        <f>IF(#REF!="","",#REF!)</f>
        <v>#REF!</v>
      </c>
    </row>
    <row r="1065" spans="47:56">
      <c r="AU1065" s="19" t="str">
        <f>IF(係数3!A1065="","",係数3!A1065)</f>
        <v>A0671</v>
      </c>
      <c r="AV1065" s="19" t="str">
        <f>IF(係数3!B1065="","",係数3!B1065)</f>
        <v>(株)スマート</v>
      </c>
      <c r="AW1065" s="19" t="str">
        <f>IF(係数3!C1065="","",係数3!C1065)</f>
        <v/>
      </c>
      <c r="AX1065" s="19">
        <f>IF(係数3!D1065="","",係数3!D1065)</f>
        <v>6.3199999999999997E-4</v>
      </c>
      <c r="AY1065" s="19">
        <f>IF(係数3!E1065="","",係数3!E1065)</f>
        <v>6.3199999999999997E-4</v>
      </c>
      <c r="AZ1065" s="19" t="str">
        <f>IF(係数3!F1065="","",係数3!F1065)</f>
        <v>(株)スマート</v>
      </c>
      <c r="BA1065" s="19" t="str">
        <f>IF(係数3!G1065="","",係数3!G1065)</f>
        <v>(株)スマート_</v>
      </c>
      <c r="BB1065" s="19">
        <f t="shared" si="34"/>
        <v>0.63200000000000001</v>
      </c>
      <c r="BD1065" s="19" t="e">
        <f>IF(#REF!="","",#REF!)</f>
        <v>#REF!</v>
      </c>
    </row>
    <row r="1066" spans="47:56">
      <c r="AU1066" s="19" t="str">
        <f>IF(係数3!A1066="","",係数3!A1066)</f>
        <v>A0673</v>
      </c>
      <c r="AV1066" s="19" t="str">
        <f>IF(係数3!B1066="","",係数3!B1066)</f>
        <v>(株)ジャパネットサービスイノベーション</v>
      </c>
      <c r="AW1066" s="19" t="str">
        <f>IF(係数3!C1066="","",係数3!C1066)</f>
        <v/>
      </c>
      <c r="AX1066" s="19">
        <f>IF(係数3!D1066="","",係数3!D1066)</f>
        <v>6.4400000000000004E-4</v>
      </c>
      <c r="AY1066" s="19">
        <f>IF(係数3!E1066="","",係数3!E1066)</f>
        <v>6.4400000000000004E-4</v>
      </c>
      <c r="AZ1066" s="19" t="str">
        <f>IF(係数3!F1066="","",係数3!F1066)</f>
        <v>(株)ジャパネットサービスイノベーション</v>
      </c>
      <c r="BA1066" s="19" t="str">
        <f>IF(係数3!G1066="","",係数3!G1066)</f>
        <v>(株)ジャパネットサービスイノベーション_</v>
      </c>
      <c r="BB1066" s="19">
        <f t="shared" si="34"/>
        <v>0.64400000000000002</v>
      </c>
      <c r="BD1066" s="19" t="e">
        <f>IF(#REF!="","",#REF!)</f>
        <v>#REF!</v>
      </c>
    </row>
    <row r="1067" spans="47:56">
      <c r="AU1067" s="19" t="str">
        <f>IF(係数3!A1067="","",係数3!A1067)</f>
        <v>A0676</v>
      </c>
      <c r="AV1067" s="19" t="str">
        <f>IF(係数3!B1067="","",係数3!B1067)</f>
        <v>KBN(株)</v>
      </c>
      <c r="AW1067" s="19" t="str">
        <f>IF(係数3!C1067="","",係数3!C1067)</f>
        <v/>
      </c>
      <c r="AX1067" s="19">
        <f>IF(係数3!D1067="","",係数3!D1067)</f>
        <v>7.2599999999999997E-4</v>
      </c>
      <c r="AY1067" s="19">
        <f>IF(係数3!E1067="","",係数3!E1067)</f>
        <v>7.2599999999999997E-4</v>
      </c>
      <c r="AZ1067" s="19" t="str">
        <f>IF(係数3!F1067="","",係数3!F1067)</f>
        <v>KBN(株)</v>
      </c>
      <c r="BA1067" s="19" t="str">
        <f>IF(係数3!G1067="","",係数3!G1067)</f>
        <v>KBN(株)_</v>
      </c>
      <c r="BB1067" s="19">
        <f t="shared" si="34"/>
        <v>0.72599999999999998</v>
      </c>
      <c r="BD1067" s="19" t="e">
        <f>IF(#REF!="","",#REF!)</f>
        <v>#REF!</v>
      </c>
    </row>
    <row r="1068" spans="47:56">
      <c r="AU1068" s="19" t="str">
        <f>IF(係数3!A1068="","",係数3!A1068)</f>
        <v>A0677</v>
      </c>
      <c r="AV1068" s="19" t="str">
        <f>IF(係数3!B1068="","",係数3!B1068)</f>
        <v>(株)しおさい電力</v>
      </c>
      <c r="AW1068" s="19" t="str">
        <f>IF(係数3!C1068="","",係数3!C1068)</f>
        <v>メニューA</v>
      </c>
      <c r="AX1068" s="19">
        <f>IF(係数3!D1068="","",係数3!D1068)</f>
        <v>0</v>
      </c>
      <c r="AY1068" s="19">
        <f>IF(係数3!E1068="","",係数3!E1068)</f>
        <v>0</v>
      </c>
      <c r="AZ1068" s="19" t="str">
        <f>IF(係数3!F1068="","",係数3!F1068)</f>
        <v>(株)しおさい電力</v>
      </c>
      <c r="BA1068" s="19" t="str">
        <f>IF(係数3!G1068="","",係数3!G1068)</f>
        <v>(株)しおさい電力_メニューA</v>
      </c>
      <c r="BB1068" s="19">
        <f t="shared" si="34"/>
        <v>0</v>
      </c>
      <c r="BD1068" s="19" t="e">
        <f>IF(#REF!="","",#REF!)</f>
        <v>#REF!</v>
      </c>
    </row>
    <row r="1069" spans="47:56">
      <c r="AU1069" s="19" t="str">
        <f>IF(係数3!A1069="","",係数3!A1069)</f>
        <v/>
      </c>
      <c r="AV1069" s="19" t="str">
        <f>IF(係数3!B1069="","",係数3!B1069)</f>
        <v/>
      </c>
      <c r="AW1069" s="19" t="str">
        <f>IF(係数3!C1069="","",係数3!C1069)</f>
        <v>メニューB</v>
      </c>
      <c r="AX1069" s="19">
        <f>IF(係数3!D1069="","",係数3!D1069)</f>
        <v>0</v>
      </c>
      <c r="AY1069" s="19">
        <f>IF(係数3!E1069="","",係数3!E1069)</f>
        <v>0</v>
      </c>
      <c r="AZ1069" s="19" t="str">
        <f>IF(係数3!F1069="","",係数3!F1069)</f>
        <v>(株)しおさい電力</v>
      </c>
      <c r="BA1069" s="19" t="str">
        <f>IF(係数3!G1069="","",係数3!G1069)</f>
        <v>(株)しおさい電力_メニューB</v>
      </c>
      <c r="BB1069" s="19">
        <f t="shared" si="34"/>
        <v>0</v>
      </c>
      <c r="BD1069" s="19" t="e">
        <f>IF(#REF!="","",#REF!)</f>
        <v>#REF!</v>
      </c>
    </row>
    <row r="1070" spans="47:56">
      <c r="AU1070" s="19" t="str">
        <f>IF(係数3!A1070="","",係数3!A1070)</f>
        <v/>
      </c>
      <c r="AV1070" s="19" t="str">
        <f>IF(係数3!B1070="","",係数3!B1070)</f>
        <v/>
      </c>
      <c r="AW1070" s="19" t="str">
        <f>IF(係数3!C1070="","",係数3!C1070)</f>
        <v>メニューC(残差)</v>
      </c>
      <c r="AX1070" s="19">
        <f>IF(係数3!D1070="","",係数3!D1070)</f>
        <v>4.1800000000000002E-4</v>
      </c>
      <c r="AY1070" s="19">
        <f>IF(係数3!E1070="","",係数3!E1070)</f>
        <v>4.1800000000000002E-4</v>
      </c>
      <c r="AZ1070" s="19" t="str">
        <f>IF(係数3!F1070="","",係数3!F1070)</f>
        <v>(株)しおさい電力</v>
      </c>
      <c r="BA1070" s="19" t="str">
        <f>IF(係数3!G1070="","",係数3!G1070)</f>
        <v>(株)しおさい電力_メニューC(残差)</v>
      </c>
      <c r="BB1070" s="19">
        <f t="shared" si="34"/>
        <v>0.41800000000000004</v>
      </c>
      <c r="BD1070" s="19" t="e">
        <f>IF(#REF!="","",#REF!)</f>
        <v>#REF!</v>
      </c>
    </row>
    <row r="1071" spans="47:56">
      <c r="AU1071" s="19" t="str">
        <f>IF(係数3!A1071="","",係数3!A1071)</f>
        <v/>
      </c>
      <c r="AV1071" s="19" t="str">
        <f>IF(係数3!B1071="","",係数3!B1071)</f>
        <v/>
      </c>
      <c r="AW1071" s="19" t="str">
        <f>IF(係数3!C1071="","",係数3!C1071)</f>
        <v>(参考値)事業者全体</v>
      </c>
      <c r="AX1071" s="19">
        <f>IF(係数3!D1071="","",係数3!D1071)</f>
        <v>3.6699999999999998E-4</v>
      </c>
      <c r="AY1071" s="19">
        <f>IF(係数3!E1071="","",係数3!E1071)</f>
        <v>3.6699999999999998E-4</v>
      </c>
      <c r="AZ1071" s="19" t="str">
        <f>IF(係数3!F1071="","",係数3!F1071)</f>
        <v>(株)しおさい電力</v>
      </c>
      <c r="BA1071" s="19" t="str">
        <f>IF(係数3!G1071="","",係数3!G1071)</f>
        <v>(株)しおさい電力_(参考値)事業者全体</v>
      </c>
      <c r="BB1071" s="19">
        <f t="shared" si="34"/>
        <v>0.36699999999999999</v>
      </c>
      <c r="BD1071" s="19" t="e">
        <f>IF(#REF!="","",#REF!)</f>
        <v>#REF!</v>
      </c>
    </row>
    <row r="1072" spans="47:56">
      <c r="AU1072" s="19" t="str">
        <f>IF(係数3!A1072="","",係数3!A1072)</f>
        <v>A0680</v>
      </c>
      <c r="AV1072" s="19" t="str">
        <f>IF(係数3!B1072="","",係数3!B1072)</f>
        <v>会津エナジー(株)</v>
      </c>
      <c r="AW1072" s="19" t="str">
        <f>IF(係数3!C1072="","",係数3!C1072)</f>
        <v>メニューA</v>
      </c>
      <c r="AX1072" s="19">
        <f>IF(係数3!D1072="","",係数3!D1072)</f>
        <v>0</v>
      </c>
      <c r="AY1072" s="19">
        <f>IF(係数3!E1072="","",係数3!E1072)</f>
        <v>0</v>
      </c>
      <c r="AZ1072" s="19" t="str">
        <f>IF(係数3!F1072="","",係数3!F1072)</f>
        <v>会津エナジー(株)</v>
      </c>
      <c r="BA1072" s="19" t="str">
        <f>IF(係数3!G1072="","",係数3!G1072)</f>
        <v>会津エナジー(株)_メニューA</v>
      </c>
      <c r="BB1072" s="19">
        <f t="shared" si="34"/>
        <v>0</v>
      </c>
      <c r="BD1072" s="19" t="e">
        <f>IF(#REF!="","",#REF!)</f>
        <v>#REF!</v>
      </c>
    </row>
    <row r="1073" spans="47:56">
      <c r="AU1073" s="19" t="str">
        <f>IF(係数3!A1073="","",係数3!A1073)</f>
        <v/>
      </c>
      <c r="AV1073" s="19" t="str">
        <f>IF(係数3!B1073="","",係数3!B1073)</f>
        <v/>
      </c>
      <c r="AW1073" s="19" t="str">
        <f>IF(係数3!C1073="","",係数3!C1073)</f>
        <v>メニューB</v>
      </c>
      <c r="AX1073" s="19">
        <f>IF(係数3!D1073="","",係数3!D1073)</f>
        <v>0</v>
      </c>
      <c r="AY1073" s="19">
        <f>IF(係数3!E1073="","",係数3!E1073)</f>
        <v>0</v>
      </c>
      <c r="AZ1073" s="19" t="str">
        <f>IF(係数3!F1073="","",係数3!F1073)</f>
        <v>会津エナジー(株)</v>
      </c>
      <c r="BA1073" s="19" t="str">
        <f>IF(係数3!G1073="","",係数3!G1073)</f>
        <v>会津エナジー(株)_メニューB</v>
      </c>
      <c r="BB1073" s="19">
        <f t="shared" si="34"/>
        <v>0</v>
      </c>
      <c r="BD1073" s="19" t="e">
        <f>IF(#REF!="","",#REF!)</f>
        <v>#REF!</v>
      </c>
    </row>
    <row r="1074" spans="47:56">
      <c r="AU1074" s="19" t="str">
        <f>IF(係数3!A1074="","",係数3!A1074)</f>
        <v/>
      </c>
      <c r="AV1074" s="19" t="str">
        <f>IF(係数3!B1074="","",係数3!B1074)</f>
        <v/>
      </c>
      <c r="AW1074" s="19" t="str">
        <f>IF(係数3!C1074="","",係数3!C1074)</f>
        <v>メニューC</v>
      </c>
      <c r="AX1074" s="19">
        <f>IF(係数3!D1074="","",係数3!D1074)</f>
        <v>0</v>
      </c>
      <c r="AY1074" s="19">
        <f>IF(係数3!E1074="","",係数3!E1074)</f>
        <v>0</v>
      </c>
      <c r="AZ1074" s="19" t="str">
        <f>IF(係数3!F1074="","",係数3!F1074)</f>
        <v>会津エナジー(株)</v>
      </c>
      <c r="BA1074" s="19" t="str">
        <f>IF(係数3!G1074="","",係数3!G1074)</f>
        <v>会津エナジー(株)_メニューC</v>
      </c>
      <c r="BB1074" s="19">
        <f t="shared" si="34"/>
        <v>0</v>
      </c>
      <c r="BD1074" s="19" t="e">
        <f>IF(#REF!="","",#REF!)</f>
        <v>#REF!</v>
      </c>
    </row>
    <row r="1075" spans="47:56">
      <c r="AU1075" s="19" t="str">
        <f>IF(係数3!A1075="","",係数3!A1075)</f>
        <v/>
      </c>
      <c r="AV1075" s="19" t="str">
        <f>IF(係数3!B1075="","",係数3!B1075)</f>
        <v/>
      </c>
      <c r="AW1075" s="19" t="str">
        <f>IF(係数3!C1075="","",係数3!C1075)</f>
        <v>メニューD</v>
      </c>
      <c r="AX1075" s="19">
        <f>IF(係数3!D1075="","",係数3!D1075)</f>
        <v>0</v>
      </c>
      <c r="AY1075" s="19">
        <f>IF(係数3!E1075="","",係数3!E1075)</f>
        <v>0</v>
      </c>
      <c r="AZ1075" s="19" t="str">
        <f>IF(係数3!F1075="","",係数3!F1075)</f>
        <v>会津エナジー(株)</v>
      </c>
      <c r="BA1075" s="19" t="str">
        <f>IF(係数3!G1075="","",係数3!G1075)</f>
        <v>会津エナジー(株)_メニューD</v>
      </c>
      <c r="BB1075" s="19">
        <f t="shared" si="34"/>
        <v>0</v>
      </c>
      <c r="BD1075" s="19" t="e">
        <f>IF(#REF!="","",#REF!)</f>
        <v>#REF!</v>
      </c>
    </row>
    <row r="1076" spans="47:56">
      <c r="AU1076" s="19" t="str">
        <f>IF(係数3!A1076="","",係数3!A1076)</f>
        <v/>
      </c>
      <c r="AV1076" s="19" t="str">
        <f>IF(係数3!B1076="","",係数3!B1076)</f>
        <v/>
      </c>
      <c r="AW1076" s="19" t="str">
        <f>IF(係数3!C1076="","",係数3!C1076)</f>
        <v>メニューE</v>
      </c>
      <c r="AX1076" s="19">
        <f>IF(係数3!D1076="","",係数3!D1076)</f>
        <v>0</v>
      </c>
      <c r="AY1076" s="19">
        <f>IF(係数3!E1076="","",係数3!E1076)</f>
        <v>0</v>
      </c>
      <c r="AZ1076" s="19" t="str">
        <f>IF(係数3!F1076="","",係数3!F1076)</f>
        <v>会津エナジー(株)</v>
      </c>
      <c r="BA1076" s="19" t="str">
        <f>IF(係数3!G1076="","",係数3!G1076)</f>
        <v>会津エナジー(株)_メニューE</v>
      </c>
      <c r="BB1076" s="19">
        <f t="shared" si="34"/>
        <v>0</v>
      </c>
      <c r="BD1076" s="19" t="e">
        <f>IF(#REF!="","",#REF!)</f>
        <v>#REF!</v>
      </c>
    </row>
    <row r="1077" spans="47:56">
      <c r="AU1077" s="19" t="str">
        <f>IF(係数3!A1077="","",係数3!A1077)</f>
        <v/>
      </c>
      <c r="AV1077" s="19" t="str">
        <f>IF(係数3!B1077="","",係数3!B1077)</f>
        <v/>
      </c>
      <c r="AW1077" s="19" t="str">
        <f>IF(係数3!C1077="","",係数3!C1077)</f>
        <v>メニューF</v>
      </c>
      <c r="AX1077" s="19">
        <f>IF(係数3!D1077="","",係数3!D1077)</f>
        <v>0</v>
      </c>
      <c r="AY1077" s="19">
        <f>IF(係数3!E1077="","",係数3!E1077)</f>
        <v>0</v>
      </c>
      <c r="AZ1077" s="19" t="str">
        <f>IF(係数3!F1077="","",係数3!F1077)</f>
        <v>会津エナジー(株)</v>
      </c>
      <c r="BA1077" s="19" t="str">
        <f>IF(係数3!G1077="","",係数3!G1077)</f>
        <v>会津エナジー(株)_メニューF</v>
      </c>
      <c r="BB1077" s="19">
        <f t="shared" si="34"/>
        <v>0</v>
      </c>
      <c r="BD1077" s="19" t="e">
        <f>IF(#REF!="","",#REF!)</f>
        <v>#REF!</v>
      </c>
    </row>
    <row r="1078" spans="47:56">
      <c r="AU1078" s="19" t="str">
        <f>IF(係数3!A1078="","",係数3!A1078)</f>
        <v/>
      </c>
      <c r="AV1078" s="19" t="str">
        <f>IF(係数3!B1078="","",係数3!B1078)</f>
        <v/>
      </c>
      <c r="AW1078" s="19" t="str">
        <f>IF(係数3!C1078="","",係数3!C1078)</f>
        <v>メニューG</v>
      </c>
      <c r="AX1078" s="19">
        <f>IF(係数3!D1078="","",係数3!D1078)</f>
        <v>0</v>
      </c>
      <c r="AY1078" s="19">
        <f>IF(係数3!E1078="","",係数3!E1078)</f>
        <v>0</v>
      </c>
      <c r="AZ1078" s="19" t="str">
        <f>IF(係数3!F1078="","",係数3!F1078)</f>
        <v>会津エナジー(株)</v>
      </c>
      <c r="BA1078" s="19" t="str">
        <f>IF(係数3!G1078="","",係数3!G1078)</f>
        <v>会津エナジー(株)_メニューG</v>
      </c>
      <c r="BB1078" s="19">
        <f t="shared" si="34"/>
        <v>0</v>
      </c>
      <c r="BD1078" s="19" t="e">
        <f>IF(#REF!="","",#REF!)</f>
        <v>#REF!</v>
      </c>
    </row>
    <row r="1079" spans="47:56">
      <c r="AU1079" s="19" t="str">
        <f>IF(係数3!A1079="","",係数3!A1079)</f>
        <v/>
      </c>
      <c r="AV1079" s="19" t="str">
        <f>IF(係数3!B1079="","",係数3!B1079)</f>
        <v/>
      </c>
      <c r="AW1079" s="19" t="str">
        <f>IF(係数3!C1079="","",係数3!C1079)</f>
        <v>メニューH</v>
      </c>
      <c r="AX1079" s="19">
        <f>IF(係数3!D1079="","",係数3!D1079)</f>
        <v>0</v>
      </c>
      <c r="AY1079" s="19">
        <f>IF(係数3!E1079="","",係数3!E1079)</f>
        <v>0</v>
      </c>
      <c r="AZ1079" s="19" t="str">
        <f>IF(係数3!F1079="","",係数3!F1079)</f>
        <v>会津エナジー(株)</v>
      </c>
      <c r="BA1079" s="19" t="str">
        <f>IF(係数3!G1079="","",係数3!G1079)</f>
        <v>会津エナジー(株)_メニューH</v>
      </c>
      <c r="BB1079" s="19">
        <f t="shared" si="34"/>
        <v>0</v>
      </c>
      <c r="BD1079" s="19" t="e">
        <f>IF(#REF!="","",#REF!)</f>
        <v>#REF!</v>
      </c>
    </row>
    <row r="1080" spans="47:56">
      <c r="AU1080" s="19" t="str">
        <f>IF(係数3!A1080="","",係数3!A1080)</f>
        <v/>
      </c>
      <c r="AV1080" s="19" t="str">
        <f>IF(係数3!B1080="","",係数3!B1080)</f>
        <v/>
      </c>
      <c r="AW1080" s="19" t="str">
        <f>IF(係数3!C1080="","",係数3!C1080)</f>
        <v>メニューI</v>
      </c>
      <c r="AX1080" s="19">
        <f>IF(係数3!D1080="","",係数3!D1080)</f>
        <v>0</v>
      </c>
      <c r="AY1080" s="19">
        <f>IF(係数3!E1080="","",係数3!E1080)</f>
        <v>0</v>
      </c>
      <c r="AZ1080" s="19" t="str">
        <f>IF(係数3!F1080="","",係数3!F1080)</f>
        <v>会津エナジー(株)</v>
      </c>
      <c r="BA1080" s="19" t="str">
        <f>IF(係数3!G1080="","",係数3!G1080)</f>
        <v>会津エナジー(株)_メニューI</v>
      </c>
      <c r="BB1080" s="19">
        <f t="shared" si="34"/>
        <v>0</v>
      </c>
      <c r="BD1080" s="19" t="e">
        <f>IF(#REF!="","",#REF!)</f>
        <v>#REF!</v>
      </c>
    </row>
    <row r="1081" spans="47:56">
      <c r="AU1081" s="19" t="str">
        <f>IF(係数3!A1081="","",係数3!A1081)</f>
        <v/>
      </c>
      <c r="AV1081" s="19" t="str">
        <f>IF(係数3!B1081="","",係数3!B1081)</f>
        <v/>
      </c>
      <c r="AW1081" s="19" t="str">
        <f>IF(係数3!C1081="","",係数3!C1081)</f>
        <v>メニューJ</v>
      </c>
      <c r="AX1081" s="19">
        <f>IF(係数3!D1081="","",係数3!D1081)</f>
        <v>0</v>
      </c>
      <c r="AY1081" s="19">
        <f>IF(係数3!E1081="","",係数3!E1081)</f>
        <v>0</v>
      </c>
      <c r="AZ1081" s="19" t="str">
        <f>IF(係数3!F1081="","",係数3!F1081)</f>
        <v>会津エナジー(株)</v>
      </c>
      <c r="BA1081" s="19" t="str">
        <f>IF(係数3!G1081="","",係数3!G1081)</f>
        <v>会津エナジー(株)_メニューJ</v>
      </c>
      <c r="BB1081" s="19">
        <f t="shared" si="34"/>
        <v>0</v>
      </c>
      <c r="BD1081" s="19" t="e">
        <f>IF(#REF!="","",#REF!)</f>
        <v>#REF!</v>
      </c>
    </row>
    <row r="1082" spans="47:56">
      <c r="AU1082" s="19" t="str">
        <f>IF(係数3!A1082="","",係数3!A1082)</f>
        <v/>
      </c>
      <c r="AV1082" s="19" t="str">
        <f>IF(係数3!B1082="","",係数3!B1082)</f>
        <v/>
      </c>
      <c r="AW1082" s="19" t="str">
        <f>IF(係数3!C1082="","",係数3!C1082)</f>
        <v>メニューK</v>
      </c>
      <c r="AX1082" s="19">
        <f>IF(係数3!D1082="","",係数3!D1082)</f>
        <v>0</v>
      </c>
      <c r="AY1082" s="19">
        <f>IF(係数3!E1082="","",係数3!E1082)</f>
        <v>0</v>
      </c>
      <c r="AZ1082" s="19" t="str">
        <f>IF(係数3!F1082="","",係数3!F1082)</f>
        <v>会津エナジー(株)</v>
      </c>
      <c r="BA1082" s="19" t="str">
        <f>IF(係数3!G1082="","",係数3!G1082)</f>
        <v>会津エナジー(株)_メニューK</v>
      </c>
      <c r="BB1082" s="19">
        <f t="shared" si="34"/>
        <v>0</v>
      </c>
      <c r="BD1082" s="19" t="e">
        <f>IF(#REF!="","",#REF!)</f>
        <v>#REF!</v>
      </c>
    </row>
    <row r="1083" spans="47:56">
      <c r="AU1083" s="19" t="str">
        <f>IF(係数3!A1083="","",係数3!A1083)</f>
        <v/>
      </c>
      <c r="AV1083" s="19" t="str">
        <f>IF(係数3!B1083="","",係数3!B1083)</f>
        <v/>
      </c>
      <c r="AW1083" s="19" t="str">
        <f>IF(係数3!C1083="","",係数3!C1083)</f>
        <v>メニューL(残差)</v>
      </c>
      <c r="AX1083" s="19">
        <f>IF(係数3!D1083="","",係数3!D1083)</f>
        <v>4.2200000000000001E-4</v>
      </c>
      <c r="AY1083" s="19">
        <f>IF(係数3!E1083="","",係数3!E1083)</f>
        <v>4.2200000000000001E-4</v>
      </c>
      <c r="AZ1083" s="19" t="str">
        <f>IF(係数3!F1083="","",係数3!F1083)</f>
        <v>会津エナジー(株)</v>
      </c>
      <c r="BA1083" s="19" t="str">
        <f>IF(係数3!G1083="","",係数3!G1083)</f>
        <v>会津エナジー(株)_メニューL(残差)</v>
      </c>
      <c r="BB1083" s="19">
        <f t="shared" si="34"/>
        <v>0.42199999999999999</v>
      </c>
      <c r="BD1083" s="19" t="e">
        <f>IF(#REF!="","",#REF!)</f>
        <v>#REF!</v>
      </c>
    </row>
    <row r="1084" spans="47:56">
      <c r="AU1084" s="19" t="str">
        <f>IF(係数3!A1084="","",係数3!A1084)</f>
        <v/>
      </c>
      <c r="AV1084" s="19" t="str">
        <f>IF(係数3!B1084="","",係数3!B1084)</f>
        <v/>
      </c>
      <c r="AW1084" s="19" t="str">
        <f>IF(係数3!C1084="","",係数3!C1084)</f>
        <v>(参考値)事業者全体</v>
      </c>
      <c r="AX1084" s="19">
        <f>IF(係数3!D1084="","",係数3!D1084)</f>
        <v>1.0000000000000001E-5</v>
      </c>
      <c r="AY1084" s="19">
        <f>IF(係数3!E1084="","",係数3!E1084)</f>
        <v>1.0000000000000001E-5</v>
      </c>
      <c r="AZ1084" s="19" t="str">
        <f>IF(係数3!F1084="","",係数3!F1084)</f>
        <v>会津エナジー(株)</v>
      </c>
      <c r="BA1084" s="19" t="str">
        <f>IF(係数3!G1084="","",係数3!G1084)</f>
        <v>会津エナジー(株)_(参考値)事業者全体</v>
      </c>
      <c r="BB1084" s="19">
        <f t="shared" si="34"/>
        <v>0.01</v>
      </c>
      <c r="BD1084" s="19" t="e">
        <f>IF(#REF!="","",#REF!)</f>
        <v>#REF!</v>
      </c>
    </row>
    <row r="1085" spans="47:56">
      <c r="AU1085" s="19" t="str">
        <f>IF(係数3!A1085="","",係数3!A1085)</f>
        <v>A0681</v>
      </c>
      <c r="AV1085" s="19" t="str">
        <f>IF(係数3!B1085="","",係数3!B1085)</f>
        <v>うべ未来エネルギー(株)</v>
      </c>
      <c r="AW1085" s="19" t="str">
        <f>IF(係数3!C1085="","",係数3!C1085)</f>
        <v>メニューA</v>
      </c>
      <c r="AX1085" s="19">
        <f>IF(係数3!D1085="","",係数3!D1085)</f>
        <v>0</v>
      </c>
      <c r="AY1085" s="19">
        <f>IF(係数3!E1085="","",係数3!E1085)</f>
        <v>0</v>
      </c>
      <c r="AZ1085" s="19" t="str">
        <f>IF(係数3!F1085="","",係数3!F1085)</f>
        <v>うべ未来エネルギー(株)</v>
      </c>
      <c r="BA1085" s="19" t="str">
        <f>IF(係数3!G1085="","",係数3!G1085)</f>
        <v>うべ未来エネルギー(株)_メニューA</v>
      </c>
      <c r="BB1085" s="19">
        <f t="shared" si="34"/>
        <v>0</v>
      </c>
      <c r="BD1085" s="19" t="e">
        <f>IF(#REF!="","",#REF!)</f>
        <v>#REF!</v>
      </c>
    </row>
    <row r="1086" spans="47:56">
      <c r="AU1086" s="19" t="str">
        <f>IF(係数3!A1086="","",係数3!A1086)</f>
        <v/>
      </c>
      <c r="AV1086" s="19" t="str">
        <f>IF(係数3!B1086="","",係数3!B1086)</f>
        <v/>
      </c>
      <c r="AW1086" s="19" t="str">
        <f>IF(係数3!C1086="","",係数3!C1086)</f>
        <v>メニューB(残差)</v>
      </c>
      <c r="AX1086" s="19">
        <f>IF(係数3!D1086="","",係数3!D1086)</f>
        <v>5.5599999999999996E-4</v>
      </c>
      <c r="AY1086" s="19">
        <f>IF(係数3!E1086="","",係数3!E1086)</f>
        <v>5.5599999999999996E-4</v>
      </c>
      <c r="AZ1086" s="19" t="str">
        <f>IF(係数3!F1086="","",係数3!F1086)</f>
        <v>うべ未来エネルギー(株)</v>
      </c>
      <c r="BA1086" s="19" t="str">
        <f>IF(係数3!G1086="","",係数3!G1086)</f>
        <v>うべ未来エネルギー(株)_メニューB(残差)</v>
      </c>
      <c r="BB1086" s="19">
        <f t="shared" si="34"/>
        <v>0.55599999999999994</v>
      </c>
      <c r="BD1086" s="19" t="e">
        <f>IF(#REF!="","",#REF!)</f>
        <v>#REF!</v>
      </c>
    </row>
    <row r="1087" spans="47:56">
      <c r="AU1087" s="19" t="str">
        <f>IF(係数3!A1087="","",係数3!A1087)</f>
        <v/>
      </c>
      <c r="AV1087" s="19" t="str">
        <f>IF(係数3!B1087="","",係数3!B1087)</f>
        <v/>
      </c>
      <c r="AW1087" s="19" t="str">
        <f>IF(係数3!C1087="","",係数3!C1087)</f>
        <v>(参考値)事業者全体</v>
      </c>
      <c r="AX1087" s="19">
        <f>IF(係数3!D1087="","",係数3!D1087)</f>
        <v>5.5000000000000003E-4</v>
      </c>
      <c r="AY1087" s="19">
        <f>IF(係数3!E1087="","",係数3!E1087)</f>
        <v>5.5000000000000003E-4</v>
      </c>
      <c r="AZ1087" s="19" t="str">
        <f>IF(係数3!F1087="","",係数3!F1087)</f>
        <v>うべ未来エネルギー(株)</v>
      </c>
      <c r="BA1087" s="19" t="str">
        <f>IF(係数3!G1087="","",係数3!G1087)</f>
        <v>うべ未来エネルギー(株)_(参考値)事業者全体</v>
      </c>
      <c r="BB1087" s="19">
        <f t="shared" si="34"/>
        <v>0.55000000000000004</v>
      </c>
      <c r="BD1087" s="19" t="e">
        <f>IF(#REF!="","",#REF!)</f>
        <v>#REF!</v>
      </c>
    </row>
    <row r="1088" spans="47:56">
      <c r="AU1088" s="19" t="str">
        <f>IF(係数3!A1088="","",係数3!A1088)</f>
        <v>A0683</v>
      </c>
      <c r="AV1088" s="19" t="str">
        <f>IF(係数3!B1088="","",係数3!B1088)</f>
        <v>永井自動車工業(株)</v>
      </c>
      <c r="AW1088" s="19" t="str">
        <f>IF(係数3!C1088="","",係数3!C1088)</f>
        <v/>
      </c>
      <c r="AX1088" s="19">
        <f>IF(係数3!D1088="","",係数3!D1088)</f>
        <v>4.9600000000000002E-4</v>
      </c>
      <c r="AY1088" s="19">
        <f>IF(係数3!E1088="","",係数3!E1088)</f>
        <v>4.9600000000000002E-4</v>
      </c>
      <c r="AZ1088" s="19" t="str">
        <f>IF(係数3!F1088="","",係数3!F1088)</f>
        <v>永井自動車工業(株)</v>
      </c>
      <c r="BA1088" s="19" t="str">
        <f>IF(係数3!G1088="","",係数3!G1088)</f>
        <v>永井自動車工業(株)_</v>
      </c>
      <c r="BB1088" s="19">
        <f t="shared" si="34"/>
        <v>0.496</v>
      </c>
      <c r="BD1088" s="19" t="e">
        <f>IF(#REF!="","",#REF!)</f>
        <v>#REF!</v>
      </c>
    </row>
    <row r="1089" spans="47:56">
      <c r="AU1089" s="19" t="str">
        <f>IF(係数3!A1089="","",係数3!A1089)</f>
        <v>A0685</v>
      </c>
      <c r="AV1089" s="19" t="str">
        <f>IF(係数3!B1089="","",係数3!B1089)</f>
        <v>陸前高田しみんエネルギー(株)</v>
      </c>
      <c r="AW1089" s="19" t="str">
        <f>IF(係数3!C1089="","",係数3!C1089)</f>
        <v/>
      </c>
      <c r="AX1089" s="19">
        <f>IF(係数3!D1089="","",係数3!D1089)</f>
        <v>5.44E-4</v>
      </c>
      <c r="AY1089" s="19">
        <f>IF(係数3!E1089="","",係数3!E1089)</f>
        <v>5.44E-4</v>
      </c>
      <c r="AZ1089" s="19" t="str">
        <f>IF(係数3!F1089="","",係数3!F1089)</f>
        <v>陸前高田しみんエネルギー(株)</v>
      </c>
      <c r="BA1089" s="19" t="str">
        <f>IF(係数3!G1089="","",係数3!G1089)</f>
        <v>陸前高田しみんエネルギー(株)_</v>
      </c>
      <c r="BB1089" s="19">
        <f t="shared" si="34"/>
        <v>0.54400000000000004</v>
      </c>
      <c r="BD1089" s="19" t="e">
        <f>IF(#REF!="","",#REF!)</f>
        <v>#REF!</v>
      </c>
    </row>
    <row r="1090" spans="47:56">
      <c r="AU1090" s="19" t="str">
        <f>IF(係数3!A1090="","",係数3!A1090)</f>
        <v>A0687</v>
      </c>
      <c r="AV1090" s="19" t="str">
        <f>IF(係数3!B1090="","",係数3!B1090)</f>
        <v>(株)チャームドライフ</v>
      </c>
      <c r="AW1090" s="19" t="str">
        <f>IF(係数3!C1090="","",係数3!C1090)</f>
        <v/>
      </c>
      <c r="AX1090" s="19">
        <f>IF(係数3!D1090="","",係数3!D1090)</f>
        <v>5.5400000000000002E-4</v>
      </c>
      <c r="AY1090" s="19">
        <f>IF(係数3!E1090="","",係数3!E1090)</f>
        <v>5.5400000000000002E-4</v>
      </c>
      <c r="AZ1090" s="19" t="str">
        <f>IF(係数3!F1090="","",係数3!F1090)</f>
        <v>(株)チャームドライフ</v>
      </c>
      <c r="BA1090" s="19" t="str">
        <f>IF(係数3!G1090="","",係数3!G1090)</f>
        <v>(株)チャームドライフ_</v>
      </c>
      <c r="BB1090" s="19">
        <f t="shared" si="34"/>
        <v>0.55400000000000005</v>
      </c>
      <c r="BD1090" s="19" t="e">
        <f>IF(#REF!="","",#REF!)</f>
        <v>#REF!</v>
      </c>
    </row>
    <row r="1091" spans="47:56">
      <c r="AU1091" s="19" t="str">
        <f>IF(係数3!A1091="","",係数3!A1091)</f>
        <v>A0689</v>
      </c>
      <c r="AV1091" s="19" t="str">
        <f>IF(係数3!B1091="","",係数3!B1091)</f>
        <v>スターティア(株)</v>
      </c>
      <c r="AW1091" s="19" t="str">
        <f>IF(係数3!C1091="","",係数3!C1091)</f>
        <v>メニューA</v>
      </c>
      <c r="AX1091" s="19">
        <f>IF(係数3!D1091="","",係数3!D1091)</f>
        <v>2.3E-5</v>
      </c>
      <c r="AY1091" s="19">
        <f>IF(係数3!E1091="","",係数3!E1091)</f>
        <v>2.3E-5</v>
      </c>
      <c r="AZ1091" s="19" t="str">
        <f>IF(係数3!F1091="","",係数3!F1091)</f>
        <v>スターティア(株)</v>
      </c>
      <c r="BA1091" s="19" t="str">
        <f>IF(係数3!G1091="","",係数3!G1091)</f>
        <v>スターティア(株)_メニューA</v>
      </c>
      <c r="BB1091" s="19">
        <f t="shared" si="34"/>
        <v>2.3E-2</v>
      </c>
      <c r="BD1091" s="19" t="e">
        <f>IF(#REF!="","",#REF!)</f>
        <v>#REF!</v>
      </c>
    </row>
    <row r="1092" spans="47:56">
      <c r="AU1092" s="19" t="str">
        <f>IF(係数3!A1092="","",係数3!A1092)</f>
        <v/>
      </c>
      <c r="AV1092" s="19" t="str">
        <f>IF(係数3!B1092="","",係数3!B1092)</f>
        <v/>
      </c>
      <c r="AW1092" s="19" t="str">
        <f>IF(係数3!C1092="","",係数3!C1092)</f>
        <v>メニューB(残差)</v>
      </c>
      <c r="AX1092" s="19">
        <f>IF(係数3!D1092="","",係数3!D1092)</f>
        <v>6.6100000000000002E-4</v>
      </c>
      <c r="AY1092" s="19">
        <f>IF(係数3!E1092="","",係数3!E1092)</f>
        <v>6.6100000000000002E-4</v>
      </c>
      <c r="AZ1092" s="19" t="str">
        <f>IF(係数3!F1092="","",係数3!F1092)</f>
        <v>スターティア(株)</v>
      </c>
      <c r="BA1092" s="19" t="str">
        <f>IF(係数3!G1092="","",係数3!G1092)</f>
        <v>スターティア(株)_メニューB(残差)</v>
      </c>
      <c r="BB1092" s="19">
        <f t="shared" si="34"/>
        <v>0.66100000000000003</v>
      </c>
      <c r="BD1092" s="19" t="e">
        <f>IF(#REF!="","",#REF!)</f>
        <v>#REF!</v>
      </c>
    </row>
    <row r="1093" spans="47:56">
      <c r="AU1093" s="19" t="str">
        <f>IF(係数3!A1093="","",係数3!A1093)</f>
        <v/>
      </c>
      <c r="AV1093" s="19" t="str">
        <f>IF(係数3!B1093="","",係数3!B1093)</f>
        <v/>
      </c>
      <c r="AW1093" s="19" t="str">
        <f>IF(係数3!C1093="","",係数3!C1093)</f>
        <v>(参考値)事業者全体</v>
      </c>
      <c r="AX1093" s="19">
        <f>IF(係数3!D1093="","",係数3!D1093)</f>
        <v>6.6E-4</v>
      </c>
      <c r="AY1093" s="19">
        <f>IF(係数3!E1093="","",係数3!E1093)</f>
        <v>6.6E-4</v>
      </c>
      <c r="AZ1093" s="19" t="str">
        <f>IF(係数3!F1093="","",係数3!F1093)</f>
        <v>スターティア(株)</v>
      </c>
      <c r="BA1093" s="19" t="str">
        <f>IF(係数3!G1093="","",係数3!G1093)</f>
        <v>スターティア(株)_(参考値)事業者全体</v>
      </c>
      <c r="BB1093" s="19">
        <f t="shared" si="34"/>
        <v>0.66</v>
      </c>
      <c r="BD1093" s="19" t="e">
        <f>IF(#REF!="","",#REF!)</f>
        <v>#REF!</v>
      </c>
    </row>
    <row r="1094" spans="47:56">
      <c r="AU1094" s="19" t="str">
        <f>IF(係数3!A1094="","",係数3!A1094)</f>
        <v>A0690</v>
      </c>
      <c r="AV1094" s="19" t="str">
        <f>IF(係数3!B1094="","",係数3!B1094)</f>
        <v>東広島スマートエネルギー(株)</v>
      </c>
      <c r="AW1094" s="19" t="str">
        <f>IF(係数3!C1094="","",係数3!C1094)</f>
        <v/>
      </c>
      <c r="AX1094" s="19">
        <f>IF(係数3!D1094="","",係数3!D1094)</f>
        <v>4.17E-4</v>
      </c>
      <c r="AY1094" s="19">
        <f>IF(係数3!E1094="","",係数3!E1094)</f>
        <v>3.68E-4</v>
      </c>
      <c r="AZ1094" s="19" t="str">
        <f>IF(係数3!F1094="","",係数3!F1094)</f>
        <v>東広島スマートエネルギー(株)</v>
      </c>
      <c r="BA1094" s="19" t="str">
        <f>IF(係数3!G1094="","",係数3!G1094)</f>
        <v>東広島スマートエネルギー(株)_</v>
      </c>
      <c r="BB1094" s="19">
        <f t="shared" ref="BB1094:BB1157" si="35">AY1094*1000</f>
        <v>0.36799999999999999</v>
      </c>
      <c r="BD1094" s="19" t="e">
        <f>IF(#REF!="","",#REF!)</f>
        <v>#REF!</v>
      </c>
    </row>
    <row r="1095" spans="47:56">
      <c r="AU1095" s="19" t="str">
        <f>IF(係数3!A1095="","",係数3!A1095)</f>
        <v>A0692</v>
      </c>
      <c r="AV1095" s="19" t="str">
        <f>IF(係数3!B1095="","",係数3!B1095)</f>
        <v>旭化成(株)</v>
      </c>
      <c r="AW1095" s="19" t="str">
        <f>IF(係数3!C1095="","",係数3!C1095)</f>
        <v>メニューA</v>
      </c>
      <c r="AX1095" s="19">
        <f>IF(係数3!D1095="","",係数3!D1095)</f>
        <v>3.5199999999999999E-4</v>
      </c>
      <c r="AY1095" s="19">
        <f>IF(係数3!E1095="","",係数3!E1095)</f>
        <v>3.5199999999999999E-4</v>
      </c>
      <c r="AZ1095" s="19" t="str">
        <f>IF(係数3!F1095="","",係数3!F1095)</f>
        <v>旭化成(株)</v>
      </c>
      <c r="BA1095" s="19" t="str">
        <f>IF(係数3!G1095="","",係数3!G1095)</f>
        <v>旭化成(株)_メニューA</v>
      </c>
      <c r="BB1095" s="19">
        <f t="shared" si="35"/>
        <v>0.35199999999999998</v>
      </c>
      <c r="BD1095" s="19" t="e">
        <f>IF(#REF!="","",#REF!)</f>
        <v>#REF!</v>
      </c>
    </row>
    <row r="1096" spans="47:56">
      <c r="AU1096" s="19" t="str">
        <f>IF(係数3!A1096="","",係数3!A1096)</f>
        <v/>
      </c>
      <c r="AV1096" s="19" t="str">
        <f>IF(係数3!B1096="","",係数3!B1096)</f>
        <v/>
      </c>
      <c r="AW1096" s="19" t="str">
        <f>IF(係数3!C1096="","",係数3!C1096)</f>
        <v>メニューB</v>
      </c>
      <c r="AX1096" s="19">
        <f>IF(係数3!D1096="","",係数3!D1096)</f>
        <v>5.9900000000000003E-4</v>
      </c>
      <c r="AY1096" s="19">
        <f>IF(係数3!E1096="","",係数3!E1096)</f>
        <v>5.9900000000000003E-4</v>
      </c>
      <c r="AZ1096" s="19" t="str">
        <f>IF(係数3!F1096="","",係数3!F1096)</f>
        <v>旭化成(株)</v>
      </c>
      <c r="BA1096" s="19" t="str">
        <f>IF(係数3!G1096="","",係数3!G1096)</f>
        <v>旭化成(株)_メニューB</v>
      </c>
      <c r="BB1096" s="19">
        <f t="shared" si="35"/>
        <v>0.59899999999999998</v>
      </c>
      <c r="BD1096" s="19" t="e">
        <f>IF(#REF!="","",#REF!)</f>
        <v>#REF!</v>
      </c>
    </row>
    <row r="1097" spans="47:56">
      <c r="AU1097" s="19" t="str">
        <f>IF(係数3!A1097="","",係数3!A1097)</f>
        <v/>
      </c>
      <c r="AV1097" s="19" t="str">
        <f>IF(係数3!B1097="","",係数3!B1097)</f>
        <v/>
      </c>
      <c r="AW1097" s="19" t="str">
        <f>IF(係数3!C1097="","",係数3!C1097)</f>
        <v>メニューC</v>
      </c>
      <c r="AX1097" s="19">
        <f>IF(係数3!D1097="","",係数3!D1097)</f>
        <v>3.77E-4</v>
      </c>
      <c r="AY1097" s="19">
        <f>IF(係数3!E1097="","",係数3!E1097)</f>
        <v>3.77E-4</v>
      </c>
      <c r="AZ1097" s="19" t="str">
        <f>IF(係数3!F1097="","",係数3!F1097)</f>
        <v>旭化成(株)</v>
      </c>
      <c r="BA1097" s="19" t="str">
        <f>IF(係数3!G1097="","",係数3!G1097)</f>
        <v>旭化成(株)_メニューC</v>
      </c>
      <c r="BB1097" s="19">
        <f t="shared" si="35"/>
        <v>0.377</v>
      </c>
      <c r="BD1097" s="19" t="e">
        <f>IF(#REF!="","",#REF!)</f>
        <v>#REF!</v>
      </c>
    </row>
    <row r="1098" spans="47:56">
      <c r="AU1098" s="19" t="str">
        <f>IF(係数3!A1098="","",係数3!A1098)</f>
        <v/>
      </c>
      <c r="AV1098" s="19" t="str">
        <f>IF(係数3!B1098="","",係数3!B1098)</f>
        <v/>
      </c>
      <c r="AW1098" s="19" t="str">
        <f>IF(係数3!C1098="","",係数3!C1098)</f>
        <v>メニューD</v>
      </c>
      <c r="AX1098" s="19">
        <f>IF(係数3!D1098="","",係数3!D1098)</f>
        <v>3.5399999999999999E-4</v>
      </c>
      <c r="AY1098" s="19">
        <f>IF(係数3!E1098="","",係数3!E1098)</f>
        <v>3.5399999999999999E-4</v>
      </c>
      <c r="AZ1098" s="19" t="str">
        <f>IF(係数3!F1098="","",係数3!F1098)</f>
        <v>旭化成(株)</v>
      </c>
      <c r="BA1098" s="19" t="str">
        <f>IF(係数3!G1098="","",係数3!G1098)</f>
        <v>旭化成(株)_メニューD</v>
      </c>
      <c r="BB1098" s="19">
        <f t="shared" si="35"/>
        <v>0.35399999999999998</v>
      </c>
      <c r="BD1098" s="19" t="e">
        <f>IF(#REF!="","",#REF!)</f>
        <v>#REF!</v>
      </c>
    </row>
    <row r="1099" spans="47:56">
      <c r="AU1099" s="19" t="str">
        <f>IF(係数3!A1099="","",係数3!A1099)</f>
        <v/>
      </c>
      <c r="AV1099" s="19" t="str">
        <f>IF(係数3!B1099="","",係数3!B1099)</f>
        <v/>
      </c>
      <c r="AW1099" s="19" t="str">
        <f>IF(係数3!C1099="","",係数3!C1099)</f>
        <v>メニューE</v>
      </c>
      <c r="AX1099" s="19">
        <f>IF(係数3!D1099="","",係数3!D1099)</f>
        <v>3.6000000000000002E-4</v>
      </c>
      <c r="AY1099" s="19">
        <f>IF(係数3!E1099="","",係数3!E1099)</f>
        <v>3.6000000000000002E-4</v>
      </c>
      <c r="AZ1099" s="19" t="str">
        <f>IF(係数3!F1099="","",係数3!F1099)</f>
        <v>旭化成(株)</v>
      </c>
      <c r="BA1099" s="19" t="str">
        <f>IF(係数3!G1099="","",係数3!G1099)</f>
        <v>旭化成(株)_メニューE</v>
      </c>
      <c r="BB1099" s="19">
        <f t="shared" si="35"/>
        <v>0.36000000000000004</v>
      </c>
      <c r="BD1099" s="19" t="e">
        <f>IF(#REF!="","",#REF!)</f>
        <v>#REF!</v>
      </c>
    </row>
    <row r="1100" spans="47:56">
      <c r="AU1100" s="19" t="str">
        <f>IF(係数3!A1100="","",係数3!A1100)</f>
        <v/>
      </c>
      <c r="AV1100" s="19" t="str">
        <f>IF(係数3!B1100="","",係数3!B1100)</f>
        <v/>
      </c>
      <c r="AW1100" s="19" t="str">
        <f>IF(係数3!C1100="","",係数3!C1100)</f>
        <v>メニューF</v>
      </c>
      <c r="AX1100" s="19">
        <f>IF(係数3!D1100="","",係数3!D1100)</f>
        <v>0</v>
      </c>
      <c r="AY1100" s="19">
        <f>IF(係数3!E1100="","",係数3!E1100)</f>
        <v>0</v>
      </c>
      <c r="AZ1100" s="19" t="str">
        <f>IF(係数3!F1100="","",係数3!F1100)</f>
        <v>旭化成(株)</v>
      </c>
      <c r="BA1100" s="19" t="str">
        <f>IF(係数3!G1100="","",係数3!G1100)</f>
        <v>旭化成(株)_メニューF</v>
      </c>
      <c r="BB1100" s="19">
        <f t="shared" si="35"/>
        <v>0</v>
      </c>
      <c r="BD1100" s="19" t="e">
        <f>IF(#REF!="","",#REF!)</f>
        <v>#REF!</v>
      </c>
    </row>
    <row r="1101" spans="47:56">
      <c r="AU1101" s="19" t="str">
        <f>IF(係数3!A1101="","",係数3!A1101)</f>
        <v/>
      </c>
      <c r="AV1101" s="19" t="str">
        <f>IF(係数3!B1101="","",係数3!B1101)</f>
        <v/>
      </c>
      <c r="AW1101" s="19" t="str">
        <f>IF(係数3!C1101="","",係数3!C1101)</f>
        <v>メニューG</v>
      </c>
      <c r="AX1101" s="19">
        <f>IF(係数3!D1101="","",係数3!D1101)</f>
        <v>0</v>
      </c>
      <c r="AY1101" s="19">
        <f>IF(係数3!E1101="","",係数3!E1101)</f>
        <v>0</v>
      </c>
      <c r="AZ1101" s="19" t="str">
        <f>IF(係数3!F1101="","",係数3!F1101)</f>
        <v>旭化成(株)</v>
      </c>
      <c r="BA1101" s="19" t="str">
        <f>IF(係数3!G1101="","",係数3!G1101)</f>
        <v>旭化成(株)_メニューG</v>
      </c>
      <c r="BB1101" s="19">
        <f t="shared" si="35"/>
        <v>0</v>
      </c>
      <c r="BD1101" s="19" t="e">
        <f>IF(#REF!="","",#REF!)</f>
        <v>#REF!</v>
      </c>
    </row>
    <row r="1102" spans="47:56">
      <c r="AU1102" s="19" t="str">
        <f>IF(係数3!A1102="","",係数3!A1102)</f>
        <v/>
      </c>
      <c r="AV1102" s="19" t="str">
        <f>IF(係数3!B1102="","",係数3!B1102)</f>
        <v/>
      </c>
      <c r="AW1102" s="19" t="str">
        <f>IF(係数3!C1102="","",係数3!C1102)</f>
        <v>(参考値)事業者全体</v>
      </c>
      <c r="AX1102" s="19">
        <f>IF(係数3!D1102="","",係数3!D1102)</f>
        <v>4.3199999999999998E-4</v>
      </c>
      <c r="AY1102" s="19">
        <f>IF(係数3!E1102="","",係数3!E1102)</f>
        <v>4.3199999999999998E-4</v>
      </c>
      <c r="AZ1102" s="19" t="str">
        <f>IF(係数3!F1102="","",係数3!F1102)</f>
        <v>旭化成(株)</v>
      </c>
      <c r="BA1102" s="19" t="str">
        <f>IF(係数3!G1102="","",係数3!G1102)</f>
        <v>旭化成(株)_(参考値)事業者全体</v>
      </c>
      <c r="BB1102" s="19">
        <f t="shared" si="35"/>
        <v>0.432</v>
      </c>
      <c r="BD1102" s="19" t="e">
        <f>IF(#REF!="","",#REF!)</f>
        <v>#REF!</v>
      </c>
    </row>
    <row r="1103" spans="47:56">
      <c r="AU1103" s="19" t="str">
        <f>IF(係数3!A1103="","",係数3!A1103)</f>
        <v>A0693</v>
      </c>
      <c r="AV1103" s="19" t="str">
        <f>IF(係数3!B1103="","",係数3!B1103)</f>
        <v>京和ガス(株)</v>
      </c>
      <c r="AW1103" s="19" t="str">
        <f>IF(係数3!C1103="","",係数3!C1103)</f>
        <v/>
      </c>
      <c r="AX1103" s="19">
        <f>IF(係数3!D1103="","",係数3!D1103)</f>
        <v>4.2900000000000002E-4</v>
      </c>
      <c r="AY1103" s="19">
        <f>IF(係数3!E1103="","",係数3!E1103)</f>
        <v>4.2900000000000002E-4</v>
      </c>
      <c r="AZ1103" s="19" t="str">
        <f>IF(係数3!F1103="","",係数3!F1103)</f>
        <v>京和ガス(株)</v>
      </c>
      <c r="BA1103" s="19" t="str">
        <f>IF(係数3!G1103="","",係数3!G1103)</f>
        <v>京和ガス(株)_</v>
      </c>
      <c r="BB1103" s="19">
        <f t="shared" si="35"/>
        <v>0.42899999999999999</v>
      </c>
      <c r="BD1103" s="19" t="e">
        <f>IF(#REF!="","",#REF!)</f>
        <v>#REF!</v>
      </c>
    </row>
    <row r="1104" spans="47:56">
      <c r="AU1104" s="19" t="str">
        <f>IF(係数3!A1104="","",係数3!A1104)</f>
        <v>A0695</v>
      </c>
      <c r="AV1104" s="19" t="str">
        <f>IF(係数3!B1104="","",係数3!B1104)</f>
        <v>KMパワー(株)</v>
      </c>
      <c r="AW1104" s="19" t="str">
        <f>IF(係数3!C1104="","",係数3!C1104)</f>
        <v/>
      </c>
      <c r="AX1104" s="19">
        <f>IF(係数3!D1104="","",係数3!D1104)</f>
        <v>4.57E-4</v>
      </c>
      <c r="AY1104" s="19">
        <f>IF(係数3!E1104="","",係数3!E1104)</f>
        <v>4.57E-4</v>
      </c>
      <c r="AZ1104" s="19" t="str">
        <f>IF(係数3!F1104="","",係数3!F1104)</f>
        <v>KMパワー(株)</v>
      </c>
      <c r="BA1104" s="19" t="str">
        <f>IF(係数3!G1104="","",係数3!G1104)</f>
        <v>KMパワー(株)_</v>
      </c>
      <c r="BB1104" s="19">
        <f t="shared" si="35"/>
        <v>0.45700000000000002</v>
      </c>
      <c r="BD1104" s="19" t="e">
        <f>IF(#REF!="","",#REF!)</f>
        <v>#REF!</v>
      </c>
    </row>
    <row r="1105" spans="47:56">
      <c r="AU1105" s="19" t="str">
        <f>IF(係数3!A1105="","",係数3!A1105)</f>
        <v>A0696</v>
      </c>
      <c r="AV1105" s="19" t="str">
        <f>IF(係数3!B1105="","",係数3!B1105)</f>
        <v>(株)Okazaki</v>
      </c>
      <c r="AW1105" s="19" t="str">
        <f>IF(係数3!C1105="","",係数3!C1105)</f>
        <v/>
      </c>
      <c r="AX1105" s="19">
        <f>IF(係数3!D1105="","",係数3!D1105)</f>
        <v>6.2699999999999995E-4</v>
      </c>
      <c r="AY1105" s="19">
        <f>IF(係数3!E1105="","",係数3!E1105)</f>
        <v>6.2699999999999995E-4</v>
      </c>
      <c r="AZ1105" s="19" t="str">
        <f>IF(係数3!F1105="","",係数3!F1105)</f>
        <v>(株)Okazaki</v>
      </c>
      <c r="BA1105" s="19" t="str">
        <f>IF(係数3!G1105="","",係数3!G1105)</f>
        <v>(株)Okazaki_</v>
      </c>
      <c r="BB1105" s="19">
        <f t="shared" si="35"/>
        <v>0.627</v>
      </c>
      <c r="BD1105" s="19" t="e">
        <f>IF(#REF!="","",#REF!)</f>
        <v>#REF!</v>
      </c>
    </row>
    <row r="1106" spans="47:56">
      <c r="AU1106" s="19" t="str">
        <f>IF(係数3!A1106="","",係数3!A1106)</f>
        <v>A0698</v>
      </c>
      <c r="AV1106" s="19" t="str">
        <f>IF(係数3!B1106="","",係数3!B1106)</f>
        <v>(株)エフオン</v>
      </c>
      <c r="AW1106" s="19" t="str">
        <f>IF(係数3!C1106="","",係数3!C1106)</f>
        <v>メニューA</v>
      </c>
      <c r="AX1106" s="19">
        <f>IF(係数3!D1106="","",係数3!D1106)</f>
        <v>0</v>
      </c>
      <c r="AY1106" s="19">
        <f>IF(係数3!E1106="","",係数3!E1106)</f>
        <v>0</v>
      </c>
      <c r="AZ1106" s="19" t="str">
        <f>IF(係数3!F1106="","",係数3!F1106)</f>
        <v>(株)エフオン</v>
      </c>
      <c r="BA1106" s="19" t="str">
        <f>IF(係数3!G1106="","",係数3!G1106)</f>
        <v>(株)エフオン_メニューA</v>
      </c>
      <c r="BB1106" s="19">
        <f t="shared" si="35"/>
        <v>0</v>
      </c>
      <c r="BD1106" s="19" t="e">
        <f>IF(#REF!="","",#REF!)</f>
        <v>#REF!</v>
      </c>
    </row>
    <row r="1107" spans="47:56">
      <c r="AU1107" s="19" t="str">
        <f>IF(係数3!A1107="","",係数3!A1107)</f>
        <v/>
      </c>
      <c r="AV1107" s="19" t="str">
        <f>IF(係数3!B1107="","",係数3!B1107)</f>
        <v/>
      </c>
      <c r="AW1107" s="19" t="str">
        <f>IF(係数3!C1107="","",係数3!C1107)</f>
        <v>メニューB</v>
      </c>
      <c r="AX1107" s="19">
        <f>IF(係数3!D1107="","",係数3!D1107)</f>
        <v>1.74E-4</v>
      </c>
      <c r="AY1107" s="19">
        <f>IF(係数3!E1107="","",係数3!E1107)</f>
        <v>1.74E-4</v>
      </c>
      <c r="AZ1107" s="19" t="str">
        <f>IF(係数3!F1107="","",係数3!F1107)</f>
        <v>(株)エフオン</v>
      </c>
      <c r="BA1107" s="19" t="str">
        <f>IF(係数3!G1107="","",係数3!G1107)</f>
        <v>(株)エフオン_メニューB</v>
      </c>
      <c r="BB1107" s="19">
        <f t="shared" si="35"/>
        <v>0.17399999999999999</v>
      </c>
      <c r="BD1107" s="19" t="e">
        <f>IF(#REF!="","",#REF!)</f>
        <v>#REF!</v>
      </c>
    </row>
    <row r="1108" spans="47:56">
      <c r="AU1108" s="19" t="str">
        <f>IF(係数3!A1108="","",係数3!A1108)</f>
        <v/>
      </c>
      <c r="AV1108" s="19" t="str">
        <f>IF(係数3!B1108="","",係数3!B1108)</f>
        <v/>
      </c>
      <c r="AW1108" s="19" t="str">
        <f>IF(係数3!C1108="","",係数3!C1108)</f>
        <v>メニューC</v>
      </c>
      <c r="AX1108" s="19">
        <f>IF(係数3!D1108="","",係数3!D1108)</f>
        <v>2.6200000000000003E-4</v>
      </c>
      <c r="AY1108" s="19">
        <f>IF(係数3!E1108="","",係数3!E1108)</f>
        <v>2.6200000000000003E-4</v>
      </c>
      <c r="AZ1108" s="19" t="str">
        <f>IF(係数3!F1108="","",係数3!F1108)</f>
        <v>(株)エフオン</v>
      </c>
      <c r="BA1108" s="19" t="str">
        <f>IF(係数3!G1108="","",係数3!G1108)</f>
        <v>(株)エフオン_メニューC</v>
      </c>
      <c r="BB1108" s="19">
        <f t="shared" si="35"/>
        <v>0.26200000000000001</v>
      </c>
      <c r="BD1108" s="19" t="e">
        <f>IF(#REF!="","",#REF!)</f>
        <v>#REF!</v>
      </c>
    </row>
    <row r="1109" spans="47:56">
      <c r="AU1109" s="19" t="str">
        <f>IF(係数3!A1109="","",係数3!A1109)</f>
        <v/>
      </c>
      <c r="AV1109" s="19" t="str">
        <f>IF(係数3!B1109="","",係数3!B1109)</f>
        <v/>
      </c>
      <c r="AW1109" s="19" t="str">
        <f>IF(係数3!C1109="","",係数3!C1109)</f>
        <v>メニューD</v>
      </c>
      <c r="AX1109" s="19">
        <f>IF(係数3!D1109="","",係数3!D1109)</f>
        <v>3.48E-4</v>
      </c>
      <c r="AY1109" s="19">
        <f>IF(係数3!E1109="","",係数3!E1109)</f>
        <v>3.48E-4</v>
      </c>
      <c r="AZ1109" s="19" t="str">
        <f>IF(係数3!F1109="","",係数3!F1109)</f>
        <v>(株)エフオン</v>
      </c>
      <c r="BA1109" s="19" t="str">
        <f>IF(係数3!G1109="","",係数3!G1109)</f>
        <v>(株)エフオン_メニューD</v>
      </c>
      <c r="BB1109" s="19">
        <f t="shared" si="35"/>
        <v>0.34799999999999998</v>
      </c>
      <c r="BD1109" s="19" t="e">
        <f>IF(#REF!="","",#REF!)</f>
        <v>#REF!</v>
      </c>
    </row>
    <row r="1110" spans="47:56">
      <c r="AU1110" s="19" t="str">
        <f>IF(係数3!A1110="","",係数3!A1110)</f>
        <v/>
      </c>
      <c r="AV1110" s="19" t="str">
        <f>IF(係数3!B1110="","",係数3!B1110)</f>
        <v/>
      </c>
      <c r="AW1110" s="19" t="str">
        <f>IF(係数3!C1110="","",係数3!C1110)</f>
        <v>(参考値)事業者全体</v>
      </c>
      <c r="AX1110" s="19">
        <f>IF(係数3!D1110="","",係数3!D1110)</f>
        <v>1.01E-4</v>
      </c>
      <c r="AY1110" s="19">
        <f>IF(係数3!E1110="","",係数3!E1110)</f>
        <v>1.01E-4</v>
      </c>
      <c r="AZ1110" s="19" t="str">
        <f>IF(係数3!F1110="","",係数3!F1110)</f>
        <v>(株)エフオン</v>
      </c>
      <c r="BA1110" s="19" t="str">
        <f>IF(係数3!G1110="","",係数3!G1110)</f>
        <v>(株)エフオン_(参考値)事業者全体</v>
      </c>
      <c r="BB1110" s="19">
        <f t="shared" si="35"/>
        <v>0.10100000000000001</v>
      </c>
      <c r="BD1110" s="19" t="e">
        <f>IF(#REF!="","",#REF!)</f>
        <v>#REF!</v>
      </c>
    </row>
    <row r="1111" spans="47:56">
      <c r="AU1111" s="19" t="str">
        <f>IF(係数3!A1111="","",係数3!A1111)</f>
        <v>A0699</v>
      </c>
      <c r="AV1111" s="19" t="str">
        <f>IF(係数3!B1111="","",係数3!B1111)</f>
        <v>(株)岡崎さくら電力</v>
      </c>
      <c r="AW1111" s="19" t="str">
        <f>IF(係数3!C1111="","",係数3!C1111)</f>
        <v/>
      </c>
      <c r="AX1111" s="19">
        <f>IF(係数3!D1111="","",係数3!D1111)</f>
        <v>3.2000000000000003E-4</v>
      </c>
      <c r="AY1111" s="19">
        <f>IF(係数3!E1111="","",係数3!E1111)</f>
        <v>3.2000000000000003E-4</v>
      </c>
      <c r="AZ1111" s="19" t="str">
        <f>IF(係数3!F1111="","",係数3!F1111)</f>
        <v>(株)岡崎さくら電力</v>
      </c>
      <c r="BA1111" s="19" t="str">
        <f>IF(係数3!G1111="","",係数3!G1111)</f>
        <v>(株)岡崎さくら電力_</v>
      </c>
      <c r="BB1111" s="19">
        <f t="shared" si="35"/>
        <v>0.32</v>
      </c>
      <c r="BD1111" s="19" t="e">
        <f>IF(#REF!="","",#REF!)</f>
        <v>#REF!</v>
      </c>
    </row>
    <row r="1112" spans="47:56">
      <c r="AU1112" s="19" t="str">
        <f>IF(係数3!A1112="","",係数3!A1112)</f>
        <v>A0702</v>
      </c>
      <c r="AV1112" s="19" t="str">
        <f>IF(係数3!B1112="","",係数3!B1112)</f>
        <v>旭マルヰ(株)(旧：旭マルヰガス(株))</v>
      </c>
      <c r="AW1112" s="19" t="str">
        <f>IF(係数3!C1112="","",係数3!C1112)</f>
        <v/>
      </c>
      <c r="AX1112" s="19">
        <f>IF(係数3!D1112="","",係数3!D1112)</f>
        <v>4.2499999999999998E-4</v>
      </c>
      <c r="AY1112" s="19">
        <f>IF(係数3!E1112="","",係数3!E1112)</f>
        <v>4.2499999999999998E-4</v>
      </c>
      <c r="AZ1112" s="19" t="str">
        <f>IF(係数3!F1112="","",係数3!F1112)</f>
        <v>旭マルヰ(株)(旧：旭マルヰガス(株))</v>
      </c>
      <c r="BA1112" s="19" t="str">
        <f>IF(係数3!G1112="","",係数3!G1112)</f>
        <v>旭マルヰ(株)(旧：旭マルヰガス(株))_</v>
      </c>
      <c r="BB1112" s="19">
        <f t="shared" si="35"/>
        <v>0.42499999999999999</v>
      </c>
      <c r="BD1112" s="19" t="e">
        <f>IF(#REF!="","",#REF!)</f>
        <v>#REF!</v>
      </c>
    </row>
    <row r="1113" spans="47:56">
      <c r="AU1113" s="19" t="str">
        <f>IF(係数3!A1113="","",係数3!A1113)</f>
        <v>A0703</v>
      </c>
      <c r="AV1113" s="19" t="str">
        <f>IF(係数3!B1113="","",係数3!B1113)</f>
        <v>ENEOSリニューアブル・エナジー・ソリューションズ(株)(旧：JREトレーディング(株))</v>
      </c>
      <c r="AW1113" s="19" t="str">
        <f>IF(係数3!C1113="","",係数3!C1113)</f>
        <v/>
      </c>
      <c r="AX1113" s="19">
        <f>IF(係数3!D1113="","",係数3!D1113)</f>
        <v>0</v>
      </c>
      <c r="AY1113" s="19">
        <f>IF(係数3!E1113="","",係数3!E1113)</f>
        <v>0</v>
      </c>
      <c r="AZ1113" s="19" t="str">
        <f>IF(係数3!F1113="","",係数3!F1113)</f>
        <v>ENEOSリニューアブル・エナジー・ソリューションズ(株)(旧：JREトレーディング(株))</v>
      </c>
      <c r="BA1113" s="19" t="str">
        <f>IF(係数3!G1113="","",係数3!G1113)</f>
        <v>ENEOSリニューアブル・エナジー・ソリューションズ(株)(旧：JREトレーディング(株))_</v>
      </c>
      <c r="BB1113" s="19">
        <f t="shared" si="35"/>
        <v>0</v>
      </c>
      <c r="BD1113" s="19" t="e">
        <f>IF(#REF!="","",#REF!)</f>
        <v>#REF!</v>
      </c>
    </row>
    <row r="1114" spans="47:56">
      <c r="AU1114" s="19" t="str">
        <f>IF(係数3!A1114="","",係数3!A1114)</f>
        <v>A0704</v>
      </c>
      <c r="AV1114" s="19" t="str">
        <f>IF(係数3!B1114="","",係数3!B1114)</f>
        <v>Castleton Commodities Japan合同会社</v>
      </c>
      <c r="AW1114" s="19" t="str">
        <f>IF(係数3!C1114="","",係数3!C1114)</f>
        <v/>
      </c>
      <c r="AX1114" s="19">
        <f>IF(係数3!D1114="","",係数3!D1114)</f>
        <v>3.86E-4</v>
      </c>
      <c r="AY1114" s="19">
        <f>IF(係数3!E1114="","",係数3!E1114)</f>
        <v>3.86E-4</v>
      </c>
      <c r="AZ1114" s="19" t="str">
        <f>IF(係数3!F1114="","",係数3!F1114)</f>
        <v>Castleton Commodities Japan合同会社</v>
      </c>
      <c r="BA1114" s="19" t="str">
        <f>IF(係数3!G1114="","",係数3!G1114)</f>
        <v>Castleton Commodities Japan合同会社_</v>
      </c>
      <c r="BB1114" s="19">
        <f t="shared" si="35"/>
        <v>0.38600000000000001</v>
      </c>
      <c r="BD1114" s="19" t="e">
        <f>IF(#REF!="","",#REF!)</f>
        <v>#REF!</v>
      </c>
    </row>
    <row r="1115" spans="47:56">
      <c r="AU1115" s="19" t="str">
        <f>IF(係数3!A1115="","",係数3!A1115)</f>
        <v>A0705</v>
      </c>
      <c r="AV1115" s="19" t="str">
        <f>IF(係数3!B1115="","",係数3!B1115)</f>
        <v>神戸電力(株)</v>
      </c>
      <c r="AW1115" s="19" t="str">
        <f>IF(係数3!C1115="","",係数3!C1115)</f>
        <v/>
      </c>
      <c r="AX1115" s="19">
        <f>IF(係数3!D1115="","",係数3!D1115)</f>
        <v>2.04E-4</v>
      </c>
      <c r="AY1115" s="19">
        <f>IF(係数3!E1115="","",係数3!E1115)</f>
        <v>2.04E-4</v>
      </c>
      <c r="AZ1115" s="19" t="str">
        <f>IF(係数3!F1115="","",係数3!F1115)</f>
        <v>神戸電力(株)</v>
      </c>
      <c r="BA1115" s="19" t="str">
        <f>IF(係数3!G1115="","",係数3!G1115)</f>
        <v>神戸電力(株)_</v>
      </c>
      <c r="BB1115" s="19">
        <f t="shared" si="35"/>
        <v>0.20399999999999999</v>
      </c>
      <c r="BD1115" s="19" t="e">
        <f>IF(#REF!="","",#REF!)</f>
        <v>#REF!</v>
      </c>
    </row>
    <row r="1116" spans="47:56">
      <c r="AU1116" s="19" t="str">
        <f>IF(係数3!A1116="","",係数3!A1116)</f>
        <v>A0707</v>
      </c>
      <c r="AV1116" s="19" t="str">
        <f>IF(係数3!B1116="","",係数3!B1116)</f>
        <v>Valhall合同会社</v>
      </c>
      <c r="AW1116" s="19" t="str">
        <f>IF(係数3!C1116="","",係数3!C1116)</f>
        <v/>
      </c>
      <c r="AX1116" s="19">
        <f>IF(係数3!D1116="","",係数3!D1116)</f>
        <v>4.2200000000000001E-4</v>
      </c>
      <c r="AY1116" s="19">
        <f>IF(係数3!E1116="","",係数3!E1116)</f>
        <v>4.2200000000000001E-4</v>
      </c>
      <c r="AZ1116" s="19" t="str">
        <f>IF(係数3!F1116="","",係数3!F1116)</f>
        <v>Valhall合同会社</v>
      </c>
      <c r="BA1116" s="19" t="str">
        <f>IF(係数3!G1116="","",係数3!G1116)</f>
        <v>Valhall合同会社_</v>
      </c>
      <c r="BB1116" s="19">
        <f t="shared" si="35"/>
        <v>0.42199999999999999</v>
      </c>
      <c r="BD1116" s="19" t="e">
        <f>IF(#REF!="","",#REF!)</f>
        <v>#REF!</v>
      </c>
    </row>
    <row r="1117" spans="47:56">
      <c r="AU1117" s="19" t="str">
        <f>IF(係数3!A1117="","",係数3!A1117)</f>
        <v>A0708</v>
      </c>
      <c r="AV1117" s="19" t="str">
        <f>IF(係数3!B1117="","",係数3!B1117)</f>
        <v>エア・ウォーター・ライフソリューション(株)</v>
      </c>
      <c r="AW1117" s="19" t="str">
        <f>IF(係数3!C1117="","",係数3!C1117)</f>
        <v/>
      </c>
      <c r="AX1117" s="19">
        <f>IF(係数3!D1117="","",係数3!D1117)</f>
        <v>5.6099999999999998E-4</v>
      </c>
      <c r="AY1117" s="19">
        <f>IF(係数3!E1117="","",係数3!E1117)</f>
        <v>5.6099999999999998E-4</v>
      </c>
      <c r="AZ1117" s="19" t="str">
        <f>IF(係数3!F1117="","",係数3!F1117)</f>
        <v>エア・ウォーター・ライフソリューション(株)</v>
      </c>
      <c r="BA1117" s="19" t="str">
        <f>IF(係数3!G1117="","",係数3!G1117)</f>
        <v>エア・ウォーター・ライフソリューション(株)_</v>
      </c>
      <c r="BB1117" s="19">
        <f t="shared" si="35"/>
        <v>0.56099999999999994</v>
      </c>
      <c r="BD1117" s="19" t="e">
        <f>IF(#REF!="","",#REF!)</f>
        <v>#REF!</v>
      </c>
    </row>
    <row r="1118" spans="47:56">
      <c r="AU1118" s="19" t="str">
        <f>IF(係数3!A1118="","",係数3!A1118)</f>
        <v>A0709</v>
      </c>
      <c r="AV1118" s="19" t="str">
        <f>IF(係数3!B1118="","",係数3!B1118)</f>
        <v>生活協同組合ひろしま</v>
      </c>
      <c r="AW1118" s="19" t="str">
        <f>IF(係数3!C1118="","",係数3!C1118)</f>
        <v>メニューA</v>
      </c>
      <c r="AX1118" s="19">
        <f>IF(係数3!D1118="","",係数3!D1118)</f>
        <v>3.4499999999999998E-4</v>
      </c>
      <c r="AY1118" s="19">
        <f>IF(係数3!E1118="","",係数3!E1118)</f>
        <v>3.4499999999999998E-4</v>
      </c>
      <c r="AZ1118" s="19" t="str">
        <f>IF(係数3!F1118="","",係数3!F1118)</f>
        <v>生活協同組合ひろしま</v>
      </c>
      <c r="BA1118" s="19" t="str">
        <f>IF(係数3!G1118="","",係数3!G1118)</f>
        <v>生活協同組合ひろしま_メニューA</v>
      </c>
      <c r="BB1118" s="19">
        <f t="shared" si="35"/>
        <v>0.34499999999999997</v>
      </c>
      <c r="BD1118" s="19" t="e">
        <f>IF(#REF!="","",#REF!)</f>
        <v>#REF!</v>
      </c>
    </row>
    <row r="1119" spans="47:56">
      <c r="AU1119" s="19" t="str">
        <f>IF(係数3!A1119="","",係数3!A1119)</f>
        <v/>
      </c>
      <c r="AV1119" s="19" t="str">
        <f>IF(係数3!B1119="","",係数3!B1119)</f>
        <v/>
      </c>
      <c r="AW1119" s="19" t="str">
        <f>IF(係数3!C1119="","",係数3!C1119)</f>
        <v>メニューB(残差)</v>
      </c>
      <c r="AX1119" s="19">
        <f>IF(係数3!D1119="","",係数3!D1119)</f>
        <v>2.7099999999999997E-4</v>
      </c>
      <c r="AY1119" s="19">
        <f>IF(係数3!E1119="","",係数3!E1119)</f>
        <v>2.7099999999999997E-4</v>
      </c>
      <c r="AZ1119" s="19" t="str">
        <f>IF(係数3!F1119="","",係数3!F1119)</f>
        <v>生活協同組合ひろしま</v>
      </c>
      <c r="BA1119" s="19" t="str">
        <f>IF(係数3!G1119="","",係数3!G1119)</f>
        <v>生活協同組合ひろしま_メニューB(残差)</v>
      </c>
      <c r="BB1119" s="19">
        <f t="shared" si="35"/>
        <v>0.27099999999999996</v>
      </c>
      <c r="BD1119" s="19" t="e">
        <f>IF(#REF!="","",#REF!)</f>
        <v>#REF!</v>
      </c>
    </row>
    <row r="1120" spans="47:56">
      <c r="AU1120" s="19" t="str">
        <f>IF(係数3!A1120="","",係数3!A1120)</f>
        <v/>
      </c>
      <c r="AV1120" s="19" t="str">
        <f>IF(係数3!B1120="","",係数3!B1120)</f>
        <v/>
      </c>
      <c r="AW1120" s="19" t="str">
        <f>IF(係数3!C1120="","",係数3!C1120)</f>
        <v>(参考値)事業者全体</v>
      </c>
      <c r="AX1120" s="19">
        <f>IF(係数3!D1120="","",係数3!D1120)</f>
        <v>2.72E-4</v>
      </c>
      <c r="AY1120" s="19">
        <f>IF(係数3!E1120="","",係数3!E1120)</f>
        <v>2.72E-4</v>
      </c>
      <c r="AZ1120" s="19" t="str">
        <f>IF(係数3!F1120="","",係数3!F1120)</f>
        <v>生活協同組合ひろしま</v>
      </c>
      <c r="BA1120" s="19" t="str">
        <f>IF(係数3!G1120="","",係数3!G1120)</f>
        <v>生活協同組合ひろしま_(参考値)事業者全体</v>
      </c>
      <c r="BB1120" s="19">
        <f t="shared" si="35"/>
        <v>0.27200000000000002</v>
      </c>
      <c r="BD1120" s="19" t="e">
        <f>IF(#REF!="","",#REF!)</f>
        <v>#REF!</v>
      </c>
    </row>
    <row r="1121" spans="47:56">
      <c r="AU1121" s="19" t="str">
        <f>IF(係数3!A1121="","",係数3!A1121)</f>
        <v>A0711</v>
      </c>
      <c r="AV1121" s="19" t="str">
        <f>IF(係数3!B1121="","",係数3!B1121)</f>
        <v>(株)RenoLabo</v>
      </c>
      <c r="AW1121" s="19" t="str">
        <f>IF(係数3!C1121="","",係数3!C1121)</f>
        <v/>
      </c>
      <c r="AX1121" s="19">
        <f>IF(係数3!D1121="","",係数3!D1121)</f>
        <v>6.3299999999999999E-4</v>
      </c>
      <c r="AY1121" s="19">
        <f>IF(係数3!E1121="","",係数3!E1121)</f>
        <v>6.3299999999999999E-4</v>
      </c>
      <c r="AZ1121" s="19" t="str">
        <f>IF(係数3!F1121="","",係数3!F1121)</f>
        <v>(株)RenoLabo</v>
      </c>
      <c r="BA1121" s="19" t="str">
        <f>IF(係数3!G1121="","",係数3!G1121)</f>
        <v>(株)RenoLabo_</v>
      </c>
      <c r="BB1121" s="19">
        <f t="shared" si="35"/>
        <v>0.63300000000000001</v>
      </c>
      <c r="BD1121" s="19" t="e">
        <f>IF(#REF!="","",#REF!)</f>
        <v>#REF!</v>
      </c>
    </row>
    <row r="1122" spans="47:56">
      <c r="AU1122" s="19" t="str">
        <f>IF(係数3!A1122="","",係数3!A1122)</f>
        <v>A0712</v>
      </c>
      <c r="AV1122" s="19" t="str">
        <f>IF(係数3!B1122="","",係数3!B1122)</f>
        <v>アークエルテクノロジーズ(株)</v>
      </c>
      <c r="AW1122" s="19" t="str">
        <f>IF(係数3!C1122="","",係数3!C1122)</f>
        <v/>
      </c>
      <c r="AX1122" s="19">
        <f>IF(係数3!D1122="","",係数3!D1122)</f>
        <v>1.07E-4</v>
      </c>
      <c r="AY1122" s="19">
        <f>IF(係数3!E1122="","",係数3!E1122)</f>
        <v>1.07E-4</v>
      </c>
      <c r="AZ1122" s="19" t="str">
        <f>IF(係数3!F1122="","",係数3!F1122)</f>
        <v>アークエルテクノロジーズ(株)</v>
      </c>
      <c r="BA1122" s="19" t="str">
        <f>IF(係数3!G1122="","",係数3!G1122)</f>
        <v>アークエルテクノロジーズ(株)_</v>
      </c>
      <c r="BB1122" s="19">
        <f t="shared" si="35"/>
        <v>0.107</v>
      </c>
      <c r="BD1122" s="19" t="e">
        <f>IF(#REF!="","",#REF!)</f>
        <v>#REF!</v>
      </c>
    </row>
    <row r="1123" spans="47:56">
      <c r="AU1123" s="19" t="str">
        <f>IF(係数3!A1123="","",係数3!A1123)</f>
        <v>A0714</v>
      </c>
      <c r="AV1123" s="19" t="str">
        <f>IF(係数3!B1123="","",係数3!B1123)</f>
        <v>エルメック(株)</v>
      </c>
      <c r="AW1123" s="19" t="str">
        <f>IF(係数3!C1123="","",係数3!C1123)</f>
        <v/>
      </c>
      <c r="AX1123" s="19">
        <f>IF(係数3!D1123="","",係数3!D1123)</f>
        <v>6.0400000000000004E-4</v>
      </c>
      <c r="AY1123" s="19">
        <f>IF(係数3!E1123="","",係数3!E1123)</f>
        <v>6.0400000000000004E-4</v>
      </c>
      <c r="AZ1123" s="19" t="str">
        <f>IF(係数3!F1123="","",係数3!F1123)</f>
        <v>エルメック(株)</v>
      </c>
      <c r="BA1123" s="19" t="str">
        <f>IF(係数3!G1123="","",係数3!G1123)</f>
        <v>エルメック(株)_</v>
      </c>
      <c r="BB1123" s="19">
        <f t="shared" si="35"/>
        <v>0.60400000000000009</v>
      </c>
      <c r="BD1123" s="19" t="e">
        <f>IF(#REF!="","",#REF!)</f>
        <v>#REF!</v>
      </c>
    </row>
    <row r="1124" spans="47:56">
      <c r="AU1124" s="19" t="str">
        <f>IF(係数3!A1124="","",係数3!A1124)</f>
        <v>A0715</v>
      </c>
      <c r="AV1124" s="19" t="str">
        <f>IF(係数3!B1124="","",係数3!B1124)</f>
        <v>(株)オズエナジー</v>
      </c>
      <c r="AW1124" s="19" t="str">
        <f>IF(係数3!C1124="","",係数3!C1124)</f>
        <v/>
      </c>
      <c r="AX1124" s="19">
        <f>IF(係数3!D1124="","",係数3!D1124)</f>
        <v>4.4099999999999999E-4</v>
      </c>
      <c r="AY1124" s="19">
        <f>IF(係数3!E1124="","",係数3!E1124)</f>
        <v>4.4099999999999999E-4</v>
      </c>
      <c r="AZ1124" s="19" t="str">
        <f>IF(係数3!F1124="","",係数3!F1124)</f>
        <v>(株)オズエナジー</v>
      </c>
      <c r="BA1124" s="19" t="str">
        <f>IF(係数3!G1124="","",係数3!G1124)</f>
        <v>(株)オズエナジー_</v>
      </c>
      <c r="BB1124" s="19">
        <f t="shared" si="35"/>
        <v>0.441</v>
      </c>
      <c r="BD1124" s="19" t="e">
        <f>IF(#REF!="","",#REF!)</f>
        <v>#REF!</v>
      </c>
    </row>
    <row r="1125" spans="47:56">
      <c r="AU1125" s="19" t="str">
        <f>IF(係数3!A1125="","",係数3!A1125)</f>
        <v>A0716</v>
      </c>
      <c r="AV1125" s="19" t="str">
        <f>IF(係数3!B1125="","",係数3!B1125)</f>
        <v>レモンガス(株)</v>
      </c>
      <c r="AW1125" s="19" t="str">
        <f>IF(係数3!C1125="","",係数3!C1125)</f>
        <v/>
      </c>
      <c r="AX1125" s="19">
        <f>IF(係数3!D1125="","",係数3!D1125)</f>
        <v>4.2700000000000002E-4</v>
      </c>
      <c r="AY1125" s="19">
        <f>IF(係数3!E1125="","",係数3!E1125)</f>
        <v>4.2700000000000002E-4</v>
      </c>
      <c r="AZ1125" s="19" t="str">
        <f>IF(係数3!F1125="","",係数3!F1125)</f>
        <v>レモンガス(株)</v>
      </c>
      <c r="BA1125" s="19" t="str">
        <f>IF(係数3!G1125="","",係数3!G1125)</f>
        <v>レモンガス(株)_</v>
      </c>
      <c r="BB1125" s="19">
        <f t="shared" si="35"/>
        <v>0.42700000000000005</v>
      </c>
      <c r="BD1125" s="19" t="e">
        <f>IF(#REF!="","",#REF!)</f>
        <v>#REF!</v>
      </c>
    </row>
    <row r="1126" spans="47:56">
      <c r="AU1126" s="19" t="str">
        <f>IF(係数3!A1126="","",係数3!A1126)</f>
        <v>A0718</v>
      </c>
      <c r="AV1126" s="19" t="str">
        <f>IF(係数3!B1126="","",係数3!B1126)</f>
        <v>(株)日本海水</v>
      </c>
      <c r="AW1126" s="19" t="str">
        <f>IF(係数3!C1126="","",係数3!C1126)</f>
        <v/>
      </c>
      <c r="AX1126" s="19">
        <f>IF(係数3!D1126="","",係数3!D1126)</f>
        <v>3.0600000000000001E-4</v>
      </c>
      <c r="AY1126" s="19">
        <f>IF(係数3!E1126="","",係数3!E1126)</f>
        <v>3.0600000000000001E-4</v>
      </c>
      <c r="AZ1126" s="19" t="str">
        <f>IF(係数3!F1126="","",係数3!F1126)</f>
        <v>(株)日本海水</v>
      </c>
      <c r="BA1126" s="19" t="str">
        <f>IF(係数3!G1126="","",係数3!G1126)</f>
        <v>(株)日本海水_</v>
      </c>
      <c r="BB1126" s="19">
        <f t="shared" si="35"/>
        <v>0.30599999999999999</v>
      </c>
      <c r="BD1126" s="19" t="e">
        <f>IF(#REF!="","",#REF!)</f>
        <v>#REF!</v>
      </c>
    </row>
    <row r="1127" spans="47:56">
      <c r="AU1127" s="19" t="str">
        <f>IF(係数3!A1127="","",係数3!A1127)</f>
        <v>A0720</v>
      </c>
      <c r="AV1127" s="19" t="str">
        <f>IF(係数3!B1127="","",係数3!B1127)</f>
        <v>しろくま電力(株)</v>
      </c>
      <c r="AW1127" s="19" t="str">
        <f>IF(係数3!C1127="","",係数3!C1127)</f>
        <v>メニューA</v>
      </c>
      <c r="AX1127" s="19">
        <f>IF(係数3!D1127="","",係数3!D1127)</f>
        <v>0</v>
      </c>
      <c r="AY1127" s="19">
        <f>IF(係数3!E1127="","",係数3!E1127)</f>
        <v>0</v>
      </c>
      <c r="AZ1127" s="19" t="str">
        <f>IF(係数3!F1127="","",係数3!F1127)</f>
        <v>しろくま電力(株)</v>
      </c>
      <c r="BA1127" s="19" t="str">
        <f>IF(係数3!G1127="","",係数3!G1127)</f>
        <v>しろくま電力(株)_メニューA</v>
      </c>
      <c r="BB1127" s="19">
        <f t="shared" si="35"/>
        <v>0</v>
      </c>
      <c r="BD1127" s="19" t="e">
        <f>IF(#REF!="","",#REF!)</f>
        <v>#REF!</v>
      </c>
    </row>
    <row r="1128" spans="47:56">
      <c r="AU1128" s="19" t="str">
        <f>IF(係数3!A1128="","",係数3!A1128)</f>
        <v/>
      </c>
      <c r="AV1128" s="19" t="str">
        <f>IF(係数3!B1128="","",係数3!B1128)</f>
        <v/>
      </c>
      <c r="AW1128" s="19" t="str">
        <f>IF(係数3!C1128="","",係数3!C1128)</f>
        <v>メニューB</v>
      </c>
      <c r="AX1128" s="19">
        <f>IF(係数3!D1128="","",係数3!D1128)</f>
        <v>3.9899999999999999E-4</v>
      </c>
      <c r="AY1128" s="19">
        <f>IF(係数3!E1128="","",係数3!E1128)</f>
        <v>3.9899999999999999E-4</v>
      </c>
      <c r="AZ1128" s="19" t="str">
        <f>IF(係数3!F1128="","",係数3!F1128)</f>
        <v>しろくま電力(株)</v>
      </c>
      <c r="BA1128" s="19" t="str">
        <f>IF(係数3!G1128="","",係数3!G1128)</f>
        <v>しろくま電力(株)_メニューB</v>
      </c>
      <c r="BB1128" s="19">
        <f t="shared" si="35"/>
        <v>0.39900000000000002</v>
      </c>
      <c r="BD1128" s="19" t="e">
        <f>IF(#REF!="","",#REF!)</f>
        <v>#REF!</v>
      </c>
    </row>
    <row r="1129" spans="47:56">
      <c r="AU1129" s="19" t="str">
        <f>IF(係数3!A1129="","",係数3!A1129)</f>
        <v/>
      </c>
      <c r="AV1129" s="19" t="str">
        <f>IF(係数3!B1129="","",係数3!B1129)</f>
        <v/>
      </c>
      <c r="AW1129" s="19" t="str">
        <f>IF(係数3!C1129="","",係数3!C1129)</f>
        <v>メニューC(残差)</v>
      </c>
      <c r="AX1129" s="19">
        <f>IF(係数3!D1129="","",係数3!D1129)</f>
        <v>5.3200000000000003E-4</v>
      </c>
      <c r="AY1129" s="19">
        <f>IF(係数3!E1129="","",係数3!E1129)</f>
        <v>5.3200000000000003E-4</v>
      </c>
      <c r="AZ1129" s="19" t="str">
        <f>IF(係数3!F1129="","",係数3!F1129)</f>
        <v>しろくま電力(株)</v>
      </c>
      <c r="BA1129" s="19" t="str">
        <f>IF(係数3!G1129="","",係数3!G1129)</f>
        <v>しろくま電力(株)_メニューC(残差)</v>
      </c>
      <c r="BB1129" s="19">
        <f t="shared" si="35"/>
        <v>0.53200000000000003</v>
      </c>
      <c r="BD1129" s="19" t="e">
        <f>IF(#REF!="","",#REF!)</f>
        <v>#REF!</v>
      </c>
    </row>
    <row r="1130" spans="47:56">
      <c r="AU1130" s="19" t="str">
        <f>IF(係数3!A1130="","",係数3!A1130)</f>
        <v/>
      </c>
      <c r="AV1130" s="19" t="str">
        <f>IF(係数3!B1130="","",係数3!B1130)</f>
        <v/>
      </c>
      <c r="AW1130" s="19" t="str">
        <f>IF(係数3!C1130="","",係数3!C1130)</f>
        <v>(参考値)事業者全体</v>
      </c>
      <c r="AX1130" s="19">
        <f>IF(係数3!D1130="","",係数3!D1130)</f>
        <v>1.5699999999999999E-4</v>
      </c>
      <c r="AY1130" s="19">
        <f>IF(係数3!E1130="","",係数3!E1130)</f>
        <v>1.5699999999999999E-4</v>
      </c>
      <c r="AZ1130" s="19" t="str">
        <f>IF(係数3!F1130="","",係数3!F1130)</f>
        <v>しろくま電力(株)</v>
      </c>
      <c r="BA1130" s="19" t="str">
        <f>IF(係数3!G1130="","",係数3!G1130)</f>
        <v>しろくま電力(株)_(参考値)事業者全体</v>
      </c>
      <c r="BB1130" s="19">
        <f t="shared" si="35"/>
        <v>0.157</v>
      </c>
      <c r="BD1130" s="19" t="e">
        <f>IF(#REF!="","",#REF!)</f>
        <v>#REF!</v>
      </c>
    </row>
    <row r="1131" spans="47:56">
      <c r="AU1131" s="19" t="str">
        <f>IF(係数3!A1131="","",係数3!A1131)</f>
        <v>A0721</v>
      </c>
      <c r="AV1131" s="19" t="str">
        <f>IF(係数3!B1131="","",係数3!B1131)</f>
        <v>中小企業支援(株)</v>
      </c>
      <c r="AW1131" s="19" t="str">
        <f>IF(係数3!C1131="","",係数3!C1131)</f>
        <v/>
      </c>
      <c r="AX1131" s="19">
        <f>IF(係数3!D1131="","",係数3!D1131)</f>
        <v>4.8899999999999996E-4</v>
      </c>
      <c r="AY1131" s="19">
        <f>IF(係数3!E1131="","",係数3!E1131)</f>
        <v>4.8899999999999996E-4</v>
      </c>
      <c r="AZ1131" s="19" t="str">
        <f>IF(係数3!F1131="","",係数3!F1131)</f>
        <v>中小企業支援(株)</v>
      </c>
      <c r="BA1131" s="19" t="str">
        <f>IF(係数3!G1131="","",係数3!G1131)</f>
        <v>中小企業支援(株)_</v>
      </c>
      <c r="BB1131" s="19">
        <f t="shared" si="35"/>
        <v>0.48899999999999993</v>
      </c>
      <c r="BD1131" s="19" t="e">
        <f>IF(#REF!="","",#REF!)</f>
        <v>#REF!</v>
      </c>
    </row>
    <row r="1132" spans="47:56">
      <c r="AU1132" s="19" t="str">
        <f>IF(係数3!A1132="","",係数3!A1132)</f>
        <v>A0722</v>
      </c>
      <c r="AV1132" s="19" t="str">
        <f>IF(係数3!B1132="","",係数3!B1132)</f>
        <v>サントラベラーズサービス有限会社</v>
      </c>
      <c r="AW1132" s="19" t="str">
        <f>IF(係数3!C1132="","",係数3!C1132)</f>
        <v/>
      </c>
      <c r="AX1132" s="19">
        <f>IF(係数3!D1132="","",係数3!D1132)</f>
        <v>6.1799999999999995E-4</v>
      </c>
      <c r="AY1132" s="19">
        <f>IF(係数3!E1132="","",係数3!E1132)</f>
        <v>6.1799999999999995E-4</v>
      </c>
      <c r="AZ1132" s="19" t="str">
        <f>IF(係数3!F1132="","",係数3!F1132)</f>
        <v>サントラベラーズサービス有限会社</v>
      </c>
      <c r="BA1132" s="19" t="str">
        <f>IF(係数3!G1132="","",係数3!G1132)</f>
        <v>サントラベラーズサービス有限会社_</v>
      </c>
      <c r="BB1132" s="19">
        <f t="shared" si="35"/>
        <v>0.61799999999999999</v>
      </c>
      <c r="BD1132" s="19" t="e">
        <f>IF(#REF!="","",#REF!)</f>
        <v>#REF!</v>
      </c>
    </row>
    <row r="1133" spans="47:56">
      <c r="AU1133" s="19" t="str">
        <f>IF(係数3!A1133="","",係数3!A1133)</f>
        <v>A0726</v>
      </c>
      <c r="AV1133" s="19" t="str">
        <f>IF(係数3!B1133="","",係数3!B1133)</f>
        <v>八千代エンジニヤリング(株)</v>
      </c>
      <c r="AW1133" s="19" t="str">
        <f>IF(係数3!C1133="","",係数3!C1133)</f>
        <v/>
      </c>
      <c r="AX1133" s="19">
        <f>IF(係数3!D1133="","",係数3!D1133)</f>
        <v>3.8299999999999999E-4</v>
      </c>
      <c r="AY1133" s="19">
        <f>IF(係数3!E1133="","",係数3!E1133)</f>
        <v>3.8299999999999999E-4</v>
      </c>
      <c r="AZ1133" s="19" t="str">
        <f>IF(係数3!F1133="","",係数3!F1133)</f>
        <v>八千代エンジニヤリング(株)</v>
      </c>
      <c r="BA1133" s="19" t="str">
        <f>IF(係数3!G1133="","",係数3!G1133)</f>
        <v>八千代エンジニヤリング(株)_</v>
      </c>
      <c r="BB1133" s="19">
        <f t="shared" si="35"/>
        <v>0.38300000000000001</v>
      </c>
      <c r="BD1133" s="19" t="e">
        <f>IF(#REF!="","",#REF!)</f>
        <v>#REF!</v>
      </c>
    </row>
    <row r="1134" spans="47:56">
      <c r="AU1134" s="19" t="str">
        <f>IF(係数3!A1134="","",係数3!A1134)</f>
        <v>A0729</v>
      </c>
      <c r="AV1134" s="19" t="str">
        <f>IF(係数3!B1134="","",係数3!B1134)</f>
        <v>神楽電力(株)</v>
      </c>
      <c r="AW1134" s="19" t="str">
        <f>IF(係数3!C1134="","",係数3!C1134)</f>
        <v>メニューA</v>
      </c>
      <c r="AX1134" s="19">
        <f>IF(係数3!D1134="","",係数3!D1134)</f>
        <v>0</v>
      </c>
      <c r="AY1134" s="19">
        <f>IF(係数3!E1134="","",係数3!E1134)</f>
        <v>0</v>
      </c>
      <c r="AZ1134" s="19" t="str">
        <f>IF(係数3!F1134="","",係数3!F1134)</f>
        <v>神楽電力(株)</v>
      </c>
      <c r="BA1134" s="19" t="str">
        <f>IF(係数3!G1134="","",係数3!G1134)</f>
        <v>神楽電力(株)_メニューA</v>
      </c>
      <c r="BB1134" s="19">
        <f t="shared" si="35"/>
        <v>0</v>
      </c>
      <c r="BD1134" s="19" t="e">
        <f>IF(#REF!="","",#REF!)</f>
        <v>#REF!</v>
      </c>
    </row>
    <row r="1135" spans="47:56">
      <c r="AU1135" s="19" t="str">
        <f>IF(係数3!A1135="","",係数3!A1135)</f>
        <v/>
      </c>
      <c r="AV1135" s="19" t="str">
        <f>IF(係数3!B1135="","",係数3!B1135)</f>
        <v/>
      </c>
      <c r="AW1135" s="19" t="str">
        <f>IF(係数3!C1135="","",係数3!C1135)</f>
        <v>メニューB</v>
      </c>
      <c r="AX1135" s="19">
        <f>IF(係数3!D1135="","",係数3!D1135)</f>
        <v>0</v>
      </c>
      <c r="AY1135" s="19">
        <f>IF(係数3!E1135="","",係数3!E1135)</f>
        <v>0</v>
      </c>
      <c r="AZ1135" s="19" t="str">
        <f>IF(係数3!F1135="","",係数3!F1135)</f>
        <v>神楽電力(株)</v>
      </c>
      <c r="BA1135" s="19" t="str">
        <f>IF(係数3!G1135="","",係数3!G1135)</f>
        <v>神楽電力(株)_メニューB</v>
      </c>
      <c r="BB1135" s="19">
        <f t="shared" si="35"/>
        <v>0</v>
      </c>
      <c r="BD1135" s="19" t="e">
        <f>IF(#REF!="","",#REF!)</f>
        <v>#REF!</v>
      </c>
    </row>
    <row r="1136" spans="47:56">
      <c r="AU1136" s="19" t="str">
        <f>IF(係数3!A1136="","",係数3!A1136)</f>
        <v/>
      </c>
      <c r="AV1136" s="19" t="str">
        <f>IF(係数3!B1136="","",係数3!B1136)</f>
        <v/>
      </c>
      <c r="AW1136" s="19" t="str">
        <f>IF(係数3!C1136="","",係数3!C1136)</f>
        <v>メニューC(残差)</v>
      </c>
      <c r="AX1136" s="19">
        <f>IF(係数3!D1136="","",係数3!D1136)</f>
        <v>5.9400000000000002E-4</v>
      </c>
      <c r="AY1136" s="19">
        <f>IF(係数3!E1136="","",係数3!E1136)</f>
        <v>5.9400000000000002E-4</v>
      </c>
      <c r="AZ1136" s="19" t="str">
        <f>IF(係数3!F1136="","",係数3!F1136)</f>
        <v>神楽電力(株)</v>
      </c>
      <c r="BA1136" s="19" t="str">
        <f>IF(係数3!G1136="","",係数3!G1136)</f>
        <v>神楽電力(株)_メニューC(残差)</v>
      </c>
      <c r="BB1136" s="19">
        <f t="shared" si="35"/>
        <v>0.59399999999999997</v>
      </c>
      <c r="BD1136" s="19" t="e">
        <f>IF(#REF!="","",#REF!)</f>
        <v>#REF!</v>
      </c>
    </row>
    <row r="1137" spans="47:56">
      <c r="AU1137" s="19" t="str">
        <f>IF(係数3!A1137="","",係数3!A1137)</f>
        <v/>
      </c>
      <c r="AV1137" s="19" t="str">
        <f>IF(係数3!B1137="","",係数3!B1137)</f>
        <v/>
      </c>
      <c r="AW1137" s="19" t="str">
        <f>IF(係数3!C1137="","",係数3!C1137)</f>
        <v>(参考値)事業者全体</v>
      </c>
      <c r="AX1137" s="19">
        <f>IF(係数3!D1137="","",係数3!D1137)</f>
        <v>2.0799999999999999E-4</v>
      </c>
      <c r="AY1137" s="19">
        <f>IF(係数3!E1137="","",係数3!E1137)</f>
        <v>2.0799999999999999E-4</v>
      </c>
      <c r="AZ1137" s="19" t="str">
        <f>IF(係数3!F1137="","",係数3!F1137)</f>
        <v>神楽電力(株)</v>
      </c>
      <c r="BA1137" s="19" t="str">
        <f>IF(係数3!G1137="","",係数3!G1137)</f>
        <v>神楽電力(株)_(参考値)事業者全体</v>
      </c>
      <c r="BB1137" s="19">
        <f t="shared" si="35"/>
        <v>0.20799999999999999</v>
      </c>
      <c r="BD1137" s="19" t="e">
        <f>IF(#REF!="","",#REF!)</f>
        <v>#REF!</v>
      </c>
    </row>
    <row r="1138" spans="47:56">
      <c r="AU1138" s="19" t="str">
        <f>IF(係数3!A1138="","",係数3!A1138)</f>
        <v>A0730</v>
      </c>
      <c r="AV1138" s="19" t="str">
        <f>IF(係数3!B1138="","",係数3!B1138)</f>
        <v>ゆきぐに新電力(株)</v>
      </c>
      <c r="AW1138" s="19" t="str">
        <f>IF(係数3!C1138="","",係数3!C1138)</f>
        <v/>
      </c>
      <c r="AX1138" s="19">
        <f>IF(係数3!D1138="","",係数3!D1138)</f>
        <v>4.3300000000000001E-4</v>
      </c>
      <c r="AY1138" s="19">
        <f>IF(係数3!E1138="","",係数3!E1138)</f>
        <v>4.3300000000000001E-4</v>
      </c>
      <c r="AZ1138" s="19" t="str">
        <f>IF(係数3!F1138="","",係数3!F1138)</f>
        <v>ゆきぐに新電力(株)</v>
      </c>
      <c r="BA1138" s="19" t="str">
        <f>IF(係数3!G1138="","",係数3!G1138)</f>
        <v>ゆきぐに新電力(株)_</v>
      </c>
      <c r="BB1138" s="19">
        <f t="shared" si="35"/>
        <v>0.433</v>
      </c>
      <c r="BD1138" s="19" t="e">
        <f>IF(#REF!="","",#REF!)</f>
        <v>#REF!</v>
      </c>
    </row>
    <row r="1139" spans="47:56">
      <c r="AU1139" s="19" t="str">
        <f>IF(係数3!A1139="","",係数3!A1139)</f>
        <v>A0732</v>
      </c>
      <c r="AV1139" s="19" t="str">
        <f>IF(係数3!B1139="","",係数3!B1139)</f>
        <v>(株)ながさきサステナエナジー</v>
      </c>
      <c r="AW1139" s="19" t="str">
        <f>IF(係数3!C1139="","",係数3!C1139)</f>
        <v/>
      </c>
      <c r="AX1139" s="19">
        <f>IF(係数3!D1139="","",係数3!D1139)</f>
        <v>3.0000000000000001E-6</v>
      </c>
      <c r="AY1139" s="19">
        <f>IF(係数3!E1139="","",係数3!E1139)</f>
        <v>3.0000000000000001E-6</v>
      </c>
      <c r="AZ1139" s="19" t="str">
        <f>IF(係数3!F1139="","",係数3!F1139)</f>
        <v>(株)ながさきサステナエナジー</v>
      </c>
      <c r="BA1139" s="19" t="str">
        <f>IF(係数3!G1139="","",係数3!G1139)</f>
        <v>(株)ながさきサステナエナジー_</v>
      </c>
      <c r="BB1139" s="19">
        <f t="shared" si="35"/>
        <v>3.0000000000000001E-3</v>
      </c>
      <c r="BD1139" s="19" t="e">
        <f>IF(#REF!="","",#REF!)</f>
        <v>#REF!</v>
      </c>
    </row>
    <row r="1140" spans="47:56">
      <c r="AU1140" s="19" t="str">
        <f>IF(係数3!A1140="","",係数3!A1140)</f>
        <v>A0733</v>
      </c>
      <c r="AV1140" s="19" t="str">
        <f>IF(係数3!B1140="","",係数3!B1140)</f>
        <v>葛尾創生電力(株)</v>
      </c>
      <c r="AW1140" s="19" t="str">
        <f>IF(係数3!C1140="","",係数3!C1140)</f>
        <v/>
      </c>
      <c r="AX1140" s="19">
        <f>IF(係数3!D1140="","",係数3!D1140)</f>
        <v>3.6299999999999999E-4</v>
      </c>
      <c r="AY1140" s="19">
        <f>IF(係数3!E1140="","",係数3!E1140)</f>
        <v>3.6299999999999999E-4</v>
      </c>
      <c r="AZ1140" s="19" t="str">
        <f>IF(係数3!F1140="","",係数3!F1140)</f>
        <v>葛尾創生電力(株)</v>
      </c>
      <c r="BA1140" s="19" t="str">
        <f>IF(係数3!G1140="","",係数3!G1140)</f>
        <v>葛尾創生電力(株)_</v>
      </c>
      <c r="BB1140" s="19">
        <f t="shared" si="35"/>
        <v>0.36299999999999999</v>
      </c>
      <c r="BD1140" s="19" t="e">
        <f>IF(#REF!="","",#REF!)</f>
        <v>#REF!</v>
      </c>
    </row>
    <row r="1141" spans="47:56">
      <c r="AU1141" s="19" t="str">
        <f>IF(係数3!A1141="","",係数3!A1141)</f>
        <v>A0737</v>
      </c>
      <c r="AV1141" s="19" t="str">
        <f>IF(係数3!B1141="","",係数3!B1141)</f>
        <v>(株)EFでんき(旧：(株)ライフエナジー)</v>
      </c>
      <c r="AW1141" s="19" t="str">
        <f>IF(係数3!C1141="","",係数3!C1141)</f>
        <v>メニューA</v>
      </c>
      <c r="AX1141" s="19">
        <f>IF(係数3!D1141="","",係数3!D1141)</f>
        <v>0</v>
      </c>
      <c r="AY1141" s="19">
        <f>IF(係数3!E1141="","",係数3!E1141)</f>
        <v>0</v>
      </c>
      <c r="AZ1141" s="19" t="str">
        <f>IF(係数3!F1141="","",係数3!F1141)</f>
        <v>(株)EFでんき(旧：(株)ライフエナジー)</v>
      </c>
      <c r="BA1141" s="19" t="str">
        <f>IF(係数3!G1141="","",係数3!G1141)</f>
        <v>(株)EFでんき(旧：(株)ライフエナジー)_メニューA</v>
      </c>
      <c r="BB1141" s="19">
        <f t="shared" si="35"/>
        <v>0</v>
      </c>
      <c r="BD1141" s="19" t="e">
        <f>IF(#REF!="","",#REF!)</f>
        <v>#REF!</v>
      </c>
    </row>
    <row r="1142" spans="47:56">
      <c r="AU1142" s="19" t="str">
        <f>IF(係数3!A1142="","",係数3!A1142)</f>
        <v/>
      </c>
      <c r="AV1142" s="19" t="str">
        <f>IF(係数3!B1142="","",係数3!B1142)</f>
        <v/>
      </c>
      <c r="AW1142" s="19" t="str">
        <f>IF(係数3!C1142="","",係数3!C1142)</f>
        <v>メニューB</v>
      </c>
      <c r="AX1142" s="19">
        <f>IF(係数3!D1142="","",係数3!D1142)</f>
        <v>1.2400000000000001E-4</v>
      </c>
      <c r="AY1142" s="19">
        <f>IF(係数3!E1142="","",係数3!E1142)</f>
        <v>1.2400000000000001E-4</v>
      </c>
      <c r="AZ1142" s="19" t="str">
        <f>IF(係数3!F1142="","",係数3!F1142)</f>
        <v>(株)EFでんき(旧：(株)ライフエナジー)</v>
      </c>
      <c r="BA1142" s="19" t="str">
        <f>IF(係数3!G1142="","",係数3!G1142)</f>
        <v>(株)EFでんき(旧：(株)ライフエナジー)_メニューB</v>
      </c>
      <c r="BB1142" s="19">
        <f t="shared" si="35"/>
        <v>0.124</v>
      </c>
      <c r="BD1142" s="19" t="e">
        <f>IF(#REF!="","",#REF!)</f>
        <v>#REF!</v>
      </c>
    </row>
    <row r="1143" spans="47:56">
      <c r="AU1143" s="19" t="str">
        <f>IF(係数3!A1143="","",係数3!A1143)</f>
        <v/>
      </c>
      <c r="AV1143" s="19" t="str">
        <f>IF(係数3!B1143="","",係数3!B1143)</f>
        <v/>
      </c>
      <c r="AW1143" s="19" t="str">
        <f>IF(係数3!C1143="","",係数3!C1143)</f>
        <v>メニューC(残差)</v>
      </c>
      <c r="AX1143" s="19">
        <f>IF(係数3!D1143="","",係数3!D1143)</f>
        <v>0</v>
      </c>
      <c r="AY1143" s="19">
        <f>IF(係数3!E1143="","",係数3!E1143)</f>
        <v>0</v>
      </c>
      <c r="AZ1143" s="19" t="str">
        <f>IF(係数3!F1143="","",係数3!F1143)</f>
        <v>(株)EFでんき(旧：(株)ライフエナジー)</v>
      </c>
      <c r="BA1143" s="19" t="str">
        <f>IF(係数3!G1143="","",係数3!G1143)</f>
        <v>(株)EFでんき(旧：(株)ライフエナジー)_メニューC(残差)</v>
      </c>
      <c r="BB1143" s="19">
        <f t="shared" si="35"/>
        <v>0</v>
      </c>
      <c r="BD1143" s="19" t="e">
        <f>IF(#REF!="","",#REF!)</f>
        <v>#REF!</v>
      </c>
    </row>
    <row r="1144" spans="47:56">
      <c r="AU1144" s="19" t="str">
        <f>IF(係数3!A1144="","",係数3!A1144)</f>
        <v/>
      </c>
      <c r="AV1144" s="19" t="str">
        <f>IF(係数3!B1144="","",係数3!B1144)</f>
        <v/>
      </c>
      <c r="AW1144" s="19" t="str">
        <f>IF(係数3!C1144="","",係数3!C1144)</f>
        <v>(参考値)事業者全体</v>
      </c>
      <c r="AX1144" s="19">
        <f>IF(係数3!D1144="","",係数3!D1144)</f>
        <v>0</v>
      </c>
      <c r="AY1144" s="19">
        <f>IF(係数3!E1144="","",係数3!E1144)</f>
        <v>0</v>
      </c>
      <c r="AZ1144" s="19" t="str">
        <f>IF(係数3!F1144="","",係数3!F1144)</f>
        <v>(株)EFでんき(旧：(株)ライフエナジー)</v>
      </c>
      <c r="BA1144" s="19" t="str">
        <f>IF(係数3!G1144="","",係数3!G1144)</f>
        <v>(株)EFでんき(旧：(株)ライフエナジー)_(参考値)事業者全体</v>
      </c>
      <c r="BB1144" s="19">
        <f t="shared" si="35"/>
        <v>0</v>
      </c>
      <c r="BD1144" s="19" t="e">
        <f>IF(#REF!="","",#REF!)</f>
        <v>#REF!</v>
      </c>
    </row>
    <row r="1145" spans="47:56">
      <c r="AU1145" s="19" t="str">
        <f>IF(係数3!A1145="","",係数3!A1145)</f>
        <v>A0738</v>
      </c>
      <c r="AV1145" s="19" t="str">
        <f>IF(係数3!B1145="","",係数3!B1145)</f>
        <v>(株)グルーヴエナジー</v>
      </c>
      <c r="AW1145" s="19" t="str">
        <f>IF(係数3!C1145="","",係数3!C1145)</f>
        <v/>
      </c>
      <c r="AX1145" s="19">
        <f>IF(係数3!D1145="","",係数3!D1145)</f>
        <v>4.2999999999999999E-4</v>
      </c>
      <c r="AY1145" s="19">
        <f>IF(係数3!E1145="","",係数3!E1145)</f>
        <v>4.2999999999999999E-4</v>
      </c>
      <c r="AZ1145" s="19" t="str">
        <f>IF(係数3!F1145="","",係数3!F1145)</f>
        <v>(株)グルーヴエナジー</v>
      </c>
      <c r="BA1145" s="19" t="str">
        <f>IF(係数3!G1145="","",係数3!G1145)</f>
        <v>(株)グルーヴエナジー_</v>
      </c>
      <c r="BB1145" s="19">
        <f t="shared" si="35"/>
        <v>0.43</v>
      </c>
      <c r="BD1145" s="19" t="e">
        <f>IF(#REF!="","",#REF!)</f>
        <v>#REF!</v>
      </c>
    </row>
    <row r="1146" spans="47:56">
      <c r="AU1146" s="19" t="str">
        <f>IF(係数3!A1146="","",係数3!A1146)</f>
        <v>A0739</v>
      </c>
      <c r="AV1146" s="19" t="str">
        <f>IF(係数3!B1146="","",係数3!B1146)</f>
        <v>高知ニューエナジー(株)</v>
      </c>
      <c r="AW1146" s="19" t="str">
        <f>IF(係数3!C1146="","",係数3!C1146)</f>
        <v/>
      </c>
      <c r="AX1146" s="19">
        <f>IF(係数3!D1146="","",係数3!D1146)</f>
        <v>5.1199999999999998E-4</v>
      </c>
      <c r="AY1146" s="19">
        <f>IF(係数3!E1146="","",係数3!E1146)</f>
        <v>5.1199999999999998E-4</v>
      </c>
      <c r="AZ1146" s="19" t="str">
        <f>IF(係数3!F1146="","",係数3!F1146)</f>
        <v>高知ニューエナジー(株)</v>
      </c>
      <c r="BA1146" s="19" t="str">
        <f>IF(係数3!G1146="","",係数3!G1146)</f>
        <v>高知ニューエナジー(株)_</v>
      </c>
      <c r="BB1146" s="19">
        <f t="shared" si="35"/>
        <v>0.51200000000000001</v>
      </c>
      <c r="BD1146" s="19" t="e">
        <f>IF(#REF!="","",#REF!)</f>
        <v>#REF!</v>
      </c>
    </row>
    <row r="1147" spans="47:56">
      <c r="AU1147" s="19" t="str">
        <f>IF(係数3!A1147="","",係数3!A1147)</f>
        <v>A0740</v>
      </c>
      <c r="AV1147" s="19" t="str">
        <f>IF(係数3!B1147="","",係数3!B1147)</f>
        <v>もみじ電力(株)</v>
      </c>
      <c r="AW1147" s="19" t="str">
        <f>IF(係数3!C1147="","",係数3!C1147)</f>
        <v/>
      </c>
      <c r="AX1147" s="19">
        <f>IF(係数3!D1147="","",係数3!D1147)</f>
        <v>4.64E-4</v>
      </c>
      <c r="AY1147" s="19">
        <f>IF(係数3!E1147="","",係数3!E1147)</f>
        <v>4.64E-4</v>
      </c>
      <c r="AZ1147" s="19" t="str">
        <f>IF(係数3!F1147="","",係数3!F1147)</f>
        <v>もみじ電力(株)</v>
      </c>
      <c r="BA1147" s="19" t="str">
        <f>IF(係数3!G1147="","",係数3!G1147)</f>
        <v>もみじ電力(株)_</v>
      </c>
      <c r="BB1147" s="19">
        <f t="shared" si="35"/>
        <v>0.46400000000000002</v>
      </c>
      <c r="BD1147" s="19" t="e">
        <f>IF(#REF!="","",#REF!)</f>
        <v>#REF!</v>
      </c>
    </row>
    <row r="1148" spans="47:56">
      <c r="AU1148" s="19" t="str">
        <f>IF(係数3!A1148="","",係数3!A1148)</f>
        <v>A0742</v>
      </c>
      <c r="AV1148" s="19" t="str">
        <f>IF(係数3!B1148="","",係数3!B1148)</f>
        <v>(株)縁人</v>
      </c>
      <c r="AW1148" s="19" t="str">
        <f>IF(係数3!C1148="","",係数3!C1148)</f>
        <v/>
      </c>
      <c r="AX1148" s="19">
        <f>IF(係数3!D1148="","",係数3!D1148)</f>
        <v>5.1199999999999998E-4</v>
      </c>
      <c r="AY1148" s="19">
        <f>IF(係数3!E1148="","",係数3!E1148)</f>
        <v>5.1199999999999998E-4</v>
      </c>
      <c r="AZ1148" s="19" t="str">
        <f>IF(係数3!F1148="","",係数3!F1148)</f>
        <v>(株)縁人</v>
      </c>
      <c r="BA1148" s="19" t="str">
        <f>IF(係数3!G1148="","",係数3!G1148)</f>
        <v>(株)縁人_</v>
      </c>
      <c r="BB1148" s="19">
        <f t="shared" si="35"/>
        <v>0.51200000000000001</v>
      </c>
      <c r="BD1148" s="19" t="e">
        <f>IF(#REF!="","",#REF!)</f>
        <v>#REF!</v>
      </c>
    </row>
    <row r="1149" spans="47:56">
      <c r="AU1149" s="19" t="str">
        <f>IF(係数3!A1149="","",係数3!A1149)</f>
        <v>A0743</v>
      </c>
      <c r="AV1149" s="19" t="str">
        <f>IF(係数3!B1149="","",係数3!B1149)</f>
        <v>T＆Tエナジー(株)</v>
      </c>
      <c r="AW1149" s="19" t="str">
        <f>IF(係数3!C1149="","",係数3!C1149)</f>
        <v/>
      </c>
      <c r="AX1149" s="19">
        <f>IF(係数3!D1149="","",係数3!D1149)</f>
        <v>4.55E-4</v>
      </c>
      <c r="AY1149" s="19">
        <f>IF(係数3!E1149="","",係数3!E1149)</f>
        <v>4.55E-4</v>
      </c>
      <c r="AZ1149" s="19" t="str">
        <f>IF(係数3!F1149="","",係数3!F1149)</f>
        <v>T＆Tエナジー(株)</v>
      </c>
      <c r="BA1149" s="19" t="str">
        <f>IF(係数3!G1149="","",係数3!G1149)</f>
        <v>T＆Tエナジー(株)_</v>
      </c>
      <c r="BB1149" s="19">
        <f t="shared" si="35"/>
        <v>0.45500000000000002</v>
      </c>
      <c r="BD1149" s="19" t="e">
        <f>IF(#REF!="","",#REF!)</f>
        <v>#REF!</v>
      </c>
    </row>
    <row r="1150" spans="47:56">
      <c r="AU1150" s="19" t="str">
        <f>IF(係数3!A1150="","",係数3!A1150)</f>
        <v>A0744</v>
      </c>
      <c r="AV1150" s="19" t="str">
        <f>IF(係数3!B1150="","",係数3!B1150)</f>
        <v>(株)ルーク</v>
      </c>
      <c r="AW1150" s="19" t="str">
        <f>IF(係数3!C1150="","",係数3!C1150)</f>
        <v>メニューA</v>
      </c>
      <c r="AX1150" s="19">
        <f>IF(係数3!D1150="","",係数3!D1150)</f>
        <v>0</v>
      </c>
      <c r="AY1150" s="19">
        <f>IF(係数3!E1150="","",係数3!E1150)</f>
        <v>0</v>
      </c>
      <c r="AZ1150" s="19" t="str">
        <f>IF(係数3!F1150="","",係数3!F1150)</f>
        <v>(株)ルーク</v>
      </c>
      <c r="BA1150" s="19" t="str">
        <f>IF(係数3!G1150="","",係数3!G1150)</f>
        <v>(株)ルーク_メニューA</v>
      </c>
      <c r="BB1150" s="19">
        <f t="shared" si="35"/>
        <v>0</v>
      </c>
      <c r="BD1150" s="19" t="e">
        <f>IF(#REF!="","",#REF!)</f>
        <v>#REF!</v>
      </c>
    </row>
    <row r="1151" spans="47:56">
      <c r="AU1151" s="19" t="str">
        <f>IF(係数3!A1151="","",係数3!A1151)</f>
        <v/>
      </c>
      <c r="AV1151" s="19" t="str">
        <f>IF(係数3!B1151="","",係数3!B1151)</f>
        <v/>
      </c>
      <c r="AW1151" s="19" t="str">
        <f>IF(係数3!C1151="","",係数3!C1151)</f>
        <v>メニューB(残差)</v>
      </c>
      <c r="AX1151" s="19">
        <f>IF(係数3!D1151="","",係数3!D1151)</f>
        <v>4.2999999999999999E-4</v>
      </c>
      <c r="AY1151" s="19">
        <f>IF(係数3!E1151="","",係数3!E1151)</f>
        <v>4.2999999999999999E-4</v>
      </c>
      <c r="AZ1151" s="19" t="str">
        <f>IF(係数3!F1151="","",係数3!F1151)</f>
        <v>(株)ルーク</v>
      </c>
      <c r="BA1151" s="19" t="str">
        <f>IF(係数3!G1151="","",係数3!G1151)</f>
        <v>(株)ルーク_メニューB(残差)</v>
      </c>
      <c r="BB1151" s="19">
        <f t="shared" si="35"/>
        <v>0.43</v>
      </c>
      <c r="BD1151" s="19" t="e">
        <f>IF(#REF!="","",#REF!)</f>
        <v>#REF!</v>
      </c>
    </row>
    <row r="1152" spans="47:56">
      <c r="AU1152" s="19" t="str">
        <f>IF(係数3!A1152="","",係数3!A1152)</f>
        <v/>
      </c>
      <c r="AV1152" s="19" t="str">
        <f>IF(係数3!B1152="","",係数3!B1152)</f>
        <v/>
      </c>
      <c r="AW1152" s="19" t="str">
        <f>IF(係数3!C1152="","",係数3!C1152)</f>
        <v>(参考値)事業者全体</v>
      </c>
      <c r="AX1152" s="19">
        <f>IF(係数3!D1152="","",係数3!D1152)</f>
        <v>4.0900000000000002E-4</v>
      </c>
      <c r="AY1152" s="19">
        <f>IF(係数3!E1152="","",係数3!E1152)</f>
        <v>4.0900000000000002E-4</v>
      </c>
      <c r="AZ1152" s="19" t="str">
        <f>IF(係数3!F1152="","",係数3!F1152)</f>
        <v>(株)ルーク</v>
      </c>
      <c r="BA1152" s="19" t="str">
        <f>IF(係数3!G1152="","",係数3!G1152)</f>
        <v>(株)ルーク_(参考値)事業者全体</v>
      </c>
      <c r="BB1152" s="19">
        <f t="shared" si="35"/>
        <v>0.40900000000000003</v>
      </c>
      <c r="BD1152" s="19" t="e">
        <f>IF(#REF!="","",#REF!)</f>
        <v>#REF!</v>
      </c>
    </row>
    <row r="1153" spans="47:56">
      <c r="AU1153" s="19" t="str">
        <f>IF(係数3!A1153="","",係数3!A1153)</f>
        <v>A0746</v>
      </c>
      <c r="AV1153" s="19" t="str">
        <f>IF(係数3!B1153="","",係数3!B1153)</f>
        <v>かけがわ報徳パワー(株)</v>
      </c>
      <c r="AW1153" s="19" t="str">
        <f>IF(係数3!C1153="","",係数3!C1153)</f>
        <v/>
      </c>
      <c r="AX1153" s="19">
        <f>IF(係数3!D1153="","",係数3!D1153)</f>
        <v>0</v>
      </c>
      <c r="AY1153" s="19">
        <f>IF(係数3!E1153="","",係数3!E1153)</f>
        <v>0</v>
      </c>
      <c r="AZ1153" s="19" t="str">
        <f>IF(係数3!F1153="","",係数3!F1153)</f>
        <v>かけがわ報徳パワー(株)</v>
      </c>
      <c r="BA1153" s="19" t="str">
        <f>IF(係数3!G1153="","",係数3!G1153)</f>
        <v>かけがわ報徳パワー(株)_</v>
      </c>
      <c r="BB1153" s="19">
        <f t="shared" si="35"/>
        <v>0</v>
      </c>
      <c r="BD1153" s="19" t="e">
        <f>IF(#REF!="","",#REF!)</f>
        <v>#REF!</v>
      </c>
    </row>
    <row r="1154" spans="47:56">
      <c r="AU1154" s="19" t="str">
        <f>IF(係数3!A1154="","",係数3!A1154)</f>
        <v>A0747</v>
      </c>
      <c r="AV1154" s="19" t="str">
        <f>IF(係数3!B1154="","",係数3!B1154)</f>
        <v>SustainableEnergy(株)</v>
      </c>
      <c r="AW1154" s="19" t="str">
        <f>IF(係数3!C1154="","",係数3!C1154)</f>
        <v/>
      </c>
      <c r="AX1154" s="19">
        <f>IF(係数3!D1154="","",係数3!D1154)</f>
        <v>6.2100000000000002E-4</v>
      </c>
      <c r="AY1154" s="19">
        <f>IF(係数3!E1154="","",係数3!E1154)</f>
        <v>6.2100000000000002E-4</v>
      </c>
      <c r="AZ1154" s="19" t="str">
        <f>IF(係数3!F1154="","",係数3!F1154)</f>
        <v>SustainableEnergy(株)</v>
      </c>
      <c r="BA1154" s="19" t="str">
        <f>IF(係数3!G1154="","",係数3!G1154)</f>
        <v>SustainableEnergy(株)_</v>
      </c>
      <c r="BB1154" s="19">
        <f t="shared" si="35"/>
        <v>0.621</v>
      </c>
      <c r="BD1154" s="19" t="e">
        <f>IF(#REF!="","",#REF!)</f>
        <v>#REF!</v>
      </c>
    </row>
    <row r="1155" spans="47:56">
      <c r="AU1155" s="19" t="str">
        <f>IF(係数3!A1155="","",係数3!A1155)</f>
        <v>A0748</v>
      </c>
      <c r="AV1155" s="19" t="str">
        <f>IF(係数3!B1155="","",係数3!B1155)</f>
        <v>穂の国とよはし電力(株)</v>
      </c>
      <c r="AW1155" s="19" t="str">
        <f>IF(係数3!C1155="","",係数3!C1155)</f>
        <v/>
      </c>
      <c r="AX1155" s="19">
        <f>IF(係数3!D1155="","",係数3!D1155)</f>
        <v>2.4600000000000002E-4</v>
      </c>
      <c r="AY1155" s="19">
        <f>IF(係数3!E1155="","",係数3!E1155)</f>
        <v>2.4600000000000002E-4</v>
      </c>
      <c r="AZ1155" s="19" t="str">
        <f>IF(係数3!F1155="","",係数3!F1155)</f>
        <v>穂の国とよはし電力(株)</v>
      </c>
      <c r="BA1155" s="19" t="str">
        <f>IF(係数3!G1155="","",係数3!G1155)</f>
        <v>穂の国とよはし電力(株)_</v>
      </c>
      <c r="BB1155" s="19">
        <f t="shared" si="35"/>
        <v>0.24600000000000002</v>
      </c>
      <c r="BD1155" s="19" t="e">
        <f>IF(#REF!="","",#REF!)</f>
        <v>#REF!</v>
      </c>
    </row>
    <row r="1156" spans="47:56">
      <c r="AU1156" s="19" t="str">
        <f>IF(係数3!A1156="","",係数3!A1156)</f>
        <v>A0752</v>
      </c>
      <c r="AV1156" s="19" t="str">
        <f>IF(係数3!B1156="","",係数3!B1156)</f>
        <v>イワタニセントラル北海道(株)</v>
      </c>
      <c r="AW1156" s="19" t="str">
        <f>IF(係数3!C1156="","",係数3!C1156)</f>
        <v/>
      </c>
      <c r="AX1156" s="19">
        <f>IF(係数3!D1156="","",係数3!D1156)</f>
        <v>5.6499999999999996E-4</v>
      </c>
      <c r="AY1156" s="19">
        <f>IF(係数3!E1156="","",係数3!E1156)</f>
        <v>5.6499999999999996E-4</v>
      </c>
      <c r="AZ1156" s="19" t="str">
        <f>IF(係数3!F1156="","",係数3!F1156)</f>
        <v>イワタニセントラル北海道(株)</v>
      </c>
      <c r="BA1156" s="19" t="str">
        <f>IF(係数3!G1156="","",係数3!G1156)</f>
        <v>イワタニセントラル北海道(株)_</v>
      </c>
      <c r="BB1156" s="19">
        <f t="shared" si="35"/>
        <v>0.56499999999999995</v>
      </c>
      <c r="BD1156" s="19" t="e">
        <f>IF(#REF!="","",#REF!)</f>
        <v>#REF!</v>
      </c>
    </row>
    <row r="1157" spans="47:56">
      <c r="AU1157" s="19" t="str">
        <f>IF(係数3!A1157="","",係数3!A1157)</f>
        <v>A0753</v>
      </c>
      <c r="AV1157" s="19" t="str">
        <f>IF(係数3!B1157="","",係数3!B1157)</f>
        <v>ホームタウンエナジー(株)</v>
      </c>
      <c r="AW1157" s="19" t="str">
        <f>IF(係数3!C1157="","",係数3!C1157)</f>
        <v>メニューA</v>
      </c>
      <c r="AX1157" s="19">
        <f>IF(係数3!D1157="","",係数3!D1157)</f>
        <v>2.63E-4</v>
      </c>
      <c r="AY1157" s="19">
        <f>IF(係数3!E1157="","",係数3!E1157)</f>
        <v>2.63E-4</v>
      </c>
      <c r="AZ1157" s="19" t="str">
        <f>IF(係数3!F1157="","",係数3!F1157)</f>
        <v>ホームタウンエナジー(株)</v>
      </c>
      <c r="BA1157" s="19" t="str">
        <f>IF(係数3!G1157="","",係数3!G1157)</f>
        <v>ホームタウンエナジー(株)_メニューA</v>
      </c>
      <c r="BB1157" s="19">
        <f t="shared" si="35"/>
        <v>0.26300000000000001</v>
      </c>
      <c r="BD1157" s="19" t="e">
        <f>IF(#REF!="","",#REF!)</f>
        <v>#REF!</v>
      </c>
    </row>
    <row r="1158" spans="47:56">
      <c r="AU1158" s="19" t="str">
        <f>IF(係数3!A1158="","",係数3!A1158)</f>
        <v/>
      </c>
      <c r="AV1158" s="19" t="str">
        <f>IF(係数3!B1158="","",係数3!B1158)</f>
        <v/>
      </c>
      <c r="AW1158" s="19" t="str">
        <f>IF(係数3!C1158="","",係数3!C1158)</f>
        <v>メニューB(残差)</v>
      </c>
      <c r="AX1158" s="19">
        <f>IF(係数3!D1158="","",係数3!D1158)</f>
        <v>5.7899999999999998E-4</v>
      </c>
      <c r="AY1158" s="19">
        <f>IF(係数3!E1158="","",係数3!E1158)</f>
        <v>5.7899999999999998E-4</v>
      </c>
      <c r="AZ1158" s="19" t="str">
        <f>IF(係数3!F1158="","",係数3!F1158)</f>
        <v>ホームタウンエナジー(株)</v>
      </c>
      <c r="BA1158" s="19" t="str">
        <f>IF(係数3!G1158="","",係数3!G1158)</f>
        <v>ホームタウンエナジー(株)_メニューB(残差)</v>
      </c>
      <c r="BB1158" s="19">
        <f t="shared" ref="BB1158:BB1221" si="36">AY1158*1000</f>
        <v>0.57899999999999996</v>
      </c>
      <c r="BD1158" s="19" t="e">
        <f>IF(#REF!="","",#REF!)</f>
        <v>#REF!</v>
      </c>
    </row>
    <row r="1159" spans="47:56">
      <c r="AU1159" s="19" t="str">
        <f>IF(係数3!A1159="","",係数3!A1159)</f>
        <v/>
      </c>
      <c r="AV1159" s="19" t="str">
        <f>IF(係数3!B1159="","",係数3!B1159)</f>
        <v/>
      </c>
      <c r="AW1159" s="19" t="str">
        <f>IF(係数3!C1159="","",係数3!C1159)</f>
        <v>(参考値)事業者全体</v>
      </c>
      <c r="AX1159" s="19">
        <f>IF(係数3!D1159="","",係数3!D1159)</f>
        <v>5.4600000000000004E-4</v>
      </c>
      <c r="AY1159" s="19">
        <f>IF(係数3!E1159="","",係数3!E1159)</f>
        <v>5.4600000000000004E-4</v>
      </c>
      <c r="AZ1159" s="19" t="str">
        <f>IF(係数3!F1159="","",係数3!F1159)</f>
        <v>ホームタウンエナジー(株)</v>
      </c>
      <c r="BA1159" s="19" t="str">
        <f>IF(係数3!G1159="","",係数3!G1159)</f>
        <v>ホームタウンエナジー(株)_(参考値)事業者全体</v>
      </c>
      <c r="BB1159" s="19">
        <f t="shared" si="36"/>
        <v>0.54600000000000004</v>
      </c>
      <c r="BD1159" s="19" t="e">
        <f>IF(#REF!="","",#REF!)</f>
        <v>#REF!</v>
      </c>
    </row>
    <row r="1160" spans="47:56">
      <c r="AU1160" s="19" t="str">
        <f>IF(係数3!A1160="","",係数3!A1160)</f>
        <v>A0754</v>
      </c>
      <c r="AV1160" s="19" t="str">
        <f>IF(係数3!B1160="","",係数3!B1160)</f>
        <v>(株)彩の国でんき</v>
      </c>
      <c r="AW1160" s="19" t="str">
        <f>IF(係数3!C1160="","",係数3!C1160)</f>
        <v/>
      </c>
      <c r="AX1160" s="19">
        <f>IF(係数3!D1160="","",係数3!D1160)</f>
        <v>6.6200000000000005E-4</v>
      </c>
      <c r="AY1160" s="19">
        <f>IF(係数3!E1160="","",係数3!E1160)</f>
        <v>6.6200000000000005E-4</v>
      </c>
      <c r="AZ1160" s="19" t="str">
        <f>IF(係数3!F1160="","",係数3!F1160)</f>
        <v>(株)彩の国でんき</v>
      </c>
      <c r="BA1160" s="19" t="str">
        <f>IF(係数3!G1160="","",係数3!G1160)</f>
        <v>(株)彩の国でんき_</v>
      </c>
      <c r="BB1160" s="19">
        <f t="shared" si="36"/>
        <v>0.66200000000000003</v>
      </c>
      <c r="BD1160" s="19" t="e">
        <f>IF(#REF!="","",#REF!)</f>
        <v>#REF!</v>
      </c>
    </row>
    <row r="1161" spans="47:56">
      <c r="AU1161" s="19" t="str">
        <f>IF(係数3!A1161="","",係数3!A1161)</f>
        <v>A0758</v>
      </c>
      <c r="AV1161" s="19" t="str">
        <f>IF(係数3!B1161="","",係数3!B1161)</f>
        <v>(株)みやきエネルギー</v>
      </c>
      <c r="AW1161" s="19" t="str">
        <f>IF(係数3!C1161="","",係数3!C1161)</f>
        <v/>
      </c>
      <c r="AX1161" s="19">
        <f>IF(係数3!D1161="","",係数3!D1161)</f>
        <v>5.8299999999999997E-4</v>
      </c>
      <c r="AY1161" s="19">
        <f>IF(係数3!E1161="","",係数3!E1161)</f>
        <v>5.8299999999999997E-4</v>
      </c>
      <c r="AZ1161" s="19" t="str">
        <f>IF(係数3!F1161="","",係数3!F1161)</f>
        <v>(株)みやきエネルギー</v>
      </c>
      <c r="BA1161" s="19" t="str">
        <f>IF(係数3!G1161="","",係数3!G1161)</f>
        <v>(株)みやきエネルギー_</v>
      </c>
      <c r="BB1161" s="19">
        <f t="shared" si="36"/>
        <v>0.58299999999999996</v>
      </c>
      <c r="BD1161" s="19" t="e">
        <f>IF(#REF!="","",#REF!)</f>
        <v>#REF!</v>
      </c>
    </row>
    <row r="1162" spans="47:56">
      <c r="AU1162" s="19" t="str">
        <f>IF(係数3!A1162="","",係数3!A1162)</f>
        <v>A0759</v>
      </c>
      <c r="AV1162" s="19" t="str">
        <f>IF(係数3!B1162="","",係数3!B1162)</f>
        <v>(株)クリーンベンチャー21</v>
      </c>
      <c r="AW1162" s="19" t="str">
        <f>IF(係数3!C1162="","",係数3!C1162)</f>
        <v/>
      </c>
      <c r="AX1162" s="19">
        <f>IF(係数3!D1162="","",係数3!D1162)</f>
        <v>5.5400000000000002E-4</v>
      </c>
      <c r="AY1162" s="19">
        <f>IF(係数3!E1162="","",係数3!E1162)</f>
        <v>5.5400000000000002E-4</v>
      </c>
      <c r="AZ1162" s="19" t="str">
        <f>IF(係数3!F1162="","",係数3!F1162)</f>
        <v>(株)クリーンベンチャー21</v>
      </c>
      <c r="BA1162" s="19" t="str">
        <f>IF(係数3!G1162="","",係数3!G1162)</f>
        <v>(株)クリーンベンチャー21_</v>
      </c>
      <c r="BB1162" s="19">
        <f t="shared" si="36"/>
        <v>0.55400000000000005</v>
      </c>
      <c r="BD1162" s="19" t="e">
        <f>IF(#REF!="","",#REF!)</f>
        <v>#REF!</v>
      </c>
    </row>
    <row r="1163" spans="47:56">
      <c r="AU1163" s="19" t="str">
        <f>IF(係数3!A1163="","",係数3!A1163)</f>
        <v>A0760</v>
      </c>
      <c r="AV1163" s="19" t="str">
        <f>IF(係数3!B1163="","",係数3!B1163)</f>
        <v>三河商事(株)</v>
      </c>
      <c r="AW1163" s="19" t="str">
        <f>IF(係数3!C1163="","",係数3!C1163)</f>
        <v/>
      </c>
      <c r="AX1163" s="19">
        <f>IF(係数3!D1163="","",係数3!D1163)</f>
        <v>6.0300000000000002E-4</v>
      </c>
      <c r="AY1163" s="19">
        <f>IF(係数3!E1163="","",係数3!E1163)</f>
        <v>6.0300000000000002E-4</v>
      </c>
      <c r="AZ1163" s="19" t="str">
        <f>IF(係数3!F1163="","",係数3!F1163)</f>
        <v>三河商事(株)</v>
      </c>
      <c r="BA1163" s="19" t="str">
        <f>IF(係数3!G1163="","",係数3!G1163)</f>
        <v>三河商事(株)_</v>
      </c>
      <c r="BB1163" s="19">
        <f t="shared" si="36"/>
        <v>0.60299999999999998</v>
      </c>
      <c r="BD1163" s="19" t="e">
        <f>IF(#REF!="","",#REF!)</f>
        <v>#REF!</v>
      </c>
    </row>
    <row r="1164" spans="47:56">
      <c r="AU1164" s="19" t="str">
        <f>IF(係数3!A1164="","",係数3!A1164)</f>
        <v>A0764</v>
      </c>
      <c r="AV1164" s="19" t="str">
        <f>IF(係数3!B1164="","",係数3!B1164)</f>
        <v>沖縄新エネ開発(株)</v>
      </c>
      <c r="AW1164" s="19" t="str">
        <f>IF(係数3!C1164="","",係数3!C1164)</f>
        <v/>
      </c>
      <c r="AX1164" s="19">
        <f>IF(係数3!D1164="","",係数3!D1164)</f>
        <v>5.8100000000000003E-4</v>
      </c>
      <c r="AY1164" s="19">
        <f>IF(係数3!E1164="","",係数3!E1164)</f>
        <v>5.8100000000000003E-4</v>
      </c>
      <c r="AZ1164" s="19" t="str">
        <f>IF(係数3!F1164="","",係数3!F1164)</f>
        <v>沖縄新エネ開発(株)</v>
      </c>
      <c r="BA1164" s="19" t="str">
        <f>IF(係数3!G1164="","",係数3!G1164)</f>
        <v>沖縄新エネ開発(株)_</v>
      </c>
      <c r="BB1164" s="19">
        <f t="shared" si="36"/>
        <v>0.58100000000000007</v>
      </c>
      <c r="BD1164" s="19" t="e">
        <f>IF(#REF!="","",#REF!)</f>
        <v>#REF!</v>
      </c>
    </row>
    <row r="1165" spans="47:56">
      <c r="AU1165" s="19" t="str">
        <f>IF(係数3!A1165="","",係数3!A1165)</f>
        <v>A0770</v>
      </c>
      <c r="AV1165" s="19" t="str">
        <f>IF(係数3!B1165="","",係数3!B1165)</f>
        <v>(株)ほくだん</v>
      </c>
      <c r="AW1165" s="19" t="str">
        <f>IF(係数3!C1165="","",係数3!C1165)</f>
        <v/>
      </c>
      <c r="AX1165" s="19">
        <f>IF(係数3!D1165="","",係数3!D1165)</f>
        <v>4.0099999999999999E-4</v>
      </c>
      <c r="AY1165" s="19">
        <f>IF(係数3!E1165="","",係数3!E1165)</f>
        <v>4.0099999999999999E-4</v>
      </c>
      <c r="AZ1165" s="19" t="str">
        <f>IF(係数3!F1165="","",係数3!F1165)</f>
        <v>(株)ほくだん</v>
      </c>
      <c r="BA1165" s="19" t="str">
        <f>IF(係数3!G1165="","",係数3!G1165)</f>
        <v>(株)ほくだん_</v>
      </c>
      <c r="BB1165" s="19">
        <f t="shared" si="36"/>
        <v>0.40099999999999997</v>
      </c>
      <c r="BD1165" s="19" t="e">
        <f>IF(#REF!="","",#REF!)</f>
        <v>#REF!</v>
      </c>
    </row>
    <row r="1166" spans="47:56">
      <c r="AU1166" s="19" t="str">
        <f>IF(係数3!A1166="","",係数3!A1166)</f>
        <v>A0772</v>
      </c>
      <c r="AV1166" s="19" t="str">
        <f>IF(係数3!B1166="","",係数3!B1166)</f>
        <v>(株)エスコ</v>
      </c>
      <c r="AW1166" s="19" t="str">
        <f>IF(係数3!C1166="","",係数3!C1166)</f>
        <v/>
      </c>
      <c r="AX1166" s="19">
        <f>IF(係数3!D1166="","",係数3!D1166)</f>
        <v>4.06E-4</v>
      </c>
      <c r="AY1166" s="19">
        <f>IF(係数3!E1166="","",係数3!E1166)</f>
        <v>4.06E-4</v>
      </c>
      <c r="AZ1166" s="19" t="str">
        <f>IF(係数3!F1166="","",係数3!F1166)</f>
        <v>(株)エスコ</v>
      </c>
      <c r="BA1166" s="19" t="str">
        <f>IF(係数3!G1166="","",係数3!G1166)</f>
        <v>(株)エスコ_</v>
      </c>
      <c r="BB1166" s="19">
        <f t="shared" si="36"/>
        <v>0.40600000000000003</v>
      </c>
      <c r="BD1166" s="19" t="e">
        <f>IF(#REF!="","",#REF!)</f>
        <v>#REF!</v>
      </c>
    </row>
    <row r="1167" spans="47:56">
      <c r="AU1167" s="19" t="str">
        <f>IF(係数3!A1167="","",係数3!A1167)</f>
        <v>A0773</v>
      </c>
      <c r="AV1167" s="19" t="str">
        <f>IF(係数3!B1167="","",係数3!B1167)</f>
        <v>(株)Qvou</v>
      </c>
      <c r="AW1167" s="19" t="str">
        <f>IF(係数3!C1167="","",係数3!C1167)</f>
        <v/>
      </c>
      <c r="AX1167" s="19">
        <f>IF(係数3!D1167="","",係数3!D1167)</f>
        <v>3.88E-4</v>
      </c>
      <c r="AY1167" s="19">
        <f>IF(係数3!E1167="","",係数3!E1167)</f>
        <v>3.88E-4</v>
      </c>
      <c r="AZ1167" s="19" t="str">
        <f>IF(係数3!F1167="","",係数3!F1167)</f>
        <v>(株)Qvou</v>
      </c>
      <c r="BA1167" s="19" t="str">
        <f>IF(係数3!G1167="","",係数3!G1167)</f>
        <v>(株)Qvou_</v>
      </c>
      <c r="BB1167" s="19">
        <f t="shared" si="36"/>
        <v>0.38800000000000001</v>
      </c>
      <c r="BD1167" s="19" t="e">
        <f>IF(#REF!="","",#REF!)</f>
        <v>#REF!</v>
      </c>
    </row>
    <row r="1168" spans="47:56">
      <c r="AU1168" s="19" t="str">
        <f>IF(係数3!A1168="","",係数3!A1168)</f>
        <v>A0777</v>
      </c>
      <c r="AV1168" s="19" t="str">
        <f>IF(係数3!B1168="","",係数3!B1168)</f>
        <v>住友商事(株)</v>
      </c>
      <c r="AW1168" s="19" t="str">
        <f>IF(係数3!C1168="","",係数3!C1168)</f>
        <v>メニューA</v>
      </c>
      <c r="AX1168" s="19">
        <f>IF(係数3!D1168="","",係数3!D1168)</f>
        <v>0</v>
      </c>
      <c r="AY1168" s="19">
        <f>IF(係数3!E1168="","",係数3!E1168)</f>
        <v>0</v>
      </c>
      <c r="AZ1168" s="19" t="str">
        <f>IF(係数3!F1168="","",係数3!F1168)</f>
        <v>住友商事(株)</v>
      </c>
      <c r="BA1168" s="19" t="str">
        <f>IF(係数3!G1168="","",係数3!G1168)</f>
        <v>住友商事(株)_メニューA</v>
      </c>
      <c r="BB1168" s="19">
        <f t="shared" si="36"/>
        <v>0</v>
      </c>
      <c r="BD1168" s="19" t="e">
        <f>IF(#REF!="","",#REF!)</f>
        <v>#REF!</v>
      </c>
    </row>
    <row r="1169" spans="47:56">
      <c r="AU1169" s="19" t="str">
        <f>IF(係数3!A1169="","",係数3!A1169)</f>
        <v/>
      </c>
      <c r="AV1169" s="19" t="str">
        <f>IF(係数3!B1169="","",係数3!B1169)</f>
        <v/>
      </c>
      <c r="AW1169" s="19" t="str">
        <f>IF(係数3!C1169="","",係数3!C1169)</f>
        <v>メニューB(残差)</v>
      </c>
      <c r="AX1169" s="19">
        <f>IF(係数3!D1169="","",係数3!D1169)</f>
        <v>3.77E-4</v>
      </c>
      <c r="AY1169" s="19">
        <f>IF(係数3!E1169="","",係数3!E1169)</f>
        <v>3.77E-4</v>
      </c>
      <c r="AZ1169" s="19" t="str">
        <f>IF(係数3!F1169="","",係数3!F1169)</f>
        <v>住友商事(株)</v>
      </c>
      <c r="BA1169" s="19" t="str">
        <f>IF(係数3!G1169="","",係数3!G1169)</f>
        <v>住友商事(株)_メニューB(残差)</v>
      </c>
      <c r="BB1169" s="19">
        <f t="shared" si="36"/>
        <v>0.377</v>
      </c>
      <c r="BD1169" s="19" t="e">
        <f>IF(#REF!="","",#REF!)</f>
        <v>#REF!</v>
      </c>
    </row>
    <row r="1170" spans="47:56">
      <c r="AU1170" s="19" t="str">
        <f>IF(係数3!A1170="","",係数3!A1170)</f>
        <v/>
      </c>
      <c r="AV1170" s="19" t="str">
        <f>IF(係数3!B1170="","",係数3!B1170)</f>
        <v/>
      </c>
      <c r="AW1170" s="19" t="str">
        <f>IF(係数3!C1170="","",係数3!C1170)</f>
        <v>(参考値)事業者全体</v>
      </c>
      <c r="AX1170" s="19">
        <f>IF(係数3!D1170="","",係数3!D1170)</f>
        <v>3.6999999999999999E-4</v>
      </c>
      <c r="AY1170" s="19">
        <f>IF(係数3!E1170="","",係数3!E1170)</f>
        <v>3.6999999999999999E-4</v>
      </c>
      <c r="AZ1170" s="19" t="str">
        <f>IF(係数3!F1170="","",係数3!F1170)</f>
        <v>住友商事(株)</v>
      </c>
      <c r="BA1170" s="19" t="str">
        <f>IF(係数3!G1170="","",係数3!G1170)</f>
        <v>住友商事(株)_(参考値)事業者全体</v>
      </c>
      <c r="BB1170" s="19">
        <f t="shared" si="36"/>
        <v>0.37</v>
      </c>
      <c r="BD1170" s="19" t="e">
        <f>IF(#REF!="","",#REF!)</f>
        <v>#REF!</v>
      </c>
    </row>
    <row r="1171" spans="47:56">
      <c r="AU1171" s="19" t="str">
        <f>IF(係数3!A1171="","",係数3!A1171)</f>
        <v>A0781</v>
      </c>
      <c r="AV1171" s="19" t="str">
        <f>IF(係数3!B1171="","",係数3!B1171)</f>
        <v>(株)丸の内電力</v>
      </c>
      <c r="AW1171" s="19" t="str">
        <f>IF(係数3!C1171="","",係数3!C1171)</f>
        <v/>
      </c>
      <c r="AX1171" s="19">
        <f>IF(係数3!D1171="","",係数3!D1171)</f>
        <v>6.2699999999999995E-4</v>
      </c>
      <c r="AY1171" s="19">
        <f>IF(係数3!E1171="","",係数3!E1171)</f>
        <v>6.2699999999999995E-4</v>
      </c>
      <c r="AZ1171" s="19" t="str">
        <f>IF(係数3!F1171="","",係数3!F1171)</f>
        <v>(株)丸の内電力</v>
      </c>
      <c r="BA1171" s="19" t="str">
        <f>IF(係数3!G1171="","",係数3!G1171)</f>
        <v>(株)丸の内電力_</v>
      </c>
      <c r="BB1171" s="19">
        <f t="shared" si="36"/>
        <v>0.627</v>
      </c>
      <c r="BD1171" s="19" t="e">
        <f>IF(#REF!="","",#REF!)</f>
        <v>#REF!</v>
      </c>
    </row>
    <row r="1172" spans="47:56">
      <c r="AU1172" s="19" t="str">
        <f>IF(係数3!A1172="","",係数3!A1172)</f>
        <v>A0783</v>
      </c>
      <c r="AV1172" s="19" t="str">
        <f>IF(係数3!B1172="","",係数3!B1172)</f>
        <v>(株)中京電力</v>
      </c>
      <c r="AW1172" s="19" t="str">
        <f>IF(係数3!C1172="","",係数3!C1172)</f>
        <v/>
      </c>
      <c r="AX1172" s="19">
        <f>IF(係数3!D1172="","",係数3!D1172)</f>
        <v>4.6799999999999999E-4</v>
      </c>
      <c r="AY1172" s="19">
        <f>IF(係数3!E1172="","",係数3!E1172)</f>
        <v>4.6799999999999999E-4</v>
      </c>
      <c r="AZ1172" s="19" t="str">
        <f>IF(係数3!F1172="","",係数3!F1172)</f>
        <v>(株)中京電力</v>
      </c>
      <c r="BA1172" s="19" t="str">
        <f>IF(係数3!G1172="","",係数3!G1172)</f>
        <v>(株)中京電力_</v>
      </c>
      <c r="BB1172" s="19">
        <f t="shared" si="36"/>
        <v>0.46799999999999997</v>
      </c>
      <c r="BD1172" s="19" t="e">
        <f>IF(#REF!="","",#REF!)</f>
        <v>#REF!</v>
      </c>
    </row>
    <row r="1173" spans="47:56">
      <c r="AU1173" s="19" t="str">
        <f>IF(係数3!A1173="","",係数3!A1173)</f>
        <v>A0785</v>
      </c>
      <c r="AV1173" s="19" t="str">
        <f>IF(係数3!B1173="","",係数3!B1173)</f>
        <v>(株)クオリティプラス</v>
      </c>
      <c r="AW1173" s="19" t="str">
        <f>IF(係数3!C1173="","",係数3!C1173)</f>
        <v/>
      </c>
      <c r="AX1173" s="19">
        <f>IF(係数3!D1173="","",係数3!D1173)</f>
        <v>4.7600000000000002E-4</v>
      </c>
      <c r="AY1173" s="19">
        <f>IF(係数3!E1173="","",係数3!E1173)</f>
        <v>4.7600000000000002E-4</v>
      </c>
      <c r="AZ1173" s="19" t="str">
        <f>IF(係数3!F1173="","",係数3!F1173)</f>
        <v>(株)クオリティプラス</v>
      </c>
      <c r="BA1173" s="19" t="str">
        <f>IF(係数3!G1173="","",係数3!G1173)</f>
        <v>(株)クオリティプラス_</v>
      </c>
      <c r="BB1173" s="19">
        <f t="shared" si="36"/>
        <v>0.47600000000000003</v>
      </c>
      <c r="BD1173" s="19" t="e">
        <f>IF(#REF!="","",#REF!)</f>
        <v>#REF!</v>
      </c>
    </row>
    <row r="1174" spans="47:56">
      <c r="AU1174" s="19" t="str">
        <f>IF(係数3!A1174="","",係数3!A1174)</f>
        <v>A0786</v>
      </c>
      <c r="AV1174" s="19" t="str">
        <f>IF(係数3!B1174="","",係数3!B1174)</f>
        <v>Y.W.C.(株)</v>
      </c>
      <c r="AW1174" s="19" t="str">
        <f>IF(係数3!C1174="","",係数3!C1174)</f>
        <v>メニューA</v>
      </c>
      <c r="AX1174" s="19">
        <f>IF(係数3!D1174="","",係数3!D1174)</f>
        <v>4.0999999999999999E-4</v>
      </c>
      <c r="AY1174" s="19">
        <f>IF(係数3!E1174="","",係数3!E1174)</f>
        <v>4.0999999999999999E-4</v>
      </c>
      <c r="AZ1174" s="19" t="str">
        <f>IF(係数3!F1174="","",係数3!F1174)</f>
        <v>Y.W.C.(株)</v>
      </c>
      <c r="BA1174" s="19" t="str">
        <f>IF(係数3!G1174="","",係数3!G1174)</f>
        <v>Y.W.C.(株)_メニューA</v>
      </c>
      <c r="BB1174" s="19">
        <f t="shared" si="36"/>
        <v>0.41</v>
      </c>
      <c r="BD1174" s="19" t="e">
        <f>IF(#REF!="","",#REF!)</f>
        <v>#REF!</v>
      </c>
    </row>
    <row r="1175" spans="47:56">
      <c r="AU1175" s="19" t="str">
        <f>IF(係数3!A1175="","",係数3!A1175)</f>
        <v/>
      </c>
      <c r="AV1175" s="19" t="str">
        <f>IF(係数3!B1175="","",係数3!B1175)</f>
        <v/>
      </c>
      <c r="AW1175" s="19" t="str">
        <f>IF(係数3!C1175="","",係数3!C1175)</f>
        <v>メニューB(残差)</v>
      </c>
      <c r="AX1175" s="19">
        <f>IF(係数3!D1175="","",係数3!D1175)</f>
        <v>4.2499999999999998E-4</v>
      </c>
      <c r="AY1175" s="19">
        <f>IF(係数3!E1175="","",係数3!E1175)</f>
        <v>4.2499999999999998E-4</v>
      </c>
      <c r="AZ1175" s="19" t="str">
        <f>IF(係数3!F1175="","",係数3!F1175)</f>
        <v>Y.W.C.(株)</v>
      </c>
      <c r="BA1175" s="19" t="str">
        <f>IF(係数3!G1175="","",係数3!G1175)</f>
        <v>Y.W.C.(株)_メニューB(残差)</v>
      </c>
      <c r="BB1175" s="19">
        <f t="shared" si="36"/>
        <v>0.42499999999999999</v>
      </c>
      <c r="BD1175" s="19" t="e">
        <f>IF(#REF!="","",#REF!)</f>
        <v>#REF!</v>
      </c>
    </row>
    <row r="1176" spans="47:56">
      <c r="AU1176" s="19" t="str">
        <f>IF(係数3!A1176="","",係数3!A1176)</f>
        <v/>
      </c>
      <c r="AV1176" s="19" t="str">
        <f>IF(係数3!B1176="","",係数3!B1176)</f>
        <v/>
      </c>
      <c r="AW1176" s="19" t="str">
        <f>IF(係数3!C1176="","",係数3!C1176)</f>
        <v>(参考値)事業者全体</v>
      </c>
      <c r="AX1176" s="19">
        <f>IF(係数3!D1176="","",係数3!D1176)</f>
        <v>4.2099999999999999E-4</v>
      </c>
      <c r="AY1176" s="19">
        <f>IF(係数3!E1176="","",係数3!E1176)</f>
        <v>4.2099999999999999E-4</v>
      </c>
      <c r="AZ1176" s="19" t="str">
        <f>IF(係数3!F1176="","",係数3!F1176)</f>
        <v>Y.W.C.(株)</v>
      </c>
      <c r="BA1176" s="19" t="str">
        <f>IF(係数3!G1176="","",係数3!G1176)</f>
        <v>Y.W.C.(株)_(参考値)事業者全体</v>
      </c>
      <c r="BB1176" s="19">
        <f t="shared" si="36"/>
        <v>0.42099999999999999</v>
      </c>
      <c r="BD1176" s="19" t="e">
        <f>IF(#REF!="","",#REF!)</f>
        <v>#REF!</v>
      </c>
    </row>
    <row r="1177" spans="47:56">
      <c r="AU1177" s="19" t="str">
        <f>IF(係数3!A1177="","",係数3!A1177)</f>
        <v>A0792</v>
      </c>
      <c r="AV1177" s="19" t="str">
        <f>IF(係数3!B1177="","",係数3!B1177)</f>
        <v>(株)MTエナジー</v>
      </c>
      <c r="AW1177" s="19" t="str">
        <f>IF(係数3!C1177="","",係数3!C1177)</f>
        <v/>
      </c>
      <c r="AX1177" s="19">
        <f>IF(係数3!D1177="","",係数3!D1177)</f>
        <v>6.2299999999999996E-4</v>
      </c>
      <c r="AY1177" s="19">
        <f>IF(係数3!E1177="","",係数3!E1177)</f>
        <v>6.2299999999999996E-4</v>
      </c>
      <c r="AZ1177" s="19" t="str">
        <f>IF(係数3!F1177="","",係数3!F1177)</f>
        <v>(株)MTエナジー</v>
      </c>
      <c r="BA1177" s="19" t="str">
        <f>IF(係数3!G1177="","",係数3!G1177)</f>
        <v>(株)MTエナジー_</v>
      </c>
      <c r="BB1177" s="19">
        <f t="shared" si="36"/>
        <v>0.623</v>
      </c>
      <c r="BD1177" s="19" t="e">
        <f>IF(#REF!="","",#REF!)</f>
        <v>#REF!</v>
      </c>
    </row>
    <row r="1178" spans="47:56">
      <c r="AU1178" s="19" t="str">
        <f>IF(係数3!A1178="","",係数3!A1178)</f>
        <v>A0793</v>
      </c>
      <c r="AV1178" s="19" t="str">
        <f>IF(係数3!B1178="","",係数3!B1178)</f>
        <v>TGオクトパスエナジー(株)</v>
      </c>
      <c r="AW1178" s="19" t="str">
        <f>IF(係数3!C1178="","",係数3!C1178)</f>
        <v>メニューA</v>
      </c>
      <c r="AX1178" s="19">
        <f>IF(係数3!D1178="","",係数3!D1178)</f>
        <v>0</v>
      </c>
      <c r="AY1178" s="19">
        <f>IF(係数3!E1178="","",係数3!E1178)</f>
        <v>0</v>
      </c>
      <c r="AZ1178" s="19" t="str">
        <f>IF(係数3!F1178="","",係数3!F1178)</f>
        <v>TGオクトパスエナジー(株)</v>
      </c>
      <c r="BA1178" s="19" t="str">
        <f>IF(係数3!G1178="","",係数3!G1178)</f>
        <v>TGオクトパスエナジー(株)_メニューA</v>
      </c>
      <c r="BB1178" s="19">
        <f t="shared" si="36"/>
        <v>0</v>
      </c>
      <c r="BD1178" s="19" t="e">
        <f>IF(#REF!="","",#REF!)</f>
        <v>#REF!</v>
      </c>
    </row>
    <row r="1179" spans="47:56">
      <c r="AU1179" s="19" t="str">
        <f>IF(係数3!A1179="","",係数3!A1179)</f>
        <v/>
      </c>
      <c r="AV1179" s="19" t="str">
        <f>IF(係数3!B1179="","",係数3!B1179)</f>
        <v/>
      </c>
      <c r="AW1179" s="19" t="str">
        <f>IF(係数3!C1179="","",係数3!C1179)</f>
        <v>メニューB</v>
      </c>
      <c r="AX1179" s="19">
        <f>IF(係数3!D1179="","",係数3!D1179)</f>
        <v>2.9999999999999997E-4</v>
      </c>
      <c r="AY1179" s="19">
        <f>IF(係数3!E1179="","",係数3!E1179)</f>
        <v>2.9999999999999997E-4</v>
      </c>
      <c r="AZ1179" s="19" t="str">
        <f>IF(係数3!F1179="","",係数3!F1179)</f>
        <v>TGオクトパスエナジー(株)</v>
      </c>
      <c r="BA1179" s="19" t="str">
        <f>IF(係数3!G1179="","",係数3!G1179)</f>
        <v>TGオクトパスエナジー(株)_メニューB</v>
      </c>
      <c r="BB1179" s="19">
        <f t="shared" si="36"/>
        <v>0.3</v>
      </c>
      <c r="BD1179" s="19" t="e">
        <f>IF(#REF!="","",#REF!)</f>
        <v>#REF!</v>
      </c>
    </row>
    <row r="1180" spans="47:56">
      <c r="AU1180" s="19" t="str">
        <f>IF(係数3!A1180="","",係数3!A1180)</f>
        <v/>
      </c>
      <c r="AV1180" s="19" t="str">
        <f>IF(係数3!B1180="","",係数3!B1180)</f>
        <v/>
      </c>
      <c r="AW1180" s="19" t="str">
        <f>IF(係数3!C1180="","",係数3!C1180)</f>
        <v>(参考値)事業者全体</v>
      </c>
      <c r="AX1180" s="19">
        <f>IF(係数3!D1180="","",係数3!D1180)</f>
        <v>4.6E-5</v>
      </c>
      <c r="AY1180" s="19">
        <f>IF(係数3!E1180="","",係数3!E1180)</f>
        <v>4.6E-5</v>
      </c>
      <c r="AZ1180" s="19" t="str">
        <f>IF(係数3!F1180="","",係数3!F1180)</f>
        <v>TGオクトパスエナジー(株)</v>
      </c>
      <c r="BA1180" s="19" t="str">
        <f>IF(係数3!G1180="","",係数3!G1180)</f>
        <v>TGオクトパスエナジー(株)_(参考値)事業者全体</v>
      </c>
      <c r="BB1180" s="19">
        <f t="shared" si="36"/>
        <v>4.5999999999999999E-2</v>
      </c>
      <c r="BD1180" s="19" t="e">
        <f>IF(#REF!="","",#REF!)</f>
        <v>#REF!</v>
      </c>
    </row>
    <row r="1181" spans="47:56">
      <c r="AU1181" s="19" t="str">
        <f>IF(係数3!A1181="","",係数3!A1181)</f>
        <v>A0796</v>
      </c>
      <c r="AV1181" s="19" t="str">
        <f>IF(係数3!B1181="","",係数3!B1181)</f>
        <v>東北電力フロンティア(株)</v>
      </c>
      <c r="AW1181" s="19" t="str">
        <f>IF(係数3!C1181="","",係数3!C1181)</f>
        <v>メニューA</v>
      </c>
      <c r="AX1181" s="19">
        <f>IF(係数3!D1181="","",係数3!D1181)</f>
        <v>0</v>
      </c>
      <c r="AY1181" s="19">
        <f>IF(係数3!E1181="","",係数3!E1181)</f>
        <v>0</v>
      </c>
      <c r="AZ1181" s="19" t="str">
        <f>IF(係数3!F1181="","",係数3!F1181)</f>
        <v>東北電力フロンティア(株)</v>
      </c>
      <c r="BA1181" s="19" t="str">
        <f>IF(係数3!G1181="","",係数3!G1181)</f>
        <v>東北電力フロンティア(株)_メニューA</v>
      </c>
      <c r="BB1181" s="19">
        <f t="shared" si="36"/>
        <v>0</v>
      </c>
      <c r="BD1181" s="19" t="e">
        <f>IF(#REF!="","",#REF!)</f>
        <v>#REF!</v>
      </c>
    </row>
    <row r="1182" spans="47:56">
      <c r="AU1182" s="19" t="str">
        <f>IF(係数3!A1182="","",係数3!A1182)</f>
        <v/>
      </c>
      <c r="AV1182" s="19" t="str">
        <f>IF(係数3!B1182="","",係数3!B1182)</f>
        <v/>
      </c>
      <c r="AW1182" s="19" t="str">
        <f>IF(係数3!C1182="","",係数3!C1182)</f>
        <v>メニューB(残差)</v>
      </c>
      <c r="AX1182" s="19">
        <f>IF(係数3!D1182="","",係数3!D1182)</f>
        <v>5.2899999999999996E-4</v>
      </c>
      <c r="AY1182" s="19">
        <f>IF(係数3!E1182="","",係数3!E1182)</f>
        <v>5.2899999999999996E-4</v>
      </c>
      <c r="AZ1182" s="19" t="str">
        <f>IF(係数3!F1182="","",係数3!F1182)</f>
        <v>東北電力フロンティア(株)</v>
      </c>
      <c r="BA1182" s="19" t="str">
        <f>IF(係数3!G1182="","",係数3!G1182)</f>
        <v>東北電力フロンティア(株)_メニューB(残差)</v>
      </c>
      <c r="BB1182" s="19">
        <f t="shared" si="36"/>
        <v>0.52899999999999991</v>
      </c>
      <c r="BD1182" s="19" t="e">
        <f>IF(#REF!="","",#REF!)</f>
        <v>#REF!</v>
      </c>
    </row>
    <row r="1183" spans="47:56">
      <c r="AU1183" s="19" t="str">
        <f>IF(係数3!A1183="","",係数3!A1183)</f>
        <v/>
      </c>
      <c r="AV1183" s="19" t="str">
        <f>IF(係数3!B1183="","",係数3!B1183)</f>
        <v/>
      </c>
      <c r="AW1183" s="19" t="str">
        <f>IF(係数3!C1183="","",係数3!C1183)</f>
        <v>(参考値)事業者全体</v>
      </c>
      <c r="AX1183" s="19">
        <f>IF(係数3!D1183="","",係数3!D1183)</f>
        <v>5.2700000000000002E-4</v>
      </c>
      <c r="AY1183" s="19">
        <f>IF(係数3!E1183="","",係数3!E1183)</f>
        <v>5.2700000000000002E-4</v>
      </c>
      <c r="AZ1183" s="19" t="str">
        <f>IF(係数3!F1183="","",係数3!F1183)</f>
        <v>東北電力フロンティア(株)</v>
      </c>
      <c r="BA1183" s="19" t="str">
        <f>IF(係数3!G1183="","",係数3!G1183)</f>
        <v>東北電力フロンティア(株)_(参考値)事業者全体</v>
      </c>
      <c r="BB1183" s="19">
        <f t="shared" si="36"/>
        <v>0.52700000000000002</v>
      </c>
      <c r="BD1183" s="19" t="e">
        <f>IF(#REF!="","",#REF!)</f>
        <v>#REF!</v>
      </c>
    </row>
    <row r="1184" spans="47:56">
      <c r="AU1184" s="19" t="str">
        <f>IF(係数3!A1184="","",係数3!A1184)</f>
        <v>A0798</v>
      </c>
      <c r="AV1184" s="19" t="str">
        <f>IF(係数3!B1184="","",係数3!B1184)</f>
        <v>(株)ファラデー</v>
      </c>
      <c r="AW1184" s="19" t="str">
        <f>IF(係数3!C1184="","",係数3!C1184)</f>
        <v/>
      </c>
      <c r="AX1184" s="19">
        <f>IF(係数3!D1184="","",係数3!D1184)</f>
        <v>4.3300000000000001E-4</v>
      </c>
      <c r="AY1184" s="19">
        <f>IF(係数3!E1184="","",係数3!E1184)</f>
        <v>4.3300000000000001E-4</v>
      </c>
      <c r="AZ1184" s="19" t="str">
        <f>IF(係数3!F1184="","",係数3!F1184)</f>
        <v>(株)ファラデー</v>
      </c>
      <c r="BA1184" s="19" t="str">
        <f>IF(係数3!G1184="","",係数3!G1184)</f>
        <v>(株)ファラデー_</v>
      </c>
      <c r="BB1184" s="19">
        <f t="shared" si="36"/>
        <v>0.433</v>
      </c>
      <c r="BD1184" s="19" t="e">
        <f>IF(#REF!="","",#REF!)</f>
        <v>#REF!</v>
      </c>
    </row>
    <row r="1185" spans="47:56">
      <c r="AU1185" s="19" t="str">
        <f>IF(係数3!A1185="","",係数3!A1185)</f>
        <v>A0799</v>
      </c>
      <c r="AV1185" s="19" t="str">
        <f>IF(係数3!B1185="","",係数3!B1185)</f>
        <v>三菱HCキャピタルエナジー(株)</v>
      </c>
      <c r="AW1185" s="19" t="str">
        <f>IF(係数3!C1185="","",係数3!C1185)</f>
        <v/>
      </c>
      <c r="AX1185" s="19">
        <f>IF(係数3!D1185="","",係数3!D1185)</f>
        <v>0</v>
      </c>
      <c r="AY1185" s="19">
        <f>IF(係数3!E1185="","",係数3!E1185)</f>
        <v>0</v>
      </c>
      <c r="AZ1185" s="19" t="str">
        <f>IF(係数3!F1185="","",係数3!F1185)</f>
        <v>三菱HCキャピタルエナジー(株)</v>
      </c>
      <c r="BA1185" s="19" t="str">
        <f>IF(係数3!G1185="","",係数3!G1185)</f>
        <v>三菱HCキャピタルエナジー(株)_</v>
      </c>
      <c r="BB1185" s="19">
        <f t="shared" si="36"/>
        <v>0</v>
      </c>
      <c r="BD1185" s="19" t="e">
        <f>IF(#REF!="","",#REF!)</f>
        <v>#REF!</v>
      </c>
    </row>
    <row r="1186" spans="47:56">
      <c r="AU1186" s="19" t="str">
        <f>IF(係数3!A1186="","",係数3!A1186)</f>
        <v>A0800</v>
      </c>
      <c r="AV1186" s="19" t="str">
        <f>IF(係数3!B1186="","",係数3!B1186)</f>
        <v>(株)Meisin</v>
      </c>
      <c r="AW1186" s="19" t="str">
        <f>IF(係数3!C1186="","",係数3!C1186)</f>
        <v/>
      </c>
      <c r="AX1186" s="19">
        <f>IF(係数3!D1186="","",係数3!D1186)</f>
        <v>6.3199999999999997E-4</v>
      </c>
      <c r="AY1186" s="19">
        <f>IF(係数3!E1186="","",係数3!E1186)</f>
        <v>6.3199999999999997E-4</v>
      </c>
      <c r="AZ1186" s="19" t="str">
        <f>IF(係数3!F1186="","",係数3!F1186)</f>
        <v>(株)Meisin</v>
      </c>
      <c r="BA1186" s="19" t="str">
        <f>IF(係数3!G1186="","",係数3!G1186)</f>
        <v>(株)Meisin_</v>
      </c>
      <c r="BB1186" s="19">
        <f t="shared" si="36"/>
        <v>0.63200000000000001</v>
      </c>
      <c r="BD1186" s="19" t="e">
        <f>IF(#REF!="","",#REF!)</f>
        <v>#REF!</v>
      </c>
    </row>
    <row r="1187" spans="47:56">
      <c r="AU1187" s="19" t="str">
        <f>IF(係数3!A1187="","",係数3!A1187)</f>
        <v>A0802</v>
      </c>
      <c r="AV1187" s="19" t="str">
        <f>IF(係数3!B1187="","",係数3!B1187)</f>
        <v>大塚ビジネスサポート(株)</v>
      </c>
      <c r="AW1187" s="19" t="str">
        <f>IF(係数3!C1187="","",係数3!C1187)</f>
        <v/>
      </c>
      <c r="AX1187" s="19">
        <f>IF(係数3!D1187="","",係数3!D1187)</f>
        <v>3.9999999999999998E-6</v>
      </c>
      <c r="AY1187" s="19">
        <f>IF(係数3!E1187="","",係数3!E1187)</f>
        <v>3.9999999999999998E-6</v>
      </c>
      <c r="AZ1187" s="19" t="str">
        <f>IF(係数3!F1187="","",係数3!F1187)</f>
        <v>大塚ビジネスサポート(株)</v>
      </c>
      <c r="BA1187" s="19" t="str">
        <f>IF(係数3!G1187="","",係数3!G1187)</f>
        <v>大塚ビジネスサポート(株)_</v>
      </c>
      <c r="BB1187" s="19">
        <f t="shared" si="36"/>
        <v>4.0000000000000001E-3</v>
      </c>
      <c r="BD1187" s="19" t="e">
        <f>IF(#REF!="","",#REF!)</f>
        <v>#REF!</v>
      </c>
    </row>
    <row r="1188" spans="47:56">
      <c r="AU1188" s="19" t="str">
        <f>IF(係数3!A1188="","",係数3!A1188)</f>
        <v>A0803</v>
      </c>
      <c r="AV1188" s="19" t="str">
        <f>IF(係数3!B1188="","",係数3!B1188)</f>
        <v>出雲ケーブルビジョン(株)</v>
      </c>
      <c r="AW1188" s="19" t="str">
        <f>IF(係数3!C1188="","",係数3!C1188)</f>
        <v/>
      </c>
      <c r="AX1188" s="19">
        <f>IF(係数3!D1188="","",係数3!D1188)</f>
        <v>7.1199999999999996E-4</v>
      </c>
      <c r="AY1188" s="19">
        <f>IF(係数3!E1188="","",係数3!E1188)</f>
        <v>7.1199999999999996E-4</v>
      </c>
      <c r="AZ1188" s="19" t="str">
        <f>IF(係数3!F1188="","",係数3!F1188)</f>
        <v>出雲ケーブルビジョン(株)</v>
      </c>
      <c r="BA1188" s="19" t="str">
        <f>IF(係数3!G1188="","",係数3!G1188)</f>
        <v>出雲ケーブルビジョン(株)_</v>
      </c>
      <c r="BB1188" s="19">
        <f t="shared" si="36"/>
        <v>0.71199999999999997</v>
      </c>
      <c r="BD1188" s="19" t="e">
        <f>IF(#REF!="","",#REF!)</f>
        <v>#REF!</v>
      </c>
    </row>
    <row r="1189" spans="47:56">
      <c r="AU1189" s="19" t="str">
        <f>IF(係数3!A1189="","",係数3!A1189)</f>
        <v>A0806</v>
      </c>
      <c r="AV1189" s="19" t="str">
        <f>IF(係数3!B1189="","",係数3!B1189)</f>
        <v>いずも縁結び電力(株)</v>
      </c>
      <c r="AW1189" s="19" t="str">
        <f>IF(係数3!C1189="","",係数3!C1189)</f>
        <v/>
      </c>
      <c r="AX1189" s="19">
        <f>IF(係数3!D1189="","",係数3!D1189)</f>
        <v>9.8999999999999994E-5</v>
      </c>
      <c r="AY1189" s="19">
        <f>IF(係数3!E1189="","",係数3!E1189)</f>
        <v>9.8999999999999994E-5</v>
      </c>
      <c r="AZ1189" s="19" t="str">
        <f>IF(係数3!F1189="","",係数3!F1189)</f>
        <v>いずも縁結び電力(株)</v>
      </c>
      <c r="BA1189" s="19" t="str">
        <f>IF(係数3!G1189="","",係数3!G1189)</f>
        <v>いずも縁結び電力(株)_</v>
      </c>
      <c r="BB1189" s="19">
        <f t="shared" si="36"/>
        <v>9.8999999999999991E-2</v>
      </c>
      <c r="BD1189" s="19" t="e">
        <f>IF(#REF!="","",#REF!)</f>
        <v>#REF!</v>
      </c>
    </row>
    <row r="1190" spans="47:56">
      <c r="AU1190" s="19" t="str">
        <f>IF(係数3!A1190="","",係数3!A1190)</f>
        <v>A0807</v>
      </c>
      <c r="AV1190" s="19" t="str">
        <f>IF(係数3!B1190="","",係数3!B1190)</f>
        <v>恵那電力(株)</v>
      </c>
      <c r="AW1190" s="19" t="str">
        <f>IF(係数3!C1190="","",係数3!C1190)</f>
        <v>メニューA</v>
      </c>
      <c r="AX1190" s="19">
        <f>IF(係数3!D1190="","",係数3!D1190)</f>
        <v>2.6600000000000001E-4</v>
      </c>
      <c r="AY1190" s="19">
        <f>IF(係数3!E1190="","",係数3!E1190)</f>
        <v>2.6600000000000001E-4</v>
      </c>
      <c r="AZ1190" s="19" t="str">
        <f>IF(係数3!F1190="","",係数3!F1190)</f>
        <v>恵那電力(株)</v>
      </c>
      <c r="BA1190" s="19" t="str">
        <f>IF(係数3!G1190="","",係数3!G1190)</f>
        <v>恵那電力(株)_メニューA</v>
      </c>
      <c r="BB1190" s="19">
        <f t="shared" si="36"/>
        <v>0.26600000000000001</v>
      </c>
      <c r="BD1190" s="19" t="e">
        <f>IF(#REF!="","",#REF!)</f>
        <v>#REF!</v>
      </c>
    </row>
    <row r="1191" spans="47:56">
      <c r="AU1191" s="19" t="str">
        <f>IF(係数3!A1191="","",係数3!A1191)</f>
        <v/>
      </c>
      <c r="AV1191" s="19" t="str">
        <f>IF(係数3!B1191="","",係数3!B1191)</f>
        <v/>
      </c>
      <c r="AW1191" s="19" t="str">
        <f>IF(係数3!C1191="","",係数3!C1191)</f>
        <v>メニューB(残差)</v>
      </c>
      <c r="AX1191" s="19">
        <f>IF(係数3!D1191="","",係数3!D1191)</f>
        <v>3.4499999999999998E-4</v>
      </c>
      <c r="AY1191" s="19">
        <f>IF(係数3!E1191="","",係数3!E1191)</f>
        <v>3.4499999999999998E-4</v>
      </c>
      <c r="AZ1191" s="19" t="str">
        <f>IF(係数3!F1191="","",係数3!F1191)</f>
        <v>恵那電力(株)</v>
      </c>
      <c r="BA1191" s="19" t="str">
        <f>IF(係数3!G1191="","",係数3!G1191)</f>
        <v>恵那電力(株)_メニューB(残差)</v>
      </c>
      <c r="BB1191" s="19">
        <f t="shared" si="36"/>
        <v>0.34499999999999997</v>
      </c>
      <c r="BD1191" s="19" t="e">
        <f>IF(#REF!="","",#REF!)</f>
        <v>#REF!</v>
      </c>
    </row>
    <row r="1192" spans="47:56">
      <c r="AU1192" s="19" t="str">
        <f>IF(係数3!A1192="","",係数3!A1192)</f>
        <v/>
      </c>
      <c r="AV1192" s="19" t="str">
        <f>IF(係数3!B1192="","",係数3!B1192)</f>
        <v/>
      </c>
      <c r="AW1192" s="19" t="str">
        <f>IF(係数3!C1192="","",係数3!C1192)</f>
        <v>(参考値)事業者全体</v>
      </c>
      <c r="AX1192" s="19">
        <f>IF(係数3!D1192="","",係数3!D1192)</f>
        <v>3.3599999999999998E-4</v>
      </c>
      <c r="AY1192" s="19">
        <f>IF(係数3!E1192="","",係数3!E1192)</f>
        <v>3.3599999999999998E-4</v>
      </c>
      <c r="AZ1192" s="19" t="str">
        <f>IF(係数3!F1192="","",係数3!F1192)</f>
        <v>恵那電力(株)</v>
      </c>
      <c r="BA1192" s="19" t="str">
        <f>IF(係数3!G1192="","",係数3!G1192)</f>
        <v>恵那電力(株)_(参考値)事業者全体</v>
      </c>
      <c r="BB1192" s="19">
        <f t="shared" si="36"/>
        <v>0.33599999999999997</v>
      </c>
      <c r="BD1192" s="19" t="e">
        <f>IF(#REF!="","",#REF!)</f>
        <v>#REF!</v>
      </c>
    </row>
    <row r="1193" spans="47:56">
      <c r="AU1193" s="19" t="str">
        <f>IF(係数3!A1193="","",係数3!A1193)</f>
        <v>A0808</v>
      </c>
      <c r="AV1193" s="19" t="str">
        <f>IF(係数3!B1193="","",係数3!B1193)</f>
        <v>宇都宮ライトパワー(株)</v>
      </c>
      <c r="AW1193" s="19" t="str">
        <f>IF(係数3!C1193="","",係数3!C1193)</f>
        <v>メニューA</v>
      </c>
      <c r="AX1193" s="19">
        <f>IF(係数3!D1193="","",係数3!D1193)</f>
        <v>0</v>
      </c>
      <c r="AY1193" s="19">
        <f>IF(係数3!E1193="","",係数3!E1193)</f>
        <v>0</v>
      </c>
      <c r="AZ1193" s="19" t="str">
        <f>IF(係数3!F1193="","",係数3!F1193)</f>
        <v>宇都宮ライトパワー(株)</v>
      </c>
      <c r="BA1193" s="19" t="str">
        <f>IF(係数3!G1193="","",係数3!G1193)</f>
        <v>宇都宮ライトパワー(株)_メニューA</v>
      </c>
      <c r="BB1193" s="19">
        <f t="shared" si="36"/>
        <v>0</v>
      </c>
      <c r="BD1193" s="19" t="e">
        <f>IF(#REF!="","",#REF!)</f>
        <v>#REF!</v>
      </c>
    </row>
    <row r="1194" spans="47:56">
      <c r="AU1194" s="19" t="str">
        <f>IF(係数3!A1194="","",係数3!A1194)</f>
        <v/>
      </c>
      <c r="AV1194" s="19" t="str">
        <f>IF(係数3!B1194="","",係数3!B1194)</f>
        <v/>
      </c>
      <c r="AW1194" s="19" t="str">
        <f>IF(係数3!C1194="","",係数3!C1194)</f>
        <v>メニューB(残差)</v>
      </c>
      <c r="AX1194" s="19">
        <f>IF(係数3!D1194="","",係数3!D1194)</f>
        <v>3.6099999999999999E-4</v>
      </c>
      <c r="AY1194" s="19">
        <f>IF(係数3!E1194="","",係数3!E1194)</f>
        <v>3.6099999999999999E-4</v>
      </c>
      <c r="AZ1194" s="19" t="str">
        <f>IF(係数3!F1194="","",係数3!F1194)</f>
        <v>宇都宮ライトパワー(株)</v>
      </c>
      <c r="BA1194" s="19" t="str">
        <f>IF(係数3!G1194="","",係数3!G1194)</f>
        <v>宇都宮ライトパワー(株)_メニューB(残差)</v>
      </c>
      <c r="BB1194" s="19">
        <f t="shared" si="36"/>
        <v>0.36099999999999999</v>
      </c>
      <c r="BD1194" s="19" t="e">
        <f>IF(#REF!="","",#REF!)</f>
        <v>#REF!</v>
      </c>
    </row>
    <row r="1195" spans="47:56">
      <c r="AU1195" s="19" t="str">
        <f>IF(係数3!A1195="","",係数3!A1195)</f>
        <v/>
      </c>
      <c r="AV1195" s="19" t="str">
        <f>IF(係数3!B1195="","",係数3!B1195)</f>
        <v/>
      </c>
      <c r="AW1195" s="19" t="str">
        <f>IF(係数3!C1195="","",係数3!C1195)</f>
        <v>(参考値)事業者全体</v>
      </c>
      <c r="AX1195" s="19">
        <f>IF(係数3!D1195="","",係数3!D1195)</f>
        <v>3.1100000000000002E-4</v>
      </c>
      <c r="AY1195" s="19">
        <f>IF(係数3!E1195="","",係数3!E1195)</f>
        <v>3.1100000000000002E-4</v>
      </c>
      <c r="AZ1195" s="19" t="str">
        <f>IF(係数3!F1195="","",係数3!F1195)</f>
        <v>宇都宮ライトパワー(株)</v>
      </c>
      <c r="BA1195" s="19" t="str">
        <f>IF(係数3!G1195="","",係数3!G1195)</f>
        <v>宇都宮ライトパワー(株)_(参考値)事業者全体</v>
      </c>
      <c r="BB1195" s="19">
        <f t="shared" si="36"/>
        <v>0.311</v>
      </c>
      <c r="BD1195" s="19" t="e">
        <f>IF(#REF!="","",#REF!)</f>
        <v>#REF!</v>
      </c>
    </row>
    <row r="1196" spans="47:56">
      <c r="AU1196" s="19" t="str">
        <f>IF(係数3!A1196="","",係数3!A1196)</f>
        <v>A0809</v>
      </c>
      <c r="AV1196" s="19" t="str">
        <f>IF(係数3!B1196="","",係数3!B1196)</f>
        <v>帯広電力(株)</v>
      </c>
      <c r="AW1196" s="19" t="str">
        <f>IF(係数3!C1196="","",係数3!C1196)</f>
        <v/>
      </c>
      <c r="AX1196" s="19">
        <f>IF(係数3!D1196="","",係数3!D1196)</f>
        <v>4.75E-4</v>
      </c>
      <c r="AY1196" s="19">
        <f>IF(係数3!E1196="","",係数3!E1196)</f>
        <v>4.75E-4</v>
      </c>
      <c r="AZ1196" s="19" t="str">
        <f>IF(係数3!F1196="","",係数3!F1196)</f>
        <v>帯広電力(株)</v>
      </c>
      <c r="BA1196" s="19" t="str">
        <f>IF(係数3!G1196="","",係数3!G1196)</f>
        <v>帯広電力(株)_</v>
      </c>
      <c r="BB1196" s="19">
        <f t="shared" si="36"/>
        <v>0.47499999999999998</v>
      </c>
      <c r="BD1196" s="19" t="e">
        <f>IF(#REF!="","",#REF!)</f>
        <v>#REF!</v>
      </c>
    </row>
    <row r="1197" spans="47:56">
      <c r="AU1197" s="19" t="str">
        <f>IF(係数3!A1197="","",係数3!A1197)</f>
        <v>A0810</v>
      </c>
      <c r="AV1197" s="19" t="str">
        <f>IF(係数3!B1197="","",係数3!B1197)</f>
        <v>フジ物産(株)</v>
      </c>
      <c r="AW1197" s="19" t="str">
        <f>IF(係数3!C1197="","",係数3!C1197)</f>
        <v/>
      </c>
      <c r="AX1197" s="19">
        <f>IF(係数3!D1197="","",係数3!D1197)</f>
        <v>4.73E-4</v>
      </c>
      <c r="AY1197" s="19">
        <f>IF(係数3!E1197="","",係数3!E1197)</f>
        <v>4.73E-4</v>
      </c>
      <c r="AZ1197" s="19" t="str">
        <f>IF(係数3!F1197="","",係数3!F1197)</f>
        <v>フジ物産(株)</v>
      </c>
      <c r="BA1197" s="19" t="str">
        <f>IF(係数3!G1197="","",係数3!G1197)</f>
        <v>フジ物産(株)_</v>
      </c>
      <c r="BB1197" s="19">
        <f t="shared" si="36"/>
        <v>0.47300000000000003</v>
      </c>
      <c r="BD1197" s="19" t="e">
        <f>IF(#REF!="","",#REF!)</f>
        <v>#REF!</v>
      </c>
    </row>
    <row r="1198" spans="47:56">
      <c r="AU1198" s="19" t="str">
        <f>IF(係数3!A1198="","",係数3!A1198)</f>
        <v>A0812</v>
      </c>
      <c r="AV1198" s="19" t="str">
        <f>IF(係数3!B1198="","",係数3!B1198)</f>
        <v>金沢エナジー(株)</v>
      </c>
      <c r="AW1198" s="19" t="str">
        <f>IF(係数3!C1198="","",係数3!C1198)</f>
        <v>メニューA</v>
      </c>
      <c r="AX1198" s="19">
        <f>IF(係数3!D1198="","",係数3!D1198)</f>
        <v>0</v>
      </c>
      <c r="AY1198" s="19">
        <f>IF(係数3!E1198="","",係数3!E1198)</f>
        <v>0</v>
      </c>
      <c r="AZ1198" s="19" t="str">
        <f>IF(係数3!F1198="","",係数3!F1198)</f>
        <v>金沢エナジー(株)</v>
      </c>
      <c r="BA1198" s="19" t="str">
        <f>IF(係数3!G1198="","",係数3!G1198)</f>
        <v>金沢エナジー(株)_メニューA</v>
      </c>
      <c r="BB1198" s="19">
        <f t="shared" si="36"/>
        <v>0</v>
      </c>
      <c r="BD1198" s="19" t="e">
        <f>IF(#REF!="","",#REF!)</f>
        <v>#REF!</v>
      </c>
    </row>
    <row r="1199" spans="47:56">
      <c r="AU1199" s="19" t="str">
        <f>IF(係数3!A1199="","",係数3!A1199)</f>
        <v/>
      </c>
      <c r="AV1199" s="19" t="str">
        <f>IF(係数3!B1199="","",係数3!B1199)</f>
        <v/>
      </c>
      <c r="AW1199" s="19" t="str">
        <f>IF(係数3!C1199="","",係数3!C1199)</f>
        <v>メニューB(残差)</v>
      </c>
      <c r="AX1199" s="19">
        <f>IF(係数3!D1199="","",係数3!D1199)</f>
        <v>3.88E-4</v>
      </c>
      <c r="AY1199" s="19">
        <f>IF(係数3!E1199="","",係数3!E1199)</f>
        <v>3.88E-4</v>
      </c>
      <c r="AZ1199" s="19" t="str">
        <f>IF(係数3!F1199="","",係数3!F1199)</f>
        <v>金沢エナジー(株)</v>
      </c>
      <c r="BA1199" s="19" t="str">
        <f>IF(係数3!G1199="","",係数3!G1199)</f>
        <v>金沢エナジー(株)_メニューB(残差)</v>
      </c>
      <c r="BB1199" s="19">
        <f t="shared" si="36"/>
        <v>0.38800000000000001</v>
      </c>
      <c r="BD1199" s="19" t="e">
        <f>IF(#REF!="","",#REF!)</f>
        <v>#REF!</v>
      </c>
    </row>
    <row r="1200" spans="47:56">
      <c r="AU1200" s="19" t="str">
        <f>IF(係数3!A1200="","",係数3!A1200)</f>
        <v/>
      </c>
      <c r="AV1200" s="19" t="str">
        <f>IF(係数3!B1200="","",係数3!B1200)</f>
        <v/>
      </c>
      <c r="AW1200" s="19" t="str">
        <f>IF(係数3!C1200="","",係数3!C1200)</f>
        <v>(参考値)事業者全体</v>
      </c>
      <c r="AX1200" s="19">
        <f>IF(係数3!D1200="","",係数3!D1200)</f>
        <v>3.3100000000000002E-4</v>
      </c>
      <c r="AY1200" s="19">
        <f>IF(係数3!E1200="","",係数3!E1200)</f>
        <v>3.3100000000000002E-4</v>
      </c>
      <c r="AZ1200" s="19" t="str">
        <f>IF(係数3!F1200="","",係数3!F1200)</f>
        <v>金沢エナジー(株)</v>
      </c>
      <c r="BA1200" s="19" t="str">
        <f>IF(係数3!G1200="","",係数3!G1200)</f>
        <v>金沢エナジー(株)_(参考値)事業者全体</v>
      </c>
      <c r="BB1200" s="19">
        <f t="shared" si="36"/>
        <v>0.33100000000000002</v>
      </c>
      <c r="BD1200" s="19" t="e">
        <f>IF(#REF!="","",#REF!)</f>
        <v>#REF!</v>
      </c>
    </row>
    <row r="1201" spans="47:56">
      <c r="AU1201" s="19" t="str">
        <f>IF(係数3!A1201="","",係数3!A1201)</f>
        <v>A0817</v>
      </c>
      <c r="AV1201" s="19" t="str">
        <f>IF(係数3!B1201="","",係数3!B1201)</f>
        <v>(株)なんとエナジー</v>
      </c>
      <c r="AW1201" s="19" t="str">
        <f>IF(係数3!C1201="","",係数3!C1201)</f>
        <v/>
      </c>
      <c r="AX1201" s="19">
        <f>IF(係数3!D1201="","",係数3!D1201)</f>
        <v>4.4299999999999998E-4</v>
      </c>
      <c r="AY1201" s="19">
        <f>IF(係数3!E1201="","",係数3!E1201)</f>
        <v>4.4299999999999998E-4</v>
      </c>
      <c r="AZ1201" s="19" t="str">
        <f>IF(係数3!F1201="","",係数3!F1201)</f>
        <v>(株)なんとエナジー</v>
      </c>
      <c r="BA1201" s="19" t="str">
        <f>IF(係数3!G1201="","",係数3!G1201)</f>
        <v>(株)なんとエナジー_</v>
      </c>
      <c r="BB1201" s="19">
        <f t="shared" si="36"/>
        <v>0.443</v>
      </c>
      <c r="BD1201" s="19" t="e">
        <f>IF(#REF!="","",#REF!)</f>
        <v>#REF!</v>
      </c>
    </row>
    <row r="1202" spans="47:56">
      <c r="AU1202" s="19" t="str">
        <f>IF(係数3!A1202="","",係数3!A1202)</f>
        <v>A0819</v>
      </c>
      <c r="AV1202" s="19" t="str">
        <f>IF(係数3!B1202="","",係数3!B1202)</f>
        <v>(株)ボーダレス・ジャパン</v>
      </c>
      <c r="AW1202" s="19" t="str">
        <f>IF(係数3!C1202="","",係数3!C1202)</f>
        <v/>
      </c>
      <c r="AX1202" s="19">
        <f>IF(係数3!D1202="","",係数3!D1202)</f>
        <v>0</v>
      </c>
      <c r="AY1202" s="19">
        <f>IF(係数3!E1202="","",係数3!E1202)</f>
        <v>0</v>
      </c>
      <c r="AZ1202" s="19" t="str">
        <f>IF(係数3!F1202="","",係数3!F1202)</f>
        <v>(株)ボーダレス・ジャパン</v>
      </c>
      <c r="BA1202" s="19" t="str">
        <f>IF(係数3!G1202="","",係数3!G1202)</f>
        <v>(株)ボーダレス・ジャパン_</v>
      </c>
      <c r="BB1202" s="19">
        <f t="shared" si="36"/>
        <v>0</v>
      </c>
      <c r="BD1202" s="19" t="e">
        <f>IF(#REF!="","",#REF!)</f>
        <v>#REF!</v>
      </c>
    </row>
    <row r="1203" spans="47:56">
      <c r="AU1203" s="19" t="str">
        <f>IF(係数3!A1203="","",係数3!A1203)</f>
        <v>A0820</v>
      </c>
      <c r="AV1203" s="19" t="str">
        <f>IF(係数3!B1203="","",係数3!B1203)</f>
        <v>(株)ワット</v>
      </c>
      <c r="AW1203" s="19" t="str">
        <f>IF(係数3!C1203="","",係数3!C1203)</f>
        <v>メニューA</v>
      </c>
      <c r="AX1203" s="19">
        <f>IF(係数3!D1203="","",係数3!D1203)</f>
        <v>0</v>
      </c>
      <c r="AY1203" s="19">
        <f>IF(係数3!E1203="","",係数3!E1203)</f>
        <v>0</v>
      </c>
      <c r="AZ1203" s="19" t="str">
        <f>IF(係数3!F1203="","",係数3!F1203)</f>
        <v>(株)ワット</v>
      </c>
      <c r="BA1203" s="19" t="str">
        <f>IF(係数3!G1203="","",係数3!G1203)</f>
        <v>(株)ワット_メニューA</v>
      </c>
      <c r="BB1203" s="19">
        <f t="shared" si="36"/>
        <v>0</v>
      </c>
      <c r="BD1203" s="19" t="e">
        <f>IF(#REF!="","",#REF!)</f>
        <v>#REF!</v>
      </c>
    </row>
    <row r="1204" spans="47:56">
      <c r="AU1204" s="19" t="str">
        <f>IF(係数3!A1204="","",係数3!A1204)</f>
        <v/>
      </c>
      <c r="AV1204" s="19" t="str">
        <f>IF(係数3!B1204="","",係数3!B1204)</f>
        <v/>
      </c>
      <c r="AW1204" s="19" t="str">
        <f>IF(係数3!C1204="","",係数3!C1204)</f>
        <v>メニューB</v>
      </c>
      <c r="AX1204" s="19">
        <f>IF(係数3!D1204="","",係数3!D1204)</f>
        <v>0</v>
      </c>
      <c r="AY1204" s="19">
        <f>IF(係数3!E1204="","",係数3!E1204)</f>
        <v>0</v>
      </c>
      <c r="AZ1204" s="19" t="str">
        <f>IF(係数3!F1204="","",係数3!F1204)</f>
        <v>(株)ワット</v>
      </c>
      <c r="BA1204" s="19" t="str">
        <f>IF(係数3!G1204="","",係数3!G1204)</f>
        <v>(株)ワット_メニューB</v>
      </c>
      <c r="BB1204" s="19">
        <f t="shared" si="36"/>
        <v>0</v>
      </c>
      <c r="BD1204" s="19" t="e">
        <f>IF(#REF!="","",#REF!)</f>
        <v>#REF!</v>
      </c>
    </row>
    <row r="1205" spans="47:56">
      <c r="AU1205" s="19" t="str">
        <f>IF(係数3!A1205="","",係数3!A1205)</f>
        <v/>
      </c>
      <c r="AV1205" s="19" t="str">
        <f>IF(係数3!B1205="","",係数3!B1205)</f>
        <v/>
      </c>
      <c r="AW1205" s="19" t="str">
        <f>IF(係数3!C1205="","",係数3!C1205)</f>
        <v>(参考値)事業者全体</v>
      </c>
      <c r="AX1205" s="19">
        <f>IF(係数3!D1205="","",係数3!D1205)</f>
        <v>0</v>
      </c>
      <c r="AY1205" s="19">
        <f>IF(係数3!E1205="","",係数3!E1205)</f>
        <v>0</v>
      </c>
      <c r="AZ1205" s="19" t="str">
        <f>IF(係数3!F1205="","",係数3!F1205)</f>
        <v>(株)ワット</v>
      </c>
      <c r="BA1205" s="19" t="str">
        <f>IF(係数3!G1205="","",係数3!G1205)</f>
        <v>(株)ワット_(参考値)事業者全体</v>
      </c>
      <c r="BB1205" s="19">
        <f t="shared" si="36"/>
        <v>0</v>
      </c>
      <c r="BD1205" s="19" t="e">
        <f>IF(#REF!="","",#REF!)</f>
        <v>#REF!</v>
      </c>
    </row>
    <row r="1206" spans="47:56">
      <c r="AU1206" s="19" t="str">
        <f>IF(係数3!A1206="","",係数3!A1206)</f>
        <v>A0821</v>
      </c>
      <c r="AV1206" s="19" t="str">
        <f>IF(係数3!B1206="","",係数3!B1206)</f>
        <v>ジケイ・スペース(株)</v>
      </c>
      <c r="AW1206" s="19" t="str">
        <f>IF(係数3!C1206="","",係数3!C1206)</f>
        <v/>
      </c>
      <c r="AX1206" s="19">
        <f>IF(係数3!D1206="","",係数3!D1206)</f>
        <v>5.7399999999999997E-4</v>
      </c>
      <c r="AY1206" s="19">
        <f>IF(係数3!E1206="","",係数3!E1206)</f>
        <v>5.7399999999999997E-4</v>
      </c>
      <c r="AZ1206" s="19" t="str">
        <f>IF(係数3!F1206="","",係数3!F1206)</f>
        <v>ジケイ・スペース(株)</v>
      </c>
      <c r="BA1206" s="19" t="str">
        <f>IF(係数3!G1206="","",係数3!G1206)</f>
        <v>ジケイ・スペース(株)_</v>
      </c>
      <c r="BB1206" s="19">
        <f t="shared" si="36"/>
        <v>0.57399999999999995</v>
      </c>
      <c r="BD1206" s="19" t="e">
        <f>IF(#REF!="","",#REF!)</f>
        <v>#REF!</v>
      </c>
    </row>
    <row r="1207" spans="47:56">
      <c r="AU1207" s="19" t="str">
        <f>IF(係数3!A1207="","",係数3!A1207)</f>
        <v>A0822</v>
      </c>
      <c r="AV1207" s="19" t="str">
        <f>IF(係数3!B1207="","",係数3!B1207)</f>
        <v>広島ガス(株)</v>
      </c>
      <c r="AW1207" s="19" t="str">
        <f>IF(係数3!C1207="","",係数3!C1207)</f>
        <v>メニューA</v>
      </c>
      <c r="AX1207" s="19">
        <f>IF(係数3!D1207="","",係数3!D1207)</f>
        <v>0</v>
      </c>
      <c r="AY1207" s="19">
        <f>IF(係数3!E1207="","",係数3!E1207)</f>
        <v>0</v>
      </c>
      <c r="AZ1207" s="19" t="str">
        <f>IF(係数3!F1207="","",係数3!F1207)</f>
        <v>広島ガス(株)</v>
      </c>
      <c r="BA1207" s="19" t="str">
        <f>IF(係数3!G1207="","",係数3!G1207)</f>
        <v>広島ガス(株)_メニューA</v>
      </c>
      <c r="BB1207" s="19">
        <f t="shared" si="36"/>
        <v>0</v>
      </c>
      <c r="BD1207" s="19" t="e">
        <f>IF(#REF!="","",#REF!)</f>
        <v>#REF!</v>
      </c>
    </row>
    <row r="1208" spans="47:56">
      <c r="AU1208" s="19" t="str">
        <f>IF(係数3!A1208="","",係数3!A1208)</f>
        <v/>
      </c>
      <c r="AV1208" s="19" t="str">
        <f>IF(係数3!B1208="","",係数3!B1208)</f>
        <v/>
      </c>
      <c r="AW1208" s="19" t="str">
        <f>IF(係数3!C1208="","",係数3!C1208)</f>
        <v>メニューB(残差)</v>
      </c>
      <c r="AX1208" s="19">
        <f>IF(係数3!D1208="","",係数3!D1208)</f>
        <v>4.6200000000000001E-4</v>
      </c>
      <c r="AY1208" s="19">
        <f>IF(係数3!E1208="","",係数3!E1208)</f>
        <v>4.6200000000000001E-4</v>
      </c>
      <c r="AZ1208" s="19" t="str">
        <f>IF(係数3!F1208="","",係数3!F1208)</f>
        <v>広島ガス(株)</v>
      </c>
      <c r="BA1208" s="19" t="str">
        <f>IF(係数3!G1208="","",係数3!G1208)</f>
        <v>広島ガス(株)_メニューB(残差)</v>
      </c>
      <c r="BB1208" s="19">
        <f t="shared" si="36"/>
        <v>0.46200000000000002</v>
      </c>
      <c r="BD1208" s="19" t="e">
        <f>IF(#REF!="","",#REF!)</f>
        <v>#REF!</v>
      </c>
    </row>
    <row r="1209" spans="47:56">
      <c r="AU1209" s="19" t="str">
        <f>IF(係数3!A1209="","",係数3!A1209)</f>
        <v/>
      </c>
      <c r="AV1209" s="19" t="str">
        <f>IF(係数3!B1209="","",係数3!B1209)</f>
        <v/>
      </c>
      <c r="AW1209" s="19" t="str">
        <f>IF(係数3!C1209="","",係数3!C1209)</f>
        <v>(参考値)事業者全体</v>
      </c>
      <c r="AX1209" s="19">
        <f>IF(係数3!D1209="","",係数3!D1209)</f>
        <v>0</v>
      </c>
      <c r="AY1209" s="19">
        <f>IF(係数3!E1209="","",係数3!E1209)</f>
        <v>0</v>
      </c>
      <c r="AZ1209" s="19" t="str">
        <f>IF(係数3!F1209="","",係数3!F1209)</f>
        <v>広島ガス(株)</v>
      </c>
      <c r="BA1209" s="19" t="str">
        <f>IF(係数3!G1209="","",係数3!G1209)</f>
        <v>広島ガス(株)_(参考値)事業者全体</v>
      </c>
      <c r="BB1209" s="19">
        <f t="shared" si="36"/>
        <v>0</v>
      </c>
      <c r="BD1209" s="19" t="e">
        <f>IF(#REF!="","",#REF!)</f>
        <v>#REF!</v>
      </c>
    </row>
    <row r="1210" spans="47:56">
      <c r="AU1210" s="19" t="str">
        <f>IF(係数3!A1210="","",係数3!A1210)</f>
        <v>A0824</v>
      </c>
      <c r="AV1210" s="19" t="str">
        <f>IF(係数3!B1210="","",係数3!B1210)</f>
        <v>(株)IQg</v>
      </c>
      <c r="AW1210" s="19" t="str">
        <f>IF(係数3!C1210="","",係数3!C1210)</f>
        <v/>
      </c>
      <c r="AX1210" s="19">
        <f>IF(係数3!D1210="","",係数3!D1210)</f>
        <v>6.38E-4</v>
      </c>
      <c r="AY1210" s="19">
        <f>IF(係数3!E1210="","",係数3!E1210)</f>
        <v>6.38E-4</v>
      </c>
      <c r="AZ1210" s="19" t="str">
        <f>IF(係数3!F1210="","",係数3!F1210)</f>
        <v>(株)IQg</v>
      </c>
      <c r="BA1210" s="19" t="str">
        <f>IF(係数3!G1210="","",係数3!G1210)</f>
        <v>(株)IQg_</v>
      </c>
      <c r="BB1210" s="19">
        <f t="shared" si="36"/>
        <v>0.63800000000000001</v>
      </c>
      <c r="BD1210" s="19" t="e">
        <f>IF(#REF!="","",#REF!)</f>
        <v>#REF!</v>
      </c>
    </row>
    <row r="1211" spans="47:56">
      <c r="AU1211" s="19" t="str">
        <f>IF(係数3!A1211="","",係数3!A1211)</f>
        <v>A0825</v>
      </c>
      <c r="AV1211" s="19" t="str">
        <f>IF(係数3!B1211="","",係数3!B1211)</f>
        <v>最適でんき(株)（旧：エナジーサプライ(株)）</v>
      </c>
      <c r="AW1211" s="19" t="str">
        <f>IF(係数3!C1211="","",係数3!C1211)</f>
        <v/>
      </c>
      <c r="AX1211" s="19">
        <f>IF(係数3!D1211="","",係数3!D1211)</f>
        <v>4.7600000000000002E-4</v>
      </c>
      <c r="AY1211" s="19">
        <f>IF(係数3!E1211="","",係数3!E1211)</f>
        <v>4.7600000000000002E-4</v>
      </c>
      <c r="AZ1211" s="19" t="str">
        <f>IF(係数3!F1211="","",係数3!F1211)</f>
        <v>最適でんき(株)（旧：エナジーサプライ(株)）</v>
      </c>
      <c r="BA1211" s="19" t="str">
        <f>IF(係数3!G1211="","",係数3!G1211)</f>
        <v>最適でんき(株)（旧：エナジーサプライ(株)）_</v>
      </c>
      <c r="BB1211" s="19">
        <f t="shared" si="36"/>
        <v>0.47600000000000003</v>
      </c>
      <c r="BD1211" s="19" t="e">
        <f>IF(#REF!="","",#REF!)</f>
        <v>#REF!</v>
      </c>
    </row>
    <row r="1212" spans="47:56">
      <c r="AU1212" s="19" t="str">
        <f>IF(係数3!A1212="","",係数3!A1212)</f>
        <v>A0826</v>
      </c>
      <c r="AV1212" s="19" t="str">
        <f>IF(係数3!B1212="","",係数3!B1212)</f>
        <v>(株)FPS</v>
      </c>
      <c r="AW1212" s="19" t="str">
        <f>IF(係数3!C1212="","",係数3!C1212)</f>
        <v>メニューA</v>
      </c>
      <c r="AX1212" s="19">
        <f>IF(係数3!D1212="","",係数3!D1212)</f>
        <v>0</v>
      </c>
      <c r="AY1212" s="19">
        <f>IF(係数3!E1212="","",係数3!E1212)</f>
        <v>0</v>
      </c>
      <c r="AZ1212" s="19" t="str">
        <f>IF(係数3!F1212="","",係数3!F1212)</f>
        <v>(株)FPS</v>
      </c>
      <c r="BA1212" s="19" t="str">
        <f>IF(係数3!G1212="","",係数3!G1212)</f>
        <v>(株)FPS_メニューA</v>
      </c>
      <c r="BB1212" s="19">
        <f t="shared" si="36"/>
        <v>0</v>
      </c>
      <c r="BD1212" s="19" t="e">
        <f>IF(#REF!="","",#REF!)</f>
        <v>#REF!</v>
      </c>
    </row>
    <row r="1213" spans="47:56">
      <c r="AU1213" s="19" t="str">
        <f>IF(係数3!A1213="","",係数3!A1213)</f>
        <v/>
      </c>
      <c r="AV1213" s="19" t="str">
        <f>IF(係数3!B1213="","",係数3!B1213)</f>
        <v/>
      </c>
      <c r="AW1213" s="19" t="str">
        <f>IF(係数3!C1213="","",係数3!C1213)</f>
        <v>メニューB</v>
      </c>
      <c r="AX1213" s="19">
        <f>IF(係数3!D1213="","",係数3!D1213)</f>
        <v>0</v>
      </c>
      <c r="AY1213" s="19">
        <f>IF(係数3!E1213="","",係数3!E1213)</f>
        <v>0</v>
      </c>
      <c r="AZ1213" s="19" t="str">
        <f>IF(係数3!F1213="","",係数3!F1213)</f>
        <v>(株)FPS</v>
      </c>
      <c r="BA1213" s="19" t="str">
        <f>IF(係数3!G1213="","",係数3!G1213)</f>
        <v>(株)FPS_メニューB</v>
      </c>
      <c r="BB1213" s="19">
        <f t="shared" si="36"/>
        <v>0</v>
      </c>
      <c r="BD1213" s="19" t="e">
        <f>IF(#REF!="","",#REF!)</f>
        <v>#REF!</v>
      </c>
    </row>
    <row r="1214" spans="47:56">
      <c r="AU1214" s="19" t="str">
        <f>IF(係数3!A1214="","",係数3!A1214)</f>
        <v/>
      </c>
      <c r="AV1214" s="19" t="str">
        <f>IF(係数3!B1214="","",係数3!B1214)</f>
        <v/>
      </c>
      <c r="AW1214" s="19" t="str">
        <f>IF(係数3!C1214="","",係数3!C1214)</f>
        <v>メニューC</v>
      </c>
      <c r="AX1214" s="19">
        <f>IF(係数3!D1214="","",係数3!D1214)</f>
        <v>1.6699999999999999E-4</v>
      </c>
      <c r="AY1214" s="19">
        <f>IF(係数3!E1214="","",係数3!E1214)</f>
        <v>1.6699999999999999E-4</v>
      </c>
      <c r="AZ1214" s="19" t="str">
        <f>IF(係数3!F1214="","",係数3!F1214)</f>
        <v>(株)FPS</v>
      </c>
      <c r="BA1214" s="19" t="str">
        <f>IF(係数3!G1214="","",係数3!G1214)</f>
        <v>(株)FPS_メニューC</v>
      </c>
      <c r="BB1214" s="19">
        <f t="shared" si="36"/>
        <v>0.16699999999999998</v>
      </c>
      <c r="BD1214" s="19" t="e">
        <f>IF(#REF!="","",#REF!)</f>
        <v>#REF!</v>
      </c>
    </row>
    <row r="1215" spans="47:56">
      <c r="AU1215" s="19" t="str">
        <f>IF(係数3!A1215="","",係数3!A1215)</f>
        <v/>
      </c>
      <c r="AV1215" s="19" t="str">
        <f>IF(係数3!B1215="","",係数3!B1215)</f>
        <v/>
      </c>
      <c r="AW1215" s="19" t="str">
        <f>IF(係数3!C1215="","",係数3!C1215)</f>
        <v>メニューD</v>
      </c>
      <c r="AX1215" s="19">
        <f>IF(係数3!D1215="","",係数3!D1215)</f>
        <v>2.13E-4</v>
      </c>
      <c r="AY1215" s="19">
        <f>IF(係数3!E1215="","",係数3!E1215)</f>
        <v>2.13E-4</v>
      </c>
      <c r="AZ1215" s="19" t="str">
        <f>IF(係数3!F1215="","",係数3!F1215)</f>
        <v>(株)FPS</v>
      </c>
      <c r="BA1215" s="19" t="str">
        <f>IF(係数3!G1215="","",係数3!G1215)</f>
        <v>(株)FPS_メニューD</v>
      </c>
      <c r="BB1215" s="19">
        <f t="shared" si="36"/>
        <v>0.21299999999999999</v>
      </c>
      <c r="BD1215" s="19" t="e">
        <f>IF(#REF!="","",#REF!)</f>
        <v>#REF!</v>
      </c>
    </row>
    <row r="1216" spans="47:56">
      <c r="AU1216" s="19" t="str">
        <f>IF(係数3!A1216="","",係数3!A1216)</f>
        <v/>
      </c>
      <c r="AV1216" s="19" t="str">
        <f>IF(係数3!B1216="","",係数3!B1216)</f>
        <v/>
      </c>
      <c r="AW1216" s="19" t="str">
        <f>IF(係数3!C1216="","",係数3!C1216)</f>
        <v>メニューE</v>
      </c>
      <c r="AX1216" s="19">
        <f>IF(係数3!D1216="","",係数3!D1216)</f>
        <v>3.0499999999999999E-4</v>
      </c>
      <c r="AY1216" s="19">
        <f>IF(係数3!E1216="","",係数3!E1216)</f>
        <v>3.0499999999999999E-4</v>
      </c>
      <c r="AZ1216" s="19" t="str">
        <f>IF(係数3!F1216="","",係数3!F1216)</f>
        <v>(株)FPS</v>
      </c>
      <c r="BA1216" s="19" t="str">
        <f>IF(係数3!G1216="","",係数3!G1216)</f>
        <v>(株)FPS_メニューE</v>
      </c>
      <c r="BB1216" s="19">
        <f t="shared" si="36"/>
        <v>0.30499999999999999</v>
      </c>
      <c r="BD1216" s="19" t="e">
        <f>IF(#REF!="","",#REF!)</f>
        <v>#REF!</v>
      </c>
    </row>
    <row r="1217" spans="47:56">
      <c r="AU1217" s="19" t="str">
        <f>IF(係数3!A1217="","",係数3!A1217)</f>
        <v/>
      </c>
      <c r="AV1217" s="19" t="str">
        <f>IF(係数3!B1217="","",係数3!B1217)</f>
        <v/>
      </c>
      <c r="AW1217" s="19" t="str">
        <f>IF(係数3!C1217="","",係数3!C1217)</f>
        <v>メニューF</v>
      </c>
      <c r="AX1217" s="19">
        <f>IF(係数3!D1217="","",係数3!D1217)</f>
        <v>3.97E-4</v>
      </c>
      <c r="AY1217" s="19">
        <f>IF(係数3!E1217="","",係数3!E1217)</f>
        <v>3.97E-4</v>
      </c>
      <c r="AZ1217" s="19" t="str">
        <f>IF(係数3!F1217="","",係数3!F1217)</f>
        <v>(株)FPS</v>
      </c>
      <c r="BA1217" s="19" t="str">
        <f>IF(係数3!G1217="","",係数3!G1217)</f>
        <v>(株)FPS_メニューF</v>
      </c>
      <c r="BB1217" s="19">
        <f t="shared" si="36"/>
        <v>0.39700000000000002</v>
      </c>
      <c r="BD1217" s="19" t="e">
        <f>IF(#REF!="","",#REF!)</f>
        <v>#REF!</v>
      </c>
    </row>
    <row r="1218" spans="47:56">
      <c r="AU1218" s="19" t="str">
        <f>IF(係数3!A1218="","",係数3!A1218)</f>
        <v/>
      </c>
      <c r="AV1218" s="19" t="str">
        <f>IF(係数3!B1218="","",係数3!B1218)</f>
        <v/>
      </c>
      <c r="AW1218" s="19" t="str">
        <f>IF(係数3!C1218="","",係数3!C1218)</f>
        <v>メニューG(残差)</v>
      </c>
      <c r="AX1218" s="19">
        <f>IF(係数3!D1218="","",係数3!D1218)</f>
        <v>4.57E-4</v>
      </c>
      <c r="AY1218" s="19">
        <f>IF(係数3!E1218="","",係数3!E1218)</f>
        <v>4.57E-4</v>
      </c>
      <c r="AZ1218" s="19" t="str">
        <f>IF(係数3!F1218="","",係数3!F1218)</f>
        <v>(株)FPS</v>
      </c>
      <c r="BA1218" s="19" t="str">
        <f>IF(係数3!G1218="","",係数3!G1218)</f>
        <v>(株)FPS_メニューG(残差)</v>
      </c>
      <c r="BB1218" s="19">
        <f t="shared" si="36"/>
        <v>0.45700000000000002</v>
      </c>
      <c r="BD1218" s="19" t="e">
        <f>IF(#REF!="","",#REF!)</f>
        <v>#REF!</v>
      </c>
    </row>
    <row r="1219" spans="47:56">
      <c r="AU1219" s="19" t="str">
        <f>IF(係数3!A1219="","",係数3!A1219)</f>
        <v/>
      </c>
      <c r="AV1219" s="19" t="str">
        <f>IF(係数3!B1219="","",係数3!B1219)</f>
        <v/>
      </c>
      <c r="AW1219" s="19" t="str">
        <f>IF(係数3!C1219="","",係数3!C1219)</f>
        <v>(参考値)事業者全体</v>
      </c>
      <c r="AX1219" s="19">
        <f>IF(係数3!D1219="","",係数3!D1219)</f>
        <v>4.2499999999999998E-4</v>
      </c>
      <c r="AY1219" s="19">
        <f>IF(係数3!E1219="","",係数3!E1219)</f>
        <v>4.2499999999999998E-4</v>
      </c>
      <c r="AZ1219" s="19" t="str">
        <f>IF(係数3!F1219="","",係数3!F1219)</f>
        <v>(株)FPS</v>
      </c>
      <c r="BA1219" s="19" t="str">
        <f>IF(係数3!G1219="","",係数3!G1219)</f>
        <v>(株)FPS_(参考値)事業者全体</v>
      </c>
      <c r="BB1219" s="19">
        <f t="shared" si="36"/>
        <v>0.42499999999999999</v>
      </c>
      <c r="BD1219" s="19" t="e">
        <f>IF(#REF!="","",#REF!)</f>
        <v>#REF!</v>
      </c>
    </row>
    <row r="1220" spans="47:56">
      <c r="AU1220" s="19" t="str">
        <f>IF(係数3!A1220="","",係数3!A1220)</f>
        <v>A0827</v>
      </c>
      <c r="AV1220" s="19" t="str">
        <f>IF(係数3!B1220="","",係数3!B1220)</f>
        <v>大熊るるるん電力(株)</v>
      </c>
      <c r="AW1220" s="19" t="str">
        <f>IF(係数3!C1220="","",係数3!C1220)</f>
        <v/>
      </c>
      <c r="AX1220" s="19">
        <f>IF(係数3!D1220="","",係数3!D1220)</f>
        <v>5.7399999999999997E-4</v>
      </c>
      <c r="AY1220" s="19">
        <f>IF(係数3!E1220="","",係数3!E1220)</f>
        <v>5.7399999999999997E-4</v>
      </c>
      <c r="AZ1220" s="19" t="str">
        <f>IF(係数3!F1220="","",係数3!F1220)</f>
        <v>大熊るるるん電力(株)</v>
      </c>
      <c r="BA1220" s="19" t="str">
        <f>IF(係数3!G1220="","",係数3!G1220)</f>
        <v>大熊るるるん電力(株)_</v>
      </c>
      <c r="BB1220" s="19">
        <f t="shared" si="36"/>
        <v>0.57399999999999995</v>
      </c>
      <c r="BD1220" s="19" t="e">
        <f>IF(#REF!="","",#REF!)</f>
        <v>#REF!</v>
      </c>
    </row>
    <row r="1221" spans="47:56">
      <c r="AU1221" s="19" t="str">
        <f>IF(係数3!A1221="","",係数3!A1221)</f>
        <v>A0829</v>
      </c>
      <c r="AV1221" s="19" t="str">
        <f>IF(係数3!B1221="","",係数3!B1221)</f>
        <v>(株)レックス</v>
      </c>
      <c r="AW1221" s="19" t="str">
        <f>IF(係数3!C1221="","",係数3!C1221)</f>
        <v>メニューA</v>
      </c>
      <c r="AX1221" s="19">
        <f>IF(係数3!D1221="","",係数3!D1221)</f>
        <v>5.4699999999999996E-4</v>
      </c>
      <c r="AY1221" s="19">
        <f>IF(係数3!E1221="","",係数3!E1221)</f>
        <v>5.4699999999999996E-4</v>
      </c>
      <c r="AZ1221" s="19" t="str">
        <f>IF(係数3!F1221="","",係数3!F1221)</f>
        <v>(株)レックス</v>
      </c>
      <c r="BA1221" s="19" t="str">
        <f>IF(係数3!G1221="","",係数3!G1221)</f>
        <v>(株)レックス_メニューA</v>
      </c>
      <c r="BB1221" s="19">
        <f t="shared" si="36"/>
        <v>0.54699999999999993</v>
      </c>
      <c r="BD1221" s="19" t="e">
        <f>IF(#REF!="","",#REF!)</f>
        <v>#REF!</v>
      </c>
    </row>
    <row r="1222" spans="47:56">
      <c r="AU1222" s="19" t="str">
        <f>IF(係数3!A1222="","",係数3!A1222)</f>
        <v/>
      </c>
      <c r="AV1222" s="19" t="str">
        <f>IF(係数3!B1222="","",係数3!B1222)</f>
        <v/>
      </c>
      <c r="AW1222" s="19" t="str">
        <f>IF(係数3!C1222="","",係数3!C1222)</f>
        <v>(参考値)事業者全体</v>
      </c>
      <c r="AX1222" s="19">
        <f>IF(係数3!D1222="","",係数3!D1222)</f>
        <v>5.4699999999999996E-4</v>
      </c>
      <c r="AY1222" s="19">
        <f>IF(係数3!E1222="","",係数3!E1222)</f>
        <v>5.4699999999999996E-4</v>
      </c>
      <c r="AZ1222" s="19" t="str">
        <f>IF(係数3!F1222="","",係数3!F1222)</f>
        <v>(株)レックス</v>
      </c>
      <c r="BA1222" s="19" t="str">
        <f>IF(係数3!G1222="","",係数3!G1222)</f>
        <v>(株)レックス_(参考値)事業者全体</v>
      </c>
      <c r="BB1222" s="19">
        <f t="shared" ref="BB1222:BB1285" si="37">AY1222*1000</f>
        <v>0.54699999999999993</v>
      </c>
      <c r="BD1222" s="19" t="e">
        <f>IF(#REF!="","",#REF!)</f>
        <v>#REF!</v>
      </c>
    </row>
    <row r="1223" spans="47:56">
      <c r="AU1223" s="19" t="str">
        <f>IF(係数3!A1223="","",係数3!A1223)</f>
        <v>A0831</v>
      </c>
      <c r="AV1223" s="19" t="str">
        <f>IF(係数3!B1223="","",係数3!B1223)</f>
        <v>おきたま新電力(株)</v>
      </c>
      <c r="AW1223" s="19" t="str">
        <f>IF(係数3!C1223="","",係数3!C1223)</f>
        <v>メニューA</v>
      </c>
      <c r="AX1223" s="19">
        <f>IF(係数3!D1223="","",係数3!D1223)</f>
        <v>0</v>
      </c>
      <c r="AY1223" s="19">
        <f>IF(係数3!E1223="","",係数3!E1223)</f>
        <v>0</v>
      </c>
      <c r="AZ1223" s="19" t="str">
        <f>IF(係数3!F1223="","",係数3!F1223)</f>
        <v>おきたま新電力(株)</v>
      </c>
      <c r="BA1223" s="19" t="str">
        <f>IF(係数3!G1223="","",係数3!G1223)</f>
        <v>おきたま新電力(株)_メニューA</v>
      </c>
      <c r="BB1223" s="19">
        <f t="shared" si="37"/>
        <v>0</v>
      </c>
      <c r="BD1223" s="19" t="e">
        <f>IF(#REF!="","",#REF!)</f>
        <v>#REF!</v>
      </c>
    </row>
    <row r="1224" spans="47:56">
      <c r="AU1224" s="19" t="str">
        <f>IF(係数3!A1224="","",係数3!A1224)</f>
        <v/>
      </c>
      <c r="AV1224" s="19" t="str">
        <f>IF(係数3!B1224="","",係数3!B1224)</f>
        <v/>
      </c>
      <c r="AW1224" s="19" t="str">
        <f>IF(係数3!C1224="","",係数3!C1224)</f>
        <v>メニューB(残差)</v>
      </c>
      <c r="AX1224" s="19">
        <f>IF(係数3!D1224="","",係数3!D1224)</f>
        <v>5.9800000000000001E-4</v>
      </c>
      <c r="AY1224" s="19">
        <f>IF(係数3!E1224="","",係数3!E1224)</f>
        <v>5.9800000000000001E-4</v>
      </c>
      <c r="AZ1224" s="19" t="str">
        <f>IF(係数3!F1224="","",係数3!F1224)</f>
        <v>おきたま新電力(株)</v>
      </c>
      <c r="BA1224" s="19" t="str">
        <f>IF(係数3!G1224="","",係数3!G1224)</f>
        <v>おきたま新電力(株)_メニューB(残差)</v>
      </c>
      <c r="BB1224" s="19">
        <f t="shared" si="37"/>
        <v>0.59799999999999998</v>
      </c>
      <c r="BD1224" s="19" t="e">
        <f>IF(#REF!="","",#REF!)</f>
        <v>#REF!</v>
      </c>
    </row>
    <row r="1225" spans="47:56">
      <c r="AU1225" s="19" t="str">
        <f>IF(係数3!A1225="","",係数3!A1225)</f>
        <v/>
      </c>
      <c r="AV1225" s="19" t="str">
        <f>IF(係数3!B1225="","",係数3!B1225)</f>
        <v/>
      </c>
      <c r="AW1225" s="19" t="str">
        <f>IF(係数3!C1225="","",係数3!C1225)</f>
        <v>(参考値)事業者全体</v>
      </c>
      <c r="AX1225" s="19">
        <f>IF(係数3!D1225="","",係数3!D1225)</f>
        <v>5.1800000000000001E-4</v>
      </c>
      <c r="AY1225" s="19">
        <f>IF(係数3!E1225="","",係数3!E1225)</f>
        <v>5.1800000000000001E-4</v>
      </c>
      <c r="AZ1225" s="19" t="str">
        <f>IF(係数3!F1225="","",係数3!F1225)</f>
        <v>おきたま新電力(株)</v>
      </c>
      <c r="BA1225" s="19" t="str">
        <f>IF(係数3!G1225="","",係数3!G1225)</f>
        <v>おきたま新電力(株)_(参考値)事業者全体</v>
      </c>
      <c r="BB1225" s="19">
        <f t="shared" si="37"/>
        <v>0.51800000000000002</v>
      </c>
      <c r="BD1225" s="19" t="e">
        <f>IF(#REF!="","",#REF!)</f>
        <v>#REF!</v>
      </c>
    </row>
    <row r="1226" spans="47:56">
      <c r="AU1226" s="19" t="str">
        <f>IF(係数3!A1226="","",係数3!A1226)</f>
        <v>A0835</v>
      </c>
      <c r="AV1226" s="19" t="str">
        <f>IF(係数3!B1226="","",係数3!B1226)</f>
        <v>河原実業(株)</v>
      </c>
      <c r="AW1226" s="19" t="str">
        <f>IF(係数3!C1226="","",係数3!C1226)</f>
        <v/>
      </c>
      <c r="AX1226" s="19">
        <f>IF(係数3!D1226="","",係数3!D1226)</f>
        <v>4.8899999999999996E-4</v>
      </c>
      <c r="AY1226" s="19">
        <f>IF(係数3!E1226="","",係数3!E1226)</f>
        <v>4.8899999999999996E-4</v>
      </c>
      <c r="AZ1226" s="19" t="str">
        <f>IF(係数3!F1226="","",係数3!F1226)</f>
        <v>河原実業(株)</v>
      </c>
      <c r="BA1226" s="19" t="str">
        <f>IF(係数3!G1226="","",係数3!G1226)</f>
        <v>河原実業(株)_</v>
      </c>
      <c r="BB1226" s="19">
        <f t="shared" si="37"/>
        <v>0.48899999999999993</v>
      </c>
      <c r="BD1226" s="19" t="e">
        <f>IF(#REF!="","",#REF!)</f>
        <v>#REF!</v>
      </c>
    </row>
    <row r="1227" spans="47:56">
      <c r="AU1227" s="19" t="str">
        <f>IF(係数3!A1227="","",係数3!A1227)</f>
        <v>A0838</v>
      </c>
      <c r="AV1227" s="19" t="str">
        <f>IF(係数3!B1227="","",係数3!B1227)</f>
        <v>(株)stc</v>
      </c>
      <c r="AW1227" s="19" t="str">
        <f>IF(係数3!C1227="","",係数3!C1227)</f>
        <v/>
      </c>
      <c r="AX1227" s="19">
        <f>IF(係数3!D1227="","",係数3!D1227)</f>
        <v>4.2200000000000001E-4</v>
      </c>
      <c r="AY1227" s="19">
        <f>IF(係数3!E1227="","",係数3!E1227)</f>
        <v>4.2200000000000001E-4</v>
      </c>
      <c r="AZ1227" s="19" t="str">
        <f>IF(係数3!F1227="","",係数3!F1227)</f>
        <v>(株)stc</v>
      </c>
      <c r="BA1227" s="19" t="str">
        <f>IF(係数3!G1227="","",係数3!G1227)</f>
        <v>(株)stc_</v>
      </c>
      <c r="BB1227" s="19">
        <f t="shared" si="37"/>
        <v>0.42199999999999999</v>
      </c>
      <c r="BD1227" s="19" t="e">
        <f>IF(#REF!="","",#REF!)</f>
        <v>#REF!</v>
      </c>
    </row>
    <row r="1228" spans="47:56">
      <c r="AU1228" s="19" t="str">
        <f>IF(係数3!A1228="","",係数3!A1228)</f>
        <v>A0839</v>
      </c>
      <c r="AV1228" s="19" t="str">
        <f>IF(係数3!B1228="","",係数3!B1228)</f>
        <v>(株)工営エナジー</v>
      </c>
      <c r="AW1228" s="19" t="str">
        <f>IF(係数3!C1228="","",係数3!C1228)</f>
        <v>メニューA</v>
      </c>
      <c r="AX1228" s="19">
        <f>IF(係数3!D1228="","",係数3!D1228)</f>
        <v>2.0000000000000002E-5</v>
      </c>
      <c r="AY1228" s="19">
        <f>IF(係数3!E1228="","",係数3!E1228)</f>
        <v>2.0000000000000002E-5</v>
      </c>
      <c r="AZ1228" s="19" t="str">
        <f>IF(係数3!F1228="","",係数3!F1228)</f>
        <v>(株)工営エナジー</v>
      </c>
      <c r="BA1228" s="19" t="str">
        <f>IF(係数3!G1228="","",係数3!G1228)</f>
        <v>(株)工営エナジー_メニューA</v>
      </c>
      <c r="BB1228" s="19">
        <f t="shared" si="37"/>
        <v>0.02</v>
      </c>
      <c r="BD1228" s="19" t="e">
        <f>IF(#REF!="","",#REF!)</f>
        <v>#REF!</v>
      </c>
    </row>
    <row r="1229" spans="47:56">
      <c r="AU1229" s="19" t="str">
        <f>IF(係数3!A1229="","",係数3!A1229)</f>
        <v/>
      </c>
      <c r="AV1229" s="19" t="str">
        <f>IF(係数3!B1229="","",係数3!B1229)</f>
        <v/>
      </c>
      <c r="AW1229" s="19" t="str">
        <f>IF(係数3!C1229="","",係数3!C1229)</f>
        <v>(参考値)事業者全体</v>
      </c>
      <c r="AX1229" s="19">
        <f>IF(係数3!D1229="","",係数3!D1229)</f>
        <v>2.0000000000000002E-5</v>
      </c>
      <c r="AY1229" s="19">
        <f>IF(係数3!E1229="","",係数3!E1229)</f>
        <v>2.0000000000000002E-5</v>
      </c>
      <c r="AZ1229" s="19" t="str">
        <f>IF(係数3!F1229="","",係数3!F1229)</f>
        <v>(株)工営エナジー</v>
      </c>
      <c r="BA1229" s="19" t="str">
        <f>IF(係数3!G1229="","",係数3!G1229)</f>
        <v>(株)工営エナジー_(参考値)事業者全体</v>
      </c>
      <c r="BB1229" s="19">
        <f t="shared" si="37"/>
        <v>0.02</v>
      </c>
      <c r="BD1229" s="19" t="e">
        <f>IF(#REF!="","",#REF!)</f>
        <v>#REF!</v>
      </c>
    </row>
    <row r="1230" spans="47:56">
      <c r="AU1230" s="19" t="str">
        <f>IF(係数3!A1230="","",係数3!A1230)</f>
        <v>A0840</v>
      </c>
      <c r="AV1230" s="19" t="str">
        <f>IF(係数3!B1230="","",係数3!B1230)</f>
        <v>アースシグナルソリューションズ(株)</v>
      </c>
      <c r="AW1230" s="19" t="str">
        <f>IF(係数3!C1230="","",係数3!C1230)</f>
        <v/>
      </c>
      <c r="AX1230" s="19">
        <f>IF(係数3!D1230="","",係数3!D1230)</f>
        <v>8.8999999999999995E-5</v>
      </c>
      <c r="AY1230" s="19">
        <f>IF(係数3!E1230="","",係数3!E1230)</f>
        <v>8.8999999999999995E-5</v>
      </c>
      <c r="AZ1230" s="19" t="str">
        <f>IF(係数3!F1230="","",係数3!F1230)</f>
        <v>アースシグナルソリューションズ(株)</v>
      </c>
      <c r="BA1230" s="19" t="str">
        <f>IF(係数3!G1230="","",係数3!G1230)</f>
        <v>アースシグナルソリューションズ(株)_</v>
      </c>
      <c r="BB1230" s="19">
        <f t="shared" si="37"/>
        <v>8.8999999999999996E-2</v>
      </c>
      <c r="BD1230" s="19" t="e">
        <f>IF(#REF!="","",#REF!)</f>
        <v>#REF!</v>
      </c>
    </row>
    <row r="1231" spans="47:56">
      <c r="AU1231" s="19" t="str">
        <f>IF(係数3!A1231="","",係数3!A1231)</f>
        <v>A0843</v>
      </c>
      <c r="AV1231" s="19" t="str">
        <f>IF(係数3!B1231="","",係数3!B1231)</f>
        <v>シントウエナジー(株)</v>
      </c>
      <c r="AW1231" s="19" t="str">
        <f>IF(係数3!C1231="","",係数3!C1231)</f>
        <v/>
      </c>
      <c r="AX1231" s="19">
        <f>IF(係数3!D1231="","",係数3!D1231)</f>
        <v>2.8899999999999998E-4</v>
      </c>
      <c r="AY1231" s="19">
        <f>IF(係数3!E1231="","",係数3!E1231)</f>
        <v>2.8899999999999998E-4</v>
      </c>
      <c r="AZ1231" s="19" t="str">
        <f>IF(係数3!F1231="","",係数3!F1231)</f>
        <v>シントウエナジー(株)</v>
      </c>
      <c r="BA1231" s="19" t="str">
        <f>IF(係数3!G1231="","",係数3!G1231)</f>
        <v>シントウエナジー(株)_</v>
      </c>
      <c r="BB1231" s="19">
        <f t="shared" si="37"/>
        <v>0.28899999999999998</v>
      </c>
      <c r="BD1231" s="19" t="e">
        <f>IF(#REF!="","",#REF!)</f>
        <v>#REF!</v>
      </c>
    </row>
    <row r="1232" spans="47:56">
      <c r="AU1232" s="19" t="str">
        <f>IF(係数3!A1232="","",係数3!A1232)</f>
        <v>A0844</v>
      </c>
      <c r="AV1232" s="19" t="str">
        <f>IF(係数3!B1232="","",係数3!B1232)</f>
        <v>那須野ヶ原みらい電力(株)</v>
      </c>
      <c r="AW1232" s="19" t="str">
        <f>IF(係数3!C1232="","",係数3!C1232)</f>
        <v/>
      </c>
      <c r="AX1232" s="19">
        <f>IF(係数3!D1232="","",係数3!D1232)</f>
        <v>2.22E-4</v>
      </c>
      <c r="AY1232" s="19">
        <f>IF(係数3!E1232="","",係数3!E1232)</f>
        <v>2.22E-4</v>
      </c>
      <c r="AZ1232" s="19" t="str">
        <f>IF(係数3!F1232="","",係数3!F1232)</f>
        <v>那須野ヶ原みらい電力(株)</v>
      </c>
      <c r="BA1232" s="19" t="str">
        <f>IF(係数3!G1232="","",係数3!G1232)</f>
        <v>那須野ヶ原みらい電力(株)_</v>
      </c>
      <c r="BB1232" s="19">
        <f t="shared" si="37"/>
        <v>0.222</v>
      </c>
      <c r="BD1232" s="19" t="e">
        <f>IF(#REF!="","",#REF!)</f>
        <v>#REF!</v>
      </c>
    </row>
    <row r="1233" spans="47:56">
      <c r="AU1233" s="19" t="str">
        <f>IF(係数3!A1233="","",係数3!A1233)</f>
        <v>A0847</v>
      </c>
      <c r="AV1233" s="19" t="str">
        <f>IF(係数3!B1233="","",係数3!B1233)</f>
        <v>柏崎あい・あーるエナジー(株)</v>
      </c>
      <c r="AW1233" s="19" t="str">
        <f>IF(係数3!C1233="","",係数3!C1233)</f>
        <v/>
      </c>
      <c r="AX1233" s="19">
        <f>IF(係数3!D1233="","",係数3!D1233)</f>
        <v>5.7899999999999998E-4</v>
      </c>
      <c r="AY1233" s="19">
        <f>IF(係数3!E1233="","",係数3!E1233)</f>
        <v>5.7899999999999998E-4</v>
      </c>
      <c r="AZ1233" s="19" t="str">
        <f>IF(係数3!F1233="","",係数3!F1233)</f>
        <v>柏崎あい・あーるエナジー(株)</v>
      </c>
      <c r="BA1233" s="19" t="str">
        <f>IF(係数3!G1233="","",係数3!G1233)</f>
        <v>柏崎あい・あーるエナジー(株)_</v>
      </c>
      <c r="BB1233" s="19">
        <f t="shared" si="37"/>
        <v>0.57899999999999996</v>
      </c>
      <c r="BD1233" s="19" t="e">
        <f>IF(#REF!="","",#REF!)</f>
        <v>#REF!</v>
      </c>
    </row>
    <row r="1234" spans="47:56">
      <c r="AU1234" s="19" t="str">
        <f>IF(係数3!A1234="","",係数3!A1234)</f>
        <v>A0849</v>
      </c>
      <c r="AV1234" s="19" t="str">
        <f>IF(係数3!B1234="","",係数3!B1234)</f>
        <v>京セラ(株)</v>
      </c>
      <c r="AW1234" s="19" t="str">
        <f>IF(係数3!C1234="","",係数3!C1234)</f>
        <v>メニューA</v>
      </c>
      <c r="AX1234" s="19">
        <f>IF(係数3!D1234="","",係数3!D1234)</f>
        <v>0</v>
      </c>
      <c r="AY1234" s="19">
        <f>IF(係数3!E1234="","",係数3!E1234)</f>
        <v>0</v>
      </c>
      <c r="AZ1234" s="19" t="str">
        <f>IF(係数3!F1234="","",係数3!F1234)</f>
        <v>京セラ(株)</v>
      </c>
      <c r="BA1234" s="19" t="str">
        <f>IF(係数3!G1234="","",係数3!G1234)</f>
        <v>京セラ(株)_メニューA</v>
      </c>
      <c r="BB1234" s="19">
        <f t="shared" si="37"/>
        <v>0</v>
      </c>
      <c r="BD1234" s="19" t="e">
        <f>IF(#REF!="","",#REF!)</f>
        <v>#REF!</v>
      </c>
    </row>
    <row r="1235" spans="47:56">
      <c r="AU1235" s="19" t="str">
        <f>IF(係数3!A1235="","",係数3!A1235)</f>
        <v/>
      </c>
      <c r="AV1235" s="19" t="str">
        <f>IF(係数3!B1235="","",係数3!B1235)</f>
        <v/>
      </c>
      <c r="AW1235" s="19" t="str">
        <f>IF(係数3!C1235="","",係数3!C1235)</f>
        <v>(参考値)事業者全体</v>
      </c>
      <c r="AX1235" s="19">
        <f>IF(係数3!D1235="","",係数3!D1235)</f>
        <v>0</v>
      </c>
      <c r="AY1235" s="19">
        <f>IF(係数3!E1235="","",係数3!E1235)</f>
        <v>0</v>
      </c>
      <c r="AZ1235" s="19" t="str">
        <f>IF(係数3!F1235="","",係数3!F1235)</f>
        <v>京セラ(株)</v>
      </c>
      <c r="BA1235" s="19" t="str">
        <f>IF(係数3!G1235="","",係数3!G1235)</f>
        <v>京セラ(株)_(参考値)事業者全体</v>
      </c>
      <c r="BB1235" s="19">
        <f t="shared" si="37"/>
        <v>0</v>
      </c>
      <c r="BD1235" s="19" t="e">
        <f>IF(#REF!="","",#REF!)</f>
        <v>#REF!</v>
      </c>
    </row>
    <row r="1236" spans="47:56">
      <c r="AU1236" s="19" t="str">
        <f>IF(係数3!A1236="","",係数3!A1236)</f>
        <v>A0851</v>
      </c>
      <c r="AV1236" s="19" t="str">
        <f>IF(係数3!B1236="","",係数3!B1236)</f>
        <v>(株)鳥取みらい電力</v>
      </c>
      <c r="AW1236" s="19" t="str">
        <f>IF(係数3!C1236="","",係数3!C1236)</f>
        <v/>
      </c>
      <c r="AX1236" s="19">
        <f>IF(係数3!D1236="","",係数3!D1236)</f>
        <v>4.28E-4</v>
      </c>
      <c r="AY1236" s="19">
        <f>IF(係数3!E1236="","",係数3!E1236)</f>
        <v>4.28E-4</v>
      </c>
      <c r="AZ1236" s="19" t="str">
        <f>IF(係数3!F1236="","",係数3!F1236)</f>
        <v>(株)鳥取みらい電力</v>
      </c>
      <c r="BA1236" s="19" t="str">
        <f>IF(係数3!G1236="","",係数3!G1236)</f>
        <v>(株)鳥取みらい電力_</v>
      </c>
      <c r="BB1236" s="19">
        <f t="shared" si="37"/>
        <v>0.42799999999999999</v>
      </c>
      <c r="BD1236" s="19" t="e">
        <f>IF(#REF!="","",#REF!)</f>
        <v>#REF!</v>
      </c>
    </row>
    <row r="1237" spans="47:56">
      <c r="AU1237" s="19" t="str">
        <f>IF(係数3!A1237="","",係数3!A1237)</f>
        <v>A0852</v>
      </c>
      <c r="AV1237" s="19" t="str">
        <f>IF(係数3!B1237="","",係数3!B1237)</f>
        <v>鈴鹿グリーンエナジー(株)</v>
      </c>
      <c r="AW1237" s="19" t="str">
        <f>IF(係数3!C1237="","",係数3!C1237)</f>
        <v/>
      </c>
      <c r="AX1237" s="19">
        <f>IF(係数3!D1237="","",係数3!D1237)</f>
        <v>2.31E-4</v>
      </c>
      <c r="AY1237" s="19">
        <f>IF(係数3!E1237="","",係数3!E1237)</f>
        <v>2.31E-4</v>
      </c>
      <c r="AZ1237" s="19" t="str">
        <f>IF(係数3!F1237="","",係数3!F1237)</f>
        <v>鈴鹿グリーンエナジー(株)</v>
      </c>
      <c r="BA1237" s="19" t="str">
        <f>IF(係数3!G1237="","",係数3!G1237)</f>
        <v>鈴鹿グリーンエナジー(株)_</v>
      </c>
      <c r="BB1237" s="19">
        <f t="shared" si="37"/>
        <v>0.23100000000000001</v>
      </c>
      <c r="BD1237" s="19" t="e">
        <f>IF(#REF!="","",#REF!)</f>
        <v>#REF!</v>
      </c>
    </row>
    <row r="1238" spans="47:56">
      <c r="AU1238" s="19" t="str">
        <f>IF(係数3!A1238="","",係数3!A1238)</f>
        <v>A0853</v>
      </c>
      <c r="AV1238" s="19" t="str">
        <f>IF(係数3!B1238="","",係数3!B1238)</f>
        <v>一般社団法人東北自動車産業グリーンエネルギー普及協会</v>
      </c>
      <c r="AW1238" s="19" t="str">
        <f>IF(係数3!C1238="","",係数3!C1238)</f>
        <v/>
      </c>
      <c r="AX1238" s="19">
        <f>IF(係数3!D1238="","",係数3!D1238)</f>
        <v>0</v>
      </c>
      <c r="AY1238" s="19">
        <f>IF(係数3!E1238="","",係数3!E1238)</f>
        <v>0</v>
      </c>
      <c r="AZ1238" s="19" t="str">
        <f>IF(係数3!F1238="","",係数3!F1238)</f>
        <v>一般社団法人東北自動車産業グリーンエネルギー普及協会</v>
      </c>
      <c r="BA1238" s="19" t="str">
        <f>IF(係数3!G1238="","",係数3!G1238)</f>
        <v>一般社団法人東北自動車産業グリーンエネルギー普及協会_</v>
      </c>
      <c r="BB1238" s="19">
        <f t="shared" si="37"/>
        <v>0</v>
      </c>
      <c r="BD1238" s="19" t="e">
        <f>IF(#REF!="","",#REF!)</f>
        <v>#REF!</v>
      </c>
    </row>
    <row r="1239" spans="47:56">
      <c r="AU1239" s="19" t="str">
        <f>IF(係数3!A1239="","",係数3!A1239)</f>
        <v>A0854</v>
      </c>
      <c r="AV1239" s="19" t="str">
        <f>IF(係数3!B1239="","",係数3!B1239)</f>
        <v>刈谷知立みらい電力(株)</v>
      </c>
      <c r="AW1239" s="19" t="str">
        <f>IF(係数3!C1239="","",係数3!C1239)</f>
        <v>メニューA</v>
      </c>
      <c r="AX1239" s="19">
        <f>IF(係数3!D1239="","",係数3!D1239)</f>
        <v>3.0400000000000002E-4</v>
      </c>
      <c r="AY1239" s="19">
        <f>IF(係数3!E1239="","",係数3!E1239)</f>
        <v>3.0400000000000002E-4</v>
      </c>
      <c r="AZ1239" s="19" t="str">
        <f>IF(係数3!F1239="","",係数3!F1239)</f>
        <v>刈谷知立みらい電力(株)</v>
      </c>
      <c r="BA1239" s="19" t="str">
        <f>IF(係数3!G1239="","",係数3!G1239)</f>
        <v>刈谷知立みらい電力(株)_メニューA</v>
      </c>
      <c r="BB1239" s="19">
        <f t="shared" si="37"/>
        <v>0.30399999999999999</v>
      </c>
    </row>
    <row r="1240" spans="47:56">
      <c r="AU1240" s="19" t="str">
        <f>IF(係数3!A1240="","",係数3!A1240)</f>
        <v/>
      </c>
      <c r="AV1240" s="19" t="str">
        <f>IF(係数3!B1240="","",係数3!B1240)</f>
        <v/>
      </c>
      <c r="AW1240" s="19" t="str">
        <f>IF(係数3!C1240="","",係数3!C1240)</f>
        <v>(参考値)事業者全体</v>
      </c>
      <c r="AX1240" s="19">
        <f>IF(係数3!D1240="","",係数3!D1240)</f>
        <v>3.0400000000000002E-4</v>
      </c>
      <c r="AY1240" s="19">
        <f>IF(係数3!E1240="","",係数3!E1240)</f>
        <v>3.0400000000000002E-4</v>
      </c>
      <c r="AZ1240" s="19" t="str">
        <f>IF(係数3!F1240="","",係数3!F1240)</f>
        <v>刈谷知立みらい電力(株)</v>
      </c>
      <c r="BA1240" s="19" t="str">
        <f>IF(係数3!G1240="","",係数3!G1240)</f>
        <v>刈谷知立みらい電力(株)_(参考値)事業者全体</v>
      </c>
      <c r="BB1240" s="19">
        <f t="shared" si="37"/>
        <v>0.30399999999999999</v>
      </c>
    </row>
    <row r="1241" spans="47:56">
      <c r="AU1241" s="19" t="str">
        <f>IF(係数3!A1241="","",係数3!A1241)</f>
        <v>A0857</v>
      </c>
      <c r="AV1241" s="19" t="str">
        <f>IF(係数3!B1241="","",係数3!B1241)</f>
        <v>(株)パワーエックス</v>
      </c>
      <c r="AW1241" s="19" t="str">
        <f>IF(係数3!C1241="","",係数3!C1241)</f>
        <v>メニューA</v>
      </c>
      <c r="AX1241" s="19">
        <f>IF(係数3!D1241="","",係数3!D1241)</f>
        <v>2.9500000000000001E-4</v>
      </c>
      <c r="AY1241" s="19">
        <f>IF(係数3!E1241="","",係数3!E1241)</f>
        <v>2.9500000000000001E-4</v>
      </c>
      <c r="AZ1241" s="19" t="str">
        <f>IF(係数3!F1241="","",係数3!F1241)</f>
        <v>(株)パワーエックス</v>
      </c>
      <c r="BA1241" s="19" t="str">
        <f>IF(係数3!G1241="","",係数3!G1241)</f>
        <v>(株)パワーエックス_メニューA</v>
      </c>
      <c r="BB1241" s="19">
        <f t="shared" si="37"/>
        <v>0.29500000000000004</v>
      </c>
    </row>
    <row r="1242" spans="47:56">
      <c r="AU1242" s="19" t="str">
        <f>IF(係数3!A1242="","",係数3!A1242)</f>
        <v/>
      </c>
      <c r="AV1242" s="19" t="str">
        <f>IF(係数3!B1242="","",係数3!B1242)</f>
        <v/>
      </c>
      <c r="AW1242" s="19" t="str">
        <f>IF(係数3!C1242="","",係数3!C1242)</f>
        <v>メニューB</v>
      </c>
      <c r="AX1242" s="19">
        <f>IF(係数3!D1242="","",係数3!D1242)</f>
        <v>4.2999999999999999E-4</v>
      </c>
      <c r="AY1242" s="19">
        <f>IF(係数3!E1242="","",係数3!E1242)</f>
        <v>4.2999999999999999E-4</v>
      </c>
      <c r="AZ1242" s="19" t="str">
        <f>IF(係数3!F1242="","",係数3!F1242)</f>
        <v>(株)パワーエックス</v>
      </c>
      <c r="BA1242" s="19" t="str">
        <f>IF(係数3!G1242="","",係数3!G1242)</f>
        <v>(株)パワーエックス_メニューB</v>
      </c>
      <c r="BB1242" s="19">
        <f t="shared" si="37"/>
        <v>0.43</v>
      </c>
    </row>
    <row r="1243" spans="47:56">
      <c r="AU1243" s="19" t="str">
        <f>IF(係数3!A1243="","",係数3!A1243)</f>
        <v/>
      </c>
      <c r="AV1243" s="19" t="str">
        <f>IF(係数3!B1243="","",係数3!B1243)</f>
        <v/>
      </c>
      <c r="AW1243" s="19" t="str">
        <f>IF(係数3!C1243="","",係数3!C1243)</f>
        <v>メニューC(残差)</v>
      </c>
      <c r="AX1243" s="19">
        <f>IF(係数3!D1243="","",係数3!D1243)</f>
        <v>4.2200000000000001E-4</v>
      </c>
      <c r="AY1243" s="19">
        <f>IF(係数3!E1243="","",係数3!E1243)</f>
        <v>4.2200000000000001E-4</v>
      </c>
      <c r="AZ1243" s="19" t="str">
        <f>IF(係数3!F1243="","",係数3!F1243)</f>
        <v>(株)パワーエックス</v>
      </c>
      <c r="BA1243" s="19" t="str">
        <f>IF(係数3!G1243="","",係数3!G1243)</f>
        <v>(株)パワーエックス_メニューC(残差)</v>
      </c>
      <c r="BB1243" s="19">
        <f t="shared" si="37"/>
        <v>0.42199999999999999</v>
      </c>
    </row>
    <row r="1244" spans="47:56">
      <c r="AU1244" s="19" t="str">
        <f>IF(係数3!A1244="","",係数3!A1244)</f>
        <v/>
      </c>
      <c r="AV1244" s="19" t="str">
        <f>IF(係数3!B1244="","",係数3!B1244)</f>
        <v/>
      </c>
      <c r="AW1244" s="19" t="str">
        <f>IF(係数3!C1244="","",係数3!C1244)</f>
        <v>(参考値)事業者全体</v>
      </c>
      <c r="AX1244" s="19">
        <f>IF(係数3!D1244="","",係数3!D1244)</f>
        <v>1.023E-3</v>
      </c>
      <c r="AY1244" s="19">
        <f>IF(係数3!E1244="","",係数3!E1244)</f>
        <v>1.023E-3</v>
      </c>
      <c r="AZ1244" s="19" t="str">
        <f>IF(係数3!F1244="","",係数3!F1244)</f>
        <v>(株)パワーエックス</v>
      </c>
      <c r="BA1244" s="19" t="str">
        <f>IF(係数3!G1244="","",係数3!G1244)</f>
        <v>(株)パワーエックス_(参考値)事業者全体</v>
      </c>
      <c r="BB1244" s="19">
        <f t="shared" si="37"/>
        <v>1.0230000000000001</v>
      </c>
    </row>
    <row r="1245" spans="47:56">
      <c r="AU1245" s="19" t="str">
        <f>IF(係数3!A1245="","",係数3!A1245)</f>
        <v>A0859</v>
      </c>
      <c r="AV1245" s="19" t="str">
        <f>IF(係数3!B1245="","",係数3!B1245)</f>
        <v>いちのみや未来エネルギー(株)</v>
      </c>
      <c r="AW1245" s="19" t="str">
        <f>IF(係数3!C1245="","",係数3!C1245)</f>
        <v>メニューA</v>
      </c>
      <c r="AX1245" s="19">
        <f>IF(係数3!D1245="","",係数3!D1245)</f>
        <v>0</v>
      </c>
      <c r="AY1245" s="19">
        <f>IF(係数3!E1245="","",係数3!E1245)</f>
        <v>0</v>
      </c>
      <c r="AZ1245" s="19" t="str">
        <f>IF(係数3!F1245="","",係数3!F1245)</f>
        <v>いちのみや未来エネルギー(株)</v>
      </c>
      <c r="BA1245" s="19" t="str">
        <f>IF(係数3!G1245="","",係数3!G1245)</f>
        <v>いちのみや未来エネルギー(株)_メニューA</v>
      </c>
      <c r="BB1245" s="19">
        <f t="shared" si="37"/>
        <v>0</v>
      </c>
    </row>
    <row r="1246" spans="47:56">
      <c r="AU1246" s="19" t="str">
        <f>IF(係数3!A1246="","",係数3!A1246)</f>
        <v/>
      </c>
      <c r="AV1246" s="19" t="str">
        <f>IF(係数3!B1246="","",係数3!B1246)</f>
        <v/>
      </c>
      <c r="AW1246" s="19" t="str">
        <f>IF(係数3!C1246="","",係数3!C1246)</f>
        <v>(参考値)事業者全体</v>
      </c>
      <c r="AX1246" s="19">
        <f>IF(係数3!D1246="","",係数3!D1246)</f>
        <v>0</v>
      </c>
      <c r="AY1246" s="19">
        <f>IF(係数3!E1246="","",係数3!E1246)</f>
        <v>0</v>
      </c>
      <c r="AZ1246" s="19" t="str">
        <f>IF(係数3!F1246="","",係数3!F1246)</f>
        <v>いちのみや未来エネルギー(株)</v>
      </c>
      <c r="BA1246" s="19" t="str">
        <f>IF(係数3!G1246="","",係数3!G1246)</f>
        <v>いちのみや未来エネルギー(株)_(参考値)事業者全体</v>
      </c>
      <c r="BB1246" s="19">
        <f t="shared" si="37"/>
        <v>0</v>
      </c>
    </row>
    <row r="1247" spans="47:56">
      <c r="AU1247" s="19" t="str">
        <f>IF(係数3!A1247="","",係数3!A1247)</f>
        <v>A0860</v>
      </c>
      <c r="AV1247" s="19" t="str">
        <f>IF(係数3!B1247="","",係数3!B1247)</f>
        <v>岡谷酸素(株)</v>
      </c>
      <c r="AW1247" s="19" t="str">
        <f>IF(係数3!C1247="","",係数3!C1247)</f>
        <v/>
      </c>
      <c r="AX1247" s="19">
        <f>IF(係数3!D1247="","",係数3!D1247)</f>
        <v>6.2500000000000001E-4</v>
      </c>
      <c r="AY1247" s="19">
        <f>IF(係数3!E1247="","",係数3!E1247)</f>
        <v>6.2500000000000001E-4</v>
      </c>
      <c r="AZ1247" s="19" t="str">
        <f>IF(係数3!F1247="","",係数3!F1247)</f>
        <v>岡谷酸素(株)</v>
      </c>
      <c r="BA1247" s="19" t="str">
        <f>IF(係数3!G1247="","",係数3!G1247)</f>
        <v>岡谷酸素(株)_</v>
      </c>
      <c r="BB1247" s="19">
        <f t="shared" si="37"/>
        <v>0.625</v>
      </c>
    </row>
    <row r="1248" spans="47:56">
      <c r="AU1248" s="19" t="str">
        <f>IF(係数3!A1248="","",係数3!A1248)</f>
        <v>A0863</v>
      </c>
      <c r="AV1248" s="19" t="str">
        <f>IF(係数3!B1248="","",係数3!B1248)</f>
        <v>(株)絆</v>
      </c>
      <c r="AW1248" s="19" t="str">
        <f>IF(係数3!C1248="","",係数3!C1248)</f>
        <v/>
      </c>
      <c r="AX1248" s="19">
        <f>IF(係数3!D1248="","",係数3!D1248)</f>
        <v>6.1600000000000001E-4</v>
      </c>
      <c r="AY1248" s="19">
        <f>IF(係数3!E1248="","",係数3!E1248)</f>
        <v>6.1600000000000001E-4</v>
      </c>
      <c r="AZ1248" s="19" t="str">
        <f>IF(係数3!F1248="","",係数3!F1248)</f>
        <v>(株)絆</v>
      </c>
      <c r="BA1248" s="19" t="str">
        <f>IF(係数3!G1248="","",係数3!G1248)</f>
        <v>(株)絆_</v>
      </c>
      <c r="BB1248" s="19">
        <f t="shared" si="37"/>
        <v>0.61599999999999999</v>
      </c>
    </row>
    <row r="1249" spans="47:54">
      <c r="AU1249" s="19" t="str">
        <f>IF(係数3!A1249="","",係数3!A1249)</f>
        <v>A0865</v>
      </c>
      <c r="AV1249" s="19" t="str">
        <f>IF(係数3!B1249="","",係数3!B1249)</f>
        <v>東北エネルギーサービス(株)</v>
      </c>
      <c r="AW1249" s="19" t="str">
        <f>IF(係数3!C1249="","",係数3!C1249)</f>
        <v>メニューA</v>
      </c>
      <c r="AX1249" s="19">
        <f>IF(係数3!D1249="","",係数3!D1249)</f>
        <v>1.2899999999999999E-4</v>
      </c>
      <c r="AY1249" s="19">
        <f>IF(係数3!E1249="","",係数3!E1249)</f>
        <v>1.2899999999999999E-4</v>
      </c>
      <c r="AZ1249" s="19" t="str">
        <f>IF(係数3!F1249="","",係数3!F1249)</f>
        <v>東北エネルギーサービス(株)</v>
      </c>
      <c r="BA1249" s="19" t="str">
        <f>IF(係数3!G1249="","",係数3!G1249)</f>
        <v>東北エネルギーサービス(株)_メニューA</v>
      </c>
      <c r="BB1249" s="19">
        <f t="shared" si="37"/>
        <v>0.129</v>
      </c>
    </row>
    <row r="1250" spans="47:54">
      <c r="AU1250" s="19" t="str">
        <f>IF(係数3!A1250="","",係数3!A1250)</f>
        <v/>
      </c>
      <c r="AV1250" s="19" t="str">
        <f>IF(係数3!B1250="","",係数3!B1250)</f>
        <v/>
      </c>
      <c r="AW1250" s="19" t="str">
        <f>IF(係数3!C1250="","",係数3!C1250)</f>
        <v>メニューB</v>
      </c>
      <c r="AX1250" s="19">
        <f>IF(係数3!D1250="","",係数3!D1250)</f>
        <v>1.4799999999999999E-4</v>
      </c>
      <c r="AY1250" s="19">
        <f>IF(係数3!E1250="","",係数3!E1250)</f>
        <v>1.4799999999999999E-4</v>
      </c>
      <c r="AZ1250" s="19" t="str">
        <f>IF(係数3!F1250="","",係数3!F1250)</f>
        <v>東北エネルギーサービス(株)</v>
      </c>
      <c r="BA1250" s="19" t="str">
        <f>IF(係数3!G1250="","",係数3!G1250)</f>
        <v>東北エネルギーサービス(株)_メニューB</v>
      </c>
      <c r="BB1250" s="19">
        <f t="shared" si="37"/>
        <v>0.14799999999999999</v>
      </c>
    </row>
    <row r="1251" spans="47:54">
      <c r="AU1251" s="19" t="str">
        <f>IF(係数3!A1251="","",係数3!A1251)</f>
        <v/>
      </c>
      <c r="AV1251" s="19" t="str">
        <f>IF(係数3!B1251="","",係数3!B1251)</f>
        <v/>
      </c>
      <c r="AW1251" s="19" t="str">
        <f>IF(係数3!C1251="","",係数3!C1251)</f>
        <v>メニューC</v>
      </c>
      <c r="AX1251" s="19">
        <f>IF(係数3!D1251="","",係数3!D1251)</f>
        <v>9.7999999999999997E-5</v>
      </c>
      <c r="AY1251" s="19">
        <f>IF(係数3!E1251="","",係数3!E1251)</f>
        <v>9.7999999999999997E-5</v>
      </c>
      <c r="AZ1251" s="19" t="str">
        <f>IF(係数3!F1251="","",係数3!F1251)</f>
        <v>東北エネルギーサービス(株)</v>
      </c>
      <c r="BA1251" s="19" t="str">
        <f>IF(係数3!G1251="","",係数3!G1251)</f>
        <v>東北エネルギーサービス(株)_メニューC</v>
      </c>
      <c r="BB1251" s="19">
        <f t="shared" si="37"/>
        <v>9.8000000000000004E-2</v>
      </c>
    </row>
    <row r="1252" spans="47:54">
      <c r="AU1252" s="19" t="str">
        <f>IF(係数3!A1252="","",係数3!A1252)</f>
        <v/>
      </c>
      <c r="AV1252" s="19" t="str">
        <f>IF(係数3!B1252="","",係数3!B1252)</f>
        <v/>
      </c>
      <c r="AW1252" s="19" t="str">
        <f>IF(係数3!C1252="","",係数3!C1252)</f>
        <v>(参考値)事業者全体</v>
      </c>
      <c r="AX1252" s="19">
        <f>IF(係数3!D1252="","",係数3!D1252)</f>
        <v>1.2300000000000001E-4</v>
      </c>
      <c r="AY1252" s="19">
        <f>IF(係数3!E1252="","",係数3!E1252)</f>
        <v>1.2300000000000001E-4</v>
      </c>
      <c r="AZ1252" s="19" t="str">
        <f>IF(係数3!F1252="","",係数3!F1252)</f>
        <v>東北エネルギーサービス(株)</v>
      </c>
      <c r="BA1252" s="19" t="str">
        <f>IF(係数3!G1252="","",係数3!G1252)</f>
        <v>東北エネルギーサービス(株)_(参考値)事業者全体</v>
      </c>
      <c r="BB1252" s="19">
        <f t="shared" si="37"/>
        <v>0.12300000000000001</v>
      </c>
    </row>
    <row r="1253" spans="47:54">
      <c r="AU1253" s="19" t="str">
        <f>IF(係数3!A1253="","",係数3!A1253)</f>
        <v>A0866</v>
      </c>
      <c r="AV1253" s="19" t="str">
        <f>IF(係数3!B1253="","",係数3!B1253)</f>
        <v>(株)いなしきエナジー</v>
      </c>
      <c r="AW1253" s="19" t="str">
        <f>IF(係数3!C1253="","",係数3!C1253)</f>
        <v/>
      </c>
      <c r="AX1253" s="19">
        <f>IF(係数3!D1253="","",係数3!D1253)</f>
        <v>2.41E-4</v>
      </c>
      <c r="AY1253" s="19">
        <f>IF(係数3!E1253="","",係数3!E1253)</f>
        <v>2.41E-4</v>
      </c>
      <c r="AZ1253" s="19" t="str">
        <f>IF(係数3!F1253="","",係数3!F1253)</f>
        <v>(株)いなしきエナジー</v>
      </c>
      <c r="BA1253" s="19" t="str">
        <f>IF(係数3!G1253="","",係数3!G1253)</f>
        <v>(株)いなしきエナジー_</v>
      </c>
      <c r="BB1253" s="19">
        <f t="shared" si="37"/>
        <v>0.24099999999999999</v>
      </c>
    </row>
    <row r="1254" spans="47:54">
      <c r="AU1254" s="19" t="str">
        <f>IF(係数3!A1254="","",係数3!A1254)</f>
        <v>A0867</v>
      </c>
      <c r="AV1254" s="19" t="str">
        <f>IF(係数3!B1254="","",係数3!B1254)</f>
        <v>ながのスマートパワー(株)</v>
      </c>
      <c r="AW1254" s="19" t="str">
        <f>IF(係数3!C1254="","",係数3!C1254)</f>
        <v/>
      </c>
      <c r="AX1254" s="19">
        <f>IF(係数3!D1254="","",係数3!D1254)</f>
        <v>9.3999999999999994E-5</v>
      </c>
      <c r="AY1254" s="19">
        <f>IF(係数3!E1254="","",係数3!E1254)</f>
        <v>9.3999999999999994E-5</v>
      </c>
      <c r="AZ1254" s="19" t="str">
        <f>IF(係数3!F1254="","",係数3!F1254)</f>
        <v>ながのスマートパワー(株)</v>
      </c>
      <c r="BA1254" s="19" t="str">
        <f>IF(係数3!G1254="","",係数3!G1254)</f>
        <v>ながのスマートパワー(株)_</v>
      </c>
      <c r="BB1254" s="19">
        <f t="shared" si="37"/>
        <v>9.4E-2</v>
      </c>
    </row>
    <row r="1255" spans="47:54">
      <c r="AU1255" s="19" t="str">
        <f>IF(係数3!A1255="","",係数3!A1255)</f>
        <v>A0868</v>
      </c>
      <c r="AV1255" s="19" t="str">
        <f>IF(係数3!B1255="","",係数3!B1255)</f>
        <v>(株)ホクレン油機サービス</v>
      </c>
      <c r="AW1255" s="19" t="str">
        <f>IF(係数3!C1255="","",係数3!C1255)</f>
        <v/>
      </c>
      <c r="AX1255" s="19">
        <f>IF(係数3!D1255="","",係数3!D1255)</f>
        <v>5.1099999999999995E-4</v>
      </c>
      <c r="AY1255" s="19">
        <f>IF(係数3!E1255="","",係数3!E1255)</f>
        <v>5.1099999999999995E-4</v>
      </c>
      <c r="AZ1255" s="19" t="str">
        <f>IF(係数3!F1255="","",係数3!F1255)</f>
        <v>(株)ホクレン油機サービス</v>
      </c>
      <c r="BA1255" s="19" t="str">
        <f>IF(係数3!G1255="","",係数3!G1255)</f>
        <v>(株)ホクレン油機サービス_</v>
      </c>
      <c r="BB1255" s="19">
        <f t="shared" si="37"/>
        <v>0.5109999999999999</v>
      </c>
    </row>
    <row r="1256" spans="47:54">
      <c r="AU1256" s="19" t="str">
        <f>IF(係数3!A1256="","",係数3!A1256)</f>
        <v>A0869</v>
      </c>
      <c r="AV1256" s="19" t="str">
        <f>IF(係数3!B1256="","",係数3!B1256)</f>
        <v>(株)JR東日本商事</v>
      </c>
      <c r="AW1256" s="19" t="str">
        <f>IF(係数3!C1256="","",係数3!C1256)</f>
        <v>メニューA</v>
      </c>
      <c r="AX1256" s="19">
        <f>IF(係数3!D1256="","",係数3!D1256)</f>
        <v>0</v>
      </c>
      <c r="AY1256" s="19">
        <f>IF(係数3!E1256="","",係数3!E1256)</f>
        <v>0</v>
      </c>
      <c r="AZ1256" s="19" t="str">
        <f>IF(係数3!F1256="","",係数3!F1256)</f>
        <v>(株)JR東日本商事</v>
      </c>
      <c r="BA1256" s="19" t="str">
        <f>IF(係数3!G1256="","",係数3!G1256)</f>
        <v>(株)JR東日本商事_メニューA</v>
      </c>
      <c r="BB1256" s="19">
        <f t="shared" si="37"/>
        <v>0</v>
      </c>
    </row>
    <row r="1257" spans="47:54">
      <c r="AU1257" s="19" t="str">
        <f>IF(係数3!A1257="","",係数3!A1257)</f>
        <v/>
      </c>
      <c r="AV1257" s="19" t="str">
        <f>IF(係数3!B1257="","",係数3!B1257)</f>
        <v/>
      </c>
      <c r="AW1257" s="19" t="str">
        <f>IF(係数3!C1257="","",係数3!C1257)</f>
        <v>メニューB(残差)</v>
      </c>
      <c r="AX1257" s="19">
        <f>IF(係数3!D1257="","",係数3!D1257)</f>
        <v>5.8799999999999998E-4</v>
      </c>
      <c r="AY1257" s="19">
        <f>IF(係数3!E1257="","",係数3!E1257)</f>
        <v>5.8799999999999998E-4</v>
      </c>
      <c r="AZ1257" s="19" t="str">
        <f>IF(係数3!F1257="","",係数3!F1257)</f>
        <v>(株)JR東日本商事</v>
      </c>
      <c r="BA1257" s="19" t="str">
        <f>IF(係数3!G1257="","",係数3!G1257)</f>
        <v>(株)JR東日本商事_メニューB(残差)</v>
      </c>
      <c r="BB1257" s="19">
        <f t="shared" si="37"/>
        <v>0.58799999999999997</v>
      </c>
    </row>
    <row r="1258" spans="47:54">
      <c r="AU1258" s="19" t="str">
        <f>IF(係数3!A1258="","",係数3!A1258)</f>
        <v/>
      </c>
      <c r="AV1258" s="19" t="str">
        <f>IF(係数3!B1258="","",係数3!B1258)</f>
        <v/>
      </c>
      <c r="AW1258" s="19" t="str">
        <f>IF(係数3!C1258="","",係数3!C1258)</f>
        <v>(参考値)事業者全体</v>
      </c>
      <c r="AX1258" s="19">
        <f>IF(係数3!D1258="","",係数3!D1258)</f>
        <v>3.1E-4</v>
      </c>
      <c r="AY1258" s="19">
        <f>IF(係数3!E1258="","",係数3!E1258)</f>
        <v>3.1E-4</v>
      </c>
      <c r="AZ1258" s="19" t="str">
        <f>IF(係数3!F1258="","",係数3!F1258)</f>
        <v>(株)JR東日本商事</v>
      </c>
      <c r="BA1258" s="19" t="str">
        <f>IF(係数3!G1258="","",係数3!G1258)</f>
        <v>(株)JR東日本商事_(参考値)事業者全体</v>
      </c>
      <c r="BB1258" s="19">
        <f t="shared" si="37"/>
        <v>0.31</v>
      </c>
    </row>
    <row r="1259" spans="47:54">
      <c r="AU1259" s="19" t="str">
        <f>IF(係数3!A1259="","",係数3!A1259)</f>
        <v>A0870</v>
      </c>
      <c r="AV1259" s="19" t="str">
        <f>IF(係数3!B1259="","",係数3!B1259)</f>
        <v>岡山ガス(株)</v>
      </c>
      <c r="AW1259" s="19" t="str">
        <f>IF(係数3!C1259="","",係数3!C1259)</f>
        <v/>
      </c>
      <c r="AX1259" s="19">
        <f>IF(係数3!D1259="","",係数3!D1259)</f>
        <v>3.0600000000000001E-4</v>
      </c>
      <c r="AY1259" s="19">
        <f>IF(係数3!E1259="","",係数3!E1259)</f>
        <v>3.0600000000000001E-4</v>
      </c>
      <c r="AZ1259" s="19" t="str">
        <f>IF(係数3!F1259="","",係数3!F1259)</f>
        <v>岡山ガス(株)</v>
      </c>
      <c r="BA1259" s="19" t="str">
        <f>IF(係数3!G1259="","",係数3!G1259)</f>
        <v>岡山ガス(株)_</v>
      </c>
      <c r="BB1259" s="19">
        <f t="shared" si="37"/>
        <v>0.30599999999999999</v>
      </c>
    </row>
    <row r="1260" spans="47:54">
      <c r="AU1260" s="19" t="str">
        <f>IF(係数3!A1260="","",係数3!A1260)</f>
        <v>A0871</v>
      </c>
      <c r="AV1260" s="19" t="str">
        <f>IF(係数3!B1260="","",係数3!B1260)</f>
        <v>合同会社グリーンパワーリテイリング</v>
      </c>
      <c r="AW1260" s="19" t="str">
        <f>IF(係数3!C1260="","",係数3!C1260)</f>
        <v/>
      </c>
      <c r="AX1260" s="19">
        <f>IF(係数3!D1260="","",係数3!D1260)</f>
        <v>4.66E-4</v>
      </c>
      <c r="AY1260" s="19">
        <f>IF(係数3!E1260="","",係数3!E1260)</f>
        <v>4.66E-4</v>
      </c>
      <c r="AZ1260" s="19" t="str">
        <f>IF(係数3!F1260="","",係数3!F1260)</f>
        <v>合同会社グリーンパワーリテイリング</v>
      </c>
      <c r="BA1260" s="19" t="str">
        <f>IF(係数3!G1260="","",係数3!G1260)</f>
        <v>合同会社グリーンパワーリテイリング_</v>
      </c>
      <c r="BB1260" s="19">
        <f t="shared" si="37"/>
        <v>0.46599999999999997</v>
      </c>
    </row>
    <row r="1261" spans="47:54">
      <c r="AU1261" s="19" t="str">
        <f>IF(係数3!A1261="","",係数3!A1261)</f>
        <v>A0873</v>
      </c>
      <c r="AV1261" s="19" t="str">
        <f>IF(係数3!B1261="","",係数3!B1261)</f>
        <v>川崎未来エナジー(株)</v>
      </c>
      <c r="AW1261" s="19" t="str">
        <f>IF(係数3!C1261="","",係数3!C1261)</f>
        <v>メニューA</v>
      </c>
      <c r="AX1261" s="19">
        <f>IF(係数3!D1261="","",係数3!D1261)</f>
        <v>0</v>
      </c>
      <c r="AY1261" s="19">
        <f>IF(係数3!E1261="","",係数3!E1261)</f>
        <v>0</v>
      </c>
      <c r="AZ1261" s="19" t="str">
        <f>IF(係数3!F1261="","",係数3!F1261)</f>
        <v>川崎未来エナジー(株)</v>
      </c>
      <c r="BA1261" s="19" t="str">
        <f>IF(係数3!G1261="","",係数3!G1261)</f>
        <v>川崎未来エナジー(株)_メニューA</v>
      </c>
      <c r="BB1261" s="19">
        <f t="shared" si="37"/>
        <v>0</v>
      </c>
    </row>
    <row r="1262" spans="47:54">
      <c r="AU1262" s="19" t="str">
        <f>IF(係数3!A1262="","",係数3!A1262)</f>
        <v/>
      </c>
      <c r="AV1262" s="19" t="str">
        <f>IF(係数3!B1262="","",係数3!B1262)</f>
        <v/>
      </c>
      <c r="AW1262" s="19" t="str">
        <f>IF(係数3!C1262="","",係数3!C1262)</f>
        <v>(参考値)事業者全体</v>
      </c>
      <c r="AX1262" s="19">
        <f>IF(係数3!D1262="","",係数3!D1262)</f>
        <v>0</v>
      </c>
      <c r="AY1262" s="19">
        <f>IF(係数3!E1262="","",係数3!E1262)</f>
        <v>0</v>
      </c>
      <c r="AZ1262" s="19" t="str">
        <f>IF(係数3!F1262="","",係数3!F1262)</f>
        <v>川崎未来エナジー(株)</v>
      </c>
      <c r="BA1262" s="19" t="str">
        <f>IF(係数3!G1262="","",係数3!G1262)</f>
        <v>川崎未来エナジー(株)_(参考値)事業者全体</v>
      </c>
      <c r="BB1262" s="19">
        <f t="shared" si="37"/>
        <v>0</v>
      </c>
    </row>
    <row r="1263" spans="47:54">
      <c r="AU1263" s="19" t="str">
        <f>IF(係数3!A1263="","",係数3!A1263)</f>
        <v>A0874</v>
      </c>
      <c r="AV1263" s="19" t="str">
        <f>IF(係数3!B1263="","",係数3!B1263)</f>
        <v>(株)いずみみらい</v>
      </c>
      <c r="AW1263" s="19" t="str">
        <f>IF(係数3!C1263="","",係数3!C1263)</f>
        <v/>
      </c>
      <c r="AX1263" s="19">
        <f>IF(係数3!D1263="","",係数3!D1263)</f>
        <v>4.7100000000000006E-4</v>
      </c>
      <c r="AY1263" s="19">
        <f>IF(係数3!E1263="","",係数3!E1263)</f>
        <v>4.7100000000000006E-4</v>
      </c>
      <c r="AZ1263" s="19" t="str">
        <f>IF(係数3!F1263="","",係数3!F1263)</f>
        <v>(株)いずみみらい</v>
      </c>
      <c r="BA1263" s="19" t="str">
        <f>IF(係数3!G1263="","",係数3!G1263)</f>
        <v>(株)いずみみらい_</v>
      </c>
      <c r="BB1263" s="19">
        <f t="shared" si="37"/>
        <v>0.47100000000000009</v>
      </c>
    </row>
    <row r="1264" spans="47:54">
      <c r="AU1264" s="19" t="str">
        <f>IF(係数3!A1264="","",係数3!A1264)</f>
        <v>A0877</v>
      </c>
      <c r="AV1264" s="19" t="str">
        <f>IF(係数3!B1264="","",係数3!B1264)</f>
        <v>(株)アット東京</v>
      </c>
      <c r="AW1264" s="19" t="str">
        <f>IF(係数3!C1264="","",係数3!C1264)</f>
        <v>メニューA</v>
      </c>
      <c r="AX1264" s="19">
        <f>IF(係数3!D1264="","",係数3!D1264)</f>
        <v>4.2700000000000002E-4</v>
      </c>
      <c r="AY1264" s="19">
        <f>IF(係数3!E1264="","",係数3!E1264)</f>
        <v>4.2700000000000002E-4</v>
      </c>
      <c r="AZ1264" s="19" t="str">
        <f>IF(係数3!F1264="","",係数3!F1264)</f>
        <v>(株)アット東京</v>
      </c>
      <c r="BA1264" s="19" t="str">
        <f>IF(係数3!G1264="","",係数3!G1264)</f>
        <v>(株)アット東京_メニューA</v>
      </c>
      <c r="BB1264" s="19">
        <f t="shared" si="37"/>
        <v>0.42700000000000005</v>
      </c>
    </row>
    <row r="1265" spans="47:54">
      <c r="AU1265" s="19" t="str">
        <f>IF(係数3!A1265="","",係数3!A1265)</f>
        <v/>
      </c>
      <c r="AV1265" s="19" t="str">
        <f>IF(係数3!B1265="","",係数3!B1265)</f>
        <v/>
      </c>
      <c r="AW1265" s="19" t="str">
        <f>IF(係数3!C1265="","",係数3!C1265)</f>
        <v>メニューB(残差)</v>
      </c>
      <c r="AX1265" s="19">
        <f>IF(係数3!D1265="","",係数3!D1265)</f>
        <v>4.4499999999999997E-4</v>
      </c>
      <c r="AY1265" s="19">
        <f>IF(係数3!E1265="","",係数3!E1265)</f>
        <v>4.4499999999999997E-4</v>
      </c>
      <c r="AZ1265" s="19" t="str">
        <f>IF(係数3!F1265="","",係数3!F1265)</f>
        <v>(株)アット東京</v>
      </c>
      <c r="BA1265" s="19" t="str">
        <f>IF(係数3!G1265="","",係数3!G1265)</f>
        <v>(株)アット東京_メニューB(残差)</v>
      </c>
      <c r="BB1265" s="19">
        <f t="shared" si="37"/>
        <v>0.44499999999999995</v>
      </c>
    </row>
    <row r="1266" spans="47:54">
      <c r="AU1266" s="19" t="str">
        <f>IF(係数3!A1266="","",係数3!A1266)</f>
        <v/>
      </c>
      <c r="AV1266" s="19" t="str">
        <f>IF(係数3!B1266="","",係数3!B1266)</f>
        <v/>
      </c>
      <c r="AW1266" s="19" t="str">
        <f>IF(係数3!C1266="","",係数3!C1266)</f>
        <v>(参考値)事業者全体</v>
      </c>
      <c r="AX1266" s="19">
        <f>IF(係数3!D1266="","",係数3!D1266)</f>
        <v>4.3100000000000001E-4</v>
      </c>
      <c r="AY1266" s="19">
        <f>IF(係数3!E1266="","",係数3!E1266)</f>
        <v>4.3100000000000001E-4</v>
      </c>
      <c r="AZ1266" s="19" t="str">
        <f>IF(係数3!F1266="","",係数3!F1266)</f>
        <v>(株)アット東京</v>
      </c>
      <c r="BA1266" s="19" t="str">
        <f>IF(係数3!G1266="","",係数3!G1266)</f>
        <v>(株)アット東京_(参考値)事業者全体</v>
      </c>
      <c r="BB1266" s="19">
        <f t="shared" si="37"/>
        <v>0.43099999999999999</v>
      </c>
    </row>
    <row r="1267" spans="47:54">
      <c r="AU1267" s="19" t="str">
        <f>IF(係数3!A1267="","",係数3!A1267)</f>
        <v>A0880</v>
      </c>
      <c r="AV1267" s="19" t="str">
        <f>IF(係数3!B1267="","",係数3!B1267)</f>
        <v>(株)つるエネルギー</v>
      </c>
      <c r="AW1267" s="19" t="str">
        <f>IF(係数3!C1267="","",係数3!C1267)</f>
        <v/>
      </c>
      <c r="AX1267" s="19">
        <f>IF(係数3!D1267="","",係数3!D1267)</f>
        <v>4.1899999999999999E-4</v>
      </c>
      <c r="AY1267" s="19">
        <f>IF(係数3!E1267="","",係数3!E1267)</f>
        <v>4.1899999999999999E-4</v>
      </c>
      <c r="AZ1267" s="19" t="str">
        <f>IF(係数3!F1267="","",係数3!F1267)</f>
        <v>(株)つるエネルギー</v>
      </c>
      <c r="BA1267" s="19" t="str">
        <f>IF(係数3!G1267="","",係数3!G1267)</f>
        <v>(株)つるエネルギー_</v>
      </c>
      <c r="BB1267" s="19">
        <f t="shared" si="37"/>
        <v>0.41899999999999998</v>
      </c>
    </row>
    <row r="1268" spans="47:54">
      <c r="AU1268" s="19" t="str">
        <f>IF(係数3!A1268="","",係数3!A1268)</f>
        <v>A0881</v>
      </c>
      <c r="AV1268" s="19" t="str">
        <f>IF(係数3!B1268="","",係数3!B1268)</f>
        <v>川重商事(株)</v>
      </c>
      <c r="AW1268" s="19" t="str">
        <f>IF(係数3!C1268="","",係数3!C1268)</f>
        <v/>
      </c>
      <c r="AX1268" s="19">
        <f>IF(係数3!D1268="","",係数3!D1268)</f>
        <v>4.4700000000000002E-4</v>
      </c>
      <c r="AY1268" s="19">
        <f>IF(係数3!E1268="","",係数3!E1268)</f>
        <v>4.4700000000000002E-4</v>
      </c>
      <c r="AZ1268" s="19" t="str">
        <f>IF(係数3!F1268="","",係数3!F1268)</f>
        <v>川重商事(株)</v>
      </c>
      <c r="BA1268" s="19" t="str">
        <f>IF(係数3!G1268="","",係数3!G1268)</f>
        <v>川重商事(株)_</v>
      </c>
      <c r="BB1268" s="19">
        <f t="shared" si="37"/>
        <v>0.44700000000000001</v>
      </c>
    </row>
    <row r="1269" spans="47:54">
      <c r="AU1269" s="19" t="str">
        <f>IF(係数3!A1269="","",係数3!A1269)</f>
        <v>A0882</v>
      </c>
      <c r="AV1269" s="19" t="str">
        <f>IF(係数3!B1269="","",係数3!B1269)</f>
        <v>(株)JERA Cross</v>
      </c>
      <c r="AW1269" s="19" t="str">
        <f>IF(係数3!C1269="","",係数3!C1269)</f>
        <v>メニューA</v>
      </c>
      <c r="AX1269" s="19">
        <f>IF(係数3!D1269="","",係数3!D1269)</f>
        <v>0</v>
      </c>
      <c r="AY1269" s="19">
        <f>IF(係数3!E1269="","",係数3!E1269)</f>
        <v>0</v>
      </c>
      <c r="AZ1269" s="19" t="str">
        <f>IF(係数3!F1269="","",係数3!F1269)</f>
        <v>(株)JERA Cross</v>
      </c>
      <c r="BA1269" s="19" t="str">
        <f>IF(係数3!G1269="","",係数3!G1269)</f>
        <v>(株)JERA Cross_メニューA</v>
      </c>
      <c r="BB1269" s="19">
        <f t="shared" si="37"/>
        <v>0</v>
      </c>
    </row>
    <row r="1270" spans="47:54">
      <c r="AU1270" s="19" t="str">
        <f>IF(係数3!A1270="","",係数3!A1270)</f>
        <v/>
      </c>
      <c r="AV1270" s="19" t="str">
        <f>IF(係数3!B1270="","",係数3!B1270)</f>
        <v/>
      </c>
      <c r="AW1270" s="19" t="str">
        <f>IF(係数3!C1270="","",係数3!C1270)</f>
        <v>メニューB</v>
      </c>
      <c r="AX1270" s="19">
        <f>IF(係数3!D1270="","",係数3!D1270)</f>
        <v>0</v>
      </c>
      <c r="AY1270" s="19">
        <f>IF(係数3!E1270="","",係数3!E1270)</f>
        <v>0</v>
      </c>
      <c r="AZ1270" s="19" t="str">
        <f>IF(係数3!F1270="","",係数3!F1270)</f>
        <v>(株)JERA Cross</v>
      </c>
      <c r="BA1270" s="19" t="str">
        <f>IF(係数3!G1270="","",係数3!G1270)</f>
        <v>(株)JERA Cross_メニューB</v>
      </c>
      <c r="BB1270" s="19">
        <f t="shared" si="37"/>
        <v>0</v>
      </c>
    </row>
    <row r="1271" spans="47:54">
      <c r="AU1271" s="19" t="str">
        <f>IF(係数3!A1271="","",係数3!A1271)</f>
        <v/>
      </c>
      <c r="AV1271" s="19" t="str">
        <f>IF(係数3!B1271="","",係数3!B1271)</f>
        <v/>
      </c>
      <c r="AW1271" s="19" t="str">
        <f>IF(係数3!C1271="","",係数3!C1271)</f>
        <v>メニューC</v>
      </c>
      <c r="AX1271" s="19">
        <f>IF(係数3!D1271="","",係数3!D1271)</f>
        <v>3.77E-4</v>
      </c>
      <c r="AY1271" s="19">
        <f>IF(係数3!E1271="","",係数3!E1271)</f>
        <v>3.77E-4</v>
      </c>
      <c r="AZ1271" s="19" t="str">
        <f>IF(係数3!F1271="","",係数3!F1271)</f>
        <v>(株)JERA Cross</v>
      </c>
      <c r="BA1271" s="19" t="str">
        <f>IF(係数3!G1271="","",係数3!G1271)</f>
        <v>(株)JERA Cross_メニューC</v>
      </c>
      <c r="BB1271" s="19">
        <f t="shared" si="37"/>
        <v>0.377</v>
      </c>
    </row>
    <row r="1272" spans="47:54">
      <c r="AU1272" s="19" t="str">
        <f>IF(係数3!A1272="","",係数3!A1272)</f>
        <v/>
      </c>
      <c r="AV1272" s="19" t="str">
        <f>IF(係数3!B1272="","",係数3!B1272)</f>
        <v/>
      </c>
      <c r="AW1272" s="19" t="str">
        <f>IF(係数3!C1272="","",係数3!C1272)</f>
        <v>(参考値)事業者全体</v>
      </c>
      <c r="AX1272" s="19">
        <f>IF(係数3!D1272="","",係数3!D1272)</f>
        <v>4.2200000000000001E-4</v>
      </c>
      <c r="AY1272" s="19">
        <f>IF(係数3!E1272="","",係数3!E1272)</f>
        <v>4.2200000000000001E-4</v>
      </c>
      <c r="AZ1272" s="19" t="str">
        <f>IF(係数3!F1272="","",係数3!F1272)</f>
        <v>(株)JERA Cross</v>
      </c>
      <c r="BA1272" s="19" t="str">
        <f>IF(係数3!G1272="","",係数3!G1272)</f>
        <v>(株)JERA Cross_(参考値)事業者全体</v>
      </c>
      <c r="BB1272" s="19">
        <f t="shared" si="37"/>
        <v>0.42199999999999999</v>
      </c>
    </row>
    <row r="1273" spans="47:54">
      <c r="AU1273" s="19" t="str">
        <f>IF(係数3!A1273="","",係数3!A1273)</f>
        <v>A0883</v>
      </c>
      <c r="AV1273" s="19" t="str">
        <f>IF(係数3!B1273="","",係数3!B1273)</f>
        <v>飛騨高山電力(株)</v>
      </c>
      <c r="AW1273" s="19" t="str">
        <f>IF(係数3!C1273="","",係数3!C1273)</f>
        <v>メニューA</v>
      </c>
      <c r="AX1273" s="19">
        <f>IF(係数3!D1273="","",係数3!D1273)</f>
        <v>6.3599999999999996E-4</v>
      </c>
      <c r="AY1273" s="19">
        <f>IF(係数3!E1273="","",係数3!E1273)</f>
        <v>6.3599999999999996E-4</v>
      </c>
      <c r="AZ1273" s="19" t="str">
        <f>IF(係数3!F1273="","",係数3!F1273)</f>
        <v>飛騨高山電力(株)</v>
      </c>
      <c r="BA1273" s="19" t="str">
        <f>IF(係数3!G1273="","",係数3!G1273)</f>
        <v>飛騨高山電力(株)_メニューA</v>
      </c>
      <c r="BB1273" s="19">
        <f t="shared" si="37"/>
        <v>0.63600000000000001</v>
      </c>
    </row>
    <row r="1274" spans="47:54">
      <c r="AU1274" s="19" t="str">
        <f>IF(係数3!A1274="","",係数3!A1274)</f>
        <v/>
      </c>
      <c r="AV1274" s="19" t="str">
        <f>IF(係数3!B1274="","",係数3!B1274)</f>
        <v/>
      </c>
      <c r="AW1274" s="19" t="str">
        <f>IF(係数3!C1274="","",係数3!C1274)</f>
        <v>(参考値)事業者全体</v>
      </c>
      <c r="AX1274" s="19">
        <f>IF(係数3!D1274="","",係数3!D1274)</f>
        <v>6.3599999999999996E-4</v>
      </c>
      <c r="AY1274" s="19">
        <f>IF(係数3!E1274="","",係数3!E1274)</f>
        <v>6.3599999999999996E-4</v>
      </c>
      <c r="AZ1274" s="19" t="str">
        <f>IF(係数3!F1274="","",係数3!F1274)</f>
        <v>飛騨高山電力(株)</v>
      </c>
      <c r="BA1274" s="19" t="str">
        <f>IF(係数3!G1274="","",係数3!G1274)</f>
        <v>飛騨高山電力(株)_(参考値)事業者全体</v>
      </c>
      <c r="BB1274" s="19">
        <f t="shared" si="37"/>
        <v>0.63600000000000001</v>
      </c>
    </row>
    <row r="1275" spans="47:54">
      <c r="AU1275" s="19" t="str">
        <f>IF(係数3!A1275="","",係数3!A1275)</f>
        <v>A0886</v>
      </c>
      <c r="AV1275" s="19" t="str">
        <f>IF(係数3!B1275="","",係数3!B1275)</f>
        <v>(株)リボンエナジー</v>
      </c>
      <c r="AW1275" s="19" t="str">
        <f>IF(係数3!C1275="","",係数3!C1275)</f>
        <v/>
      </c>
      <c r="AX1275" s="19">
        <f>IF(係数3!D1275="","",係数3!D1275)</f>
        <v>9.3899999999999995E-4</v>
      </c>
      <c r="AY1275" s="19">
        <f>IF(係数3!E1275="","",係数3!E1275)</f>
        <v>9.3899999999999995E-4</v>
      </c>
      <c r="AZ1275" s="19" t="str">
        <f>IF(係数3!F1275="","",係数3!F1275)</f>
        <v>(株)リボンエナジー</v>
      </c>
      <c r="BA1275" s="19" t="str">
        <f>IF(係数3!G1275="","",係数3!G1275)</f>
        <v>(株)リボンエナジー_</v>
      </c>
      <c r="BB1275" s="19">
        <f t="shared" si="37"/>
        <v>0.93899999999999995</v>
      </c>
    </row>
    <row r="1276" spans="47:54">
      <c r="AU1276" s="19" t="str">
        <f>IF(係数3!A1276="","",係数3!A1276)</f>
        <v>A0888</v>
      </c>
      <c r="AV1276" s="19" t="str">
        <f>IF(係数3!B1276="","",係数3!B1276)</f>
        <v>(株)大崎クリエーション</v>
      </c>
      <c r="AW1276" s="19" t="str">
        <f>IF(係数3!C1276="","",係数3!C1276)</f>
        <v/>
      </c>
      <c r="AX1276" s="19">
        <f>IF(係数3!D1276="","",係数3!D1276)</f>
        <v>5.5099999999999995E-4</v>
      </c>
      <c r="AY1276" s="19">
        <f>IF(係数3!E1276="","",係数3!E1276)</f>
        <v>5.5099999999999995E-4</v>
      </c>
      <c r="AZ1276" s="19" t="str">
        <f>IF(係数3!F1276="","",係数3!F1276)</f>
        <v>(株)大崎クリエーション</v>
      </c>
      <c r="BA1276" s="19" t="str">
        <f>IF(係数3!G1276="","",係数3!G1276)</f>
        <v>(株)大崎クリエーション_</v>
      </c>
      <c r="BB1276" s="19">
        <f t="shared" si="37"/>
        <v>0.55099999999999993</v>
      </c>
    </row>
    <row r="1277" spans="47:54">
      <c r="AU1277" s="19" t="str">
        <f>IF(係数3!A1277="","",係数3!A1277)</f>
        <v>A0890</v>
      </c>
      <c r="AV1277" s="19" t="str">
        <f>IF(係数3!B1277="","",係数3!B1277)</f>
        <v>(株)UPX</v>
      </c>
      <c r="AW1277" s="19" t="str">
        <f>IF(係数3!C1277="","",係数3!C1277)</f>
        <v>メニューA</v>
      </c>
      <c r="AX1277" s="19">
        <f>IF(係数3!D1277="","",係数3!D1277)</f>
        <v>0</v>
      </c>
      <c r="AY1277" s="19">
        <f>IF(係数3!E1277="","",係数3!E1277)</f>
        <v>0</v>
      </c>
      <c r="AZ1277" s="19" t="str">
        <f>IF(係数3!F1277="","",係数3!F1277)</f>
        <v>(株)UPX</v>
      </c>
      <c r="BA1277" s="19" t="str">
        <f>IF(係数3!G1277="","",係数3!G1277)</f>
        <v>(株)UPX_メニューA</v>
      </c>
      <c r="BB1277" s="19">
        <f t="shared" si="37"/>
        <v>0</v>
      </c>
    </row>
    <row r="1278" spans="47:54">
      <c r="AU1278" s="19" t="str">
        <f>IF(係数3!A1278="","",係数3!A1278)</f>
        <v/>
      </c>
      <c r="AV1278" s="19" t="str">
        <f>IF(係数3!B1278="","",係数3!B1278)</f>
        <v/>
      </c>
      <c r="AW1278" s="19" t="str">
        <f>IF(係数3!C1278="","",係数3!C1278)</f>
        <v>メニューB</v>
      </c>
      <c r="AX1278" s="19">
        <f>IF(係数3!D1278="","",係数3!D1278)</f>
        <v>3.9599999999999998E-4</v>
      </c>
      <c r="AY1278" s="19">
        <f>IF(係数3!E1278="","",係数3!E1278)</f>
        <v>3.9599999999999998E-4</v>
      </c>
      <c r="AZ1278" s="19" t="str">
        <f>IF(係数3!F1278="","",係数3!F1278)</f>
        <v>(株)UPX</v>
      </c>
      <c r="BA1278" s="19" t="str">
        <f>IF(係数3!G1278="","",係数3!G1278)</f>
        <v>(株)UPX_メニューB</v>
      </c>
      <c r="BB1278" s="19">
        <f t="shared" si="37"/>
        <v>0.39599999999999996</v>
      </c>
    </row>
    <row r="1279" spans="47:54">
      <c r="AU1279" s="19" t="str">
        <f>IF(係数3!A1279="","",係数3!A1279)</f>
        <v/>
      </c>
      <c r="AV1279" s="19" t="str">
        <f>IF(係数3!B1279="","",係数3!B1279)</f>
        <v/>
      </c>
      <c r="AW1279" s="19" t="str">
        <f>IF(係数3!C1279="","",係数3!C1279)</f>
        <v>メニューC(残差)</v>
      </c>
      <c r="AX1279" s="19">
        <f>IF(係数3!D1279="","",係数3!D1279)</f>
        <v>4.8799999999999999E-4</v>
      </c>
      <c r="AY1279" s="19">
        <f>IF(係数3!E1279="","",係数3!E1279)</f>
        <v>4.8799999999999999E-4</v>
      </c>
      <c r="AZ1279" s="19" t="str">
        <f>IF(係数3!F1279="","",係数3!F1279)</f>
        <v>(株)UPX</v>
      </c>
      <c r="BA1279" s="19" t="str">
        <f>IF(係数3!G1279="","",係数3!G1279)</f>
        <v>(株)UPX_メニューC(残差)</v>
      </c>
      <c r="BB1279" s="19">
        <f t="shared" si="37"/>
        <v>0.48799999999999999</v>
      </c>
    </row>
    <row r="1280" spans="47:54">
      <c r="AU1280" s="19" t="str">
        <f>IF(係数3!A1280="","",係数3!A1280)</f>
        <v/>
      </c>
      <c r="AV1280" s="19" t="str">
        <f>IF(係数3!B1280="","",係数3!B1280)</f>
        <v/>
      </c>
      <c r="AW1280" s="19" t="str">
        <f>IF(係数3!C1280="","",係数3!C1280)</f>
        <v>(参考値)事業者全体</v>
      </c>
      <c r="AX1280" s="19">
        <f>IF(係数3!D1280="","",係数3!D1280)</f>
        <v>4.6500000000000003E-4</v>
      </c>
      <c r="AY1280" s="19">
        <f>IF(係数3!E1280="","",係数3!E1280)</f>
        <v>4.6500000000000003E-4</v>
      </c>
      <c r="AZ1280" s="19" t="str">
        <f>IF(係数3!F1280="","",係数3!F1280)</f>
        <v>(株)UPX</v>
      </c>
      <c r="BA1280" s="19" t="str">
        <f>IF(係数3!G1280="","",係数3!G1280)</f>
        <v>(株)UPX_(参考値)事業者全体</v>
      </c>
      <c r="BB1280" s="19">
        <f t="shared" si="37"/>
        <v>0.46500000000000002</v>
      </c>
    </row>
    <row r="1281" spans="47:54">
      <c r="AU1281" s="19" t="str">
        <f>IF(係数3!A1281="","",係数3!A1281)</f>
        <v>A0893</v>
      </c>
      <c r="AV1281" s="19" t="str">
        <f>IF(係数3!B1281="","",係数3!B1281)</f>
        <v>Miraiつのエナジー(株)</v>
      </c>
      <c r="AW1281" s="19" t="str">
        <f>IF(係数3!C1281="","",係数3!C1281)</f>
        <v>メニューA</v>
      </c>
      <c r="AX1281" s="19">
        <f>IF(係数3!D1281="","",係数3!D1281)</f>
        <v>3.7599999999999998E-4</v>
      </c>
      <c r="AY1281" s="19">
        <f>IF(係数3!E1281="","",係数3!E1281)</f>
        <v>3.7599999999999998E-4</v>
      </c>
      <c r="AZ1281" s="19" t="str">
        <f>IF(係数3!F1281="","",係数3!F1281)</f>
        <v>Miraiつのエナジー(株)</v>
      </c>
      <c r="BA1281" s="19" t="str">
        <f>IF(係数3!G1281="","",係数3!G1281)</f>
        <v>Miraiつのエナジー(株)_メニューA</v>
      </c>
      <c r="BB1281" s="19">
        <f t="shared" si="37"/>
        <v>0.376</v>
      </c>
    </row>
    <row r="1282" spans="47:54">
      <c r="AU1282" s="19" t="str">
        <f>IF(係数3!A1282="","",係数3!A1282)</f>
        <v/>
      </c>
      <c r="AV1282" s="19" t="str">
        <f>IF(係数3!B1282="","",係数3!B1282)</f>
        <v/>
      </c>
      <c r="AW1282" s="19" t="str">
        <f>IF(係数3!C1282="","",係数3!C1282)</f>
        <v>(参考値)事業者全体</v>
      </c>
      <c r="AX1282" s="19">
        <f>IF(係数3!D1282="","",係数3!D1282)</f>
        <v>3.7599999999999998E-4</v>
      </c>
      <c r="AY1282" s="19">
        <f>IF(係数3!E1282="","",係数3!E1282)</f>
        <v>3.7599999999999998E-4</v>
      </c>
      <c r="AZ1282" s="19" t="str">
        <f>IF(係数3!F1282="","",係数3!F1282)</f>
        <v>Miraiつのエナジー(株)</v>
      </c>
      <c r="BA1282" s="19" t="str">
        <f>IF(係数3!G1282="","",係数3!G1282)</f>
        <v>Miraiつのエナジー(株)_(参考値)事業者全体</v>
      </c>
      <c r="BB1282" s="19">
        <f t="shared" si="37"/>
        <v>0.376</v>
      </c>
    </row>
    <row r="1283" spans="47:54">
      <c r="AU1283" s="19" t="str">
        <f>IF(係数3!A1283="","",係数3!A1283)</f>
        <v>A0903</v>
      </c>
      <c r="AV1283" s="19" t="str">
        <f>IF(係数3!B1283="","",係数3!B1283)</f>
        <v>山口グリーンエネルギー(株)</v>
      </c>
      <c r="AW1283" s="19" t="str">
        <f>IF(係数3!C1283="","",係数3!C1283)</f>
        <v/>
      </c>
      <c r="AX1283" s="19">
        <f>IF(係数3!D1283="","",係数3!D1283)</f>
        <v>4.8700000000000007E-4</v>
      </c>
      <c r="AY1283" s="19">
        <f>IF(係数3!E1283="","",係数3!E1283)</f>
        <v>4.8700000000000007E-4</v>
      </c>
      <c r="AZ1283" s="19" t="str">
        <f>IF(係数3!F1283="","",係数3!F1283)</f>
        <v>山口グリーンエネルギー(株)</v>
      </c>
      <c r="BA1283" s="19" t="str">
        <f>IF(係数3!G1283="","",係数3!G1283)</f>
        <v>山口グリーンエネルギー(株)_</v>
      </c>
      <c r="BB1283" s="19">
        <f t="shared" si="37"/>
        <v>0.4870000000000001</v>
      </c>
    </row>
    <row r="1284" spans="47:54">
      <c r="AU1284" s="19" t="str">
        <f>IF(係数3!A1284="","",係数3!A1284)</f>
        <v>A0905</v>
      </c>
      <c r="AV1284" s="19" t="str">
        <f>IF(係数3!B1284="","",係数3!B1284)</f>
        <v>(株)はちまんたいジオパワー</v>
      </c>
      <c r="AW1284" s="19" t="str">
        <f>IF(係数3!C1284="","",係数3!C1284)</f>
        <v>メニューA</v>
      </c>
      <c r="AX1284" s="19">
        <f>IF(係数3!D1284="","",係数3!D1284)</f>
        <v>0</v>
      </c>
      <c r="AY1284" s="19">
        <f>IF(係数3!E1284="","",係数3!E1284)</f>
        <v>0</v>
      </c>
      <c r="AZ1284" s="19" t="str">
        <f>IF(係数3!F1284="","",係数3!F1284)</f>
        <v>(株)はちまんたいジオパワー</v>
      </c>
      <c r="BA1284" s="19" t="str">
        <f>IF(係数3!G1284="","",係数3!G1284)</f>
        <v>(株)はちまんたいジオパワー_メニューA</v>
      </c>
      <c r="BB1284" s="19">
        <f t="shared" si="37"/>
        <v>0</v>
      </c>
    </row>
    <row r="1285" spans="47:54">
      <c r="AU1285" s="19" t="str">
        <f>IF(係数3!A1285="","",係数3!A1285)</f>
        <v/>
      </c>
      <c r="AV1285" s="19" t="str">
        <f>IF(係数3!B1285="","",係数3!B1285)</f>
        <v/>
      </c>
      <c r="AW1285" s="19" t="str">
        <f>IF(係数3!C1285="","",係数3!C1285)</f>
        <v>メニューB(残差)</v>
      </c>
      <c r="AX1285" s="19">
        <f>IF(係数3!D1285="","",係数3!D1285)</f>
        <v>6.3100000000000005E-4</v>
      </c>
      <c r="AY1285" s="19">
        <f>IF(係数3!E1285="","",係数3!E1285)</f>
        <v>6.3100000000000005E-4</v>
      </c>
      <c r="AZ1285" s="19" t="str">
        <f>IF(係数3!F1285="","",係数3!F1285)</f>
        <v>(株)はちまんたいジオパワー</v>
      </c>
      <c r="BA1285" s="19" t="str">
        <f>IF(係数3!G1285="","",係数3!G1285)</f>
        <v>(株)はちまんたいジオパワー_メニューB(残差)</v>
      </c>
      <c r="BB1285" s="19">
        <f t="shared" si="37"/>
        <v>0.63100000000000001</v>
      </c>
    </row>
    <row r="1286" spans="47:54">
      <c r="AU1286" s="19" t="str">
        <f>IF(係数3!A1286="","",係数3!A1286)</f>
        <v/>
      </c>
      <c r="AV1286" s="19" t="str">
        <f>IF(係数3!B1286="","",係数3!B1286)</f>
        <v/>
      </c>
      <c r="AW1286" s="19" t="str">
        <f>IF(係数3!C1286="","",係数3!C1286)</f>
        <v>(参考値)事業者全体</v>
      </c>
      <c r="AX1286" s="19">
        <f>IF(係数3!D1286="","",係数3!D1286)</f>
        <v>5.5999999999999999E-5</v>
      </c>
      <c r="AY1286" s="19">
        <f>IF(係数3!E1286="","",係数3!E1286)</f>
        <v>5.5999999999999999E-5</v>
      </c>
      <c r="AZ1286" s="19" t="str">
        <f>IF(係数3!F1286="","",係数3!F1286)</f>
        <v>(株)はちまんたいジオパワー</v>
      </c>
      <c r="BA1286" s="19" t="str">
        <f>IF(係数3!G1286="","",係数3!G1286)</f>
        <v>(株)はちまんたいジオパワー_(参考値)事業者全体</v>
      </c>
      <c r="BB1286" s="19">
        <f t="shared" ref="BB1286:BB1287" si="38">AY1286*1000</f>
        <v>5.6000000000000001E-2</v>
      </c>
    </row>
    <row r="1287" spans="47:54">
      <c r="AU1287" s="19" t="str">
        <f>IF(係数3!A1287="","",係数3!A1287)</f>
        <v>A0906</v>
      </c>
      <c r="AV1287" s="19" t="str">
        <f>IF(係数3!B1287="","",係数3!B1287)</f>
        <v>(株)アイモバイル</v>
      </c>
      <c r="AW1287" s="19" t="str">
        <f>IF(係数3!C1287="","",係数3!C1287)</f>
        <v/>
      </c>
      <c r="AX1287" s="19">
        <f>IF(係数3!D1287="","",係数3!D1287)</f>
        <v>6.1700000000000004E-4</v>
      </c>
      <c r="AY1287" s="19">
        <f>IF(係数3!E1287="","",係数3!E1287)</f>
        <v>6.1700000000000004E-4</v>
      </c>
      <c r="AZ1287" s="19" t="str">
        <f>IF(係数3!F1287="","",係数3!F1287)</f>
        <v>(株)アイモバイル</v>
      </c>
      <c r="BA1287" s="19" t="str">
        <f>IF(係数3!G1287="","",係数3!G1287)</f>
        <v>(株)アイモバイル_</v>
      </c>
      <c r="BB1287" s="19">
        <f t="shared" si="38"/>
        <v>0.61699999999999999</v>
      </c>
    </row>
    <row r="1288" spans="47:54">
      <c r="AU1288" s="19" t="str">
        <f>IF(係数3!A1288="","",係数3!A1288)</f>
        <v/>
      </c>
      <c r="AV1288" s="19" t="str">
        <f>IF(係数3!B1288="","",係数3!B1288)</f>
        <v/>
      </c>
      <c r="AW1288" s="19" t="str">
        <f>IF(係数3!C1288="","",係数3!C1288)</f>
        <v/>
      </c>
      <c r="AX1288" s="19" t="str">
        <f>IF(係数3!D1288="","",係数3!D1288)</f>
        <v/>
      </c>
      <c r="AY1288" s="19" t="str">
        <f>IF(係数3!E1288="","",係数3!E1288)</f>
        <v/>
      </c>
      <c r="AZ1288" s="19" t="str">
        <f>IF(係数3!F1288="","",係数3!F1288)</f>
        <v/>
      </c>
      <c r="BA1288" s="19" t="str">
        <f>IF(係数3!G1288="","",係数3!G1288)</f>
        <v/>
      </c>
    </row>
  </sheetData>
  <sheetProtection algorithmName="SHA-512" hashValue="1ePQa0KhkxalwlKT5yYHCOfa/gBSqkuarxtsXOLBp+UTlD8geHYkLe3UArduWzuZlyrHyaSnuxXK0taF4HMf+Q==" saltValue="VJ3/L+jPyTUq4A8brFYLEg==" spinCount="100000" sheet="1" selectLockedCells="1"/>
  <mergeCells count="58">
    <mergeCell ref="D38:K38"/>
    <mergeCell ref="D32:K32"/>
    <mergeCell ref="D33:K33"/>
    <mergeCell ref="D34:K34"/>
    <mergeCell ref="D35:K35"/>
    <mergeCell ref="D36:K36"/>
    <mergeCell ref="D37:K37"/>
    <mergeCell ref="D30:K30"/>
    <mergeCell ref="D31:K31"/>
    <mergeCell ref="N13:R13"/>
    <mergeCell ref="AH37:AK37"/>
    <mergeCell ref="AH32:AH33"/>
    <mergeCell ref="AH34:AH36"/>
    <mergeCell ref="K21:K22"/>
    <mergeCell ref="D28:G28"/>
    <mergeCell ref="D17:G17"/>
    <mergeCell ref="AH17:AH31"/>
    <mergeCell ref="D18:G18"/>
    <mergeCell ref="D19:D24"/>
    <mergeCell ref="E19:E22"/>
    <mergeCell ref="F19:F20"/>
    <mergeCell ref="E23:F24"/>
    <mergeCell ref="D14:G14"/>
    <mergeCell ref="D15:G15"/>
    <mergeCell ref="D16:G16"/>
    <mergeCell ref="AJ16:AK16"/>
    <mergeCell ref="D11:G11"/>
    <mergeCell ref="AJ11:AK11"/>
    <mergeCell ref="D12:G12"/>
    <mergeCell ref="AH12:AK12"/>
    <mergeCell ref="D13:G13"/>
    <mergeCell ref="H23:H24"/>
    <mergeCell ref="I23:I24"/>
    <mergeCell ref="J23:J24"/>
    <mergeCell ref="K23:K24"/>
    <mergeCell ref="D25:F27"/>
    <mergeCell ref="H19:H20"/>
    <mergeCell ref="I19:I20"/>
    <mergeCell ref="J19:J20"/>
    <mergeCell ref="K19:K20"/>
    <mergeCell ref="F21:F22"/>
    <mergeCell ref="H21:H22"/>
    <mergeCell ref="I21:I22"/>
    <mergeCell ref="J21:J22"/>
    <mergeCell ref="C2:K2"/>
    <mergeCell ref="G3:K3"/>
    <mergeCell ref="AJ9:AK9"/>
    <mergeCell ref="D10:G10"/>
    <mergeCell ref="AJ10:AK10"/>
    <mergeCell ref="D4:G5"/>
    <mergeCell ref="D3:F3"/>
    <mergeCell ref="AJ6:AK6"/>
    <mergeCell ref="AJ7:AK7"/>
    <mergeCell ref="C8:K8"/>
    <mergeCell ref="AJ8:AK8"/>
    <mergeCell ref="C6:G7"/>
    <mergeCell ref="H4:K5"/>
    <mergeCell ref="D9:G9"/>
  </mergeCells>
  <phoneticPr fontId="6"/>
  <dataValidations count="2">
    <dataValidation type="list" errorStyle="information" allowBlank="1" showInputMessage="1" showErrorMessage="1" errorTitle="リストにない情報" error="リストにない情報です" sqref="O7:O12" xr:uid="{00000000-0002-0000-0100-000003000000}">
      <formula1>INDIRECT($BG$4&amp;"4:"&amp;$BG$4&amp;$BG$8+9)</formula1>
    </dataValidation>
    <dataValidation type="list" errorStyle="information" allowBlank="1" showInputMessage="1" showErrorMessage="1" errorTitle="リストにない情報" error="リストにない情報です" sqref="P7:P12" xr:uid="{00000000-0002-0000-0100-000000000000}">
      <formula1>IF(OR($Z7=0,$Z7=""),$T$3:$T$3,INDIRECT($BG$5&amp;AE7&amp;":"&amp;$BG$5&amp;AF7))</formula1>
    </dataValidation>
  </dataValidations>
  <printOptions horizontalCentered="1"/>
  <pageMargins left="0.39370078740157483" right="0.39370078740157483" top="0.39370078740157483" bottom="0.39370078740157483" header="0" footer="0"/>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62614-58AF-438E-A5F2-8C96AF9487BB}">
  <sheetPr>
    <pageSetUpPr fitToPage="1"/>
  </sheetPr>
  <dimension ref="A1:BH1288"/>
  <sheetViews>
    <sheetView showGridLines="0" topLeftCell="A9" zoomScale="90" zoomScaleNormal="90" zoomScaleSheetLayoutView="90" workbookViewId="0">
      <selection activeCell="I16" sqref="I16"/>
    </sheetView>
  </sheetViews>
  <sheetFormatPr defaultColWidth="9.140625" defaultRowHeight="10.5"/>
  <cols>
    <col min="1" max="1" width="1.140625" style="8" customWidth="1"/>
    <col min="2" max="2" width="1.42578125" style="8" customWidth="1"/>
    <col min="3" max="3" width="3.42578125" style="8" hidden="1" customWidth="1"/>
    <col min="4" max="4" width="3" style="8" customWidth="1"/>
    <col min="5" max="5" width="11.85546875" style="8" customWidth="1"/>
    <col min="6" max="6" width="5.140625" style="8" customWidth="1"/>
    <col min="7" max="7" width="13.7109375" style="8" customWidth="1"/>
    <col min="8" max="8" width="15.28515625" style="8" customWidth="1"/>
    <col min="9" max="9" width="13.7109375" style="8" customWidth="1"/>
    <col min="10" max="11" width="16.7109375" style="8" customWidth="1"/>
    <col min="12" max="12" width="3.140625" style="8" customWidth="1"/>
    <col min="13" max="13" width="4.7109375" style="8" customWidth="1"/>
    <col min="14" max="14" width="4.85546875" style="8" customWidth="1"/>
    <col min="15" max="15" width="33.140625" style="8" customWidth="1"/>
    <col min="16" max="16" width="19.28515625" style="8" customWidth="1"/>
    <col min="17" max="18" width="23.140625" style="8" customWidth="1"/>
    <col min="19" max="19" width="15.5703125" style="8" customWidth="1"/>
    <col min="20" max="20" width="9.7109375" style="8" hidden="1" customWidth="1"/>
    <col min="21" max="21" width="42.140625" style="8" hidden="1" customWidth="1"/>
    <col min="22" max="22" width="19.7109375" style="8" hidden="1" customWidth="1"/>
    <col min="23" max="23" width="18.7109375" style="8" hidden="1" customWidth="1"/>
    <col min="24" max="24" width="25.42578125" style="8" hidden="1" customWidth="1"/>
    <col min="25" max="25" width="28.7109375" style="8" hidden="1" customWidth="1"/>
    <col min="26" max="26" width="16.42578125" style="8" hidden="1" customWidth="1"/>
    <col min="27" max="27" width="7.7109375" style="8" hidden="1" customWidth="1"/>
    <col min="28" max="29" width="14.140625" style="8" hidden="1" customWidth="1"/>
    <col min="30" max="30" width="13" style="8" hidden="1" customWidth="1"/>
    <col min="31" max="32" width="7.7109375" style="8" hidden="1" customWidth="1"/>
    <col min="33" max="33" width="5.7109375" style="8" hidden="1" customWidth="1"/>
    <col min="34" max="34" width="4.85546875" style="8" hidden="1" customWidth="1"/>
    <col min="35" max="35" width="23.7109375" style="8" hidden="1" customWidth="1"/>
    <col min="36" max="36" width="17.140625" style="8" hidden="1" customWidth="1"/>
    <col min="37" max="37" width="5.5703125" style="8" hidden="1" customWidth="1"/>
    <col min="38" max="38" width="16.85546875" style="8" hidden="1" customWidth="1"/>
    <col min="39" max="39" width="19.7109375" style="8" hidden="1" customWidth="1"/>
    <col min="40" max="40" width="25.7109375" style="8" hidden="1" customWidth="1"/>
    <col min="41" max="41" width="21.85546875" style="8" hidden="1" customWidth="1"/>
    <col min="42" max="42" width="19.7109375" style="8" hidden="1" customWidth="1"/>
    <col min="43" max="43" width="7.7109375" style="8" hidden="1" customWidth="1"/>
    <col min="44" max="44" width="18.7109375" style="8" hidden="1" customWidth="1"/>
    <col min="45" max="46" width="5.140625" style="8" hidden="1" customWidth="1"/>
    <col min="47" max="47" width="18" style="8" hidden="1" customWidth="1"/>
    <col min="48" max="48" width="60.42578125" style="8" hidden="1" customWidth="1"/>
    <col min="49" max="49" width="18" style="8" hidden="1" customWidth="1"/>
    <col min="50" max="50" width="12.28515625" style="8" hidden="1" customWidth="1"/>
    <col min="51" max="51" width="24.7109375" style="8" hidden="1" customWidth="1"/>
    <col min="52" max="52" width="60.42578125" style="8" hidden="1" customWidth="1"/>
    <col min="53" max="53" width="78.7109375" style="8" hidden="1" customWidth="1"/>
    <col min="54" max="54" width="26.7109375" style="8" hidden="1" customWidth="1"/>
    <col min="55" max="55" width="5.140625" style="8" hidden="1" customWidth="1"/>
    <col min="56" max="56" width="60.42578125" style="8" hidden="1" customWidth="1"/>
    <col min="57" max="57" width="5.140625" style="8" hidden="1" customWidth="1"/>
    <col min="58" max="58" width="48.85546875" style="8" hidden="1" customWidth="1"/>
    <col min="59" max="59" width="5.140625" style="8" hidden="1" customWidth="1"/>
    <col min="60" max="60" width="7.7109375" style="8" hidden="1" customWidth="1"/>
    <col min="61" max="16384" width="9.140625" style="8"/>
  </cols>
  <sheetData>
    <row r="1" spans="1:60" ht="13.5" customHeight="1">
      <c r="A1" s="1"/>
      <c r="B1" s="62"/>
      <c r="C1" s="1"/>
      <c r="D1" s="61"/>
      <c r="E1" s="61"/>
      <c r="F1" s="61"/>
      <c r="G1" s="61"/>
      <c r="H1" s="1"/>
      <c r="I1" s="1"/>
      <c r="J1" s="1"/>
      <c r="K1" s="1"/>
      <c r="L1" s="1"/>
      <c r="M1" s="85"/>
      <c r="N1" s="85"/>
      <c r="O1" s="85"/>
      <c r="P1" s="85"/>
      <c r="Q1" s="85"/>
      <c r="R1" s="85"/>
      <c r="S1" s="85"/>
      <c r="T1" s="121" t="s">
        <v>367</v>
      </c>
      <c r="U1" s="121" t="s">
        <v>367</v>
      </c>
      <c r="V1" s="121" t="s">
        <v>367</v>
      </c>
      <c r="W1" s="121" t="s">
        <v>367</v>
      </c>
      <c r="X1" s="121" t="s">
        <v>367</v>
      </c>
      <c r="Y1" s="121" t="s">
        <v>367</v>
      </c>
      <c r="Z1" s="121" t="s">
        <v>367</v>
      </c>
      <c r="AA1" s="121" t="s">
        <v>367</v>
      </c>
      <c r="AB1" s="121" t="s">
        <v>367</v>
      </c>
      <c r="AC1" s="121" t="s">
        <v>367</v>
      </c>
      <c r="AD1" s="121" t="s">
        <v>367</v>
      </c>
      <c r="AE1" s="121" t="s">
        <v>367</v>
      </c>
      <c r="AF1" s="121" t="s">
        <v>367</v>
      </c>
      <c r="AG1" s="121"/>
      <c r="AH1" s="85"/>
      <c r="AI1" s="85"/>
      <c r="AJ1" s="85"/>
      <c r="AK1" s="85"/>
      <c r="AL1" s="85"/>
      <c r="AM1" s="121"/>
      <c r="AN1" s="60" t="s">
        <v>367</v>
      </c>
      <c r="AO1" s="60" t="s">
        <v>367</v>
      </c>
      <c r="AP1" s="60" t="s">
        <v>367</v>
      </c>
      <c r="AQ1" s="60" t="s">
        <v>367</v>
      </c>
      <c r="AR1" s="60" t="s">
        <v>367</v>
      </c>
      <c r="AS1" s="60" t="s">
        <v>367</v>
      </c>
      <c r="AT1" s="60" t="s">
        <v>367</v>
      </c>
      <c r="AU1" s="60" t="s">
        <v>367</v>
      </c>
      <c r="AV1" s="60" t="s">
        <v>367</v>
      </c>
      <c r="AW1" s="60" t="s">
        <v>367</v>
      </c>
      <c r="AX1" s="60" t="s">
        <v>367</v>
      </c>
      <c r="AY1" s="60" t="s">
        <v>367</v>
      </c>
      <c r="AZ1" s="60" t="s">
        <v>367</v>
      </c>
      <c r="BA1" s="60" t="s">
        <v>367</v>
      </c>
      <c r="BB1" s="60" t="s">
        <v>367</v>
      </c>
      <c r="BC1" s="60" t="s">
        <v>367</v>
      </c>
      <c r="BD1" s="60" t="s">
        <v>367</v>
      </c>
      <c r="BE1" s="60" t="s">
        <v>367</v>
      </c>
      <c r="BF1" s="60" t="s">
        <v>367</v>
      </c>
      <c r="BG1" s="60" t="s">
        <v>367</v>
      </c>
      <c r="BH1" s="60" t="s">
        <v>367</v>
      </c>
    </row>
    <row r="2" spans="1:60" ht="26.25" customHeight="1">
      <c r="A2" s="1"/>
      <c r="B2" s="1"/>
      <c r="C2" s="410" t="s">
        <v>2434</v>
      </c>
      <c r="D2" s="411"/>
      <c r="E2" s="411"/>
      <c r="F2" s="411"/>
      <c r="G2" s="411"/>
      <c r="H2" s="411"/>
      <c r="I2" s="411"/>
      <c r="J2" s="411"/>
      <c r="K2" s="411"/>
      <c r="L2" s="1"/>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U2" s="8" t="s">
        <v>389</v>
      </c>
      <c r="AW2" s="60" t="s">
        <v>372</v>
      </c>
      <c r="BB2" s="60" t="s">
        <v>388</v>
      </c>
      <c r="BD2" s="60" t="s">
        <v>374</v>
      </c>
    </row>
    <row r="3" spans="1:60" ht="22.5" customHeight="1">
      <c r="A3" s="1"/>
      <c r="B3" s="1"/>
      <c r="C3" s="342"/>
      <c r="D3" s="339" t="s">
        <v>1</v>
      </c>
      <c r="E3" s="340"/>
      <c r="F3" s="341"/>
      <c r="G3" s="412">
        <f>基準度排出量算出シート!G3</f>
        <v>0</v>
      </c>
      <c r="H3" s="412"/>
      <c r="I3" s="412"/>
      <c r="J3" s="412"/>
      <c r="K3" s="412"/>
      <c r="L3" s="1"/>
      <c r="M3" s="85"/>
      <c r="N3" s="85"/>
      <c r="O3" s="85"/>
      <c r="P3" s="85"/>
      <c r="Q3" s="85"/>
      <c r="R3" s="85"/>
      <c r="S3" s="85"/>
      <c r="T3" s="122"/>
      <c r="U3" s="85" t="s">
        <v>366</v>
      </c>
      <c r="V3" s="85"/>
      <c r="W3" s="85"/>
      <c r="X3" s="85"/>
      <c r="Y3" s="85"/>
      <c r="Z3" s="85"/>
      <c r="AA3" s="85"/>
      <c r="AB3" s="85"/>
      <c r="AC3" s="85"/>
      <c r="AD3" s="85"/>
      <c r="AE3" s="85"/>
      <c r="AF3" s="85"/>
      <c r="AG3" s="85"/>
      <c r="AH3" s="85"/>
      <c r="AI3" s="85"/>
      <c r="AJ3" s="85"/>
      <c r="AK3" s="85"/>
      <c r="AL3" s="85"/>
      <c r="AM3" s="85"/>
      <c r="AU3" s="67" t="s">
        <v>387</v>
      </c>
      <c r="AV3" s="67" t="s">
        <v>386</v>
      </c>
      <c r="AW3" s="67" t="s">
        <v>383</v>
      </c>
      <c r="AX3" s="67" t="s">
        <v>385</v>
      </c>
      <c r="AY3" s="67" t="s">
        <v>382</v>
      </c>
      <c r="AZ3" s="63" t="s">
        <v>381</v>
      </c>
      <c r="BA3" s="63" t="s">
        <v>380</v>
      </c>
      <c r="BB3" s="67" t="s">
        <v>379</v>
      </c>
      <c r="BD3" s="63" t="s">
        <v>378</v>
      </c>
      <c r="BF3" s="8" t="s">
        <v>377</v>
      </c>
    </row>
    <row r="4" spans="1:60" ht="12.75" customHeight="1">
      <c r="A4" s="1"/>
      <c r="B4" s="1"/>
      <c r="C4" s="343"/>
      <c r="D4" s="414" t="s">
        <v>2126</v>
      </c>
      <c r="E4" s="415"/>
      <c r="F4" s="415"/>
      <c r="G4" s="416"/>
      <c r="H4" s="413" t="str">
        <f>基準度排出量算出シート!H4</f>
        <v>令和　　　　年度</v>
      </c>
      <c r="I4" s="413"/>
      <c r="J4" s="413"/>
      <c r="K4" s="413"/>
      <c r="L4" s="1"/>
      <c r="M4" s="85"/>
      <c r="N4" s="123"/>
      <c r="O4" s="85"/>
      <c r="P4" s="85"/>
      <c r="Q4" s="85"/>
      <c r="R4" s="85"/>
      <c r="S4" s="85"/>
      <c r="T4" s="85"/>
      <c r="U4" s="85"/>
      <c r="V4" s="85"/>
      <c r="W4" s="85"/>
      <c r="X4" s="85"/>
      <c r="Y4" s="85"/>
      <c r="Z4" s="85"/>
      <c r="AA4" s="85"/>
      <c r="AB4" s="85"/>
      <c r="AC4" s="85"/>
      <c r="AD4" s="85"/>
      <c r="AE4" s="85"/>
      <c r="AF4" s="85"/>
      <c r="AG4" s="85"/>
      <c r="AH4" s="123"/>
      <c r="AI4" s="85"/>
      <c r="AJ4" s="85"/>
      <c r="AK4" s="85"/>
      <c r="AL4" s="85"/>
      <c r="AM4" s="85"/>
      <c r="AU4" s="19"/>
      <c r="AV4" s="19"/>
      <c r="AW4" s="19"/>
      <c r="AX4" s="19"/>
      <c r="AY4" s="19"/>
      <c r="AZ4" s="19"/>
      <c r="BA4" s="19"/>
      <c r="BB4" s="19"/>
      <c r="BD4" s="19" t="str">
        <f>IF(係数3!L5="","",係数3!L5)</f>
        <v>北海道電力(株)</v>
      </c>
      <c r="BF4" s="65" t="s">
        <v>376</v>
      </c>
      <c r="BG4" s="66" t="s">
        <v>375</v>
      </c>
      <c r="BH4" s="8" t="s">
        <v>374</v>
      </c>
    </row>
    <row r="5" spans="1:60" ht="12.75" customHeight="1" thickBot="1">
      <c r="A5" s="1"/>
      <c r="B5" s="1"/>
      <c r="C5" s="343"/>
      <c r="D5" s="417"/>
      <c r="E5" s="418"/>
      <c r="F5" s="418"/>
      <c r="G5" s="419"/>
      <c r="H5" s="413"/>
      <c r="I5" s="413"/>
      <c r="J5" s="413"/>
      <c r="K5" s="413"/>
      <c r="L5" s="1"/>
      <c r="M5" s="85"/>
      <c r="N5" s="360" t="s">
        <v>1760</v>
      </c>
      <c r="O5" s="126"/>
      <c r="P5" s="126"/>
      <c r="Q5" s="126"/>
      <c r="R5" s="126"/>
      <c r="S5" s="126"/>
      <c r="T5" s="126"/>
      <c r="U5" s="126"/>
      <c r="V5" s="126"/>
      <c r="W5" s="126"/>
      <c r="X5" s="126"/>
      <c r="Y5" s="126"/>
      <c r="Z5" s="126"/>
      <c r="AA5" s="85"/>
      <c r="AB5" s="85"/>
      <c r="AC5" s="85"/>
      <c r="AD5" s="85"/>
      <c r="AE5" s="126"/>
      <c r="AF5" s="126"/>
      <c r="AG5" s="85"/>
      <c r="AH5" s="124" t="s">
        <v>302</v>
      </c>
      <c r="AI5" s="125"/>
      <c r="AJ5" s="125"/>
      <c r="AK5" s="125"/>
      <c r="AL5" s="125"/>
      <c r="AM5" s="126"/>
      <c r="AN5" s="58"/>
      <c r="AU5" s="19" t="str">
        <f>IF(係数3!A5="","",係数3!A5)</f>
        <v>A0002</v>
      </c>
      <c r="AV5" s="19" t="str">
        <f>IF(係数3!B5="","",係数3!B5)</f>
        <v>イーレックス(株)</v>
      </c>
      <c r="AW5" s="19" t="str">
        <f>IF(係数3!C5="","",係数3!C5)</f>
        <v/>
      </c>
      <c r="AX5" s="19">
        <f>IF(係数3!D5="","",係数3!D5)</f>
        <v>4.2200000000000001E-4</v>
      </c>
      <c r="AY5" s="19">
        <f>IF(係数3!E5="","",係数3!E5)</f>
        <v>4.2200000000000001E-4</v>
      </c>
      <c r="AZ5" s="19" t="str">
        <f>IF(係数3!F5="","",係数3!F5)</f>
        <v>イーレックス(株)</v>
      </c>
      <c r="BA5" s="19" t="str">
        <f>IF(係数3!G5="","",係数3!G5)</f>
        <v>イーレックス(株)_</v>
      </c>
      <c r="BB5" s="19">
        <f>AY5*1000</f>
        <v>0.42199999999999999</v>
      </c>
      <c r="BD5" s="19" t="str">
        <f>IF(係数3!L6="","",係数3!L6)</f>
        <v>東北電力(株)</v>
      </c>
      <c r="BF5" s="65" t="s">
        <v>373</v>
      </c>
      <c r="BG5" s="66" t="s">
        <v>2124</v>
      </c>
      <c r="BH5" s="8" t="s">
        <v>372</v>
      </c>
    </row>
    <row r="6" spans="1:60" ht="12.75" customHeight="1" thickBot="1">
      <c r="A6" s="1"/>
      <c r="B6" s="1"/>
      <c r="C6" s="344"/>
      <c r="D6" s="430" t="s">
        <v>2430</v>
      </c>
      <c r="E6" s="431"/>
      <c r="F6" s="431"/>
      <c r="G6" s="432"/>
      <c r="H6" s="468">
        <f>基準度排出量算出シート!K28</f>
        <v>0</v>
      </c>
      <c r="I6" s="468"/>
      <c r="J6" s="468"/>
      <c r="K6" s="468"/>
      <c r="L6" s="1"/>
      <c r="M6" s="85"/>
      <c r="N6" s="371"/>
      <c r="O6" s="372" t="s">
        <v>31</v>
      </c>
      <c r="P6" s="373" t="s">
        <v>300</v>
      </c>
      <c r="Q6" s="372" t="s">
        <v>348</v>
      </c>
      <c r="R6" s="372" t="s">
        <v>347</v>
      </c>
      <c r="S6" s="374" t="s">
        <v>84</v>
      </c>
      <c r="T6" s="358" t="s">
        <v>334</v>
      </c>
      <c r="U6" s="130" t="s">
        <v>333</v>
      </c>
      <c r="V6" s="130" t="s">
        <v>332</v>
      </c>
      <c r="W6" s="127" t="s">
        <v>346</v>
      </c>
      <c r="X6" s="131" t="s">
        <v>345</v>
      </c>
      <c r="Y6" s="132" t="s">
        <v>344</v>
      </c>
      <c r="Z6" s="132" t="s">
        <v>343</v>
      </c>
      <c r="AA6" s="132" t="s">
        <v>342</v>
      </c>
      <c r="AB6" s="132" t="s">
        <v>341</v>
      </c>
      <c r="AC6" s="132" t="s">
        <v>340</v>
      </c>
      <c r="AD6" s="132" t="s">
        <v>339</v>
      </c>
      <c r="AE6" s="130" t="s">
        <v>338</v>
      </c>
      <c r="AF6" s="128" t="s">
        <v>337</v>
      </c>
      <c r="AG6" s="85"/>
      <c r="AH6" s="327"/>
      <c r="AI6" s="313" t="s">
        <v>336</v>
      </c>
      <c r="AJ6" s="420" t="s">
        <v>335</v>
      </c>
      <c r="AK6" s="421"/>
      <c r="AL6" s="331" t="s">
        <v>84</v>
      </c>
      <c r="AM6" s="85"/>
      <c r="AN6" s="36" t="s">
        <v>334</v>
      </c>
      <c r="AO6" s="35" t="s">
        <v>333</v>
      </c>
      <c r="AP6" s="25" t="s">
        <v>332</v>
      </c>
      <c r="AU6" s="19" t="str">
        <f>IF(係数3!A6="","",係数3!A6)</f>
        <v>A0003</v>
      </c>
      <c r="AV6" s="19" t="str">
        <f>IF(係数3!B6="","",係数3!B6)</f>
        <v>リエスパワー(株)</v>
      </c>
      <c r="AW6" s="19" t="str">
        <f>IF(係数3!C6="","",係数3!C6)</f>
        <v/>
      </c>
      <c r="AX6" s="19">
        <f>IF(係数3!D6="","",係数3!D6)</f>
        <v>0</v>
      </c>
      <c r="AY6" s="19">
        <f>IF(係数3!E6="","",係数3!E6)</f>
        <v>0</v>
      </c>
      <c r="AZ6" s="19" t="str">
        <f>IF(係数3!F6="","",係数3!F6)</f>
        <v>リエスパワー(株)</v>
      </c>
      <c r="BA6" s="19" t="str">
        <f>IF(係数3!G6="","",係数3!G6)</f>
        <v>リエスパワー(株)_</v>
      </c>
      <c r="BB6" s="19">
        <f t="shared" ref="BB6:BB69" si="0">AY6*1000</f>
        <v>0</v>
      </c>
      <c r="BD6" s="19" t="str">
        <f>IF(係数3!L7="","",係数3!L7)</f>
        <v>東京電力エナジーパートナー(株)</v>
      </c>
      <c r="BF6" s="59" t="s">
        <v>371</v>
      </c>
      <c r="BG6" s="66" t="s">
        <v>370</v>
      </c>
      <c r="BH6" s="8" t="s">
        <v>369</v>
      </c>
    </row>
    <row r="7" spans="1:60" ht="23.25" customHeight="1" thickTop="1">
      <c r="A7" s="1"/>
      <c r="B7" s="1"/>
      <c r="C7" s="344"/>
      <c r="D7" s="433"/>
      <c r="E7" s="434"/>
      <c r="F7" s="434"/>
      <c r="G7" s="435"/>
      <c r="H7" s="468"/>
      <c r="I7" s="468"/>
      <c r="J7" s="468"/>
      <c r="K7" s="468"/>
      <c r="L7" s="1"/>
      <c r="M7" s="85"/>
      <c r="N7" s="375">
        <v>1</v>
      </c>
      <c r="O7" s="376">
        <f>基準度排出量算出シート!O7</f>
        <v>0</v>
      </c>
      <c r="P7" s="376">
        <f>基準度排出量算出シート!P7</f>
        <v>0</v>
      </c>
      <c r="Q7" s="302" t="str">
        <f t="shared" ref="Q7:Q12" si="1">IF(O7="","",_xlfn.IFNA(VLOOKUP(O7&amp;"_"&amp;P7,$BA:$BB,2,FALSE),"該当する排出係数がありません"))</f>
        <v>該当する排出係数がありません</v>
      </c>
      <c r="R7" s="377"/>
      <c r="S7" s="388" t="str">
        <f>S26</f>
        <v/>
      </c>
      <c r="T7" s="356">
        <f>係数１!D$48</f>
        <v>8640</v>
      </c>
      <c r="U7" s="49" t="str">
        <f>IF(OR(S7="",O7=""),"",S7/1000*T7*0.0258)</f>
        <v/>
      </c>
      <c r="V7" s="49" t="str">
        <f>IF(OR(S7="",O7=""),"",IF(R7="",S7*Q7,S7*R7))</f>
        <v/>
      </c>
      <c r="W7" s="51">
        <f t="array" aca="1" ref="W7" ca="1">IF(O7="","",IF(ISNUMBER(AA7),INDIRECT($BG$6&amp;AA7),IF(AA7="a",Q7,IF(AA7="b",INDIRECT($BG$6&amp;AB7),IF(AA7="c",R7,"")))))</f>
        <v>0</v>
      </c>
      <c r="X7" s="50"/>
      <c r="Y7" s="49" t="str">
        <f>IF(OR(S7="",O7=""),"",IF(X7="",S7*W7,S7*X7))</f>
        <v/>
      </c>
      <c r="Z7" s="48">
        <f t="shared" ref="Z7:Z12" ca="1" si="2">IF(O7="","",IF(COUNTIF(INDIRECT($BG$4&amp;":"&amp;$BG$4),O7),1,0))</f>
        <v>0</v>
      </c>
      <c r="AA7" s="48" t="str">
        <f ca="1">IF(O7="","",IF(OR(AE7="",AF7=""),"c",IFERROR(MATCH("*残差*",INDIRECT($BG$5&amp;AE7&amp;":"&amp;$BG$5&amp;AF7),0)+AE7-1,IF(AF7-AE7&gt;=1,"b","a"))))</f>
        <v>c</v>
      </c>
      <c r="AB7" s="48" t="str">
        <f ca="1">IF(O7="","",IF(OR(AE7="",AF7=""),"-",IFERROR(MATCH("*事業者全体*",INDIRECT($BG$5&amp;AE7&amp;":"&amp;$BG$5&amp;AF7),0)+AE7-1,"-")))</f>
        <v>-</v>
      </c>
      <c r="AC7" s="48">
        <f ca="1">IF(Z7=0,1,IF(R7="",0,1))</f>
        <v>1</v>
      </c>
      <c r="AD7" s="48">
        <f>IF(R7="",0,1)</f>
        <v>0</v>
      </c>
      <c r="AE7" s="48" t="str">
        <f t="shared" ref="AE7:AE12" si="3">_xlfn.IFNA(MATCH(O7,$AZ:$AZ,0),"")</f>
        <v/>
      </c>
      <c r="AF7" s="47" t="str">
        <f t="shared" ref="AF7:AF12" si="4">IFERROR(IF(O7="","",AE7+COUNTIF($AZ:$AZ,O7)-1),"")</f>
        <v/>
      </c>
      <c r="AG7" s="85"/>
      <c r="AH7" s="328">
        <v>1</v>
      </c>
      <c r="AI7" s="350">
        <f>基準度排出量算出シート!AI7</f>
        <v>0</v>
      </c>
      <c r="AJ7" s="422">
        <f>基準度排出量算出シート!AJ7</f>
        <v>0</v>
      </c>
      <c r="AK7" s="423"/>
      <c r="AL7" s="351">
        <f>基準度排出量算出シート!AL7</f>
        <v>0</v>
      </c>
      <c r="AM7" s="85"/>
      <c r="AN7" s="30">
        <f>IF(AJ7="","",IF(AJ7=0,3600,係数１!D$48))</f>
        <v>3600</v>
      </c>
      <c r="AO7" s="49">
        <f>IF(OR(AL7="",AJ7="",AI7=""),"",AL7/1000*AN7*0.0258)</f>
        <v>0</v>
      </c>
      <c r="AP7" s="84">
        <f>IF(OR(AL7="",AI7=""),"",AL7*AJ7)</f>
        <v>0</v>
      </c>
      <c r="AU7" s="19" t="str">
        <f>IF(係数3!A7="","",係数3!A7)</f>
        <v>A0004</v>
      </c>
      <c r="AV7" s="19" t="str">
        <f>IF(係数3!B7="","",係数3!B7)</f>
        <v>エバーグリーン・リテイリング(株)</v>
      </c>
      <c r="AW7" s="19" t="str">
        <f>IF(係数3!C7="","",係数3!C7)</f>
        <v>メニューA</v>
      </c>
      <c r="AX7" s="19">
        <f>IF(係数3!D7="","",係数3!D7)</f>
        <v>0</v>
      </c>
      <c r="AY7" s="19">
        <f>IF(係数3!E7="","",係数3!E7)</f>
        <v>0</v>
      </c>
      <c r="AZ7" s="19" t="str">
        <f>IF(係数3!F7="","",係数3!F7)</f>
        <v>エバーグリーン・リテイリング(株)</v>
      </c>
      <c r="BA7" s="19" t="str">
        <f>IF(係数3!G7="","",係数3!G7)</f>
        <v>エバーグリーン・リテイリング(株)_メニューA</v>
      </c>
      <c r="BB7" s="19">
        <f t="shared" si="0"/>
        <v>0</v>
      </c>
      <c r="BD7" s="19" t="str">
        <f>IF(係数3!L8="","",係数3!L8)</f>
        <v>中部電力ミライズ(株)</v>
      </c>
    </row>
    <row r="8" spans="1:60" ht="28.5" customHeight="1" thickBot="1">
      <c r="A8" s="1"/>
      <c r="B8" s="1"/>
      <c r="C8" s="345"/>
      <c r="D8" s="469" t="s">
        <v>2431</v>
      </c>
      <c r="E8" s="470"/>
      <c r="F8" s="470"/>
      <c r="G8" s="471"/>
      <c r="H8" s="472">
        <f ca="1">K31</f>
        <v>0</v>
      </c>
      <c r="I8" s="473"/>
      <c r="J8" s="473"/>
      <c r="K8" s="474"/>
      <c r="L8" s="1"/>
      <c r="M8" s="85"/>
      <c r="N8" s="378">
        <v>2</v>
      </c>
      <c r="O8" s="376">
        <f>基準度排出量算出シート!O8</f>
        <v>0</v>
      </c>
      <c r="P8" s="376">
        <f>基準度排出量算出シート!P8</f>
        <v>0</v>
      </c>
      <c r="Q8" s="379" t="str">
        <f t="shared" si="1"/>
        <v>該当する排出係数がありません</v>
      </c>
      <c r="R8" s="380"/>
      <c r="S8" s="389">
        <f>基準度排出量算出シート!S8</f>
        <v>0</v>
      </c>
      <c r="T8" s="356">
        <f>係数１!D$48</f>
        <v>8640</v>
      </c>
      <c r="U8" s="49">
        <f t="shared" ref="U8:U12" si="5">IF(OR(S8="",O8=""),"",S8/1000*T8*0.0258)</f>
        <v>0</v>
      </c>
      <c r="V8" s="49" t="e">
        <f t="shared" ref="V8:V12" si="6">IF(OR(S8="",O8=""),"",IF(R8="",S8*Q8,S8*R8))</f>
        <v>#VALUE!</v>
      </c>
      <c r="W8" s="51">
        <f ca="1">IF(O8="","",IF(ISNUMBER(AA8),INDIRECT($BG$6&amp;AA8),IF(AA8="a",Q8,IF(AA8="b",INDIRECT($BG$6&amp;AB8),IF(AA8="c",R8,"")))))</f>
        <v>0</v>
      </c>
      <c r="X8" s="50"/>
      <c r="Y8" s="49">
        <f t="shared" ref="Y8:Y12" ca="1" si="7">IF(OR(S8="",O8=""),"",IF(X8="",S8*W8,S8*X8))</f>
        <v>0</v>
      </c>
      <c r="Z8" s="48">
        <f t="shared" ca="1" si="2"/>
        <v>0</v>
      </c>
      <c r="AA8" s="48" t="str">
        <f t="shared" ref="AA8:AA12" ca="1" si="8">IF(O8="","",IF(OR(AE8="",AF8=""),"c",IFERROR(MATCH("*残差*",INDIRECT($BG$5&amp;AE8&amp;":"&amp;$BG$5&amp;AF8),0)+AE8-1,IF(AF8-AE8&gt;=1,"b","a"))))</f>
        <v>c</v>
      </c>
      <c r="AB8" s="48" t="str">
        <f t="shared" ref="AB8:AB12" ca="1" si="9">IF(O8="","",IF(OR(AE8="",AF8=""),"-",IFERROR(MATCH("*事業者全体*",INDIRECT($BG$5&amp;AE8&amp;":"&amp;$BG$5&amp;AF8),0)+AE8-1,"-")))</f>
        <v>-</v>
      </c>
      <c r="AC8" s="48">
        <f t="shared" ref="AC8:AC12" ca="1" si="10">IF(Z8=0,1,IF(R8="",0,1))</f>
        <v>1</v>
      </c>
      <c r="AD8" s="48">
        <f t="shared" ref="AD8:AD12" si="11">IF(R8="",0,1)</f>
        <v>0</v>
      </c>
      <c r="AE8" s="48" t="str">
        <f t="shared" si="3"/>
        <v/>
      </c>
      <c r="AF8" s="47" t="str">
        <f t="shared" si="4"/>
        <v/>
      </c>
      <c r="AG8" s="85"/>
      <c r="AH8" s="329">
        <v>2</v>
      </c>
      <c r="AI8" s="352">
        <f>基準度排出量算出シート!AI8</f>
        <v>0</v>
      </c>
      <c r="AJ8" s="427">
        <f>基準度排出量算出シート!AJ8</f>
        <v>0</v>
      </c>
      <c r="AK8" s="428"/>
      <c r="AL8" s="353">
        <f>基準度排出量算出シート!AL8</f>
        <v>0</v>
      </c>
      <c r="AM8" s="85"/>
      <c r="AN8" s="30">
        <f>IF(AJ8="","",IF(AJ8=0,3600,係数１!D$48))</f>
        <v>3600</v>
      </c>
      <c r="AO8" s="49">
        <f>IF(OR(AL8="",AJ8="",AI8=""),"",AL8/1000*AN8*0.0258)</f>
        <v>0</v>
      </c>
      <c r="AP8" s="84">
        <f>IF(OR(AL8="",AI8=""),"",AL8*AJ8)</f>
        <v>0</v>
      </c>
      <c r="AU8" s="19" t="str">
        <f>IF(係数3!A8="","",係数3!A8)</f>
        <v/>
      </c>
      <c r="AV8" s="19" t="str">
        <f>IF(係数3!B8="","",係数3!B8)</f>
        <v/>
      </c>
      <c r="AW8" s="19" t="str">
        <f>IF(係数3!C8="","",係数3!C8)</f>
        <v>(参考値)事業者全体</v>
      </c>
      <c r="AX8" s="19">
        <f>IF(係数3!D8="","",係数3!D8)</f>
        <v>0</v>
      </c>
      <c r="AY8" s="19">
        <f>IF(係数3!E8="","",係数3!E8)</f>
        <v>0</v>
      </c>
      <c r="AZ8" s="19" t="str">
        <f>IF(係数3!F8="","",係数3!F8)</f>
        <v>エバーグリーン・リテイリング(株)</v>
      </c>
      <c r="BA8" s="19" t="str">
        <f>IF(係数3!G8="","",係数3!G8)</f>
        <v>エバーグリーン・リテイリング(株)_(参考値)事業者全体</v>
      </c>
      <c r="BB8" s="19">
        <f t="shared" si="0"/>
        <v>0</v>
      </c>
      <c r="BD8" s="19" t="str">
        <f>IF(係数3!L9="","",係数3!L9)</f>
        <v>北陸電力(株)</v>
      </c>
      <c r="BF8" s="65" t="s">
        <v>368</v>
      </c>
      <c r="BG8" s="64">
        <v>505</v>
      </c>
    </row>
    <row r="9" spans="1:60" ht="27" customHeight="1" thickBot="1">
      <c r="A9" s="1"/>
      <c r="B9" s="1"/>
      <c r="C9" s="338"/>
      <c r="D9" s="475" t="s">
        <v>2432</v>
      </c>
      <c r="E9" s="476"/>
      <c r="F9" s="476"/>
      <c r="G9" s="477"/>
      <c r="H9" s="478" t="e">
        <f ca="1">100-(H8/H6*100)</f>
        <v>#DIV/0!</v>
      </c>
      <c r="I9" s="478"/>
      <c r="J9" s="478"/>
      <c r="K9" s="479"/>
      <c r="L9" s="1"/>
      <c r="M9" s="85"/>
      <c r="N9" s="378">
        <v>3</v>
      </c>
      <c r="O9" s="376">
        <f>基準度排出量算出シート!O9</f>
        <v>0</v>
      </c>
      <c r="P9" s="376">
        <f>基準度排出量算出シート!P9</f>
        <v>0</v>
      </c>
      <c r="Q9" s="379" t="str">
        <f t="shared" si="1"/>
        <v>該当する排出係数がありません</v>
      </c>
      <c r="R9" s="380"/>
      <c r="S9" s="389">
        <f>基準度排出量算出シート!S9</f>
        <v>0</v>
      </c>
      <c r="T9" s="356">
        <f>係数１!D$48</f>
        <v>8640</v>
      </c>
      <c r="U9" s="49">
        <f t="shared" si="5"/>
        <v>0</v>
      </c>
      <c r="V9" s="49" t="e">
        <f t="shared" si="6"/>
        <v>#VALUE!</v>
      </c>
      <c r="W9" s="51">
        <f t="array" aca="1" ref="W9" ca="1">IF(O9="","",IF(ISNUMBER(AA9),INDIRECT($BG$6&amp;AA9),IF(AA9="a",Q9,IF(AA9="b",INDIRECT($BG$6&amp;AB9),IF(AA9="c",R9,"")))))</f>
        <v>0</v>
      </c>
      <c r="X9" s="50"/>
      <c r="Y9" s="49">
        <f t="shared" ca="1" si="7"/>
        <v>0</v>
      </c>
      <c r="Z9" s="48">
        <f t="shared" ca="1" si="2"/>
        <v>0</v>
      </c>
      <c r="AA9" s="48" t="str">
        <f t="shared" ca="1" si="8"/>
        <v>c</v>
      </c>
      <c r="AB9" s="48" t="str">
        <f t="shared" ca="1" si="9"/>
        <v>-</v>
      </c>
      <c r="AC9" s="48">
        <f t="shared" ca="1" si="10"/>
        <v>1</v>
      </c>
      <c r="AD9" s="48">
        <f t="shared" si="11"/>
        <v>0</v>
      </c>
      <c r="AE9" s="48" t="str">
        <f t="shared" si="3"/>
        <v/>
      </c>
      <c r="AF9" s="47" t="str">
        <f t="shared" si="4"/>
        <v/>
      </c>
      <c r="AG9" s="85"/>
      <c r="AH9" s="329">
        <v>3</v>
      </c>
      <c r="AI9" s="352">
        <f>基準度排出量算出シート!AI9</f>
        <v>0</v>
      </c>
      <c r="AJ9" s="427">
        <f>基準度排出量算出シート!AJ9</f>
        <v>0</v>
      </c>
      <c r="AK9" s="428"/>
      <c r="AL9" s="353">
        <f>基準度排出量算出シート!AL9</f>
        <v>0</v>
      </c>
      <c r="AM9" s="85"/>
      <c r="AN9" s="30">
        <f>IF(AJ9="","",IF(AJ9=0,3600,係数１!D$48))</f>
        <v>3600</v>
      </c>
      <c r="AO9" s="49">
        <f>IF(OR(AL9="",AJ9="",AI9=""),"",AL9/1000*AN9*0.0258)</f>
        <v>0</v>
      </c>
      <c r="AP9" s="84">
        <f>IF(OR(AL9="",AI9=""),"",AL9*AJ9)</f>
        <v>0</v>
      </c>
      <c r="AU9" s="19" t="str">
        <f>IF(係数3!A9="","",係数3!A9)</f>
        <v>A0006</v>
      </c>
      <c r="AV9" s="19" t="str">
        <f>IF(係数3!B9="","",係数3!B9)</f>
        <v>エバーグリーン・マーケティング(株)</v>
      </c>
      <c r="AW9" s="19" t="str">
        <f>IF(係数3!C9="","",係数3!C9)</f>
        <v>メニューA</v>
      </c>
      <c r="AX9" s="19">
        <f>IF(係数3!D9="","",係数3!D9)</f>
        <v>0</v>
      </c>
      <c r="AY9" s="19">
        <f>IF(係数3!E9="","",係数3!E9)</f>
        <v>0</v>
      </c>
      <c r="AZ9" s="19" t="str">
        <f>IF(係数3!F9="","",係数3!F9)</f>
        <v>エバーグリーン・マーケティング(株)</v>
      </c>
      <c r="BA9" s="19" t="str">
        <f>IF(係数3!G9="","",係数3!G9)</f>
        <v>エバーグリーン・マーケティング(株)_メニューA</v>
      </c>
      <c r="BB9" s="19">
        <f t="shared" si="0"/>
        <v>0</v>
      </c>
      <c r="BD9" s="19" t="str">
        <f>IF(係数3!L10="","",係数3!L10)</f>
        <v>関西電力(株)</v>
      </c>
    </row>
    <row r="10" spans="1:60" ht="27" customHeight="1">
      <c r="A10" s="1"/>
      <c r="B10" s="305"/>
      <c r="C10" s="346"/>
      <c r="D10" s="306"/>
      <c r="E10" s="306"/>
      <c r="F10" s="306"/>
      <c r="G10" s="306"/>
      <c r="H10" s="307"/>
      <c r="I10" s="307"/>
      <c r="J10" s="307"/>
      <c r="K10" s="307"/>
      <c r="L10" s="305"/>
      <c r="M10" s="85"/>
      <c r="N10" s="378">
        <v>4</v>
      </c>
      <c r="O10" s="376">
        <f>基準度排出量算出シート!O10</f>
        <v>0</v>
      </c>
      <c r="P10" s="376">
        <f>基準度排出量算出シート!P10</f>
        <v>0</v>
      </c>
      <c r="Q10" s="379" t="str">
        <f t="shared" si="1"/>
        <v>該当する排出係数がありません</v>
      </c>
      <c r="R10" s="380"/>
      <c r="S10" s="389">
        <f>基準度排出量算出シート!S10</f>
        <v>0</v>
      </c>
      <c r="T10" s="356">
        <f>係数１!D$48</f>
        <v>8640</v>
      </c>
      <c r="U10" s="49">
        <f t="shared" si="5"/>
        <v>0</v>
      </c>
      <c r="V10" s="49" t="e">
        <f t="shared" si="6"/>
        <v>#VALUE!</v>
      </c>
      <c r="W10" s="51">
        <f t="array" aca="1" ref="W10" ca="1">IF(O10="","",IF(ISNUMBER(AA10),INDIRECT($BG$6&amp;AA10),IF(AA10="a",Q10,IF(AA10="b",INDIRECT($BG$6&amp;AB10),IF(AA10="c",R10,"")))))</f>
        <v>0</v>
      </c>
      <c r="X10" s="50"/>
      <c r="Y10" s="49">
        <f t="shared" ca="1" si="7"/>
        <v>0</v>
      </c>
      <c r="Z10" s="48">
        <f t="shared" ca="1" si="2"/>
        <v>0</v>
      </c>
      <c r="AA10" s="48" t="str">
        <f t="shared" ca="1" si="8"/>
        <v>c</v>
      </c>
      <c r="AB10" s="48" t="str">
        <f t="shared" ca="1" si="9"/>
        <v>-</v>
      </c>
      <c r="AC10" s="48">
        <f t="shared" ca="1" si="10"/>
        <v>1</v>
      </c>
      <c r="AD10" s="48">
        <f t="shared" si="11"/>
        <v>0</v>
      </c>
      <c r="AE10" s="48" t="str">
        <f t="shared" si="3"/>
        <v/>
      </c>
      <c r="AF10" s="47" t="str">
        <f t="shared" si="4"/>
        <v/>
      </c>
      <c r="AG10" s="85"/>
      <c r="AH10" s="329">
        <v>4</v>
      </c>
      <c r="AI10" s="352">
        <f>基準度排出量算出シート!AI10</f>
        <v>0</v>
      </c>
      <c r="AJ10" s="427">
        <f>基準度排出量算出シート!AJ10</f>
        <v>0</v>
      </c>
      <c r="AK10" s="428"/>
      <c r="AL10" s="353">
        <f>基準度排出量算出シート!AL10</f>
        <v>0</v>
      </c>
      <c r="AM10" s="85"/>
      <c r="AN10" s="30">
        <f>IF(AJ10="","",IF(AJ10=0,3600,係数１!D$48))</f>
        <v>3600</v>
      </c>
      <c r="AO10" s="49">
        <f>IF(OR(AL10="",AJ10="",AI10=""),"",AL10/1000*AN10*0.0258)</f>
        <v>0</v>
      </c>
      <c r="AP10" s="84">
        <f>IF(OR(AL10="",AI10=""),"",AL10*AJ10)</f>
        <v>0</v>
      </c>
      <c r="AU10" s="19" t="str">
        <f>IF(係数3!A10="","",係数3!A10)</f>
        <v/>
      </c>
      <c r="AV10" s="19" t="str">
        <f>IF(係数3!B10="","",係数3!B10)</f>
        <v/>
      </c>
      <c r="AW10" s="19" t="str">
        <f>IF(係数3!C10="","",係数3!C10)</f>
        <v>メニューB(残差)</v>
      </c>
      <c r="AX10" s="19">
        <f>IF(係数3!D10="","",係数3!D10)</f>
        <v>3.7399999999999998E-4</v>
      </c>
      <c r="AY10" s="19">
        <f>IF(係数3!E10="","",係数3!E10)</f>
        <v>3.7399999999999998E-4</v>
      </c>
      <c r="AZ10" s="19" t="str">
        <f>IF(係数3!F10="","",係数3!F10)</f>
        <v>エバーグリーン・マーケティング(株)</v>
      </c>
      <c r="BA10" s="19" t="str">
        <f>IF(係数3!G10="","",係数3!G10)</f>
        <v>エバーグリーン・マーケティング(株)_メニューB(残差)</v>
      </c>
      <c r="BB10" s="19">
        <f t="shared" si="0"/>
        <v>0.374</v>
      </c>
      <c r="BD10" s="19" t="str">
        <f>IF(係数3!L11="","",係数3!L11)</f>
        <v>中国電力(株)</v>
      </c>
    </row>
    <row r="11" spans="1:60" ht="27" customHeight="1" thickBot="1">
      <c r="A11" s="1"/>
      <c r="B11" s="1"/>
      <c r="C11" s="424" t="s">
        <v>2433</v>
      </c>
      <c r="D11" s="425"/>
      <c r="E11" s="425"/>
      <c r="F11" s="425"/>
      <c r="G11" s="425"/>
      <c r="H11" s="425"/>
      <c r="I11" s="425"/>
      <c r="J11" s="425"/>
      <c r="K11" s="426"/>
      <c r="L11" s="1"/>
      <c r="M11" s="85"/>
      <c r="N11" s="378">
        <v>5</v>
      </c>
      <c r="O11" s="376">
        <f>基準度排出量算出シート!O11</f>
        <v>0</v>
      </c>
      <c r="P11" s="376">
        <f>基準度排出量算出シート!P11</f>
        <v>0</v>
      </c>
      <c r="Q11" s="379" t="str">
        <f t="shared" si="1"/>
        <v>該当する排出係数がありません</v>
      </c>
      <c r="R11" s="380"/>
      <c r="S11" s="389">
        <f>基準度排出量算出シート!S11</f>
        <v>0</v>
      </c>
      <c r="T11" s="356">
        <f>係数１!D$48</f>
        <v>8640</v>
      </c>
      <c r="U11" s="49">
        <f t="shared" si="5"/>
        <v>0</v>
      </c>
      <c r="V11" s="49" t="e">
        <f t="shared" si="6"/>
        <v>#VALUE!</v>
      </c>
      <c r="W11" s="51">
        <f t="array" aca="1" ref="W11" ca="1">IF(O11="","",IF(ISNUMBER(AA11),INDIRECT($BG$6&amp;AA11),IF(AA11="a",Q11,IF(AA11="b",INDIRECT($BG$6&amp;AB11),IF(AA11="c",R11,"")))))</f>
        <v>0</v>
      </c>
      <c r="X11" s="50"/>
      <c r="Y11" s="49">
        <f t="shared" ca="1" si="7"/>
        <v>0</v>
      </c>
      <c r="Z11" s="48">
        <f t="shared" ca="1" si="2"/>
        <v>0</v>
      </c>
      <c r="AA11" s="48" t="str">
        <f t="shared" ca="1" si="8"/>
        <v>c</v>
      </c>
      <c r="AB11" s="48" t="str">
        <f t="shared" ca="1" si="9"/>
        <v>-</v>
      </c>
      <c r="AC11" s="48">
        <f t="shared" ca="1" si="10"/>
        <v>1</v>
      </c>
      <c r="AD11" s="48">
        <f t="shared" si="11"/>
        <v>0</v>
      </c>
      <c r="AE11" s="48" t="str">
        <f t="shared" si="3"/>
        <v/>
      </c>
      <c r="AF11" s="47" t="str">
        <f t="shared" si="4"/>
        <v/>
      </c>
      <c r="AG11" s="85"/>
      <c r="AH11" s="330">
        <v>5</v>
      </c>
      <c r="AI11" s="352">
        <f>基準度排出量算出シート!AI11</f>
        <v>0</v>
      </c>
      <c r="AJ11" s="441">
        <f>基準度排出量算出シート!AJ11</f>
        <v>0</v>
      </c>
      <c r="AK11" s="442"/>
      <c r="AL11" s="353">
        <f>基準度排出量算出シート!AL11</f>
        <v>0</v>
      </c>
      <c r="AM11" s="85"/>
      <c r="AN11" s="30">
        <f>IF(AJ11="","",IF(AJ11=0,3600,係数１!D$48))</f>
        <v>3600</v>
      </c>
      <c r="AO11" s="49">
        <f>IF(OR(AL11="",AJ11="",AI11=""),"",AL11/1000*AN11*0.0258)</f>
        <v>0</v>
      </c>
      <c r="AP11" s="84">
        <f>IF(OR(AL11="",AI11=""),"",AL11*AJ11)</f>
        <v>0</v>
      </c>
      <c r="AU11" s="19" t="str">
        <f>IF(係数3!A11="","",係数3!A11)</f>
        <v/>
      </c>
      <c r="AV11" s="19" t="str">
        <f>IF(係数3!B11="","",係数3!B11)</f>
        <v/>
      </c>
      <c r="AW11" s="19" t="str">
        <f>IF(係数3!C11="","",係数3!C11)</f>
        <v>(参考値)事業者全体</v>
      </c>
      <c r="AX11" s="19">
        <f>IF(係数3!D11="","",係数3!D11)</f>
        <v>3.0800000000000001E-4</v>
      </c>
      <c r="AY11" s="19">
        <f>IF(係数3!E11="","",係数3!E11)</f>
        <v>3.0800000000000001E-4</v>
      </c>
      <c r="AZ11" s="19" t="str">
        <f>IF(係数3!F11="","",係数3!F11)</f>
        <v>エバーグリーン・マーケティング(株)</v>
      </c>
      <c r="BA11" s="19" t="str">
        <f>IF(係数3!G11="","",係数3!G11)</f>
        <v>エバーグリーン・マーケティング(株)_(参考値)事業者全体</v>
      </c>
      <c r="BB11" s="19">
        <f t="shared" si="0"/>
        <v>0.308</v>
      </c>
      <c r="BD11" s="19" t="str">
        <f>IF(係数3!L12="","",係数3!L12)</f>
        <v>四国電力(株)</v>
      </c>
    </row>
    <row r="12" spans="1:60" ht="27" customHeight="1" thickTop="1" thickBot="1">
      <c r="A12" s="1"/>
      <c r="B12" s="1"/>
      <c r="C12" s="289"/>
      <c r="D12" s="429" t="s">
        <v>2</v>
      </c>
      <c r="E12" s="429"/>
      <c r="F12" s="429"/>
      <c r="G12" s="429"/>
      <c r="H12" s="290" t="s">
        <v>3</v>
      </c>
      <c r="I12" s="290" t="s">
        <v>11</v>
      </c>
      <c r="J12" s="294" t="s">
        <v>299</v>
      </c>
      <c r="K12" s="295" t="s">
        <v>1756</v>
      </c>
      <c r="L12" s="1"/>
      <c r="M12" s="85"/>
      <c r="N12" s="378">
        <v>6</v>
      </c>
      <c r="O12" s="376">
        <f>基準度排出量算出シート!O12</f>
        <v>0</v>
      </c>
      <c r="P12" s="376">
        <f>基準度排出量算出シート!P12</f>
        <v>0</v>
      </c>
      <c r="Q12" s="379" t="str">
        <f t="shared" si="1"/>
        <v>該当する排出係数がありません</v>
      </c>
      <c r="R12" s="381"/>
      <c r="S12" s="390">
        <f>基準度排出量算出シート!S12</f>
        <v>0</v>
      </c>
      <c r="T12" s="356">
        <f>係数１!D$48</f>
        <v>8640</v>
      </c>
      <c r="U12" s="49">
        <f t="shared" si="5"/>
        <v>0</v>
      </c>
      <c r="V12" s="49" t="e">
        <f t="shared" si="6"/>
        <v>#VALUE!</v>
      </c>
      <c r="W12" s="51">
        <f t="array" aca="1" ref="W12" ca="1">IF(O12="","",IF(ISNUMBER(AA12),INDIRECT($BG$6&amp;AA12),IF(AA12="a",Q12,IF(AA12="b",INDIRECT($BG$6&amp;AB12),IF(AA12="c",R12,"")))))</f>
        <v>0</v>
      </c>
      <c r="X12" s="50"/>
      <c r="Y12" s="49">
        <f t="shared" ca="1" si="7"/>
        <v>0</v>
      </c>
      <c r="Z12" s="48">
        <f t="shared" ca="1" si="2"/>
        <v>0</v>
      </c>
      <c r="AA12" s="48" t="str">
        <f t="shared" ca="1" si="8"/>
        <v>c</v>
      </c>
      <c r="AB12" s="48" t="str">
        <f t="shared" ca="1" si="9"/>
        <v>-</v>
      </c>
      <c r="AC12" s="48">
        <f t="shared" ca="1" si="10"/>
        <v>1</v>
      </c>
      <c r="AD12" s="48">
        <f t="shared" si="11"/>
        <v>0</v>
      </c>
      <c r="AE12" s="48" t="str">
        <f t="shared" si="3"/>
        <v/>
      </c>
      <c r="AF12" s="47" t="str">
        <f t="shared" si="4"/>
        <v/>
      </c>
      <c r="AG12" s="85"/>
      <c r="AH12" s="395" t="s">
        <v>23</v>
      </c>
      <c r="AI12" s="396"/>
      <c r="AJ12" s="396"/>
      <c r="AK12" s="397"/>
      <c r="AL12" s="326">
        <f>SUM(AL7:AL11)</f>
        <v>0</v>
      </c>
      <c r="AM12" s="85"/>
      <c r="AN12" s="27"/>
      <c r="AO12" s="26">
        <f>SUM(AO7:AO11)</f>
        <v>0</v>
      </c>
      <c r="AP12" s="23">
        <f>SUM(AP7:AP11)</f>
        <v>0</v>
      </c>
      <c r="AU12" s="19" t="str">
        <f>IF(係数3!A12="","",係数3!A12)</f>
        <v>A0007</v>
      </c>
      <c r="AV12" s="19" t="str">
        <f>IF(係数3!B12="","",係数3!B12)</f>
        <v>(株)SEウイングズ</v>
      </c>
      <c r="AW12" s="19" t="str">
        <f>IF(係数3!C12="","",係数3!C12)</f>
        <v/>
      </c>
      <c r="AX12" s="19">
        <f>IF(係数3!D12="","",係数3!D12)</f>
        <v>4.1100000000000002E-4</v>
      </c>
      <c r="AY12" s="19">
        <f>IF(係数3!E12="","",係数3!E12)</f>
        <v>4.1100000000000002E-4</v>
      </c>
      <c r="AZ12" s="19" t="str">
        <f>IF(係数3!F12="","",係数3!F12)</f>
        <v>(株)SEウイングズ</v>
      </c>
      <c r="BA12" s="19" t="str">
        <f>IF(係数3!G12="","",係数3!G12)</f>
        <v>(株)SEウイングズ_</v>
      </c>
      <c r="BB12" s="19">
        <f t="shared" si="0"/>
        <v>0.41100000000000003</v>
      </c>
      <c r="BD12" s="19" t="str">
        <f>IF(係数3!L13="","",係数3!L13)</f>
        <v>九州電力(株)</v>
      </c>
    </row>
    <row r="13" spans="1:60" ht="27" customHeight="1" thickTop="1" thickBot="1">
      <c r="A13" s="1"/>
      <c r="B13" s="1"/>
      <c r="C13" s="291"/>
      <c r="D13" s="438" t="s">
        <v>16</v>
      </c>
      <c r="E13" s="439"/>
      <c r="F13" s="439"/>
      <c r="G13" s="440"/>
      <c r="H13" s="290" t="s">
        <v>14</v>
      </c>
      <c r="I13" s="368">
        <f>S17</f>
        <v>0</v>
      </c>
      <c r="J13" s="287">
        <f>IF($I13="","",$I13*係数１!$D$8*0.0258)</f>
        <v>0</v>
      </c>
      <c r="K13" s="287">
        <f>IF($I13="","",$I13*係数１!$D$8*係数１!$F$8*44/12)</f>
        <v>0</v>
      </c>
      <c r="L13" s="1"/>
      <c r="M13" s="85"/>
      <c r="N13" s="395" t="s">
        <v>23</v>
      </c>
      <c r="O13" s="396"/>
      <c r="P13" s="396"/>
      <c r="Q13" s="396"/>
      <c r="R13" s="397"/>
      <c r="S13" s="357">
        <f>SUM(S7:S12)</f>
        <v>0</v>
      </c>
      <c r="T13" s="359"/>
      <c r="U13" s="44">
        <f>SUM(U7:U12)</f>
        <v>0</v>
      </c>
      <c r="V13" s="44" t="e">
        <f>SUM(V7:V12)</f>
        <v>#VALUE!</v>
      </c>
      <c r="W13" s="29"/>
      <c r="X13" s="29"/>
      <c r="Y13" s="44">
        <f ca="1">SUM(Y7:Y12)</f>
        <v>0</v>
      </c>
      <c r="Z13" s="43">
        <f ca="1">SUM(Z7:Z12)</f>
        <v>0</v>
      </c>
      <c r="AA13" s="29"/>
      <c r="AB13" s="29"/>
      <c r="AC13" s="43">
        <f ca="1">SUM(AC7:AC12)</f>
        <v>6</v>
      </c>
      <c r="AD13" s="43">
        <f>SUM(AD7:AD12)</f>
        <v>0</v>
      </c>
      <c r="AE13" s="29"/>
      <c r="AF13" s="28"/>
      <c r="AG13" s="85"/>
      <c r="AH13" s="85"/>
      <c r="AI13" s="85"/>
      <c r="AJ13" s="85"/>
      <c r="AK13" s="85"/>
      <c r="AL13" s="85"/>
      <c r="AM13" s="85"/>
      <c r="AU13" s="19" t="str">
        <f>IF(係数3!A13="","",係数3!A13)</f>
        <v>A0008</v>
      </c>
      <c r="AV13" s="19" t="str">
        <f>IF(係数3!B13="","",係数3!B13)</f>
        <v>(株)イーセル</v>
      </c>
      <c r="AW13" s="19" t="str">
        <f>IF(係数3!C13="","",係数3!C13)</f>
        <v>メニューA</v>
      </c>
      <c r="AX13" s="19">
        <f>IF(係数3!D13="","",係数3!D13)</f>
        <v>0</v>
      </c>
      <c r="AY13" s="19">
        <f>IF(係数3!E13="","",係数3!E13)</f>
        <v>0</v>
      </c>
      <c r="AZ13" s="19" t="str">
        <f>IF(係数3!F13="","",係数3!F13)</f>
        <v>(株)イーセル</v>
      </c>
      <c r="BA13" s="19" t="str">
        <f>IF(係数3!G13="","",係数3!G13)</f>
        <v>(株)イーセル_メニューA</v>
      </c>
      <c r="BB13" s="19">
        <f t="shared" si="0"/>
        <v>0</v>
      </c>
      <c r="BD13" s="19" t="str">
        <f>IF(係数3!L14="","",係数3!L14)</f>
        <v>沖縄電力(株)</v>
      </c>
    </row>
    <row r="14" spans="1:60" ht="27" customHeight="1">
      <c r="A14" s="1"/>
      <c r="B14" s="1"/>
      <c r="C14" s="291"/>
      <c r="D14" s="429" t="s">
        <v>4</v>
      </c>
      <c r="E14" s="429"/>
      <c r="F14" s="429"/>
      <c r="G14" s="429"/>
      <c r="H14" s="290" t="s">
        <v>14</v>
      </c>
      <c r="I14" s="368">
        <f t="shared" ref="I14:I21" si="12">S18</f>
        <v>0</v>
      </c>
      <c r="J14" s="287">
        <f>IF($I14="","",$I14*係数１!$D$11*0.0258)</f>
        <v>0</v>
      </c>
      <c r="K14" s="287">
        <f>IF($I14="","",$I14*係数１!$D$11*係数１!$F$11*44/12)</f>
        <v>0</v>
      </c>
      <c r="L14" s="1"/>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U14" s="19" t="str">
        <f>IF(係数3!A14="","",係数3!A14)</f>
        <v/>
      </c>
      <c r="AV14" s="19" t="str">
        <f>IF(係数3!B14="","",係数3!B14)</f>
        <v/>
      </c>
      <c r="AW14" s="19" t="str">
        <f>IF(係数3!C14="","",係数3!C14)</f>
        <v>メニューB(残差)</v>
      </c>
      <c r="AX14" s="19">
        <f>IF(係数3!D14="","",係数3!D14)</f>
        <v>3.39E-4</v>
      </c>
      <c r="AY14" s="19">
        <f>IF(係数3!E14="","",係数3!E14)</f>
        <v>3.39E-4</v>
      </c>
      <c r="AZ14" s="19" t="str">
        <f>IF(係数3!F14="","",係数3!F14)</f>
        <v>(株)イーセル</v>
      </c>
      <c r="BA14" s="19" t="str">
        <f>IF(係数3!G14="","",係数3!G14)</f>
        <v>(株)イーセル_メニューB(残差)</v>
      </c>
      <c r="BB14" s="19">
        <f t="shared" si="0"/>
        <v>0.33900000000000002</v>
      </c>
      <c r="BD14" s="19" t="str">
        <f>IF(係数3!L15="","",係数3!L15)</f>
        <v>ALL GREEN POWER(株)</v>
      </c>
    </row>
    <row r="15" spans="1:60" ht="27" customHeight="1" thickBot="1">
      <c r="A15" s="1"/>
      <c r="B15" s="1"/>
      <c r="C15" s="291"/>
      <c r="D15" s="443" t="s">
        <v>5</v>
      </c>
      <c r="E15" s="444"/>
      <c r="F15" s="444"/>
      <c r="G15" s="445"/>
      <c r="H15" s="290" t="s">
        <v>14</v>
      </c>
      <c r="I15" s="368">
        <f t="shared" si="12"/>
        <v>0</v>
      </c>
      <c r="J15" s="287">
        <f>IF($I15="","",$I15*係数１!$D$12*0.0258)</f>
        <v>0</v>
      </c>
      <c r="K15" s="287">
        <f>IF($I15="","",$I15*係数１!$D$12*係数１!$F$12*44/12)</f>
        <v>0</v>
      </c>
      <c r="L15" s="1"/>
      <c r="M15" s="85"/>
      <c r="N15" s="123" t="s">
        <v>2435</v>
      </c>
      <c r="O15" s="85"/>
      <c r="P15" s="85"/>
      <c r="Q15" s="85"/>
      <c r="R15" s="85"/>
      <c r="S15" s="85"/>
      <c r="T15" s="308"/>
      <c r="U15" s="308"/>
      <c r="V15" s="308"/>
      <c r="W15" s="308"/>
      <c r="X15" s="308"/>
      <c r="Y15" s="308"/>
      <c r="Z15" s="308"/>
      <c r="AA15" s="308"/>
      <c r="AB15" s="308"/>
      <c r="AC15" s="308"/>
      <c r="AD15" s="308"/>
      <c r="AE15" s="85"/>
      <c r="AF15" s="308"/>
      <c r="AG15" s="85"/>
      <c r="AH15" s="123" t="s">
        <v>303</v>
      </c>
      <c r="AI15" s="85"/>
      <c r="AJ15" s="85"/>
      <c r="AK15" s="85"/>
      <c r="AL15" s="85"/>
      <c r="AM15" s="85"/>
      <c r="AU15" s="19" t="str">
        <f>IF(係数3!A15="","",係数3!A15)</f>
        <v/>
      </c>
      <c r="AV15" s="19" t="str">
        <f>IF(係数3!B15="","",係数3!B15)</f>
        <v/>
      </c>
      <c r="AW15" s="19" t="str">
        <f>IF(係数3!C15="","",係数3!C15)</f>
        <v>(参考値)事業者全体</v>
      </c>
      <c r="AX15" s="19">
        <f>IF(係数3!D15="","",係数3!D15)</f>
        <v>2.9999999999999997E-4</v>
      </c>
      <c r="AY15" s="19">
        <f>IF(係数3!E15="","",係数3!E15)</f>
        <v>2.9999999999999997E-4</v>
      </c>
      <c r="AZ15" s="19" t="str">
        <f>IF(係数3!F15="","",係数3!F15)</f>
        <v>(株)イーセル</v>
      </c>
      <c r="BA15" s="19" t="str">
        <f>IF(係数3!G15="","",係数3!G15)</f>
        <v>(株)イーセル_(参考値)事業者全体</v>
      </c>
      <c r="BB15" s="19">
        <f t="shared" si="0"/>
        <v>0.3</v>
      </c>
      <c r="BD15" s="19" t="str">
        <f>IF(係数3!L16="","",係数3!L16)</f>
        <v>Apaman Energy(株)</v>
      </c>
    </row>
    <row r="16" spans="1:60" ht="27" customHeight="1" thickBot="1">
      <c r="A16" s="1"/>
      <c r="B16" s="1"/>
      <c r="C16" s="291"/>
      <c r="D16" s="429" t="s">
        <v>6</v>
      </c>
      <c r="E16" s="429"/>
      <c r="F16" s="429"/>
      <c r="G16" s="429"/>
      <c r="H16" s="290" t="s">
        <v>14</v>
      </c>
      <c r="I16" s="368">
        <f t="shared" si="12"/>
        <v>0</v>
      </c>
      <c r="J16" s="287">
        <f>IF($I16="","",$I16*係数１!$D$13*0.0258)</f>
        <v>0</v>
      </c>
      <c r="K16" s="287">
        <f>IF($I16="","",$I16*係数１!$D$13*係数１!$F$13*44/12)</f>
        <v>0</v>
      </c>
      <c r="L16" s="1"/>
      <c r="M16" s="85"/>
      <c r="N16" s="398" t="s">
        <v>2</v>
      </c>
      <c r="O16" s="399"/>
      <c r="P16" s="366" t="s">
        <v>3</v>
      </c>
      <c r="Q16" s="366" t="s">
        <v>2436</v>
      </c>
      <c r="R16" s="366" t="s">
        <v>2439</v>
      </c>
      <c r="S16" s="367" t="s">
        <v>2437</v>
      </c>
      <c r="T16" s="85"/>
      <c r="U16" s="85"/>
      <c r="V16" s="85"/>
      <c r="W16" s="309"/>
      <c r="X16" s="309"/>
      <c r="Y16" s="309"/>
      <c r="Z16" s="309"/>
      <c r="AA16" s="309"/>
      <c r="AB16" s="309"/>
      <c r="AC16" s="309"/>
      <c r="AD16" s="309"/>
      <c r="AE16" s="85"/>
      <c r="AF16" s="85"/>
      <c r="AG16" s="85"/>
      <c r="AH16" s="311"/>
      <c r="AI16" s="312" t="s">
        <v>304</v>
      </c>
      <c r="AJ16" s="436" t="s">
        <v>305</v>
      </c>
      <c r="AK16" s="437"/>
      <c r="AL16" s="313" t="s">
        <v>364</v>
      </c>
      <c r="AM16" s="314" t="s">
        <v>363</v>
      </c>
      <c r="AN16" s="57" t="s">
        <v>362</v>
      </c>
      <c r="AO16" s="39" t="s">
        <v>361</v>
      </c>
      <c r="AP16" s="38" t="s">
        <v>360</v>
      </c>
      <c r="AQ16" s="39" t="s">
        <v>359</v>
      </c>
      <c r="AR16" s="37" t="s">
        <v>358</v>
      </c>
      <c r="AU16" s="19" t="str">
        <f>IF(係数3!A16="","",係数3!A16)</f>
        <v>A0009</v>
      </c>
      <c r="AV16" s="19" t="str">
        <f>IF(係数3!B16="","",係数3!B16)</f>
        <v>(株)エネット</v>
      </c>
      <c r="AW16" s="19" t="str">
        <f>IF(係数3!C16="","",係数3!C16)</f>
        <v>メニューA</v>
      </c>
      <c r="AX16" s="19">
        <f>IF(係数3!D16="","",係数3!D16)</f>
        <v>0</v>
      </c>
      <c r="AY16" s="19">
        <f>IF(係数3!E16="","",係数3!E16)</f>
        <v>0</v>
      </c>
      <c r="AZ16" s="19" t="str">
        <f>IF(係数3!F16="","",係数3!F16)</f>
        <v>(株)エネット</v>
      </c>
      <c r="BA16" s="19" t="str">
        <f>IF(係数3!G16="","",係数3!G16)</f>
        <v>(株)エネット_メニューA</v>
      </c>
      <c r="BB16" s="19">
        <f t="shared" si="0"/>
        <v>0</v>
      </c>
      <c r="BD16" s="19" t="str">
        <f>IF(係数3!L17="","",係数3!L17)</f>
        <v>auエネルギー＆ライフ(株)</v>
      </c>
    </row>
    <row r="17" spans="1:56" ht="27" customHeight="1" thickTop="1">
      <c r="A17" s="1"/>
      <c r="B17" s="1"/>
      <c r="C17" s="291"/>
      <c r="D17" s="438" t="s">
        <v>17</v>
      </c>
      <c r="E17" s="439"/>
      <c r="F17" s="439"/>
      <c r="G17" s="440"/>
      <c r="H17" s="292" t="s">
        <v>1757</v>
      </c>
      <c r="I17" s="368">
        <f t="shared" si="12"/>
        <v>0</v>
      </c>
      <c r="J17" s="287">
        <f>IF($I17="","",$I17*係数１!$D$18*0.0258)</f>
        <v>0</v>
      </c>
      <c r="K17" s="287">
        <f>IF($I17="","",$I17*係数１!$D$18*係数１!$F$18*44/12)</f>
        <v>0</v>
      </c>
      <c r="L17" s="1"/>
      <c r="M17" s="85"/>
      <c r="N17" s="400" t="s">
        <v>16</v>
      </c>
      <c r="O17" s="401"/>
      <c r="P17" s="297" t="s">
        <v>14</v>
      </c>
      <c r="Q17" s="365">
        <f>基準度排出量算出シート!I10</f>
        <v>0</v>
      </c>
      <c r="R17" s="639"/>
      <c r="S17" s="369">
        <f>IF(Q17="","",IF(R17="",Q17,Q17*(100-R17)/100))</f>
        <v>0</v>
      </c>
      <c r="T17" s="85"/>
      <c r="U17" s="85"/>
      <c r="V17" s="85"/>
      <c r="W17" s="309"/>
      <c r="X17" s="309"/>
      <c r="Y17" s="309"/>
      <c r="Z17" s="309"/>
      <c r="AA17" s="309"/>
      <c r="AB17" s="309"/>
      <c r="AC17" s="309"/>
      <c r="AD17" s="309"/>
      <c r="AE17" s="85"/>
      <c r="AF17" s="85"/>
      <c r="AG17" s="85"/>
      <c r="AH17" s="457" t="s">
        <v>306</v>
      </c>
      <c r="AI17" s="315" t="s">
        <v>307</v>
      </c>
      <c r="AJ17" s="354">
        <f>基準度排出量算出シート!AJ17</f>
        <v>0</v>
      </c>
      <c r="AK17" s="317" t="s">
        <v>1051</v>
      </c>
      <c r="AL17" s="320">
        <f>IF(AJ17="","",AJ17*AN17*0.0258)</f>
        <v>0</v>
      </c>
      <c r="AM17" s="321">
        <f>IF(AJ17="","",AJ17*AN17*AO17*44/12)</f>
        <v>0</v>
      </c>
      <c r="AN17" s="53">
        <f>係数１!D54</f>
        <v>13.6</v>
      </c>
      <c r="AO17" s="45">
        <f>係数１!F54</f>
        <v>0</v>
      </c>
      <c r="AP17" s="45" t="str">
        <f>係数１!G54</f>
        <v>ｔ－C/GJ</v>
      </c>
      <c r="AQ17" s="55">
        <v>0.8</v>
      </c>
      <c r="AR17" s="34">
        <f t="shared" ref="AR17:AR36" si="13">IF(AJ17="","",AL17*AQ17)</f>
        <v>0</v>
      </c>
      <c r="AU17" s="19" t="str">
        <f>IF(係数3!A17="","",係数3!A17)</f>
        <v/>
      </c>
      <c r="AV17" s="19" t="str">
        <f>IF(係数3!B17="","",係数3!B17)</f>
        <v/>
      </c>
      <c r="AW17" s="19" t="str">
        <f>IF(係数3!C17="","",係数3!C17)</f>
        <v>メニューB</v>
      </c>
      <c r="AX17" s="19">
        <f>IF(係数3!D17="","",係数3!D17)</f>
        <v>0</v>
      </c>
      <c r="AY17" s="19">
        <f>IF(係数3!E17="","",係数3!E17)</f>
        <v>0</v>
      </c>
      <c r="AZ17" s="19" t="str">
        <f>IF(係数3!F17="","",係数3!F17)</f>
        <v>(株)エネット</v>
      </c>
      <c r="BA17" s="19" t="str">
        <f>IF(係数3!G17="","",係数3!G17)</f>
        <v>(株)エネット_メニューB</v>
      </c>
      <c r="BB17" s="19">
        <f t="shared" si="0"/>
        <v>0</v>
      </c>
      <c r="BD17" s="19" t="str">
        <f>IF(係数3!L18="","",係数3!L18)</f>
        <v>Castleton Commodities Japan合同会社</v>
      </c>
    </row>
    <row r="18" spans="1:56" ht="27" customHeight="1">
      <c r="A18" s="1"/>
      <c r="B18" s="1"/>
      <c r="C18" s="291"/>
      <c r="D18" s="438" t="s">
        <v>18</v>
      </c>
      <c r="E18" s="439"/>
      <c r="F18" s="439"/>
      <c r="G18" s="440"/>
      <c r="H18" s="292" t="s">
        <v>1757</v>
      </c>
      <c r="I18" s="368">
        <f t="shared" si="12"/>
        <v>0</v>
      </c>
      <c r="J18" s="287">
        <f>IF($I18="","",$I18*係数１!$D$20*0.0258)</f>
        <v>0</v>
      </c>
      <c r="K18" s="287">
        <f>IF($I18="","",$I18*係数１!$D$20*係数１!$F$20*44/12)</f>
        <v>0</v>
      </c>
      <c r="L18" s="1"/>
      <c r="M18" s="85"/>
      <c r="N18" s="402" t="s">
        <v>4</v>
      </c>
      <c r="O18" s="403"/>
      <c r="P18" s="290" t="s">
        <v>14</v>
      </c>
      <c r="Q18" s="361">
        <f>基準度排出量算出シート!I11</f>
        <v>0</v>
      </c>
      <c r="R18" s="640"/>
      <c r="S18" s="369">
        <f t="shared" ref="S18:S27" si="14">IF(Q18="","",IF(R18="",Q18,Q18*(100-R18)/100))</f>
        <v>0</v>
      </c>
      <c r="T18" s="85"/>
      <c r="U18" s="85"/>
      <c r="V18" s="85"/>
      <c r="W18" s="309"/>
      <c r="X18" s="309"/>
      <c r="Y18" s="309"/>
      <c r="Z18" s="309"/>
      <c r="AA18" s="309"/>
      <c r="AB18" s="309"/>
      <c r="AC18" s="309"/>
      <c r="AD18" s="309"/>
      <c r="AE18" s="85"/>
      <c r="AF18" s="85"/>
      <c r="AG18" s="85"/>
      <c r="AH18" s="458"/>
      <c r="AI18" s="316" t="s">
        <v>308</v>
      </c>
      <c r="AJ18" s="355">
        <f>基準度排出量算出シート!AJ18</f>
        <v>0</v>
      </c>
      <c r="AK18" s="317" t="s">
        <v>1051</v>
      </c>
      <c r="AL18" s="322">
        <f t="shared" ref="AL18:AL33" si="15">IF(AJ18="","",AJ18*AN18*0.0258)</f>
        <v>0</v>
      </c>
      <c r="AM18" s="321">
        <f t="shared" ref="AM18:AM33" si="16">IF(AJ18="","",AJ18*AN18*AO18*44/12)</f>
        <v>0</v>
      </c>
      <c r="AN18" s="53">
        <f>係数１!D55</f>
        <v>13.2</v>
      </c>
      <c r="AO18" s="45">
        <f>係数１!F55</f>
        <v>0</v>
      </c>
      <c r="AP18" s="45" t="str">
        <f>係数１!G55</f>
        <v>ｔ－C/GJ</v>
      </c>
      <c r="AQ18" s="6">
        <v>0.8</v>
      </c>
      <c r="AR18" s="34">
        <f t="shared" si="13"/>
        <v>0</v>
      </c>
      <c r="AU18" s="19" t="str">
        <f>IF(係数3!A18="","",係数3!A18)</f>
        <v/>
      </c>
      <c r="AV18" s="19" t="str">
        <f>IF(係数3!B18="","",係数3!B18)</f>
        <v/>
      </c>
      <c r="AW18" s="19" t="str">
        <f>IF(係数3!C18="","",係数3!C18)</f>
        <v>メニューC</v>
      </c>
      <c r="AX18" s="19">
        <f>IF(係数3!D18="","",係数3!D18)</f>
        <v>2.9999999999999997E-4</v>
      </c>
      <c r="AY18" s="19">
        <f>IF(係数3!E18="","",係数3!E18)</f>
        <v>2.9999999999999997E-4</v>
      </c>
      <c r="AZ18" s="19" t="str">
        <f>IF(係数3!F18="","",係数3!F18)</f>
        <v>(株)エネット</v>
      </c>
      <c r="BA18" s="19" t="str">
        <f>IF(係数3!G18="","",係数3!G18)</f>
        <v>(株)エネット_メニューC</v>
      </c>
      <c r="BB18" s="19">
        <f t="shared" si="0"/>
        <v>0.3</v>
      </c>
      <c r="BD18" s="19" t="str">
        <f>IF(係数3!L19="","",係数3!L19)</f>
        <v>(株)CDエナジーダイレクト</v>
      </c>
    </row>
    <row r="19" spans="1:56" ht="27" customHeight="1">
      <c r="A19" s="1"/>
      <c r="B19" s="1"/>
      <c r="C19" s="291"/>
      <c r="D19" s="443" t="s">
        <v>19</v>
      </c>
      <c r="E19" s="444"/>
      <c r="F19" s="444"/>
      <c r="G19" s="445"/>
      <c r="H19" s="290" t="s">
        <v>9</v>
      </c>
      <c r="I19" s="368">
        <f t="shared" si="12"/>
        <v>0</v>
      </c>
      <c r="J19" s="287">
        <f>IF($I19="","",$I19*係数１!$D$29*0.0258)</f>
        <v>0</v>
      </c>
      <c r="K19" s="287">
        <f>IF($I19="","",$I19*係数１!$D$29*係数１!$F$29*44/12)</f>
        <v>0</v>
      </c>
      <c r="L19" s="1"/>
      <c r="M19" s="85"/>
      <c r="N19" s="404" t="s">
        <v>5</v>
      </c>
      <c r="O19" s="405"/>
      <c r="P19" s="290" t="s">
        <v>14</v>
      </c>
      <c r="Q19" s="361">
        <f>基準度排出量算出シート!I12</f>
        <v>0</v>
      </c>
      <c r="R19" s="640"/>
      <c r="S19" s="369">
        <f t="shared" si="14"/>
        <v>0</v>
      </c>
      <c r="T19" s="85"/>
      <c r="U19" s="85"/>
      <c r="V19" s="85"/>
      <c r="W19" s="309"/>
      <c r="X19" s="309"/>
      <c r="Y19" s="309"/>
      <c r="Z19" s="309"/>
      <c r="AA19" s="309"/>
      <c r="AB19" s="309"/>
      <c r="AC19" s="309"/>
      <c r="AD19" s="309"/>
      <c r="AE19" s="85"/>
      <c r="AF19" s="85"/>
      <c r="AG19" s="85"/>
      <c r="AH19" s="458"/>
      <c r="AI19" s="316" t="s">
        <v>357</v>
      </c>
      <c r="AJ19" s="355">
        <f>基準度排出量算出シート!AJ19</f>
        <v>0</v>
      </c>
      <c r="AK19" s="317" t="s">
        <v>1051</v>
      </c>
      <c r="AL19" s="322">
        <f t="shared" si="15"/>
        <v>0</v>
      </c>
      <c r="AM19" s="321">
        <f t="shared" si="16"/>
        <v>0</v>
      </c>
      <c r="AN19" s="53">
        <f>係数１!D56</f>
        <v>17.100000000000001</v>
      </c>
      <c r="AO19" s="45">
        <f>係数１!F56</f>
        <v>0</v>
      </c>
      <c r="AP19" s="45" t="str">
        <f>係数１!G56</f>
        <v>ｔ－C/GJ</v>
      </c>
      <c r="AQ19" s="6">
        <v>0.8</v>
      </c>
      <c r="AR19" s="34">
        <f t="shared" si="13"/>
        <v>0</v>
      </c>
      <c r="AU19" s="19" t="str">
        <f>IF(係数3!A19="","",係数3!A19)</f>
        <v/>
      </c>
      <c r="AV19" s="19" t="str">
        <f>IF(係数3!B19="","",係数3!B19)</f>
        <v/>
      </c>
      <c r="AW19" s="19" t="str">
        <f>IF(係数3!C19="","",係数3!C19)</f>
        <v>メニューD</v>
      </c>
      <c r="AX19" s="19">
        <f>IF(係数3!D19="","",係数3!D19)</f>
        <v>3.4900000000000003E-4</v>
      </c>
      <c r="AY19" s="19">
        <f>IF(係数3!E19="","",係数3!E19)</f>
        <v>3.4900000000000003E-4</v>
      </c>
      <c r="AZ19" s="19" t="str">
        <f>IF(係数3!F19="","",係数3!F19)</f>
        <v>(株)エネット</v>
      </c>
      <c r="BA19" s="19" t="str">
        <f>IF(係数3!G19="","",係数3!G19)</f>
        <v>(株)エネット_メニューD</v>
      </c>
      <c r="BB19" s="19">
        <f t="shared" si="0"/>
        <v>0.34900000000000003</v>
      </c>
      <c r="BD19" s="19" t="str">
        <f>IF(係数3!L20="","",係数3!L20)</f>
        <v>(株)CHIBAむつざわエナジー</v>
      </c>
    </row>
    <row r="20" spans="1:56" ht="27" customHeight="1">
      <c r="A20" s="1"/>
      <c r="B20" s="1"/>
      <c r="C20" s="291"/>
      <c r="D20" s="429" t="s">
        <v>7</v>
      </c>
      <c r="E20" s="429"/>
      <c r="F20" s="429"/>
      <c r="G20" s="429"/>
      <c r="H20" s="290" t="s">
        <v>15</v>
      </c>
      <c r="I20" s="368">
        <f t="shared" si="12"/>
        <v>0</v>
      </c>
      <c r="J20" s="287">
        <f>IF($I20="","",$I20*係数１!$D$42*0.0258)</f>
        <v>0</v>
      </c>
      <c r="K20" s="287">
        <f>IF($I20="","",$I20*係数１!$F$43)</f>
        <v>0</v>
      </c>
      <c r="L20" s="1"/>
      <c r="M20" s="85"/>
      <c r="N20" s="402" t="s">
        <v>6</v>
      </c>
      <c r="O20" s="403"/>
      <c r="P20" s="290" t="s">
        <v>14</v>
      </c>
      <c r="Q20" s="361">
        <f>基準度排出量算出シート!I13</f>
        <v>0</v>
      </c>
      <c r="R20" s="640"/>
      <c r="S20" s="369">
        <f t="shared" si="14"/>
        <v>0</v>
      </c>
      <c r="T20" s="85"/>
      <c r="U20" s="85"/>
      <c r="V20" s="85"/>
      <c r="W20" s="309"/>
      <c r="X20" s="309"/>
      <c r="Y20" s="309"/>
      <c r="Z20" s="309"/>
      <c r="AA20" s="309"/>
      <c r="AB20" s="309"/>
      <c r="AC20" s="309"/>
      <c r="AD20" s="309"/>
      <c r="AE20" s="85"/>
      <c r="AF20" s="85"/>
      <c r="AG20" s="85"/>
      <c r="AH20" s="458"/>
      <c r="AI20" s="316" t="s">
        <v>356</v>
      </c>
      <c r="AJ20" s="355">
        <f>基準度排出量算出シート!AJ20</f>
        <v>0</v>
      </c>
      <c r="AK20" s="317" t="s">
        <v>1052</v>
      </c>
      <c r="AL20" s="322">
        <f t="shared" si="15"/>
        <v>0</v>
      </c>
      <c r="AM20" s="321">
        <f t="shared" si="16"/>
        <v>0</v>
      </c>
      <c r="AN20" s="53">
        <f>係数１!D57</f>
        <v>23.4</v>
      </c>
      <c r="AO20" s="45">
        <f>係数１!F57</f>
        <v>0</v>
      </c>
      <c r="AP20" s="45" t="str">
        <f>係数１!G57</f>
        <v>ｔ－C/GJ</v>
      </c>
      <c r="AQ20" s="6">
        <v>0.8</v>
      </c>
      <c r="AR20" s="34">
        <f t="shared" si="13"/>
        <v>0</v>
      </c>
      <c r="AU20" s="19" t="str">
        <f>IF(係数3!A20="","",係数3!A20)</f>
        <v/>
      </c>
      <c r="AV20" s="19" t="str">
        <f>IF(係数3!B20="","",係数3!B20)</f>
        <v/>
      </c>
      <c r="AW20" s="19" t="str">
        <f>IF(係数3!C20="","",係数3!C20)</f>
        <v>メニューE</v>
      </c>
      <c r="AX20" s="19">
        <f>IF(係数3!D20="","",係数3!D20)</f>
        <v>4.0000000000000002E-4</v>
      </c>
      <c r="AY20" s="19">
        <f>IF(係数3!E20="","",係数3!E20)</f>
        <v>4.0000000000000002E-4</v>
      </c>
      <c r="AZ20" s="19" t="str">
        <f>IF(係数3!F20="","",係数3!F20)</f>
        <v>(株)エネット</v>
      </c>
      <c r="BA20" s="19" t="str">
        <f>IF(係数3!G20="","",係数3!G20)</f>
        <v>(株)エネット_メニューE</v>
      </c>
      <c r="BB20" s="19">
        <f t="shared" si="0"/>
        <v>0.4</v>
      </c>
      <c r="BD20" s="19" t="str">
        <f>IF(係数3!L21="","",係数3!L21)</f>
        <v>Cocoテラスたがわ(株)</v>
      </c>
    </row>
    <row r="21" spans="1:56" ht="27" customHeight="1">
      <c r="A21" s="1"/>
      <c r="B21" s="1"/>
      <c r="C21" s="291"/>
      <c r="D21" s="438" t="s">
        <v>1758</v>
      </c>
      <c r="E21" s="439"/>
      <c r="F21" s="439"/>
      <c r="G21" s="440"/>
      <c r="H21" s="293" t="s">
        <v>15</v>
      </c>
      <c r="I21" s="368">
        <f t="shared" si="12"/>
        <v>0</v>
      </c>
      <c r="J21" s="287">
        <f>IF($I21="","",$I21*係数１!$D$43*0.0258)</f>
        <v>0</v>
      </c>
      <c r="K21" s="287">
        <f>IF($I21="","",$I21*係数１!$F$43)</f>
        <v>0</v>
      </c>
      <c r="L21" s="1"/>
      <c r="M21" s="85"/>
      <c r="N21" s="406" t="s">
        <v>17</v>
      </c>
      <c r="O21" s="407"/>
      <c r="P21" s="292" t="s">
        <v>1757</v>
      </c>
      <c r="Q21" s="361">
        <f>基準度排出量算出シート!I14</f>
        <v>0</v>
      </c>
      <c r="R21" s="641"/>
      <c r="S21" s="369">
        <f t="shared" si="14"/>
        <v>0</v>
      </c>
      <c r="T21" s="85"/>
      <c r="U21" s="85"/>
      <c r="V21" s="85"/>
      <c r="W21" s="309"/>
      <c r="X21" s="309"/>
      <c r="Y21" s="309"/>
      <c r="Z21" s="309"/>
      <c r="AA21" s="309"/>
      <c r="AB21" s="309"/>
      <c r="AC21" s="309"/>
      <c r="AD21" s="309"/>
      <c r="AE21" s="85"/>
      <c r="AF21" s="85"/>
      <c r="AG21" s="85"/>
      <c r="AH21" s="458"/>
      <c r="AI21" s="316" t="s">
        <v>355</v>
      </c>
      <c r="AJ21" s="355">
        <f>基準度排出量算出シート!AJ21</f>
        <v>0</v>
      </c>
      <c r="AK21" s="317" t="s">
        <v>1052</v>
      </c>
      <c r="AL21" s="322">
        <f t="shared" si="15"/>
        <v>0</v>
      </c>
      <c r="AM21" s="321">
        <f t="shared" si="16"/>
        <v>0</v>
      </c>
      <c r="AN21" s="53">
        <f>係数１!D58</f>
        <v>35.6</v>
      </c>
      <c r="AO21" s="45">
        <f>係数１!F58</f>
        <v>0</v>
      </c>
      <c r="AP21" s="45" t="str">
        <f>係数１!G58</f>
        <v>ｔ－C/GJ</v>
      </c>
      <c r="AQ21" s="6">
        <v>0.8</v>
      </c>
      <c r="AR21" s="34">
        <f t="shared" si="13"/>
        <v>0</v>
      </c>
      <c r="AU21" s="19" t="str">
        <f>IF(係数3!A21="","",係数3!A21)</f>
        <v/>
      </c>
      <c r="AV21" s="19" t="str">
        <f>IF(係数3!B21="","",係数3!B21)</f>
        <v/>
      </c>
      <c r="AW21" s="19" t="str">
        <f>IF(係数3!C21="","",係数3!C21)</f>
        <v>メニューF(残差)</v>
      </c>
      <c r="AX21" s="19">
        <f>IF(係数3!D21="","",係数3!D21)</f>
        <v>5.4699999999999996E-4</v>
      </c>
      <c r="AY21" s="19">
        <f>IF(係数3!E21="","",係数3!E21)</f>
        <v>5.4699999999999996E-4</v>
      </c>
      <c r="AZ21" s="19" t="str">
        <f>IF(係数3!F21="","",係数3!F21)</f>
        <v>(株)エネット</v>
      </c>
      <c r="BA21" s="19" t="str">
        <f>IF(係数3!G21="","",係数3!G21)</f>
        <v>(株)エネット_メニューF(残差)</v>
      </c>
      <c r="BB21" s="19">
        <f t="shared" si="0"/>
        <v>0.54699999999999993</v>
      </c>
      <c r="BD21" s="19" t="str">
        <f>IF(係数3!L22="","",係数3!L22)</f>
        <v>(株)CWS</v>
      </c>
    </row>
    <row r="22" spans="1:56" ht="27" customHeight="1">
      <c r="A22" s="1"/>
      <c r="B22" s="1"/>
      <c r="C22" s="291"/>
      <c r="D22" s="451" t="s">
        <v>20</v>
      </c>
      <c r="E22" s="460" t="s">
        <v>1759</v>
      </c>
      <c r="F22" s="451" t="s">
        <v>21</v>
      </c>
      <c r="G22" s="296" t="s">
        <v>70</v>
      </c>
      <c r="H22" s="453" t="s">
        <v>10</v>
      </c>
      <c r="I22" s="446" t="str">
        <f>IF(S13=0,"",S13)</f>
        <v/>
      </c>
      <c r="J22" s="446" t="str">
        <f>IF(U13=0,"",U13)</f>
        <v/>
      </c>
      <c r="K22" s="446">
        <f ca="1">Y13</f>
        <v>0</v>
      </c>
      <c r="L22" s="1"/>
      <c r="M22" s="85"/>
      <c r="N22" s="406" t="s">
        <v>18</v>
      </c>
      <c r="O22" s="407"/>
      <c r="P22" s="292" t="s">
        <v>1757</v>
      </c>
      <c r="Q22" s="361">
        <f>基準度排出量算出シート!I15</f>
        <v>0</v>
      </c>
      <c r="R22" s="641"/>
      <c r="S22" s="369">
        <f t="shared" si="14"/>
        <v>0</v>
      </c>
      <c r="T22" s="85"/>
      <c r="U22" s="85"/>
      <c r="V22" s="85"/>
      <c r="W22" s="85"/>
      <c r="X22" s="85"/>
      <c r="Y22" s="85"/>
      <c r="Z22" s="85"/>
      <c r="AA22" s="85"/>
      <c r="AB22" s="85"/>
      <c r="AC22" s="85"/>
      <c r="AD22" s="85"/>
      <c r="AE22" s="85"/>
      <c r="AF22" s="85"/>
      <c r="AG22" s="85"/>
      <c r="AH22" s="458"/>
      <c r="AI22" s="316" t="s">
        <v>309</v>
      </c>
      <c r="AJ22" s="355">
        <f>基準度排出量算出シート!AJ22</f>
        <v>0</v>
      </c>
      <c r="AK22" s="317" t="s">
        <v>1053</v>
      </c>
      <c r="AL22" s="322">
        <f t="shared" si="15"/>
        <v>0</v>
      </c>
      <c r="AM22" s="321">
        <f t="shared" si="16"/>
        <v>0</v>
      </c>
      <c r="AN22" s="53">
        <f>係数１!D59</f>
        <v>21.2</v>
      </c>
      <c r="AO22" s="45">
        <f>係数１!F59</f>
        <v>0</v>
      </c>
      <c r="AP22" s="45" t="str">
        <f>係数１!G59</f>
        <v>ｔ－C/GJ</v>
      </c>
      <c r="AQ22" s="6">
        <v>0.8</v>
      </c>
      <c r="AR22" s="34">
        <f t="shared" si="13"/>
        <v>0</v>
      </c>
      <c r="AU22" s="19" t="str">
        <f>IF(係数3!A22="","",係数3!A22)</f>
        <v/>
      </c>
      <c r="AV22" s="19" t="str">
        <f>IF(係数3!B22="","",係数3!B22)</f>
        <v/>
      </c>
      <c r="AW22" s="19" t="str">
        <f>IF(係数3!C22="","",係数3!C22)</f>
        <v>(参考値)事業者全体</v>
      </c>
      <c r="AX22" s="19">
        <f>IF(係数3!D22="","",係数3!D22)</f>
        <v>4.1399999999999998E-4</v>
      </c>
      <c r="AY22" s="19">
        <f>IF(係数3!E22="","",係数3!E22)</f>
        <v>4.1399999999999998E-4</v>
      </c>
      <c r="AZ22" s="19" t="str">
        <f>IF(係数3!F22="","",係数3!F22)</f>
        <v>(株)エネット</v>
      </c>
      <c r="BA22" s="19" t="str">
        <f>IF(係数3!G22="","",係数3!G22)</f>
        <v>(株)エネット_(参考値)事業者全体</v>
      </c>
      <c r="BB22" s="19">
        <f t="shared" si="0"/>
        <v>0.41399999999999998</v>
      </c>
      <c r="BD22" s="19" t="str">
        <f>IF(係数3!L23="","",係数3!L23)</f>
        <v>(株)EFでんき(旧：(株)ライフエナジー)</v>
      </c>
    </row>
    <row r="23" spans="1:56" ht="27" customHeight="1">
      <c r="A23" s="1"/>
      <c r="B23" s="1"/>
      <c r="C23" s="291"/>
      <c r="D23" s="459"/>
      <c r="E23" s="461"/>
      <c r="F23" s="452"/>
      <c r="G23" s="298" t="str">
        <f>IF(COUNTA(O7:O12)=0,"（　　　 　　）",IF(COUNTA(O7:O12)=1,"（"&amp;O7&amp;"）","（複数の電気事業者）"))</f>
        <v>（複数の電気事業者）</v>
      </c>
      <c r="H23" s="454"/>
      <c r="I23" s="447"/>
      <c r="J23" s="447"/>
      <c r="K23" s="447"/>
      <c r="L23" s="1"/>
      <c r="M23" s="133"/>
      <c r="N23" s="404" t="s">
        <v>19</v>
      </c>
      <c r="O23" s="405"/>
      <c r="P23" s="290" t="s">
        <v>9</v>
      </c>
      <c r="Q23" s="361">
        <f>基準度排出量算出シート!I16</f>
        <v>0</v>
      </c>
      <c r="R23" s="640"/>
      <c r="S23" s="369">
        <f t="shared" si="14"/>
        <v>0</v>
      </c>
      <c r="T23" s="85"/>
      <c r="U23" s="85"/>
      <c r="V23" s="85"/>
      <c r="W23" s="309"/>
      <c r="X23" s="309"/>
      <c r="Y23" s="309"/>
      <c r="Z23" s="309"/>
      <c r="AA23" s="309"/>
      <c r="AB23" s="309"/>
      <c r="AC23" s="309"/>
      <c r="AD23" s="309"/>
      <c r="AE23" s="85"/>
      <c r="AF23" s="85"/>
      <c r="AG23" s="85"/>
      <c r="AH23" s="458"/>
      <c r="AI23" s="316" t="s">
        <v>310</v>
      </c>
      <c r="AJ23" s="355">
        <f>基準度排出量算出シート!AJ23</f>
        <v>0</v>
      </c>
      <c r="AK23" s="317" t="s">
        <v>1051</v>
      </c>
      <c r="AL23" s="322">
        <f t="shared" si="15"/>
        <v>0</v>
      </c>
      <c r="AM23" s="321">
        <f t="shared" si="16"/>
        <v>0</v>
      </c>
      <c r="AN23" s="53">
        <f>係数１!D60</f>
        <v>18</v>
      </c>
      <c r="AO23" s="45">
        <f>係数１!F60</f>
        <v>1.7000000000000001E-2</v>
      </c>
      <c r="AP23" s="45" t="str">
        <f>係数１!G60</f>
        <v>ｔ－C/GJ</v>
      </c>
      <c r="AQ23" s="6">
        <v>0.8</v>
      </c>
      <c r="AR23" s="34">
        <f t="shared" si="13"/>
        <v>0</v>
      </c>
      <c r="AU23" s="19" t="str">
        <f>IF(係数3!A23="","",係数3!A23)</f>
        <v>A0011</v>
      </c>
      <c r="AV23" s="19" t="str">
        <f>IF(係数3!B23="","",係数3!B23)</f>
        <v>須賀川瓦斯(株)</v>
      </c>
      <c r="AW23" s="19" t="str">
        <f>IF(係数3!C23="","",係数3!C23)</f>
        <v>メニューA</v>
      </c>
      <c r="AX23" s="19">
        <f>IF(係数3!D23="","",係数3!D23)</f>
        <v>0</v>
      </c>
      <c r="AY23" s="19">
        <f>IF(係数3!E23="","",係数3!E23)</f>
        <v>0</v>
      </c>
      <c r="AZ23" s="19" t="str">
        <f>IF(係数3!F23="","",係数3!F23)</f>
        <v>須賀川瓦斯(株)</v>
      </c>
      <c r="BA23" s="19" t="str">
        <f>IF(係数3!G23="","",係数3!G23)</f>
        <v>須賀川瓦斯(株)_メニューA</v>
      </c>
      <c r="BB23" s="19">
        <f t="shared" si="0"/>
        <v>0</v>
      </c>
      <c r="BD23" s="19" t="str">
        <f>IF(係数3!L24="","",係数3!L24)</f>
        <v>ENEOS Power(株)（旧:ENEOS(株)）</v>
      </c>
    </row>
    <row r="24" spans="1:56" ht="20.25" customHeight="1">
      <c r="A24" s="1"/>
      <c r="B24" s="1"/>
      <c r="C24" s="291"/>
      <c r="D24" s="459"/>
      <c r="E24" s="461"/>
      <c r="F24" s="451" t="s">
        <v>22</v>
      </c>
      <c r="G24" s="296" t="s">
        <v>70</v>
      </c>
      <c r="H24" s="453" t="s">
        <v>10</v>
      </c>
      <c r="I24" s="446">
        <f>基準度排出量算出シート!I21</f>
        <v>0</v>
      </c>
      <c r="J24" s="446">
        <f>基準度排出量算出シート!J21</f>
        <v>0</v>
      </c>
      <c r="K24" s="446">
        <f>基準度排出量算出シート!K21</f>
        <v>0</v>
      </c>
      <c r="L24" s="1"/>
      <c r="M24" s="133"/>
      <c r="N24" s="402" t="s">
        <v>7</v>
      </c>
      <c r="O24" s="403"/>
      <c r="P24" s="290" t="s">
        <v>15</v>
      </c>
      <c r="Q24" s="361">
        <f>基準度排出量算出シート!I17</f>
        <v>0</v>
      </c>
      <c r="R24" s="640"/>
      <c r="S24" s="369">
        <f t="shared" si="14"/>
        <v>0</v>
      </c>
      <c r="T24" s="85"/>
      <c r="U24" s="85"/>
      <c r="V24" s="85"/>
      <c r="W24" s="309"/>
      <c r="X24" s="309"/>
      <c r="Y24" s="309"/>
      <c r="Z24" s="309"/>
      <c r="AA24" s="309"/>
      <c r="AB24" s="309"/>
      <c r="AC24" s="309"/>
      <c r="AD24" s="309"/>
      <c r="AE24" s="85"/>
      <c r="AF24" s="85"/>
      <c r="AG24" s="85"/>
      <c r="AH24" s="458"/>
      <c r="AI24" s="316" t="s">
        <v>311</v>
      </c>
      <c r="AJ24" s="355">
        <f>基準度排出量算出シート!AJ24</f>
        <v>0</v>
      </c>
      <c r="AK24" s="317" t="s">
        <v>1051</v>
      </c>
      <c r="AL24" s="322">
        <f t="shared" si="15"/>
        <v>0</v>
      </c>
      <c r="AM24" s="321">
        <f t="shared" si="16"/>
        <v>0</v>
      </c>
      <c r="AN24" s="53">
        <f>係数１!D61</f>
        <v>26.9</v>
      </c>
      <c r="AO24" s="45">
        <f>係数１!F61</f>
        <v>1.52E-2</v>
      </c>
      <c r="AP24" s="45" t="str">
        <f>係数１!G61</f>
        <v>ｔ－C/GJ</v>
      </c>
      <c r="AQ24" s="6">
        <v>0.8</v>
      </c>
      <c r="AR24" s="34">
        <f t="shared" si="13"/>
        <v>0</v>
      </c>
      <c r="AU24" s="19" t="str">
        <f>IF(係数3!A24="","",係数3!A24)</f>
        <v/>
      </c>
      <c r="AV24" s="19" t="str">
        <f>IF(係数3!B24="","",係数3!B24)</f>
        <v/>
      </c>
      <c r="AW24" s="19" t="str">
        <f>IF(係数3!C24="","",係数3!C24)</f>
        <v>メニューB</v>
      </c>
      <c r="AX24" s="19">
        <f>IF(係数3!D24="","",係数3!D24)</f>
        <v>0</v>
      </c>
      <c r="AY24" s="19">
        <f>IF(係数3!E24="","",係数3!E24)</f>
        <v>0</v>
      </c>
      <c r="AZ24" s="19" t="str">
        <f>IF(係数3!F24="","",係数3!F24)</f>
        <v>須賀川瓦斯(株)</v>
      </c>
      <c r="BA24" s="19" t="str">
        <f>IF(係数3!G24="","",係数3!G24)</f>
        <v>須賀川瓦斯(株)_メニューB</v>
      </c>
      <c r="BB24" s="19">
        <f t="shared" si="0"/>
        <v>0</v>
      </c>
      <c r="BD24" s="19" t="str">
        <f>IF(係数3!L25="","",係数3!L25)</f>
        <v>ENEOSリニューアブル・エナジー・ソリューションズ(株)(旧：JREトレーディング(株))</v>
      </c>
    </row>
    <row r="25" spans="1:56" ht="25.5" customHeight="1">
      <c r="A25" s="1"/>
      <c r="B25" s="1"/>
      <c r="C25" s="291"/>
      <c r="D25" s="459"/>
      <c r="E25" s="462"/>
      <c r="F25" s="452"/>
      <c r="G25" s="382" t="str">
        <f>基準度排出量算出シート!G22</f>
        <v>(  )</v>
      </c>
      <c r="H25" s="454"/>
      <c r="I25" s="447"/>
      <c r="J25" s="447"/>
      <c r="K25" s="447"/>
      <c r="L25" s="1"/>
      <c r="M25" s="85"/>
      <c r="N25" s="408" t="s">
        <v>1758</v>
      </c>
      <c r="O25" s="409"/>
      <c r="P25" s="290" t="s">
        <v>15</v>
      </c>
      <c r="Q25" s="361">
        <f>基準度排出量算出シート!I18</f>
        <v>0</v>
      </c>
      <c r="R25" s="640"/>
      <c r="S25" s="369">
        <f t="shared" si="14"/>
        <v>0</v>
      </c>
      <c r="T25" s="85"/>
      <c r="U25" s="85"/>
      <c r="V25" s="85"/>
      <c r="W25" s="309"/>
      <c r="X25" s="309"/>
      <c r="Y25" s="309"/>
      <c r="Z25" s="309"/>
      <c r="AA25" s="309"/>
      <c r="AB25" s="309"/>
      <c r="AC25" s="309"/>
      <c r="AD25" s="309"/>
      <c r="AE25" s="85"/>
      <c r="AF25" s="85"/>
      <c r="AG25" s="85"/>
      <c r="AH25" s="458"/>
      <c r="AI25" s="316" t="s">
        <v>313</v>
      </c>
      <c r="AJ25" s="355">
        <f>基準度排出量算出シート!AJ25</f>
        <v>0</v>
      </c>
      <c r="AK25" s="317" t="s">
        <v>1051</v>
      </c>
      <c r="AL25" s="322">
        <f t="shared" si="15"/>
        <v>0</v>
      </c>
      <c r="AM25" s="321">
        <f t="shared" si="16"/>
        <v>0</v>
      </c>
      <c r="AN25" s="53">
        <f>係数１!D62</f>
        <v>33.200000000000003</v>
      </c>
      <c r="AO25" s="45">
        <f>係数１!F62</f>
        <v>1.35E-2</v>
      </c>
      <c r="AP25" s="45" t="str">
        <f>係数１!G62</f>
        <v>ｔ－C/GJ</v>
      </c>
      <c r="AQ25" s="6">
        <v>0.8</v>
      </c>
      <c r="AR25" s="34">
        <f t="shared" si="13"/>
        <v>0</v>
      </c>
      <c r="AU25" s="19" t="str">
        <f>IF(係数3!A25="","",係数3!A25)</f>
        <v/>
      </c>
      <c r="AV25" s="19" t="str">
        <f>IF(係数3!B25="","",係数3!B25)</f>
        <v/>
      </c>
      <c r="AW25" s="19" t="str">
        <f>IF(係数3!C25="","",係数3!C25)</f>
        <v>メニューC</v>
      </c>
      <c r="AX25" s="19">
        <f>IF(係数3!D25="","",係数3!D25)</f>
        <v>0</v>
      </c>
      <c r="AY25" s="19">
        <f>IF(係数3!E25="","",係数3!E25)</f>
        <v>0</v>
      </c>
      <c r="AZ25" s="19" t="str">
        <f>IF(係数3!F25="","",係数3!F25)</f>
        <v>須賀川瓦斯(株)</v>
      </c>
      <c r="BA25" s="19" t="str">
        <f>IF(係数3!G25="","",係数3!G25)</f>
        <v>須賀川瓦斯(株)_メニューC</v>
      </c>
      <c r="BB25" s="19">
        <f t="shared" si="0"/>
        <v>0</v>
      </c>
      <c r="BD25" s="19" t="str">
        <f>IF(係数3!L26="","",係数3!L26)</f>
        <v>(株)FPS</v>
      </c>
    </row>
    <row r="26" spans="1:56" ht="27" customHeight="1">
      <c r="A26" s="1"/>
      <c r="B26" s="1"/>
      <c r="C26" s="291"/>
      <c r="D26" s="459"/>
      <c r="E26" s="443" t="s">
        <v>0</v>
      </c>
      <c r="F26" s="445"/>
      <c r="G26" s="296" t="s">
        <v>70</v>
      </c>
      <c r="H26" s="453" t="s">
        <v>10</v>
      </c>
      <c r="I26" s="446" t="str">
        <f>IF(AL12=0,"",AL12)</f>
        <v/>
      </c>
      <c r="J26" s="446" t="str">
        <f>IF(AO12=0,"",AO12)</f>
        <v/>
      </c>
      <c r="K26" s="446">
        <f>AP12</f>
        <v>0</v>
      </c>
      <c r="L26" s="54"/>
      <c r="M26" s="85"/>
      <c r="N26" s="391" t="s">
        <v>2438</v>
      </c>
      <c r="O26" s="392"/>
      <c r="P26" s="290" t="s">
        <v>10</v>
      </c>
      <c r="Q26" s="362" t="str">
        <f>基準度排出量算出シート!I19</f>
        <v/>
      </c>
      <c r="R26" s="88"/>
      <c r="S26" s="369" t="str">
        <f>IF(Q26="","",IF(R26="",Q26,Q26*(100-R26)/100))</f>
        <v/>
      </c>
      <c r="T26" s="85"/>
      <c r="U26" s="85"/>
      <c r="V26" s="85"/>
      <c r="W26" s="309"/>
      <c r="X26" s="309"/>
      <c r="Y26" s="309"/>
      <c r="Z26" s="309"/>
      <c r="AA26" s="309"/>
      <c r="AB26" s="309"/>
      <c r="AC26" s="309"/>
      <c r="AD26" s="309"/>
      <c r="AE26" s="85"/>
      <c r="AF26" s="85"/>
      <c r="AG26" s="85"/>
      <c r="AH26" s="458"/>
      <c r="AI26" s="316" t="s">
        <v>312</v>
      </c>
      <c r="AJ26" s="355">
        <f>基準度排出量算出シート!AJ26</f>
        <v>0</v>
      </c>
      <c r="AK26" s="317" t="s">
        <v>1051</v>
      </c>
      <c r="AL26" s="322">
        <f t="shared" si="15"/>
        <v>0</v>
      </c>
      <c r="AM26" s="321">
        <f t="shared" si="16"/>
        <v>0</v>
      </c>
      <c r="AN26" s="53">
        <f>係数１!D63</f>
        <v>29.3</v>
      </c>
      <c r="AO26" s="45">
        <f>係数１!F63</f>
        <v>2.6200000000000001E-2</v>
      </c>
      <c r="AP26" s="45" t="str">
        <f>係数１!G63</f>
        <v>ｔ－C/GJ</v>
      </c>
      <c r="AQ26" s="6">
        <v>0.8</v>
      </c>
      <c r="AR26" s="34">
        <f t="shared" si="13"/>
        <v>0</v>
      </c>
      <c r="AU26" s="19" t="str">
        <f>IF(係数3!A26="","",係数3!A26)</f>
        <v/>
      </c>
      <c r="AV26" s="19" t="str">
        <f>IF(係数3!B26="","",係数3!B26)</f>
        <v/>
      </c>
      <c r="AW26" s="19" t="str">
        <f>IF(係数3!C26="","",係数3!C26)</f>
        <v>メニューD(残差)</v>
      </c>
      <c r="AX26" s="19">
        <f>IF(係数3!D26="","",係数3!D26)</f>
        <v>4.95E-4</v>
      </c>
      <c r="AY26" s="19">
        <f>IF(係数3!E26="","",係数3!E26)</f>
        <v>4.95E-4</v>
      </c>
      <c r="AZ26" s="19" t="str">
        <f>IF(係数3!F26="","",係数3!F26)</f>
        <v>須賀川瓦斯(株)</v>
      </c>
      <c r="BA26" s="19" t="str">
        <f>IF(係数3!G26="","",係数3!G26)</f>
        <v>須賀川瓦斯(株)_メニューD(残差)</v>
      </c>
      <c r="BB26" s="19">
        <f t="shared" si="0"/>
        <v>0.495</v>
      </c>
      <c r="BD26" s="19" t="str">
        <f>IF(係数3!L27="","",係数3!L27)</f>
        <v>HTBエナジー(株)</v>
      </c>
    </row>
    <row r="27" spans="1:56" ht="27" customHeight="1" thickBot="1">
      <c r="A27" s="1"/>
      <c r="B27" s="1"/>
      <c r="C27" s="291"/>
      <c r="D27" s="452"/>
      <c r="E27" s="455"/>
      <c r="F27" s="456"/>
      <c r="G27" s="298" t="str">
        <f>IF(COUNTA(AI7:AI11)=0,"（　　　 　　）",IF(COUNTA(AI7:AI11)=1,"（"&amp;AI7&amp;"）","（複数の電気事業者）"))</f>
        <v>（複数の電気事業者）</v>
      </c>
      <c r="H27" s="454"/>
      <c r="I27" s="447"/>
      <c r="J27" s="447"/>
      <c r="K27" s="447"/>
      <c r="L27" s="54"/>
      <c r="M27" s="85"/>
      <c r="N27" s="393" t="s">
        <v>12</v>
      </c>
      <c r="O27" s="394"/>
      <c r="P27" s="363"/>
      <c r="Q27" s="364"/>
      <c r="R27" s="642"/>
      <c r="S27" s="370" t="str">
        <f t="shared" si="14"/>
        <v/>
      </c>
      <c r="T27" s="85"/>
      <c r="U27" s="85"/>
      <c r="V27" s="85"/>
      <c r="W27" s="309"/>
      <c r="X27" s="309"/>
      <c r="Y27" s="309"/>
      <c r="Z27" s="309"/>
      <c r="AA27" s="309"/>
      <c r="AB27" s="309"/>
      <c r="AC27" s="309"/>
      <c r="AD27" s="309"/>
      <c r="AE27" s="85"/>
      <c r="AF27" s="85"/>
      <c r="AG27" s="85"/>
      <c r="AH27" s="458"/>
      <c r="AI27" s="316" t="s">
        <v>353</v>
      </c>
      <c r="AJ27" s="355">
        <f>基準度排出量算出シート!AJ27</f>
        <v>0</v>
      </c>
      <c r="AK27" s="317" t="s">
        <v>1052</v>
      </c>
      <c r="AL27" s="322">
        <f t="shared" si="15"/>
        <v>0</v>
      </c>
      <c r="AM27" s="321">
        <f t="shared" si="16"/>
        <v>0</v>
      </c>
      <c r="AN27" s="53">
        <f>係数１!D64</f>
        <v>40.200000000000003</v>
      </c>
      <c r="AO27" s="45">
        <f>係数１!F64</f>
        <v>1.7899999999999999E-2</v>
      </c>
      <c r="AP27" s="45" t="str">
        <f>係数１!G64</f>
        <v>ｔ－C/GJ</v>
      </c>
      <c r="AQ27" s="6">
        <v>0.8</v>
      </c>
      <c r="AR27" s="34">
        <f t="shared" si="13"/>
        <v>0</v>
      </c>
      <c r="AU27" s="19" t="str">
        <f>IF(係数3!A27="","",係数3!A27)</f>
        <v/>
      </c>
      <c r="AV27" s="19" t="str">
        <f>IF(係数3!B27="","",係数3!B27)</f>
        <v/>
      </c>
      <c r="AW27" s="19" t="str">
        <f>IF(係数3!C27="","",係数3!C27)</f>
        <v>(参考値)事業者全体</v>
      </c>
      <c r="AX27" s="19">
        <f>IF(係数3!D27="","",係数3!D27)</f>
        <v>4.4499999999999997E-4</v>
      </c>
      <c r="AY27" s="19">
        <f>IF(係数3!E27="","",係数3!E27)</f>
        <v>4.4499999999999997E-4</v>
      </c>
      <c r="AZ27" s="19" t="str">
        <f>IF(係数3!F27="","",係数3!F27)</f>
        <v>須賀川瓦斯(株)</v>
      </c>
      <c r="BA27" s="19" t="str">
        <f>IF(係数3!G27="","",係数3!G27)</f>
        <v>須賀川瓦斯(株)_(参考値)事業者全体</v>
      </c>
      <c r="BB27" s="19">
        <f t="shared" si="0"/>
        <v>0.44499999999999995</v>
      </c>
      <c r="BD27" s="19" t="str">
        <f>IF(係数3!L28="","",係数3!L28)</f>
        <v>ICT伊那みらいでんき(株)(旧:丸紅伊那みらいでんき(株))</v>
      </c>
    </row>
    <row r="28" spans="1:56" ht="27" customHeight="1">
      <c r="A28" s="1"/>
      <c r="B28" s="1"/>
      <c r="C28" s="291"/>
      <c r="D28" s="481" t="s">
        <v>12</v>
      </c>
      <c r="E28" s="482"/>
      <c r="F28" s="483"/>
      <c r="G28" s="301" t="str">
        <f>IF(COUNT($AJ$17:$AJ$36)=0,"","非化石エネルギー等")</f>
        <v>非化石エネルギー等</v>
      </c>
      <c r="H28" s="301" t="str">
        <f>IF(COUNT($AJ$17:$AJ$36)=0,"","-")</f>
        <v>-</v>
      </c>
      <c r="I28" s="301" t="str">
        <f>IF(COUNT($AJ$17:$AJ$36)=0,"","-")</f>
        <v>-</v>
      </c>
      <c r="J28" s="288" t="str">
        <f>IF(AL37=0,"",AL37)</f>
        <v/>
      </c>
      <c r="K28" s="288">
        <f>AM37</f>
        <v>0</v>
      </c>
      <c r="L28" s="1"/>
      <c r="M28" s="85"/>
      <c r="N28" s="85"/>
      <c r="O28" s="85"/>
      <c r="P28" s="85"/>
      <c r="Q28" s="85"/>
      <c r="R28" s="85"/>
      <c r="S28" s="85"/>
      <c r="T28" s="85"/>
      <c r="U28" s="85"/>
      <c r="V28" s="85"/>
      <c r="W28" s="309"/>
      <c r="X28" s="309"/>
      <c r="Y28" s="309"/>
      <c r="Z28" s="309"/>
      <c r="AA28" s="309"/>
      <c r="AB28" s="309"/>
      <c r="AC28" s="309"/>
      <c r="AD28" s="309"/>
      <c r="AE28" s="85"/>
      <c r="AF28" s="85"/>
      <c r="AG28" s="85"/>
      <c r="AH28" s="458"/>
      <c r="AI28" s="316" t="s">
        <v>314</v>
      </c>
      <c r="AJ28" s="355">
        <f>基準度排出量算出シート!AJ28</f>
        <v>0</v>
      </c>
      <c r="AK28" s="317" t="s">
        <v>1053</v>
      </c>
      <c r="AL28" s="322">
        <f t="shared" si="15"/>
        <v>0</v>
      </c>
      <c r="AM28" s="321">
        <f t="shared" si="16"/>
        <v>0</v>
      </c>
      <c r="AN28" s="53">
        <f>係数１!D65</f>
        <v>21.2</v>
      </c>
      <c r="AO28" s="45">
        <f>係数１!F65</f>
        <v>0</v>
      </c>
      <c r="AP28" s="45" t="str">
        <f>係数１!G65</f>
        <v>ｔ－C/GJ</v>
      </c>
      <c r="AQ28" s="6">
        <v>0.8</v>
      </c>
      <c r="AR28" s="34">
        <f t="shared" si="13"/>
        <v>0</v>
      </c>
      <c r="AU28" s="19" t="str">
        <f>IF(係数3!A28="","",係数3!A28)</f>
        <v>A0012</v>
      </c>
      <c r="AV28" s="19" t="str">
        <f>IF(係数3!B28="","",係数3!B28)</f>
        <v>出光興産(株)</v>
      </c>
      <c r="AW28" s="19" t="str">
        <f>IF(係数3!C28="","",係数3!C28)</f>
        <v>メニューA</v>
      </c>
      <c r="AX28" s="19">
        <f>IF(係数3!D28="","",係数3!D28)</f>
        <v>0</v>
      </c>
      <c r="AY28" s="19">
        <f>IF(係数3!E28="","",係数3!E28)</f>
        <v>0</v>
      </c>
      <c r="AZ28" s="19" t="str">
        <f>IF(係数3!F28="","",係数3!F28)</f>
        <v>出光興産(株)</v>
      </c>
      <c r="BA28" s="19" t="str">
        <f>IF(係数3!G28="","",係数3!G28)</f>
        <v>出光興産(株)_メニューA</v>
      </c>
      <c r="BB28" s="19">
        <f t="shared" si="0"/>
        <v>0</v>
      </c>
      <c r="BD28" s="19" t="str">
        <f>IF(係数3!L29="","",係数3!L29)</f>
        <v>(株)IQg</v>
      </c>
    </row>
    <row r="29" spans="1:56" ht="27" customHeight="1">
      <c r="A29" s="1"/>
      <c r="B29" s="1"/>
      <c r="C29" s="291"/>
      <c r="D29" s="481"/>
      <c r="E29" s="482"/>
      <c r="F29" s="483"/>
      <c r="G29" s="383"/>
      <c r="H29" s="384"/>
      <c r="I29" s="368"/>
      <c r="J29" s="368"/>
      <c r="K29" s="368"/>
      <c r="L29" s="1"/>
      <c r="Q29" s="387"/>
      <c r="T29" s="85"/>
      <c r="U29" s="85"/>
      <c r="V29" s="85"/>
      <c r="W29" s="85"/>
      <c r="X29" s="85"/>
      <c r="Y29" s="85"/>
      <c r="Z29" s="85"/>
      <c r="AA29" s="85"/>
      <c r="AB29" s="85"/>
      <c r="AC29" s="85"/>
      <c r="AD29" s="85"/>
      <c r="AE29" s="85"/>
      <c r="AF29" s="85"/>
      <c r="AG29" s="85"/>
      <c r="AH29" s="458"/>
      <c r="AI29" s="316" t="s">
        <v>352</v>
      </c>
      <c r="AJ29" s="355">
        <f>基準度排出量算出シート!AJ29</f>
        <v>0</v>
      </c>
      <c r="AK29" s="317" t="s">
        <v>1051</v>
      </c>
      <c r="AL29" s="322">
        <f t="shared" si="15"/>
        <v>0</v>
      </c>
      <c r="AM29" s="321">
        <f t="shared" si="16"/>
        <v>0</v>
      </c>
      <c r="AN29" s="53">
        <f>係数１!D66</f>
        <v>17.100000000000001</v>
      </c>
      <c r="AO29" s="45">
        <f>係数１!F66</f>
        <v>0</v>
      </c>
      <c r="AP29" s="45" t="str">
        <f>係数１!G66</f>
        <v>ｔ－C/GJ</v>
      </c>
      <c r="AQ29" s="6">
        <v>0.8</v>
      </c>
      <c r="AR29" s="34">
        <f t="shared" si="13"/>
        <v>0</v>
      </c>
      <c r="AU29" s="19" t="str">
        <f>IF(係数3!A29="","",係数3!A29)</f>
        <v/>
      </c>
      <c r="AV29" s="19" t="str">
        <f>IF(係数3!B29="","",係数3!B29)</f>
        <v/>
      </c>
      <c r="AW29" s="19" t="str">
        <f>IF(係数3!C29="","",係数3!C29)</f>
        <v>メニューB</v>
      </c>
      <c r="AX29" s="19">
        <f>IF(係数3!D29="","",係数3!D29)</f>
        <v>0</v>
      </c>
      <c r="AY29" s="19">
        <f>IF(係数3!E29="","",係数3!E29)</f>
        <v>0</v>
      </c>
      <c r="AZ29" s="19" t="str">
        <f>IF(係数3!F29="","",係数3!F29)</f>
        <v>出光興産(株)</v>
      </c>
      <c r="BA29" s="19" t="str">
        <f>IF(係数3!G29="","",係数3!G29)</f>
        <v>出光興産(株)_メニューB</v>
      </c>
      <c r="BB29" s="19">
        <f t="shared" si="0"/>
        <v>0</v>
      </c>
      <c r="BD29" s="19" t="str">
        <f>IF(係数3!L30="","",係数3!L30)</f>
        <v>Japan電力(株)</v>
      </c>
    </row>
    <row r="30" spans="1:56" ht="26.25" customHeight="1">
      <c r="A30" s="1"/>
      <c r="B30" s="1"/>
      <c r="C30" s="291"/>
      <c r="D30" s="484"/>
      <c r="E30" s="485"/>
      <c r="F30" s="401"/>
      <c r="G30" s="385"/>
      <c r="H30" s="386"/>
      <c r="I30" s="368"/>
      <c r="J30" s="368"/>
      <c r="K30" s="368"/>
      <c r="L30" s="1"/>
      <c r="T30" s="85"/>
      <c r="U30" s="85"/>
      <c r="V30" s="85"/>
      <c r="W30" s="85"/>
      <c r="X30" s="85"/>
      <c r="Y30" s="85"/>
      <c r="Z30" s="85"/>
      <c r="AA30" s="85"/>
      <c r="AB30" s="85"/>
      <c r="AC30" s="85"/>
      <c r="AD30" s="85"/>
      <c r="AE30" s="85"/>
      <c r="AF30" s="85"/>
      <c r="AG30" s="85"/>
      <c r="AH30" s="458"/>
      <c r="AI30" s="316" t="s">
        <v>315</v>
      </c>
      <c r="AJ30" s="355">
        <f>基準度排出量算出シート!AJ30</f>
        <v>0</v>
      </c>
      <c r="AK30" s="317" t="s">
        <v>1051</v>
      </c>
      <c r="AL30" s="322">
        <f t="shared" si="15"/>
        <v>0</v>
      </c>
      <c r="AM30" s="321">
        <f t="shared" si="16"/>
        <v>0</v>
      </c>
      <c r="AN30" s="53">
        <f>係数１!D67</f>
        <v>142</v>
      </c>
      <c r="AO30" s="45">
        <f>係数１!F67</f>
        <v>0</v>
      </c>
      <c r="AP30" s="45" t="str">
        <f>係数１!G67</f>
        <v>ｔ－C/GJ</v>
      </c>
      <c r="AQ30" s="6">
        <v>0.8</v>
      </c>
      <c r="AR30" s="34">
        <f t="shared" si="13"/>
        <v>0</v>
      </c>
      <c r="AU30" s="19" t="str">
        <f>IF(係数3!A30="","",係数3!A30)</f>
        <v/>
      </c>
      <c r="AV30" s="19" t="str">
        <f>IF(係数3!B30="","",係数3!B30)</f>
        <v/>
      </c>
      <c r="AW30" s="19" t="str">
        <f>IF(係数3!C30="","",係数3!C30)</f>
        <v>メニューC</v>
      </c>
      <c r="AX30" s="19">
        <f>IF(係数3!D30="","",係数3!D30)</f>
        <v>2.0000000000000001E-4</v>
      </c>
      <c r="AY30" s="19">
        <f>IF(係数3!E30="","",係数3!E30)</f>
        <v>2.0000000000000001E-4</v>
      </c>
      <c r="AZ30" s="19" t="str">
        <f>IF(係数3!F30="","",係数3!F30)</f>
        <v>出光興産(株)</v>
      </c>
      <c r="BA30" s="19" t="str">
        <f>IF(係数3!G30="","",係数3!G30)</f>
        <v>出光興産(株)_メニューC</v>
      </c>
      <c r="BB30" s="19">
        <f t="shared" si="0"/>
        <v>0.2</v>
      </c>
      <c r="BD30" s="19" t="str">
        <f>IF(係数3!L31="","",係数3!L31)</f>
        <v>(株)JERA Cross</v>
      </c>
    </row>
    <row r="31" spans="1:56" ht="19.5" customHeight="1">
      <c r="A31" s="1"/>
      <c r="B31" s="1"/>
      <c r="C31" s="291"/>
      <c r="D31" s="486" t="s">
        <v>13</v>
      </c>
      <c r="E31" s="487"/>
      <c r="F31" s="487"/>
      <c r="G31" s="488"/>
      <c r="H31" s="297" t="s">
        <v>8</v>
      </c>
      <c r="I31" s="297" t="s">
        <v>8</v>
      </c>
      <c r="J31" s="134" t="str">
        <f>IF(SUM(J13:J30)=0,"",SUM(J13:J30))</f>
        <v/>
      </c>
      <c r="K31" s="135">
        <f ca="1">SUM(K13:K30)</f>
        <v>0</v>
      </c>
      <c r="L31" s="1"/>
      <c r="T31" s="85"/>
      <c r="U31" s="85"/>
      <c r="V31" s="85"/>
      <c r="W31" s="85"/>
      <c r="X31" s="85"/>
      <c r="Y31" s="85"/>
      <c r="Z31" s="85"/>
      <c r="AA31" s="85"/>
      <c r="AB31" s="85"/>
      <c r="AC31" s="85"/>
      <c r="AD31" s="85"/>
      <c r="AE31" s="85"/>
      <c r="AF31" s="85"/>
      <c r="AG31" s="85"/>
      <c r="AH31" s="449"/>
      <c r="AI31" s="316" t="s">
        <v>316</v>
      </c>
      <c r="AJ31" s="355">
        <f>基準度排出量算出シート!AJ31</f>
        <v>0</v>
      </c>
      <c r="AK31" s="317" t="s">
        <v>1051</v>
      </c>
      <c r="AL31" s="322">
        <f t="shared" si="15"/>
        <v>0</v>
      </c>
      <c r="AM31" s="321">
        <f t="shared" si="16"/>
        <v>0</v>
      </c>
      <c r="AN31" s="53">
        <f>係数１!D68</f>
        <v>22.5</v>
      </c>
      <c r="AO31" s="45">
        <f>係数１!F68</f>
        <v>0</v>
      </c>
      <c r="AP31" s="45" t="str">
        <f>係数１!G68</f>
        <v>ｔ－C/GJ</v>
      </c>
      <c r="AQ31" s="6">
        <v>0.8</v>
      </c>
      <c r="AR31" s="34">
        <f t="shared" si="13"/>
        <v>0</v>
      </c>
      <c r="AU31" s="19" t="str">
        <f>IF(係数3!A31="","",係数3!A31)</f>
        <v/>
      </c>
      <c r="AV31" s="19" t="str">
        <f>IF(係数3!B31="","",係数3!B31)</f>
        <v/>
      </c>
      <c r="AW31" s="19" t="str">
        <f>IF(係数3!C31="","",係数3!C31)</f>
        <v>メニューD(残差)</v>
      </c>
      <c r="AX31" s="19">
        <f>IF(係数3!D31="","",係数3!D31)</f>
        <v>5.3200000000000003E-4</v>
      </c>
      <c r="AY31" s="19">
        <f>IF(係数3!E31="","",係数3!E31)</f>
        <v>5.3200000000000003E-4</v>
      </c>
      <c r="AZ31" s="19" t="str">
        <f>IF(係数3!F31="","",係数3!F31)</f>
        <v>出光興産(株)</v>
      </c>
      <c r="BA31" s="19" t="str">
        <f>IF(係数3!G31="","",係数3!G31)</f>
        <v>出光興産(株)_メニューD(残差)</v>
      </c>
      <c r="BB31" s="19">
        <f t="shared" si="0"/>
        <v>0.53200000000000003</v>
      </c>
      <c r="BD31" s="19" t="str">
        <f>IF(係数3!L32="","",係数3!L32)</f>
        <v>JPエネルギー(株)</v>
      </c>
    </row>
    <row r="32" spans="1:56" ht="12.75" customHeight="1">
      <c r="A32" s="1"/>
      <c r="B32" s="1"/>
      <c r="C32" s="1"/>
      <c r="D32" s="1"/>
      <c r="E32" s="1"/>
      <c r="F32" s="1"/>
      <c r="G32" s="1"/>
      <c r="H32" s="1"/>
      <c r="I32" s="1"/>
      <c r="J32" s="1"/>
      <c r="K32" s="1"/>
      <c r="L32" s="1"/>
      <c r="T32" s="85"/>
      <c r="U32" s="85"/>
      <c r="V32" s="85"/>
      <c r="W32" s="85"/>
      <c r="X32" s="85"/>
      <c r="Y32" s="85"/>
      <c r="Z32" s="85"/>
      <c r="AA32" s="85"/>
      <c r="AB32" s="85"/>
      <c r="AC32" s="85"/>
      <c r="AD32" s="85"/>
      <c r="AE32" s="85"/>
      <c r="AF32" s="85"/>
      <c r="AG32" s="85"/>
      <c r="AH32" s="448" t="s">
        <v>351</v>
      </c>
      <c r="AI32" s="316" t="s">
        <v>317</v>
      </c>
      <c r="AJ32" s="355">
        <f>基準度排出量算出シート!AJ32</f>
        <v>0</v>
      </c>
      <c r="AK32" s="318" t="s">
        <v>318</v>
      </c>
      <c r="AL32" s="322">
        <f t="shared" si="15"/>
        <v>0</v>
      </c>
      <c r="AM32" s="321">
        <f t="shared" si="16"/>
        <v>0</v>
      </c>
      <c r="AN32" s="53">
        <f>係数１!D69</f>
        <v>1</v>
      </c>
      <c r="AO32" s="45">
        <f>係数１!F69</f>
        <v>0</v>
      </c>
      <c r="AP32" s="45" t="str">
        <f>係数１!G69</f>
        <v>ｔ－C/GJ</v>
      </c>
      <c r="AQ32" s="6">
        <v>1</v>
      </c>
      <c r="AR32" s="34">
        <f t="shared" si="13"/>
        <v>0</v>
      </c>
      <c r="AU32" s="19" t="str">
        <f>IF(係数3!A32="","",係数3!A32)</f>
        <v/>
      </c>
      <c r="AV32" s="19" t="str">
        <f>IF(係数3!B32="","",係数3!B32)</f>
        <v/>
      </c>
      <c r="AW32" s="19" t="str">
        <f>IF(係数3!C32="","",係数3!C32)</f>
        <v>(参考値)事業者全体</v>
      </c>
      <c r="AX32" s="19">
        <f>IF(係数3!D32="","",係数3!D32)</f>
        <v>4.1899999999999999E-4</v>
      </c>
      <c r="AY32" s="19">
        <f>IF(係数3!E32="","",係数3!E32)</f>
        <v>4.1899999999999999E-4</v>
      </c>
      <c r="AZ32" s="19" t="str">
        <f>IF(係数3!F32="","",係数3!F32)</f>
        <v>出光興産(株)</v>
      </c>
      <c r="BA32" s="19" t="str">
        <f>IF(係数3!G32="","",係数3!G32)</f>
        <v>出光興産(株)_(参考値)事業者全体</v>
      </c>
      <c r="BB32" s="19">
        <f t="shared" si="0"/>
        <v>0.41899999999999998</v>
      </c>
      <c r="BD32" s="19" t="str">
        <f>IF(係数3!L33="","",係数3!L33)</f>
        <v>デジタルグリッド(株)</v>
      </c>
    </row>
    <row r="33" spans="1:56" ht="12.75" customHeight="1">
      <c r="A33" s="1"/>
      <c r="B33" s="1"/>
      <c r="C33" s="24"/>
      <c r="D33" s="467"/>
      <c r="E33" s="467"/>
      <c r="F33" s="467"/>
      <c r="G33" s="467"/>
      <c r="H33" s="467"/>
      <c r="I33" s="467"/>
      <c r="J33" s="467"/>
      <c r="K33" s="467"/>
      <c r="L33" s="1"/>
      <c r="T33" s="85"/>
      <c r="U33" s="85"/>
      <c r="V33" s="85"/>
      <c r="W33" s="85"/>
      <c r="X33" s="85"/>
      <c r="Y33" s="85"/>
      <c r="Z33" s="85"/>
      <c r="AA33" s="85"/>
      <c r="AB33" s="85"/>
      <c r="AC33" s="85"/>
      <c r="AD33" s="85"/>
      <c r="AE33" s="85"/>
      <c r="AF33" s="85"/>
      <c r="AG33" s="85"/>
      <c r="AH33" s="449"/>
      <c r="AI33" s="316" t="s">
        <v>319</v>
      </c>
      <c r="AJ33" s="355">
        <f>基準度排出量算出シート!AJ33</f>
        <v>0</v>
      </c>
      <c r="AK33" s="318" t="s">
        <v>318</v>
      </c>
      <c r="AL33" s="322">
        <f t="shared" si="15"/>
        <v>0</v>
      </c>
      <c r="AM33" s="321">
        <f t="shared" si="16"/>
        <v>0</v>
      </c>
      <c r="AN33" s="53">
        <f>係数１!D70</f>
        <v>1</v>
      </c>
      <c r="AO33" s="45">
        <f>係数１!F70</f>
        <v>0</v>
      </c>
      <c r="AP33" s="45" t="str">
        <f>係数１!G70</f>
        <v>ｔ－C/GJ</v>
      </c>
      <c r="AQ33" s="6">
        <v>1</v>
      </c>
      <c r="AR33" s="34">
        <f t="shared" si="13"/>
        <v>0</v>
      </c>
      <c r="AU33" s="19" t="str">
        <f>IF(係数3!A33="","",係数3!A33)</f>
        <v>A0013</v>
      </c>
      <c r="AV33" s="19" t="str">
        <f>IF(係数3!B33="","",係数3!B33)</f>
        <v>(株)オプテージ</v>
      </c>
      <c r="AW33" s="19" t="str">
        <f>IF(係数3!C33="","",係数3!C33)</f>
        <v>メニューA</v>
      </c>
      <c r="AX33" s="19">
        <f>IF(係数3!D33="","",係数3!D33)</f>
        <v>0</v>
      </c>
      <c r="AY33" s="19">
        <f>IF(係数3!E33="","",係数3!E33)</f>
        <v>0</v>
      </c>
      <c r="AZ33" s="19" t="str">
        <f>IF(係数3!F33="","",係数3!F33)</f>
        <v>(株)オプテージ</v>
      </c>
      <c r="BA33" s="19" t="str">
        <f>IF(係数3!G33="","",係数3!G33)</f>
        <v>(株)オプテージ_メニューA</v>
      </c>
      <c r="BB33" s="19">
        <f t="shared" si="0"/>
        <v>0</v>
      </c>
      <c r="BD33" s="19" t="str">
        <f>IF(係数3!L34="","",係数3!L34)</f>
        <v>(株)JR東日本商事</v>
      </c>
    </row>
    <row r="34" spans="1:56" ht="12.75" customHeight="1">
      <c r="C34" s="137"/>
      <c r="D34" s="450"/>
      <c r="E34" s="450"/>
      <c r="F34" s="450"/>
      <c r="G34" s="450"/>
      <c r="H34" s="450"/>
      <c r="I34" s="450"/>
      <c r="J34" s="450"/>
      <c r="K34" s="450"/>
      <c r="T34" s="85"/>
      <c r="U34" s="85"/>
      <c r="V34" s="85"/>
      <c r="W34" s="85"/>
      <c r="X34" s="85"/>
      <c r="Y34" s="85"/>
      <c r="Z34" s="85"/>
      <c r="AA34" s="85"/>
      <c r="AB34" s="85"/>
      <c r="AC34" s="85"/>
      <c r="AD34" s="85"/>
      <c r="AE34" s="85"/>
      <c r="AF34" s="85"/>
      <c r="AG34" s="85"/>
      <c r="AH34" s="448" t="s">
        <v>320</v>
      </c>
      <c r="AI34" s="316" t="s">
        <v>350</v>
      </c>
      <c r="AJ34" s="355">
        <f>基準度排出量算出シート!AJ34</f>
        <v>0</v>
      </c>
      <c r="AK34" s="318" t="s">
        <v>1054</v>
      </c>
      <c r="AL34" s="322">
        <f>IF(AJ34="","",AJ34/1000*AN34*0.0258)</f>
        <v>0</v>
      </c>
      <c r="AM34" s="321">
        <f>IF(AJ34="","",AJ34/1000*AO34)</f>
        <v>0</v>
      </c>
      <c r="AN34" s="53">
        <f>係数１!D71</f>
        <v>3600</v>
      </c>
      <c r="AO34" s="45">
        <f>係数１!F71</f>
        <v>0</v>
      </c>
      <c r="AP34" s="45" t="str">
        <f>係数１!G71</f>
        <v>ｔ－CO2/千kWh</v>
      </c>
      <c r="AQ34" s="6">
        <v>1</v>
      </c>
      <c r="AR34" s="34">
        <f t="shared" si="13"/>
        <v>0</v>
      </c>
      <c r="AU34" s="19" t="str">
        <f>IF(係数3!A34="","",係数3!A34)</f>
        <v/>
      </c>
      <c r="AV34" s="19" t="str">
        <f>IF(係数3!B34="","",係数3!B34)</f>
        <v/>
      </c>
      <c r="AW34" s="19" t="str">
        <f>IF(係数3!C34="","",係数3!C34)</f>
        <v>メニューB(残差)</v>
      </c>
      <c r="AX34" s="19">
        <f>IF(係数3!D34="","",係数3!D34)</f>
        <v>3.3300000000000002E-4</v>
      </c>
      <c r="AY34" s="19">
        <f>IF(係数3!E34="","",係数3!E34)</f>
        <v>3.3300000000000002E-4</v>
      </c>
      <c r="AZ34" s="19" t="str">
        <f>IF(係数3!F34="","",係数3!F34)</f>
        <v>(株)オプテージ</v>
      </c>
      <c r="BA34" s="19" t="str">
        <f>IF(係数3!G34="","",係数3!G34)</f>
        <v>(株)オプテージ_メニューB(残差)</v>
      </c>
      <c r="BB34" s="19">
        <f t="shared" si="0"/>
        <v>0.33300000000000002</v>
      </c>
      <c r="BD34" s="19" t="str">
        <f>IF(係数3!L35="","",係数3!L35)</f>
        <v>(株)JTBコミュニケーションデザイン</v>
      </c>
    </row>
    <row r="35" spans="1:56" ht="12.75" customHeight="1">
      <c r="C35" s="137"/>
      <c r="D35" s="450"/>
      <c r="E35" s="450"/>
      <c r="F35" s="450"/>
      <c r="G35" s="450"/>
      <c r="H35" s="450"/>
      <c r="I35" s="450"/>
      <c r="J35" s="450"/>
      <c r="K35" s="450"/>
      <c r="T35" s="85"/>
      <c r="U35" s="85"/>
      <c r="V35" s="85"/>
      <c r="W35" s="85"/>
      <c r="X35" s="85"/>
      <c r="Y35" s="85"/>
      <c r="Z35" s="85"/>
      <c r="AA35" s="85"/>
      <c r="AB35" s="85"/>
      <c r="AC35" s="85"/>
      <c r="AD35" s="85"/>
      <c r="AE35" s="85"/>
      <c r="AF35" s="85"/>
      <c r="AG35" s="85"/>
      <c r="AH35" s="458"/>
      <c r="AI35" s="316" t="s">
        <v>321</v>
      </c>
      <c r="AJ35" s="355">
        <f>基準度排出量算出シート!AJ35</f>
        <v>0</v>
      </c>
      <c r="AK35" s="318" t="s">
        <v>1054</v>
      </c>
      <c r="AL35" s="322">
        <f t="shared" ref="AL35:AL36" si="17">IF(AJ35="","",AJ35/1000*AN35*0.0258)</f>
        <v>0</v>
      </c>
      <c r="AM35" s="321">
        <f t="shared" ref="AM35:AM36" si="18">IF(AJ35="","",AJ35/1000*AO35)</f>
        <v>0</v>
      </c>
      <c r="AN35" s="53">
        <f>係数１!D72</f>
        <v>3600</v>
      </c>
      <c r="AO35" s="45">
        <f>係数１!F72</f>
        <v>0</v>
      </c>
      <c r="AP35" s="45" t="str">
        <f>係数１!G72</f>
        <v>ｔ－CO2/千kWh</v>
      </c>
      <c r="AQ35" s="6">
        <v>1</v>
      </c>
      <c r="AR35" s="34">
        <f t="shared" si="13"/>
        <v>0</v>
      </c>
      <c r="AU35" s="19" t="str">
        <f>IF(係数3!A35="","",係数3!A35)</f>
        <v/>
      </c>
      <c r="AV35" s="19" t="str">
        <f>IF(係数3!B35="","",係数3!B35)</f>
        <v/>
      </c>
      <c r="AW35" s="19" t="str">
        <f>IF(係数3!C35="","",係数3!C35)</f>
        <v>(参考値)事業者全体</v>
      </c>
      <c r="AX35" s="19">
        <f>IF(係数3!D35="","",係数3!D35)</f>
        <v>3.3300000000000002E-4</v>
      </c>
      <c r="AY35" s="19">
        <f>IF(係数3!E35="","",係数3!E35)</f>
        <v>3.3300000000000002E-4</v>
      </c>
      <c r="AZ35" s="19" t="str">
        <f>IF(係数3!F35="","",係数3!F35)</f>
        <v>(株)オプテージ</v>
      </c>
      <c r="BA35" s="19" t="str">
        <f>IF(係数3!G35="","",係数3!G35)</f>
        <v>(株)オプテージ_(参考値)事業者全体</v>
      </c>
      <c r="BB35" s="19">
        <f t="shared" si="0"/>
        <v>0.33300000000000002</v>
      </c>
      <c r="BD35" s="19" t="str">
        <f>IF(係数3!L36="","",係数3!L36)</f>
        <v>(株)karch</v>
      </c>
    </row>
    <row r="36" spans="1:56" ht="12.75" customHeight="1" thickBot="1">
      <c r="C36" s="137"/>
      <c r="D36" s="480"/>
      <c r="E36" s="480"/>
      <c r="F36" s="480"/>
      <c r="G36" s="480"/>
      <c r="H36" s="480"/>
      <c r="I36" s="480"/>
      <c r="J36" s="480"/>
      <c r="K36" s="480"/>
      <c r="T36" s="85"/>
      <c r="U36" s="85"/>
      <c r="V36" s="85"/>
      <c r="W36" s="85"/>
      <c r="X36" s="85"/>
      <c r="Y36" s="85"/>
      <c r="Z36" s="85"/>
      <c r="AA36" s="85"/>
      <c r="AB36" s="85"/>
      <c r="AC36" s="85"/>
      <c r="AD36" s="85"/>
      <c r="AE36" s="85"/>
      <c r="AF36" s="85"/>
      <c r="AG36" s="85"/>
      <c r="AH36" s="463"/>
      <c r="AI36" s="319" t="s">
        <v>349</v>
      </c>
      <c r="AJ36" s="355">
        <f>基準度排出量算出シート!AJ36</f>
        <v>0</v>
      </c>
      <c r="AK36" s="318" t="s">
        <v>1054</v>
      </c>
      <c r="AL36" s="323">
        <f t="shared" si="17"/>
        <v>0</v>
      </c>
      <c r="AM36" s="321">
        <f t="shared" si="18"/>
        <v>0</v>
      </c>
      <c r="AN36" s="53">
        <f>係数１!D73</f>
        <v>3600</v>
      </c>
      <c r="AO36" s="45">
        <f>係数１!F73</f>
        <v>0</v>
      </c>
      <c r="AP36" s="45" t="str">
        <f>係数１!G73</f>
        <v>ｔ－CO2/千kWh</v>
      </c>
      <c r="AQ36" s="7">
        <v>1</v>
      </c>
      <c r="AR36" s="34">
        <f t="shared" si="13"/>
        <v>0</v>
      </c>
      <c r="AU36" s="19" t="str">
        <f>IF(係数3!A36="","",係数3!A36)</f>
        <v>A0014</v>
      </c>
      <c r="AV36" s="19" t="str">
        <f>IF(係数3!B36="","",係数3!B36)</f>
        <v>エネサーブ(株)</v>
      </c>
      <c r="AW36" s="19" t="str">
        <f>IF(係数3!C36="","",係数3!C36)</f>
        <v>メニューA</v>
      </c>
      <c r="AX36" s="19">
        <f>IF(係数3!D36="","",係数3!D36)</f>
        <v>0</v>
      </c>
      <c r="AY36" s="19">
        <f>IF(係数3!E36="","",係数3!E36)</f>
        <v>0</v>
      </c>
      <c r="AZ36" s="19" t="str">
        <f>IF(係数3!F36="","",係数3!F36)</f>
        <v>エネサーブ(株)</v>
      </c>
      <c r="BA36" s="19" t="str">
        <f>IF(係数3!G36="","",係数3!G36)</f>
        <v>エネサーブ(株)_メニューA</v>
      </c>
      <c r="BB36" s="19">
        <f t="shared" si="0"/>
        <v>0</v>
      </c>
      <c r="BD36" s="19" t="str">
        <f>IF(係数3!L37="","",係数3!L37)</f>
        <v>KBN(株)</v>
      </c>
    </row>
    <row r="37" spans="1:56" ht="16.5" customHeight="1" thickTop="1" thickBot="1">
      <c r="C37" s="137"/>
      <c r="D37" s="450"/>
      <c r="E37" s="450"/>
      <c r="F37" s="450"/>
      <c r="G37" s="450"/>
      <c r="H37" s="450"/>
      <c r="I37" s="450"/>
      <c r="J37" s="450"/>
      <c r="K37" s="450"/>
      <c r="T37" s="85"/>
      <c r="U37" s="85"/>
      <c r="V37" s="85"/>
      <c r="W37" s="85"/>
      <c r="X37" s="85"/>
      <c r="Y37" s="85"/>
      <c r="Z37" s="85"/>
      <c r="AA37" s="85"/>
      <c r="AB37" s="85"/>
      <c r="AC37" s="85"/>
      <c r="AD37" s="85"/>
      <c r="AE37" s="85"/>
      <c r="AF37" s="85"/>
      <c r="AG37" s="85"/>
      <c r="AH37" s="464" t="s">
        <v>322</v>
      </c>
      <c r="AI37" s="465"/>
      <c r="AJ37" s="465"/>
      <c r="AK37" s="466"/>
      <c r="AL37" s="324">
        <f>SUM(AL17:AL36)</f>
        <v>0</v>
      </c>
      <c r="AM37" s="325">
        <f>SUM(AM17:AM36)</f>
        <v>0</v>
      </c>
      <c r="AN37" s="42"/>
      <c r="AO37" s="41"/>
      <c r="AP37" s="41"/>
      <c r="AQ37" s="41"/>
      <c r="AR37" s="40">
        <f>SUM(AR17:AR36)</f>
        <v>0</v>
      </c>
      <c r="AU37" s="19" t="str">
        <f>IF(係数3!A37="","",係数3!A37)</f>
        <v/>
      </c>
      <c r="AV37" s="19" t="str">
        <f>IF(係数3!B37="","",係数3!B37)</f>
        <v/>
      </c>
      <c r="AW37" s="19" t="str">
        <f>IF(係数3!C37="","",係数3!C37)</f>
        <v>メニューB(残差)</v>
      </c>
      <c r="AX37" s="19">
        <f>IF(係数3!D37="","",係数3!D37)</f>
        <v>6.6E-4</v>
      </c>
      <c r="AY37" s="19">
        <f>IF(係数3!E37="","",係数3!E37)</f>
        <v>6.6E-4</v>
      </c>
      <c r="AZ37" s="19" t="str">
        <f>IF(係数3!F37="","",係数3!F37)</f>
        <v>エネサーブ(株)</v>
      </c>
      <c r="BA37" s="19" t="str">
        <f>IF(係数3!G37="","",係数3!G37)</f>
        <v>エネサーブ(株)_メニューB(残差)</v>
      </c>
      <c r="BB37" s="19">
        <f t="shared" si="0"/>
        <v>0.66</v>
      </c>
      <c r="BD37" s="19" t="str">
        <f>IF(係数3!L38="","",係数3!L38)</f>
        <v>KMパワー(株)</v>
      </c>
    </row>
    <row r="38" spans="1:56" ht="16.5" customHeight="1">
      <c r="C38" s="137"/>
      <c r="D38" s="450"/>
      <c r="E38" s="450"/>
      <c r="F38" s="450"/>
      <c r="G38" s="450"/>
      <c r="H38" s="450"/>
      <c r="I38" s="450"/>
      <c r="J38" s="450"/>
      <c r="K38" s="450"/>
      <c r="M38" s="22"/>
      <c r="AU38" s="19" t="str">
        <f>IF(係数3!A38="","",係数3!A38)</f>
        <v/>
      </c>
      <c r="AV38" s="19" t="str">
        <f>IF(係数3!B38="","",係数3!B38)</f>
        <v/>
      </c>
      <c r="AW38" s="19" t="str">
        <f>IF(係数3!C38="","",係数3!C38)</f>
        <v>(参考値)事業者全体</v>
      </c>
      <c r="AX38" s="19">
        <f>IF(係数3!D38="","",係数3!D38)</f>
        <v>2.8400000000000002E-4</v>
      </c>
      <c r="AY38" s="19">
        <f>IF(係数3!E38="","",係数3!E38)</f>
        <v>2.8400000000000002E-4</v>
      </c>
      <c r="AZ38" s="19" t="str">
        <f>IF(係数3!F38="","",係数3!F38)</f>
        <v>エネサーブ(株)</v>
      </c>
      <c r="BA38" s="19" t="str">
        <f>IF(係数3!G38="","",係数3!G38)</f>
        <v>エネサーブ(株)_(参考値)事業者全体</v>
      </c>
      <c r="BB38" s="19">
        <f t="shared" si="0"/>
        <v>0.28400000000000003</v>
      </c>
      <c r="BD38" s="19" t="str">
        <f>IF(係数3!L39="","",係数3!L39)</f>
        <v>(株)LENETS</v>
      </c>
    </row>
    <row r="39" spans="1:56" ht="16.5" customHeight="1">
      <c r="C39" s="137"/>
      <c r="D39" s="450"/>
      <c r="E39" s="450"/>
      <c r="F39" s="450"/>
      <c r="G39" s="450"/>
      <c r="H39" s="450"/>
      <c r="I39" s="450"/>
      <c r="J39" s="450"/>
      <c r="K39" s="450"/>
      <c r="M39" s="22"/>
      <c r="AU39" s="19" t="str">
        <f>IF(係数3!A39="","",係数3!A39)</f>
        <v>A0015</v>
      </c>
      <c r="AV39" s="19" t="str">
        <f>IF(係数3!B39="","",係数3!B39)</f>
        <v>(株)エネワンでんき</v>
      </c>
      <c r="AW39" s="19" t="str">
        <f>IF(係数3!C39="","",係数3!C39)</f>
        <v>メニューA</v>
      </c>
      <c r="AX39" s="19">
        <f>IF(係数3!D39="","",係数3!D39)</f>
        <v>4.0299999999999998E-4</v>
      </c>
      <c r="AY39" s="19">
        <f>IF(係数3!E39="","",係数3!E39)</f>
        <v>4.0299999999999998E-4</v>
      </c>
      <c r="AZ39" s="19" t="str">
        <f>IF(係数3!F39="","",係数3!F39)</f>
        <v>(株)エネワンでんき</v>
      </c>
      <c r="BA39" s="19" t="str">
        <f>IF(係数3!G39="","",係数3!G39)</f>
        <v>(株)エネワンでんき_メニューA</v>
      </c>
      <c r="BB39" s="19">
        <f t="shared" si="0"/>
        <v>0.40299999999999997</v>
      </c>
      <c r="BD39" s="19" t="str">
        <f>IF(係数3!L40="","",係数3!L40)</f>
        <v>(株)Link Life</v>
      </c>
    </row>
    <row r="40" spans="1:56" ht="16.5" customHeight="1">
      <c r="C40" s="137"/>
      <c r="D40" s="450"/>
      <c r="E40" s="450"/>
      <c r="F40" s="450"/>
      <c r="G40" s="450"/>
      <c r="H40" s="450"/>
      <c r="I40" s="450"/>
      <c r="J40" s="450"/>
      <c r="K40" s="450"/>
      <c r="L40" s="22"/>
      <c r="M40" s="22"/>
      <c r="AU40" s="19" t="str">
        <f>IF(係数3!A40="","",係数3!A40)</f>
        <v/>
      </c>
      <c r="AV40" s="19" t="str">
        <f>IF(係数3!B40="","",係数3!B40)</f>
        <v/>
      </c>
      <c r="AW40" s="19" t="str">
        <f>IF(係数3!C40="","",係数3!C40)</f>
        <v>メニューB(残差)</v>
      </c>
      <c r="AX40" s="19">
        <f>IF(係数3!D40="","",係数3!D40)</f>
        <v>3.79E-4</v>
      </c>
      <c r="AY40" s="19">
        <f>IF(係数3!E40="","",係数3!E40)</f>
        <v>3.79E-4</v>
      </c>
      <c r="AZ40" s="19" t="str">
        <f>IF(係数3!F40="","",係数3!F40)</f>
        <v>(株)エネワンでんき</v>
      </c>
      <c r="BA40" s="19" t="str">
        <f>IF(係数3!G40="","",係数3!G40)</f>
        <v>(株)エネワンでんき_メニューB(残差)</v>
      </c>
      <c r="BB40" s="19">
        <f t="shared" si="0"/>
        <v>0.379</v>
      </c>
      <c r="BD40" s="19" t="str">
        <f>IF(係数3!L41="","",係数3!L41)</f>
        <v>(株)LIXIL TEPCO スマートパートナーズ</v>
      </c>
    </row>
    <row r="41" spans="1:56" ht="16.5" customHeight="1">
      <c r="C41" s="137"/>
      <c r="D41" s="450"/>
      <c r="E41" s="450"/>
      <c r="F41" s="450"/>
      <c r="G41" s="450"/>
      <c r="H41" s="450"/>
      <c r="I41" s="450"/>
      <c r="J41" s="450"/>
      <c r="K41" s="450"/>
      <c r="L41" s="22"/>
      <c r="M41" s="21"/>
      <c r="AU41" s="19" t="str">
        <f>IF(係数3!A41="","",係数3!A41)</f>
        <v/>
      </c>
      <c r="AV41" s="19" t="str">
        <f>IF(係数3!B41="","",係数3!B41)</f>
        <v/>
      </c>
      <c r="AW41" s="19" t="str">
        <f>IF(係数3!C41="","",係数3!C41)</f>
        <v>(参考値)事業者全体</v>
      </c>
      <c r="AX41" s="19">
        <f>IF(係数3!D41="","",係数3!D41)</f>
        <v>3.79E-4</v>
      </c>
      <c r="AY41" s="19">
        <f>IF(係数3!E41="","",係数3!E41)</f>
        <v>3.79E-4</v>
      </c>
      <c r="AZ41" s="19" t="str">
        <f>IF(係数3!F41="","",係数3!F41)</f>
        <v>(株)エネワンでんき</v>
      </c>
      <c r="BA41" s="19" t="str">
        <f>IF(係数3!G41="","",係数3!G41)</f>
        <v>(株)エネワンでんき_(参考値)事業者全体</v>
      </c>
      <c r="BB41" s="19">
        <f t="shared" si="0"/>
        <v>0.379</v>
      </c>
      <c r="BD41" s="19" t="str">
        <f>IF(係数3!L42="","",係数3!L42)</f>
        <v>(株)Looop</v>
      </c>
    </row>
    <row r="42" spans="1:56" ht="16.5" customHeight="1">
      <c r="L42" s="22"/>
      <c r="M42" s="20"/>
      <c r="AU42" s="19" t="str">
        <f>IF(係数3!A42="","",係数3!A42)</f>
        <v>A0016</v>
      </c>
      <c r="AV42" s="19" t="str">
        <f>IF(係数3!B42="","",係数3!B42)</f>
        <v>ミツウロコグリーンエネルギー(株)</v>
      </c>
      <c r="AW42" s="19" t="str">
        <f>IF(係数3!C42="","",係数3!C42)</f>
        <v>メニューA</v>
      </c>
      <c r="AX42" s="19">
        <f>IF(係数3!D42="","",係数3!D42)</f>
        <v>0</v>
      </c>
      <c r="AY42" s="19">
        <f>IF(係数3!E42="","",係数3!E42)</f>
        <v>0</v>
      </c>
      <c r="AZ42" s="19" t="str">
        <f>IF(係数3!F42="","",係数3!F42)</f>
        <v>ミツウロコグリーンエネルギー(株)</v>
      </c>
      <c r="BA42" s="19" t="str">
        <f>IF(係数3!G42="","",係数3!G42)</f>
        <v>ミツウロコグリーンエネルギー(株)_メニューA</v>
      </c>
      <c r="BB42" s="19">
        <f t="shared" si="0"/>
        <v>0</v>
      </c>
      <c r="BD42" s="19" t="str">
        <f>IF(係数3!L43="","",係数3!L43)</f>
        <v>MCPD(株)</v>
      </c>
    </row>
    <row r="43" spans="1:56" ht="12.75" customHeight="1">
      <c r="L43" s="21"/>
      <c r="M43" s="20"/>
      <c r="AU43" s="19" t="str">
        <f>IF(係数3!A43="","",係数3!A43)</f>
        <v/>
      </c>
      <c r="AV43" s="19" t="str">
        <f>IF(係数3!B43="","",係数3!B43)</f>
        <v/>
      </c>
      <c r="AW43" s="19" t="str">
        <f>IF(係数3!C43="","",係数3!C43)</f>
        <v>メニューB</v>
      </c>
      <c r="AX43" s="19">
        <f>IF(係数3!D43="","",係数3!D43)</f>
        <v>2.0000000000000001E-4</v>
      </c>
      <c r="AY43" s="19">
        <f>IF(係数3!E43="","",係数3!E43)</f>
        <v>2.0000000000000001E-4</v>
      </c>
      <c r="AZ43" s="19" t="str">
        <f>IF(係数3!F43="","",係数3!F43)</f>
        <v>ミツウロコグリーンエネルギー(株)</v>
      </c>
      <c r="BA43" s="19" t="str">
        <f>IF(係数3!G43="","",係数3!G43)</f>
        <v>ミツウロコグリーンエネルギー(株)_メニューB</v>
      </c>
      <c r="BB43" s="19">
        <f t="shared" si="0"/>
        <v>0.2</v>
      </c>
      <c r="BD43" s="19" t="str">
        <f>IF(係数3!L44="","",係数3!L44)</f>
        <v>MCリテールエナジー(株)</v>
      </c>
    </row>
    <row r="44" spans="1:56" ht="12.75" customHeight="1">
      <c r="L44" s="20"/>
      <c r="M44" s="20"/>
      <c r="AU44" s="19" t="str">
        <f>IF(係数3!A44="","",係数3!A44)</f>
        <v/>
      </c>
      <c r="AV44" s="19" t="str">
        <f>IF(係数3!B44="","",係数3!B44)</f>
        <v/>
      </c>
      <c r="AW44" s="19" t="str">
        <f>IF(係数3!C44="","",係数3!C44)</f>
        <v>メニューC</v>
      </c>
      <c r="AX44" s="19">
        <f>IF(係数3!D44="","",係数3!D44)</f>
        <v>0</v>
      </c>
      <c r="AY44" s="19">
        <f>IF(係数3!E44="","",係数3!E44)</f>
        <v>0</v>
      </c>
      <c r="AZ44" s="19" t="str">
        <f>IF(係数3!F44="","",係数3!F44)</f>
        <v>ミツウロコグリーンエネルギー(株)</v>
      </c>
      <c r="BA44" s="19" t="str">
        <f>IF(係数3!G44="","",係数3!G44)</f>
        <v>ミツウロコグリーンエネルギー(株)_メニューC</v>
      </c>
      <c r="BB44" s="19">
        <f t="shared" si="0"/>
        <v>0</v>
      </c>
      <c r="BD44" s="19" t="str">
        <f>IF(係数3!L45="","",係数3!L45)</f>
        <v>(株)Meisin</v>
      </c>
    </row>
    <row r="45" spans="1:56" ht="12.75" customHeight="1">
      <c r="L45" s="20"/>
      <c r="M45" s="20"/>
      <c r="AU45" s="19" t="str">
        <f>IF(係数3!A45="","",係数3!A45)</f>
        <v/>
      </c>
      <c r="AV45" s="19" t="str">
        <f>IF(係数3!B45="","",係数3!B45)</f>
        <v/>
      </c>
      <c r="AW45" s="19" t="str">
        <f>IF(係数3!C45="","",係数3!C45)</f>
        <v>メニューD</v>
      </c>
      <c r="AX45" s="19">
        <f>IF(係数3!D45="","",係数3!D45)</f>
        <v>0</v>
      </c>
      <c r="AY45" s="19">
        <f>IF(係数3!E45="","",係数3!E45)</f>
        <v>0</v>
      </c>
      <c r="AZ45" s="19" t="str">
        <f>IF(係数3!F45="","",係数3!F45)</f>
        <v>ミツウロコグリーンエネルギー(株)</v>
      </c>
      <c r="BA45" s="19" t="str">
        <f>IF(係数3!G45="","",係数3!G45)</f>
        <v>ミツウロコグリーンエネルギー(株)_メニューD</v>
      </c>
      <c r="BB45" s="19">
        <f t="shared" si="0"/>
        <v>0</v>
      </c>
      <c r="BD45" s="19" t="str">
        <f>IF(係数3!L46="","",係数3!L46)</f>
        <v>MGCエネルギー(株)</v>
      </c>
    </row>
    <row r="46" spans="1:56" ht="12.75" customHeight="1">
      <c r="L46" s="20"/>
      <c r="AU46" s="19" t="str">
        <f>IF(係数3!A46="","",係数3!A46)</f>
        <v/>
      </c>
      <c r="AV46" s="19" t="str">
        <f>IF(係数3!B46="","",係数3!B46)</f>
        <v/>
      </c>
      <c r="AW46" s="19" t="str">
        <f>IF(係数3!C46="","",係数3!C46)</f>
        <v>メニューE</v>
      </c>
      <c r="AX46" s="19">
        <f>IF(係数3!D46="","",係数3!D46)</f>
        <v>2.5799999999999998E-4</v>
      </c>
      <c r="AY46" s="19">
        <f>IF(係数3!E46="","",係数3!E46)</f>
        <v>2.5799999999999998E-4</v>
      </c>
      <c r="AZ46" s="19" t="str">
        <f>IF(係数3!F46="","",係数3!F46)</f>
        <v>ミツウロコグリーンエネルギー(株)</v>
      </c>
      <c r="BA46" s="19" t="str">
        <f>IF(係数3!G46="","",係数3!G46)</f>
        <v>ミツウロコグリーンエネルギー(株)_メニューE</v>
      </c>
      <c r="BB46" s="19">
        <f t="shared" si="0"/>
        <v>0.25800000000000001</v>
      </c>
      <c r="BD46" s="19" t="str">
        <f>IF(係数3!L47="","",係数3!L47)</f>
        <v>Miraiつのエナジー(株)</v>
      </c>
    </row>
    <row r="47" spans="1:56" ht="12.75" customHeight="1">
      <c r="L47" s="20"/>
      <c r="AU47" s="19" t="str">
        <f>IF(係数3!A47="","",係数3!A47)</f>
        <v/>
      </c>
      <c r="AV47" s="19" t="str">
        <f>IF(係数3!B47="","",係数3!B47)</f>
        <v/>
      </c>
      <c r="AW47" s="19" t="str">
        <f>IF(係数3!C47="","",係数3!C47)</f>
        <v>メニューF</v>
      </c>
      <c r="AX47" s="19">
        <f>IF(係数3!D47="","",係数3!D47)</f>
        <v>0</v>
      </c>
      <c r="AY47" s="19">
        <f>IF(係数3!E47="","",係数3!E47)</f>
        <v>0</v>
      </c>
      <c r="AZ47" s="19" t="str">
        <f>IF(係数3!F47="","",係数3!F47)</f>
        <v>ミツウロコグリーンエネルギー(株)</v>
      </c>
      <c r="BA47" s="19" t="str">
        <f>IF(係数3!G47="","",係数3!G47)</f>
        <v>ミツウロコグリーンエネルギー(株)_メニューF</v>
      </c>
      <c r="BB47" s="19">
        <f t="shared" si="0"/>
        <v>0</v>
      </c>
      <c r="BD47" s="19" t="str">
        <f>IF(係数3!L48="","",係数3!L48)</f>
        <v>(株)Misumi</v>
      </c>
    </row>
    <row r="48" spans="1:56" ht="14.25" customHeight="1">
      <c r="AU48" s="19" t="str">
        <f>IF(係数3!A48="","",係数3!A48)</f>
        <v/>
      </c>
      <c r="AV48" s="19" t="str">
        <f>IF(係数3!B48="","",係数3!B48)</f>
        <v/>
      </c>
      <c r="AW48" s="19" t="str">
        <f>IF(係数3!C48="","",係数3!C48)</f>
        <v>メニューG</v>
      </c>
      <c r="AX48" s="19">
        <f>IF(係数3!D48="","",係数3!D48)</f>
        <v>0</v>
      </c>
      <c r="AY48" s="19">
        <f>IF(係数3!E48="","",係数3!E48)</f>
        <v>0</v>
      </c>
      <c r="AZ48" s="19" t="str">
        <f>IF(係数3!F48="","",係数3!F48)</f>
        <v>ミツウロコグリーンエネルギー(株)</v>
      </c>
      <c r="BA48" s="19" t="str">
        <f>IF(係数3!G48="","",係数3!G48)</f>
        <v>ミツウロコグリーンエネルギー(株)_メニューG</v>
      </c>
      <c r="BB48" s="19">
        <f t="shared" si="0"/>
        <v>0</v>
      </c>
      <c r="BD48" s="19" t="str">
        <f>IF(係数3!L49="","",係数3!L49)</f>
        <v>(株)MKエネルギー</v>
      </c>
    </row>
    <row r="49" spans="47:56" ht="14.25" customHeight="1">
      <c r="AU49" s="19" t="str">
        <f>IF(係数3!A49="","",係数3!A49)</f>
        <v/>
      </c>
      <c r="AV49" s="19" t="str">
        <f>IF(係数3!B49="","",係数3!B49)</f>
        <v/>
      </c>
      <c r="AW49" s="19" t="str">
        <f>IF(係数3!C49="","",係数3!C49)</f>
        <v>メニューH</v>
      </c>
      <c r="AX49" s="19">
        <f>IF(係数3!D49="","",係数3!D49)</f>
        <v>0</v>
      </c>
      <c r="AY49" s="19">
        <f>IF(係数3!E49="","",係数3!E49)</f>
        <v>0</v>
      </c>
      <c r="AZ49" s="19" t="str">
        <f>IF(係数3!F49="","",係数3!F49)</f>
        <v>ミツウロコグリーンエネルギー(株)</v>
      </c>
      <c r="BA49" s="19" t="str">
        <f>IF(係数3!G49="","",係数3!G49)</f>
        <v>ミツウロコグリーンエネルギー(株)_メニューH</v>
      </c>
      <c r="BB49" s="19">
        <f t="shared" si="0"/>
        <v>0</v>
      </c>
      <c r="BD49" s="19" t="str">
        <f>IF(係数3!L50="","",係数3!L50)</f>
        <v>MKステーションズ(株)</v>
      </c>
    </row>
    <row r="50" spans="47:56" ht="14.25" customHeight="1">
      <c r="AU50" s="19" t="str">
        <f>IF(係数3!A50="","",係数3!A50)</f>
        <v/>
      </c>
      <c r="AV50" s="19" t="str">
        <f>IF(係数3!B50="","",係数3!B50)</f>
        <v/>
      </c>
      <c r="AW50" s="19" t="str">
        <f>IF(係数3!C50="","",係数3!C50)</f>
        <v>メニューI</v>
      </c>
      <c r="AX50" s="19">
        <f>IF(係数3!D50="","",係数3!D50)</f>
        <v>2.5799999999999998E-4</v>
      </c>
      <c r="AY50" s="19">
        <f>IF(係数3!E50="","",係数3!E50)</f>
        <v>2.5799999999999998E-4</v>
      </c>
      <c r="AZ50" s="19" t="str">
        <f>IF(係数3!F50="","",係数3!F50)</f>
        <v>ミツウロコグリーンエネルギー(株)</v>
      </c>
      <c r="BA50" s="19" t="str">
        <f>IF(係数3!G50="","",係数3!G50)</f>
        <v>ミツウロコグリーンエネルギー(株)_メニューI</v>
      </c>
      <c r="BB50" s="19">
        <f t="shared" si="0"/>
        <v>0.25800000000000001</v>
      </c>
      <c r="BD50" s="19" t="str">
        <f>IF(係数3!L51="","",係数3!L51)</f>
        <v>(株)MTエナジー</v>
      </c>
    </row>
    <row r="51" spans="47:56" ht="14.25" customHeight="1">
      <c r="AU51" s="19" t="str">
        <f>IF(係数3!A51="","",係数3!A51)</f>
        <v/>
      </c>
      <c r="AV51" s="19" t="str">
        <f>IF(係数3!B51="","",係数3!B51)</f>
        <v/>
      </c>
      <c r="AW51" s="19" t="str">
        <f>IF(係数3!C51="","",係数3!C51)</f>
        <v>メニューJ</v>
      </c>
      <c r="AX51" s="19">
        <f>IF(係数3!D51="","",係数3!D51)</f>
        <v>1.73E-4</v>
      </c>
      <c r="AY51" s="19">
        <f>IF(係数3!E51="","",係数3!E51)</f>
        <v>1.73E-4</v>
      </c>
      <c r="AZ51" s="19" t="str">
        <f>IF(係数3!F51="","",係数3!F51)</f>
        <v>ミツウロコグリーンエネルギー(株)</v>
      </c>
      <c r="BA51" s="19" t="str">
        <f>IF(係数3!G51="","",係数3!G51)</f>
        <v>ミツウロコグリーンエネルギー(株)_メニューJ</v>
      </c>
      <c r="BB51" s="19">
        <f t="shared" si="0"/>
        <v>0.17300000000000001</v>
      </c>
      <c r="BD51" s="19" t="str">
        <f>IF(係数3!L52="","",係数3!L52)</f>
        <v>(株)NEXT ONE</v>
      </c>
    </row>
    <row r="52" spans="47:56" ht="14.25" customHeight="1">
      <c r="AU52" s="19" t="str">
        <f>IF(係数3!A52="","",係数3!A52)</f>
        <v/>
      </c>
      <c r="AV52" s="19" t="str">
        <f>IF(係数3!B52="","",係数3!B52)</f>
        <v/>
      </c>
      <c r="AW52" s="19" t="str">
        <f>IF(係数3!C52="","",係数3!C52)</f>
        <v>メニューK(残差)</v>
      </c>
      <c r="AX52" s="19">
        <f>IF(係数3!D52="","",係数3!D52)</f>
        <v>4.3600000000000003E-4</v>
      </c>
      <c r="AY52" s="19">
        <f>IF(係数3!E52="","",係数3!E52)</f>
        <v>4.3600000000000003E-4</v>
      </c>
      <c r="AZ52" s="19" t="str">
        <f>IF(係数3!F52="","",係数3!F52)</f>
        <v>ミツウロコグリーンエネルギー(株)</v>
      </c>
      <c r="BA52" s="19" t="str">
        <f>IF(係数3!G52="","",係数3!G52)</f>
        <v>ミツウロコグリーンエネルギー(株)_メニューK(残差)</v>
      </c>
      <c r="BB52" s="19">
        <f t="shared" si="0"/>
        <v>0.43600000000000005</v>
      </c>
      <c r="BD52" s="19" t="str">
        <f>IF(係数3!L53="","",係数3!L53)</f>
        <v>Next Power(株)</v>
      </c>
    </row>
    <row r="53" spans="47:56" ht="14.25" customHeight="1">
      <c r="AU53" s="19" t="str">
        <f>IF(係数3!A53="","",係数3!A53)</f>
        <v/>
      </c>
      <c r="AV53" s="19" t="str">
        <f>IF(係数3!B53="","",係数3!B53)</f>
        <v/>
      </c>
      <c r="AW53" s="19" t="str">
        <f>IF(係数3!C53="","",係数3!C53)</f>
        <v>(参考値)事業者全体</v>
      </c>
      <c r="AX53" s="19">
        <f>IF(係数3!D53="","",係数3!D53)</f>
        <v>3.8699999999999997E-4</v>
      </c>
      <c r="AY53" s="19">
        <f>IF(係数3!E53="","",係数3!E53)</f>
        <v>3.8699999999999997E-4</v>
      </c>
      <c r="AZ53" s="19" t="str">
        <f>IF(係数3!F53="","",係数3!F53)</f>
        <v>ミツウロコグリーンエネルギー(株)</v>
      </c>
      <c r="BA53" s="19" t="str">
        <f>IF(係数3!G53="","",係数3!G53)</f>
        <v>ミツウロコグリーンエネルギー(株)_(参考値)事業者全体</v>
      </c>
      <c r="BB53" s="19">
        <f t="shared" si="0"/>
        <v>0.38699999999999996</v>
      </c>
      <c r="BD53" s="19" t="str">
        <f>IF(係数3!L54="","",係数3!L54)</f>
        <v>NFパワーサービス(株)</v>
      </c>
    </row>
    <row r="54" spans="47:56" ht="14.25" customHeight="1">
      <c r="AU54" s="19" t="str">
        <f>IF(係数3!A54="","",係数3!A54)</f>
        <v>A0017</v>
      </c>
      <c r="AV54" s="19" t="str">
        <f>IF(係数3!B54="","",係数3!B54)</f>
        <v>(株)リエネ</v>
      </c>
      <c r="AW54" s="19" t="str">
        <f>IF(係数3!C54="","",係数3!C54)</f>
        <v>メニューA</v>
      </c>
      <c r="AX54" s="19">
        <f>IF(係数3!D54="","",係数3!D54)</f>
        <v>0</v>
      </c>
      <c r="AY54" s="19">
        <f>IF(係数3!E54="","",係数3!E54)</f>
        <v>0</v>
      </c>
      <c r="AZ54" s="19" t="str">
        <f>IF(係数3!F54="","",係数3!F54)</f>
        <v>(株)リエネ</v>
      </c>
      <c r="BA54" s="19" t="str">
        <f>IF(係数3!G54="","",係数3!G54)</f>
        <v>(株)リエネ_メニューA</v>
      </c>
      <c r="BB54" s="19">
        <f t="shared" si="0"/>
        <v>0</v>
      </c>
      <c r="BD54" s="19" t="str">
        <f>IF(係数3!L55="","",係数3!L55)</f>
        <v>NTTアノードエナジー(株)</v>
      </c>
    </row>
    <row r="55" spans="47:56" ht="14.25" customHeight="1">
      <c r="AU55" s="19" t="str">
        <f>IF(係数3!A55="","",係数3!A55)</f>
        <v/>
      </c>
      <c r="AV55" s="19" t="str">
        <f>IF(係数3!B55="","",係数3!B55)</f>
        <v/>
      </c>
      <c r="AW55" s="19" t="str">
        <f>IF(係数3!C55="","",係数3!C55)</f>
        <v>メニューB</v>
      </c>
      <c r="AX55" s="19">
        <f>IF(係数3!D55="","",係数3!D55)</f>
        <v>0</v>
      </c>
      <c r="AY55" s="19">
        <f>IF(係数3!E55="","",係数3!E55)</f>
        <v>0</v>
      </c>
      <c r="AZ55" s="19" t="str">
        <f>IF(係数3!F55="","",係数3!F55)</f>
        <v>(株)リエネ</v>
      </c>
      <c r="BA55" s="19" t="str">
        <f>IF(係数3!G55="","",係数3!G55)</f>
        <v>(株)リエネ_メニューB</v>
      </c>
      <c r="BB55" s="19">
        <f t="shared" si="0"/>
        <v>0</v>
      </c>
      <c r="BD55" s="19" t="str">
        <f>IF(係数3!L56="","",係数3!L56)</f>
        <v>(株)Okazaki</v>
      </c>
    </row>
    <row r="56" spans="47:56" ht="14.25" customHeight="1">
      <c r="AU56" s="19" t="str">
        <f>IF(係数3!A56="","",係数3!A56)</f>
        <v/>
      </c>
      <c r="AV56" s="19" t="str">
        <f>IF(係数3!B56="","",係数3!B56)</f>
        <v/>
      </c>
      <c r="AW56" s="19" t="str">
        <f>IF(係数3!C56="","",係数3!C56)</f>
        <v>メニューC(残差)</v>
      </c>
      <c r="AX56" s="19">
        <f>IF(係数3!D56="","",係数3!D56)</f>
        <v>5.9199999999999997E-4</v>
      </c>
      <c r="AY56" s="19">
        <f>IF(係数3!E56="","",係数3!E56)</f>
        <v>5.9199999999999997E-4</v>
      </c>
      <c r="AZ56" s="19" t="str">
        <f>IF(係数3!F56="","",係数3!F56)</f>
        <v>(株)リエネ</v>
      </c>
      <c r="BA56" s="19" t="str">
        <f>IF(係数3!G56="","",係数3!G56)</f>
        <v>(株)リエネ_メニューC(残差)</v>
      </c>
      <c r="BB56" s="19">
        <f t="shared" si="0"/>
        <v>0.59199999999999997</v>
      </c>
      <c r="BD56" s="19" t="str">
        <f>IF(係数3!L57="","",係数3!L57)</f>
        <v>(株)PinT</v>
      </c>
    </row>
    <row r="57" spans="47:56" ht="14.25" customHeight="1">
      <c r="AU57" s="19" t="str">
        <f>IF(係数3!A57="","",係数3!A57)</f>
        <v/>
      </c>
      <c r="AV57" s="19" t="str">
        <f>IF(係数3!B57="","",係数3!B57)</f>
        <v/>
      </c>
      <c r="AW57" s="19" t="str">
        <f>IF(係数3!C57="","",係数3!C57)</f>
        <v>(参考値)事業者全体</v>
      </c>
      <c r="AX57" s="19">
        <f>IF(係数3!D57="","",係数3!D57)</f>
        <v>2.8499999999999999E-4</v>
      </c>
      <c r="AY57" s="19">
        <f>IF(係数3!E57="","",係数3!E57)</f>
        <v>2.8499999999999999E-4</v>
      </c>
      <c r="AZ57" s="19" t="str">
        <f>IF(係数3!F57="","",係数3!F57)</f>
        <v>(株)リエネ</v>
      </c>
      <c r="BA57" s="19" t="str">
        <f>IF(係数3!G57="","",係数3!G57)</f>
        <v>(株)リエネ_(参考値)事業者全体</v>
      </c>
      <c r="BB57" s="19">
        <f t="shared" si="0"/>
        <v>0.28499999999999998</v>
      </c>
      <c r="BD57" s="19" t="str">
        <f>IF(係数3!L58="","",係数3!L58)</f>
        <v>Q.ENESTでんき(株)</v>
      </c>
    </row>
    <row r="58" spans="47:56" ht="14.25" customHeight="1">
      <c r="AU58" s="19" t="str">
        <f>IF(係数3!A58="","",係数3!A58)</f>
        <v>A0018</v>
      </c>
      <c r="AV58" s="19" t="str">
        <f>IF(係数3!B58="","",係数3!B58)</f>
        <v>ネクストパワーやまと(株)</v>
      </c>
      <c r="AW58" s="19" t="str">
        <f>IF(係数3!C58="","",係数3!C58)</f>
        <v>メニューA</v>
      </c>
      <c r="AX58" s="19">
        <f>IF(係数3!D58="","",係数3!D58)</f>
        <v>0</v>
      </c>
      <c r="AY58" s="19">
        <f>IF(係数3!E58="","",係数3!E58)</f>
        <v>0</v>
      </c>
      <c r="AZ58" s="19" t="str">
        <f>IF(係数3!F58="","",係数3!F58)</f>
        <v>ネクストパワーやまと(株)</v>
      </c>
      <c r="BA58" s="19" t="str">
        <f>IF(係数3!G58="","",係数3!G58)</f>
        <v>ネクストパワーやまと(株)_メニューA</v>
      </c>
      <c r="BB58" s="19">
        <f t="shared" si="0"/>
        <v>0</v>
      </c>
      <c r="BD58" s="19" t="str">
        <f>IF(係数3!L59="","",係数3!L59)</f>
        <v>(株)Qvou</v>
      </c>
    </row>
    <row r="59" spans="47:56" ht="14.25" customHeight="1">
      <c r="AU59" s="19" t="str">
        <f>IF(係数3!A59="","",係数3!A59)</f>
        <v/>
      </c>
      <c r="AV59" s="19" t="str">
        <f>IF(係数3!B59="","",係数3!B59)</f>
        <v/>
      </c>
      <c r="AW59" s="19" t="str">
        <f>IF(係数3!C59="","",係数3!C59)</f>
        <v>メニューB</v>
      </c>
      <c r="AX59" s="19">
        <f>IF(係数3!D59="","",係数3!D59)</f>
        <v>2.4499999999999999E-4</v>
      </c>
      <c r="AY59" s="19">
        <f>IF(係数3!E59="","",係数3!E59)</f>
        <v>2.4499999999999999E-4</v>
      </c>
      <c r="AZ59" s="19" t="str">
        <f>IF(係数3!F59="","",係数3!F59)</f>
        <v>ネクストパワーやまと(株)</v>
      </c>
      <c r="BA59" s="19" t="str">
        <f>IF(係数3!G59="","",係数3!G59)</f>
        <v>ネクストパワーやまと(株)_メニューB</v>
      </c>
      <c r="BB59" s="19">
        <f t="shared" si="0"/>
        <v>0.245</v>
      </c>
      <c r="BD59" s="19" t="str">
        <f>IF(係数3!L60="","",係数3!L60)</f>
        <v>RE100電力(株)</v>
      </c>
    </row>
    <row r="60" spans="47:56" ht="14.25" customHeight="1">
      <c r="AU60" s="19" t="str">
        <f>IF(係数3!A60="","",係数3!A60)</f>
        <v/>
      </c>
      <c r="AV60" s="19" t="str">
        <f>IF(係数3!B60="","",係数3!B60)</f>
        <v/>
      </c>
      <c r="AW60" s="19" t="str">
        <f>IF(係数3!C60="","",係数3!C60)</f>
        <v>メニューC(残差)</v>
      </c>
      <c r="AX60" s="19">
        <f>IF(係数3!D60="","",係数3!D60)</f>
        <v>4.7800000000000002E-4</v>
      </c>
      <c r="AY60" s="19">
        <f>IF(係数3!E60="","",係数3!E60)</f>
        <v>4.7800000000000002E-4</v>
      </c>
      <c r="AZ60" s="19" t="str">
        <f>IF(係数3!F60="","",係数3!F60)</f>
        <v>ネクストパワーやまと(株)</v>
      </c>
      <c r="BA60" s="19" t="str">
        <f>IF(係数3!G60="","",係数3!G60)</f>
        <v>ネクストパワーやまと(株)_メニューC(残差)</v>
      </c>
      <c r="BB60" s="19">
        <f t="shared" si="0"/>
        <v>0.47800000000000004</v>
      </c>
      <c r="BD60" s="19" t="str">
        <f>IF(係数3!L61="","",係数3!L61)</f>
        <v>(株)RenoLabo</v>
      </c>
    </row>
    <row r="61" spans="47:56" ht="14.25" customHeight="1">
      <c r="AU61" s="19" t="str">
        <f>IF(係数3!A61="","",係数3!A61)</f>
        <v/>
      </c>
      <c r="AV61" s="19" t="str">
        <f>IF(係数3!B61="","",係数3!B61)</f>
        <v/>
      </c>
      <c r="AW61" s="19" t="str">
        <f>IF(係数3!C61="","",係数3!C61)</f>
        <v>(参考値)事業者全体</v>
      </c>
      <c r="AX61" s="19">
        <f>IF(係数3!D61="","",係数3!D61)</f>
        <v>4.75E-4</v>
      </c>
      <c r="AY61" s="19">
        <f>IF(係数3!E61="","",係数3!E61)</f>
        <v>4.75E-4</v>
      </c>
      <c r="AZ61" s="19" t="str">
        <f>IF(係数3!F61="","",係数3!F61)</f>
        <v>ネクストパワーやまと(株)</v>
      </c>
      <c r="BA61" s="19" t="str">
        <f>IF(係数3!G61="","",係数3!G61)</f>
        <v>ネクストパワーやまと(株)_(参考値)事業者全体</v>
      </c>
      <c r="BB61" s="19">
        <f t="shared" si="0"/>
        <v>0.47499999999999998</v>
      </c>
      <c r="BD61" s="19" t="str">
        <f>IF(係数3!L62="","",係数3!L62)</f>
        <v>SBパワー(株)</v>
      </c>
    </row>
    <row r="62" spans="47:56" ht="14.25" customHeight="1">
      <c r="AU62" s="19" t="str">
        <f>IF(係数3!A62="","",係数3!A62)</f>
        <v>A0019</v>
      </c>
      <c r="AV62" s="19" t="str">
        <f>IF(係数3!B62="","",係数3!B62)</f>
        <v>日本テクノ(株)</v>
      </c>
      <c r="AW62" s="19" t="str">
        <f>IF(係数3!C62="","",係数3!C62)</f>
        <v>メニューA</v>
      </c>
      <c r="AX62" s="19">
        <f>IF(係数3!D62="","",係数3!D62)</f>
        <v>0</v>
      </c>
      <c r="AY62" s="19">
        <f>IF(係数3!E62="","",係数3!E62)</f>
        <v>0</v>
      </c>
      <c r="AZ62" s="19" t="str">
        <f>IF(係数3!F62="","",係数3!F62)</f>
        <v>日本テクノ(株)</v>
      </c>
      <c r="BA62" s="19" t="str">
        <f>IF(係数3!G62="","",係数3!G62)</f>
        <v>日本テクノ(株)_メニューA</v>
      </c>
      <c r="BB62" s="19">
        <f t="shared" si="0"/>
        <v>0</v>
      </c>
      <c r="BD62" s="19" t="str">
        <f>IF(係数3!L63="","",係数3!L63)</f>
        <v>(株)SEウイングズ</v>
      </c>
    </row>
    <row r="63" spans="47:56" ht="10.5" customHeight="1">
      <c r="AU63" s="19" t="str">
        <f>IF(係数3!A63="","",係数3!A63)</f>
        <v/>
      </c>
      <c r="AV63" s="19" t="str">
        <f>IF(係数3!B63="","",係数3!B63)</f>
        <v/>
      </c>
      <c r="AW63" s="19" t="str">
        <f>IF(係数3!C63="","",係数3!C63)</f>
        <v>メニューB(残差)</v>
      </c>
      <c r="AX63" s="19">
        <f>IF(係数3!D63="","",係数3!D63)</f>
        <v>4.2000000000000002E-4</v>
      </c>
      <c r="AY63" s="19">
        <f>IF(係数3!E63="","",係数3!E63)</f>
        <v>4.2000000000000002E-4</v>
      </c>
      <c r="AZ63" s="19" t="str">
        <f>IF(係数3!F63="","",係数3!F63)</f>
        <v>日本テクノ(株)</v>
      </c>
      <c r="BA63" s="19" t="str">
        <f>IF(係数3!G63="","",係数3!G63)</f>
        <v>日本テクノ(株)_メニューB(残差)</v>
      </c>
      <c r="BB63" s="19">
        <f t="shared" si="0"/>
        <v>0.42000000000000004</v>
      </c>
      <c r="BD63" s="19" t="str">
        <f>IF(係数3!L64="","",係数3!L64)</f>
        <v>(株)stc</v>
      </c>
    </row>
    <row r="64" spans="47:56">
      <c r="AU64" s="19" t="str">
        <f>IF(係数3!A64="","",係数3!A64)</f>
        <v/>
      </c>
      <c r="AV64" s="19" t="str">
        <f>IF(係数3!B64="","",係数3!B64)</f>
        <v/>
      </c>
      <c r="AW64" s="19" t="str">
        <f>IF(係数3!C64="","",係数3!C64)</f>
        <v>(参考値)事業者全体</v>
      </c>
      <c r="AX64" s="19">
        <f>IF(係数3!D64="","",係数3!D64)</f>
        <v>2.4000000000000001E-4</v>
      </c>
      <c r="AY64" s="19">
        <f>IF(係数3!E64="","",係数3!E64)</f>
        <v>2.4000000000000001E-4</v>
      </c>
      <c r="AZ64" s="19" t="str">
        <f>IF(係数3!F64="","",係数3!F64)</f>
        <v>日本テクノ(株)</v>
      </c>
      <c r="BA64" s="19" t="str">
        <f>IF(係数3!G64="","",係数3!G64)</f>
        <v>日本テクノ(株)_(参考値)事業者全体</v>
      </c>
      <c r="BB64" s="19">
        <f t="shared" si="0"/>
        <v>0.24000000000000002</v>
      </c>
      <c r="BD64" s="19" t="str">
        <f>IF(係数3!L65="","",係数3!L65)</f>
        <v>SustainableEnergy(株)</v>
      </c>
    </row>
    <row r="65" spans="47:56" ht="10.5" customHeight="1">
      <c r="AU65" s="19" t="str">
        <f>IF(係数3!A65="","",係数3!A65)</f>
        <v>A0020</v>
      </c>
      <c r="AV65" s="19" t="str">
        <f>IF(係数3!B65="","",係数3!B65)</f>
        <v>中央電力エナジー(株)</v>
      </c>
      <c r="AW65" s="19" t="str">
        <f>IF(係数3!C65="","",係数3!C65)</f>
        <v>メニューA</v>
      </c>
      <c r="AX65" s="19">
        <f>IF(係数3!D65="","",係数3!D65)</f>
        <v>0</v>
      </c>
      <c r="AY65" s="19">
        <f>IF(係数3!E65="","",係数3!E65)</f>
        <v>0</v>
      </c>
      <c r="AZ65" s="19" t="str">
        <f>IF(係数3!F65="","",係数3!F65)</f>
        <v>中央電力エナジー(株)</v>
      </c>
      <c r="BA65" s="19" t="str">
        <f>IF(係数3!G65="","",係数3!G65)</f>
        <v>中央電力エナジー(株)_メニューA</v>
      </c>
      <c r="BB65" s="19">
        <f t="shared" si="0"/>
        <v>0</v>
      </c>
      <c r="BD65" s="19" t="str">
        <f>IF(係数3!L66="","",係数3!L66)</f>
        <v>T＆Tエナジー(株)</v>
      </c>
    </row>
    <row r="66" spans="47:56">
      <c r="AU66" s="19" t="str">
        <f>IF(係数3!A66="","",係数3!A66)</f>
        <v/>
      </c>
      <c r="AV66" s="19" t="str">
        <f>IF(係数3!B66="","",係数3!B66)</f>
        <v/>
      </c>
      <c r="AW66" s="19" t="str">
        <f>IF(係数3!C66="","",係数3!C66)</f>
        <v>メニューB</v>
      </c>
      <c r="AX66" s="19">
        <f>IF(係数3!D66="","",係数3!D66)</f>
        <v>0</v>
      </c>
      <c r="AY66" s="19">
        <f>IF(係数3!E66="","",係数3!E66)</f>
        <v>0</v>
      </c>
      <c r="AZ66" s="19" t="str">
        <f>IF(係数3!F66="","",係数3!F66)</f>
        <v>中央電力エナジー(株)</v>
      </c>
      <c r="BA66" s="19" t="str">
        <f>IF(係数3!G66="","",係数3!G66)</f>
        <v>中央電力エナジー(株)_メニューB</v>
      </c>
      <c r="BB66" s="19">
        <f t="shared" si="0"/>
        <v>0</v>
      </c>
      <c r="BD66" s="19" t="str">
        <f>IF(係数3!L67="","",係数3!L67)</f>
        <v>TERA Energy(株)</v>
      </c>
    </row>
    <row r="67" spans="47:56">
      <c r="AU67" s="19" t="str">
        <f>IF(係数3!A67="","",係数3!A67)</f>
        <v/>
      </c>
      <c r="AV67" s="19" t="str">
        <f>IF(係数3!B67="","",係数3!B67)</f>
        <v/>
      </c>
      <c r="AW67" s="19" t="str">
        <f>IF(係数3!C67="","",係数3!C67)</f>
        <v>メニューC</v>
      </c>
      <c r="AX67" s="19">
        <f>IF(係数3!D67="","",係数3!D67)</f>
        <v>0</v>
      </c>
      <c r="AY67" s="19">
        <f>IF(係数3!E67="","",係数3!E67)</f>
        <v>0</v>
      </c>
      <c r="AZ67" s="19" t="str">
        <f>IF(係数3!F67="","",係数3!F67)</f>
        <v>中央電力エナジー(株)</v>
      </c>
      <c r="BA67" s="19" t="str">
        <f>IF(係数3!G67="","",係数3!G67)</f>
        <v>中央電力エナジー(株)_メニューC</v>
      </c>
      <c r="BB67" s="19">
        <f t="shared" si="0"/>
        <v>0</v>
      </c>
      <c r="BD67" s="19" t="str">
        <f>IF(係数3!L68="","",係数3!L68)</f>
        <v>TGオクトパスエナジー(株)</v>
      </c>
    </row>
    <row r="68" spans="47:56" ht="21" customHeight="1">
      <c r="AU68" s="19" t="str">
        <f>IF(係数3!A68="","",係数3!A68)</f>
        <v/>
      </c>
      <c r="AV68" s="19" t="str">
        <f>IF(係数3!B68="","",係数3!B68)</f>
        <v/>
      </c>
      <c r="AW68" s="19" t="str">
        <f>IF(係数3!C68="","",係数3!C68)</f>
        <v>メニューD(残差)</v>
      </c>
      <c r="AX68" s="19">
        <f>IF(係数3!D68="","",係数3!D68)</f>
        <v>6.5099999999999999E-4</v>
      </c>
      <c r="AY68" s="19">
        <f>IF(係数3!E68="","",係数3!E68)</f>
        <v>6.5099999999999999E-4</v>
      </c>
      <c r="AZ68" s="19" t="str">
        <f>IF(係数3!F68="","",係数3!F68)</f>
        <v>中央電力エナジー(株)</v>
      </c>
      <c r="BA68" s="19" t="str">
        <f>IF(係数3!G68="","",係数3!G68)</f>
        <v>中央電力エナジー(株)_メニューD(残差)</v>
      </c>
      <c r="BB68" s="19">
        <f t="shared" si="0"/>
        <v>0.65100000000000002</v>
      </c>
      <c r="BD68" s="19" t="str">
        <f>IF(係数3!L69="","",係数3!L69)</f>
        <v>TOPPANホールディングス(株)</v>
      </c>
    </row>
    <row r="69" spans="47:56">
      <c r="AU69" s="19" t="str">
        <f>IF(係数3!A69="","",係数3!A69)</f>
        <v/>
      </c>
      <c r="AV69" s="19" t="str">
        <f>IF(係数3!B69="","",係数3!B69)</f>
        <v/>
      </c>
      <c r="AW69" s="19" t="str">
        <f>IF(係数3!C69="","",係数3!C69)</f>
        <v>(参考値)事業者全体</v>
      </c>
      <c r="AX69" s="19">
        <f>IF(係数3!D69="","",係数3!D69)</f>
        <v>2.9799999999999998E-4</v>
      </c>
      <c r="AY69" s="19">
        <f>IF(係数3!E69="","",係数3!E69)</f>
        <v>2.9799999999999998E-4</v>
      </c>
      <c r="AZ69" s="19" t="str">
        <f>IF(係数3!F69="","",係数3!F69)</f>
        <v>中央電力エナジー(株)</v>
      </c>
      <c r="BA69" s="19" t="str">
        <f>IF(係数3!G69="","",係数3!G69)</f>
        <v>中央電力エナジー(株)_(参考値)事業者全体</v>
      </c>
      <c r="BB69" s="19">
        <f t="shared" si="0"/>
        <v>0.29799999999999999</v>
      </c>
      <c r="BD69" s="19" t="str">
        <f>IF(係数3!L70="","",係数3!L70)</f>
        <v>(株)TTSパワー</v>
      </c>
    </row>
    <row r="70" spans="47:56">
      <c r="AU70" s="19" t="str">
        <f>IF(係数3!A70="","",係数3!A70)</f>
        <v>A0021</v>
      </c>
      <c r="AV70" s="19" t="str">
        <f>IF(係数3!B70="","",係数3!B70)</f>
        <v>(株)Looop</v>
      </c>
      <c r="AW70" s="19" t="str">
        <f>IF(係数3!C70="","",係数3!C70)</f>
        <v>メニューA</v>
      </c>
      <c r="AX70" s="19">
        <f>IF(係数3!D70="","",係数3!D70)</f>
        <v>0</v>
      </c>
      <c r="AY70" s="19">
        <f>IF(係数3!E70="","",係数3!E70)</f>
        <v>0</v>
      </c>
      <c r="AZ70" s="19" t="str">
        <f>IF(係数3!F70="","",係数3!F70)</f>
        <v>(株)Looop</v>
      </c>
      <c r="BA70" s="19" t="str">
        <f>IF(係数3!G70="","",係数3!G70)</f>
        <v>(株)Looop_メニューA</v>
      </c>
      <c r="BB70" s="19">
        <f t="shared" ref="BB70:BB133" si="19">AY70*1000</f>
        <v>0</v>
      </c>
      <c r="BD70" s="19" t="str">
        <f>IF(係数3!L71="","",係数3!L71)</f>
        <v>UNIVERGY(株)</v>
      </c>
    </row>
    <row r="71" spans="47:56">
      <c r="AU71" s="19" t="str">
        <f>IF(係数3!A71="","",係数3!A71)</f>
        <v/>
      </c>
      <c r="AV71" s="19" t="str">
        <f>IF(係数3!B71="","",係数3!B71)</f>
        <v/>
      </c>
      <c r="AW71" s="19" t="str">
        <f>IF(係数3!C71="","",係数3!C71)</f>
        <v>メニューB</v>
      </c>
      <c r="AX71" s="19">
        <f>IF(係数3!D71="","",係数3!D71)</f>
        <v>1.73E-4</v>
      </c>
      <c r="AY71" s="19">
        <f>IF(係数3!E71="","",係数3!E71)</f>
        <v>1.73E-4</v>
      </c>
      <c r="AZ71" s="19" t="str">
        <f>IF(係数3!F71="","",係数3!F71)</f>
        <v>(株)Looop</v>
      </c>
      <c r="BA71" s="19" t="str">
        <f>IF(係数3!G71="","",係数3!G71)</f>
        <v>(株)Looop_メニューB</v>
      </c>
      <c r="BB71" s="19">
        <f t="shared" si="19"/>
        <v>0.17300000000000001</v>
      </c>
      <c r="BD71" s="19" t="str">
        <f>IF(係数3!L72="","",係数3!L72)</f>
        <v>(株)UPDATER</v>
      </c>
    </row>
    <row r="72" spans="47:56">
      <c r="AU72" s="19" t="str">
        <f>IF(係数3!A72="","",係数3!A72)</f>
        <v/>
      </c>
      <c r="AV72" s="19" t="str">
        <f>IF(係数3!B72="","",係数3!B72)</f>
        <v/>
      </c>
      <c r="AW72" s="19" t="str">
        <f>IF(係数3!C72="","",係数3!C72)</f>
        <v>メニューC(残差)</v>
      </c>
      <c r="AX72" s="19">
        <f>IF(係数3!D72="","",係数3!D72)</f>
        <v>5.9599999999999996E-4</v>
      </c>
      <c r="AY72" s="19">
        <f>IF(係数3!E72="","",係数3!E72)</f>
        <v>5.9599999999999996E-4</v>
      </c>
      <c r="AZ72" s="19" t="str">
        <f>IF(係数3!F72="","",係数3!F72)</f>
        <v>(株)Looop</v>
      </c>
      <c r="BA72" s="19" t="str">
        <f>IF(係数3!G72="","",係数3!G72)</f>
        <v>(株)Looop_メニューC(残差)</v>
      </c>
      <c r="BB72" s="19">
        <f t="shared" si="19"/>
        <v>0.59599999999999997</v>
      </c>
      <c r="BD72" s="19" t="str">
        <f>IF(係数3!L73="","",係数3!L73)</f>
        <v>(株)UーPOWER</v>
      </c>
    </row>
    <row r="73" spans="47:56">
      <c r="AU73" s="19" t="str">
        <f>IF(係数3!A73="","",係数3!A73)</f>
        <v/>
      </c>
      <c r="AV73" s="19" t="str">
        <f>IF(係数3!B73="","",係数3!B73)</f>
        <v/>
      </c>
      <c r="AW73" s="19" t="str">
        <f>IF(係数3!C73="","",係数3!C73)</f>
        <v>(参考値)事業者全体</v>
      </c>
      <c r="AX73" s="19">
        <f>IF(係数3!D73="","",係数3!D73)</f>
        <v>5.8699999999999996E-4</v>
      </c>
      <c r="AY73" s="19">
        <f>IF(係数3!E73="","",係数3!E73)</f>
        <v>5.8699999999999996E-4</v>
      </c>
      <c r="AZ73" s="19" t="str">
        <f>IF(係数3!F73="","",係数3!F73)</f>
        <v>(株)Looop</v>
      </c>
      <c r="BA73" s="19" t="str">
        <f>IF(係数3!G73="","",係数3!G73)</f>
        <v>(株)Looop_(参考値)事業者全体</v>
      </c>
      <c r="BB73" s="19">
        <f t="shared" si="19"/>
        <v>0.58699999999999997</v>
      </c>
      <c r="BD73" s="19" t="str">
        <f>IF(係数3!L74="","",係数3!L74)</f>
        <v>(株)UPX</v>
      </c>
    </row>
    <row r="74" spans="47:56">
      <c r="AU74" s="19" t="str">
        <f>IF(係数3!A74="","",係数3!A74)</f>
        <v>A0023</v>
      </c>
      <c r="AV74" s="19" t="str">
        <f>IF(係数3!B74="","",係数3!B74)</f>
        <v>(株)ナンワ(旧：(株)ナンワエナジー)</v>
      </c>
      <c r="AW74" s="19" t="str">
        <f>IF(係数3!C74="","",係数3!C74)</f>
        <v/>
      </c>
      <c r="AX74" s="19">
        <f>IF(係数3!D74="","",係数3!D74)</f>
        <v>6.5300000000000004E-4</v>
      </c>
      <c r="AY74" s="19">
        <f>IF(係数3!E74="","",係数3!E74)</f>
        <v>6.5300000000000004E-4</v>
      </c>
      <c r="AZ74" s="19" t="str">
        <f>IF(係数3!F74="","",係数3!F74)</f>
        <v>(株)ナンワ(旧：(株)ナンワエナジー)</v>
      </c>
      <c r="BA74" s="19" t="str">
        <f>IF(係数3!G74="","",係数3!G74)</f>
        <v>(株)ナンワ(旧：(株)ナンワエナジー)_</v>
      </c>
      <c r="BB74" s="19">
        <f t="shared" si="19"/>
        <v>0.65300000000000002</v>
      </c>
      <c r="BD74" s="19" t="str">
        <f>IF(係数3!L75="","",係数3!L75)</f>
        <v>Valhall合同会社</v>
      </c>
    </row>
    <row r="75" spans="47:56">
      <c r="AU75" s="19" t="str">
        <f>IF(係数3!A75="","",係数3!A75)</f>
        <v>A0024</v>
      </c>
      <c r="AV75" s="19" t="str">
        <f>IF(係数3!B75="","",係数3!B75)</f>
        <v>静岡ガス＆パワー(株)</v>
      </c>
      <c r="AW75" s="19" t="str">
        <f>IF(係数3!C75="","",係数3!C75)</f>
        <v>メニューA</v>
      </c>
      <c r="AX75" s="19">
        <f>IF(係数3!D75="","",係数3!D75)</f>
        <v>3.1399999999999999E-4</v>
      </c>
      <c r="AY75" s="19">
        <f>IF(係数3!E75="","",係数3!E75)</f>
        <v>3.1399999999999999E-4</v>
      </c>
      <c r="AZ75" s="19" t="str">
        <f>IF(係数3!F75="","",係数3!F75)</f>
        <v>静岡ガス＆パワー(株)</v>
      </c>
      <c r="BA75" s="19" t="str">
        <f>IF(係数3!G75="","",係数3!G75)</f>
        <v>静岡ガス＆パワー(株)_メニューA</v>
      </c>
      <c r="BB75" s="19">
        <f t="shared" si="19"/>
        <v>0.314</v>
      </c>
      <c r="BD75" s="19" t="str">
        <f>IF(係数3!L76="","",係数3!L76)</f>
        <v>(株)VーPower</v>
      </c>
    </row>
    <row r="76" spans="47:56">
      <c r="AU76" s="19" t="str">
        <f>IF(係数3!A76="","",係数3!A76)</f>
        <v/>
      </c>
      <c r="AV76" s="19" t="str">
        <f>IF(係数3!B76="","",係数3!B76)</f>
        <v/>
      </c>
      <c r="AW76" s="19" t="str">
        <f>IF(係数3!C76="","",係数3!C76)</f>
        <v>メニューB</v>
      </c>
      <c r="AX76" s="19">
        <f>IF(係数3!D76="","",係数3!D76)</f>
        <v>0</v>
      </c>
      <c r="AY76" s="19">
        <f>IF(係数3!E76="","",係数3!E76)</f>
        <v>0</v>
      </c>
      <c r="AZ76" s="19" t="str">
        <f>IF(係数3!F76="","",係数3!F76)</f>
        <v>静岡ガス＆パワー(株)</v>
      </c>
      <c r="BA76" s="19" t="str">
        <f>IF(係数3!G76="","",係数3!G76)</f>
        <v>静岡ガス＆パワー(株)_メニューB</v>
      </c>
      <c r="BB76" s="19">
        <f t="shared" si="19"/>
        <v>0</v>
      </c>
      <c r="BD76" s="19" t="str">
        <f>IF(係数3!L77="","",係数3!L77)</f>
        <v>WSエナジー(株)</v>
      </c>
    </row>
    <row r="77" spans="47:56">
      <c r="AU77" s="19" t="str">
        <f>IF(係数3!A77="","",係数3!A77)</f>
        <v/>
      </c>
      <c r="AV77" s="19" t="str">
        <f>IF(係数3!B77="","",係数3!B77)</f>
        <v/>
      </c>
      <c r="AW77" s="19" t="str">
        <f>IF(係数3!C77="","",係数3!C77)</f>
        <v>メニューC</v>
      </c>
      <c r="AX77" s="19">
        <f>IF(係数3!D77="","",係数3!D77)</f>
        <v>3.5500000000000001E-4</v>
      </c>
      <c r="AY77" s="19">
        <f>IF(係数3!E77="","",係数3!E77)</f>
        <v>3.5500000000000001E-4</v>
      </c>
      <c r="AZ77" s="19" t="str">
        <f>IF(係数3!F77="","",係数3!F77)</f>
        <v>静岡ガス＆パワー(株)</v>
      </c>
      <c r="BA77" s="19" t="str">
        <f>IF(係数3!G77="","",係数3!G77)</f>
        <v>静岡ガス＆パワー(株)_メニューC</v>
      </c>
      <c r="BB77" s="19">
        <f t="shared" si="19"/>
        <v>0.35499999999999998</v>
      </c>
      <c r="BD77" s="19" t="str">
        <f>IF(係数3!L78="","",係数3!L78)</f>
        <v>Y.W.C.(株)</v>
      </c>
    </row>
    <row r="78" spans="47:56">
      <c r="AU78" s="19" t="str">
        <f>IF(係数3!A78="","",係数3!A78)</f>
        <v/>
      </c>
      <c r="AV78" s="19" t="str">
        <f>IF(係数3!B78="","",係数3!B78)</f>
        <v/>
      </c>
      <c r="AW78" s="19" t="str">
        <f>IF(係数3!C78="","",係数3!C78)</f>
        <v>メニューD</v>
      </c>
      <c r="AX78" s="19">
        <f>IF(係数3!D78="","",係数3!D78)</f>
        <v>0</v>
      </c>
      <c r="AY78" s="19">
        <f>IF(係数3!E78="","",係数3!E78)</f>
        <v>0</v>
      </c>
      <c r="AZ78" s="19" t="str">
        <f>IF(係数3!F78="","",係数3!F78)</f>
        <v>静岡ガス＆パワー(株)</v>
      </c>
      <c r="BA78" s="19" t="str">
        <f>IF(係数3!G78="","",係数3!G78)</f>
        <v>静岡ガス＆パワー(株)_メニューD</v>
      </c>
      <c r="BB78" s="19">
        <f t="shared" si="19"/>
        <v>0</v>
      </c>
      <c r="BD78" s="19" t="str">
        <f>IF(係数3!L79="","",係数3!L79)</f>
        <v>アークエルテクノロジーズ(株)</v>
      </c>
    </row>
    <row r="79" spans="47:56">
      <c r="AU79" s="19" t="str">
        <f>IF(係数3!A79="","",係数3!A79)</f>
        <v/>
      </c>
      <c r="AV79" s="19" t="str">
        <f>IF(係数3!B79="","",係数3!B79)</f>
        <v/>
      </c>
      <c r="AW79" s="19" t="str">
        <f>IF(係数3!C79="","",係数3!C79)</f>
        <v>メニューE</v>
      </c>
      <c r="AX79" s="19">
        <f>IF(係数3!D79="","",係数3!D79)</f>
        <v>3.3199999999999999E-4</v>
      </c>
      <c r="AY79" s="19">
        <f>IF(係数3!E79="","",係数3!E79)</f>
        <v>3.3199999999999999E-4</v>
      </c>
      <c r="AZ79" s="19" t="str">
        <f>IF(係数3!F79="","",係数3!F79)</f>
        <v>静岡ガス＆パワー(株)</v>
      </c>
      <c r="BA79" s="19" t="str">
        <f>IF(係数3!G79="","",係数3!G79)</f>
        <v>静岡ガス＆パワー(株)_メニューE</v>
      </c>
      <c r="BB79" s="19">
        <f t="shared" si="19"/>
        <v>0.33200000000000002</v>
      </c>
      <c r="BD79" s="19" t="str">
        <f>IF(係数3!L80="","",係数3!L80)</f>
        <v>(株)アースインフィニティ</v>
      </c>
    </row>
    <row r="80" spans="47:56">
      <c r="AU80" s="19" t="str">
        <f>IF(係数3!A80="","",係数3!A80)</f>
        <v/>
      </c>
      <c r="AV80" s="19" t="str">
        <f>IF(係数3!B80="","",係数3!B80)</f>
        <v/>
      </c>
      <c r="AW80" s="19" t="str">
        <f>IF(係数3!C80="","",係数3!C80)</f>
        <v>メニューF(残差)</v>
      </c>
      <c r="AX80" s="19">
        <f>IF(係数3!D80="","",係数3!D80)</f>
        <v>4.8899999999999996E-4</v>
      </c>
      <c r="AY80" s="19">
        <f>IF(係数3!E80="","",係数3!E80)</f>
        <v>4.8899999999999996E-4</v>
      </c>
      <c r="AZ80" s="19" t="str">
        <f>IF(係数3!F80="","",係数3!F80)</f>
        <v>静岡ガス＆パワー(株)</v>
      </c>
      <c r="BA80" s="19" t="str">
        <f>IF(係数3!G80="","",係数3!G80)</f>
        <v>静岡ガス＆パワー(株)_メニューF(残差)</v>
      </c>
      <c r="BB80" s="19">
        <f t="shared" si="19"/>
        <v>0.48899999999999993</v>
      </c>
      <c r="BD80" s="19" t="str">
        <f>IF(係数3!L81="","",係数3!L81)</f>
        <v>アースシグナルソリューションズ(株)</v>
      </c>
    </row>
    <row r="81" spans="47:56">
      <c r="AU81" s="19" t="str">
        <f>IF(係数3!A81="","",係数3!A81)</f>
        <v/>
      </c>
      <c r="AV81" s="19" t="str">
        <f>IF(係数3!B81="","",係数3!B81)</f>
        <v/>
      </c>
      <c r="AW81" s="19" t="str">
        <f>IF(係数3!C81="","",係数3!C81)</f>
        <v>(参考値)事業者全体</v>
      </c>
      <c r="AX81" s="19">
        <f>IF(係数3!D81="","",係数3!D81)</f>
        <v>4.5899999999999999E-4</v>
      </c>
      <c r="AY81" s="19">
        <f>IF(係数3!E81="","",係数3!E81)</f>
        <v>4.5899999999999999E-4</v>
      </c>
      <c r="AZ81" s="19" t="str">
        <f>IF(係数3!F81="","",係数3!F81)</f>
        <v>静岡ガス＆パワー(株)</v>
      </c>
      <c r="BA81" s="19" t="str">
        <f>IF(係数3!G81="","",係数3!G81)</f>
        <v>静岡ガス＆パワー(株)_(参考値)事業者全体</v>
      </c>
      <c r="BB81" s="19">
        <f t="shared" si="19"/>
        <v>0.45899999999999996</v>
      </c>
      <c r="BD81" s="19" t="str">
        <f>IF(係数3!L82="","",係数3!L82)</f>
        <v>アーバンエナジー(株)</v>
      </c>
    </row>
    <row r="82" spans="47:56">
      <c r="AU82" s="19" t="str">
        <f>IF(係数3!A82="","",係数3!A82)</f>
        <v>A0025</v>
      </c>
      <c r="AV82" s="19" t="str">
        <f>IF(係数3!B82="","",係数3!B82)</f>
        <v>荏原環境プラント(株)</v>
      </c>
      <c r="AW82" s="19" t="str">
        <f>IF(係数3!C82="","",係数3!C82)</f>
        <v>メニューA</v>
      </c>
      <c r="AX82" s="19">
        <f>IF(係数3!D82="","",係数3!D82)</f>
        <v>0</v>
      </c>
      <c r="AY82" s="19">
        <f>IF(係数3!E82="","",係数3!E82)</f>
        <v>0</v>
      </c>
      <c r="AZ82" s="19" t="str">
        <f>IF(係数3!F82="","",係数3!F82)</f>
        <v>荏原環境プラント(株)</v>
      </c>
      <c r="BA82" s="19" t="str">
        <f>IF(係数3!G82="","",係数3!G82)</f>
        <v>荏原環境プラント(株)_メニューA</v>
      </c>
      <c r="BB82" s="19">
        <f t="shared" si="19"/>
        <v>0</v>
      </c>
      <c r="BD82" s="19" t="str">
        <f>IF(係数3!L83="","",係数3!L83)</f>
        <v>アイエスジー(株)</v>
      </c>
    </row>
    <row r="83" spans="47:56">
      <c r="AU83" s="19" t="str">
        <f>IF(係数3!A83="","",係数3!A83)</f>
        <v/>
      </c>
      <c r="AV83" s="19" t="str">
        <f>IF(係数3!B83="","",係数3!B83)</f>
        <v/>
      </c>
      <c r="AW83" s="19" t="str">
        <f>IF(係数3!C83="","",係数3!C83)</f>
        <v>メニューB</v>
      </c>
      <c r="AX83" s="19">
        <f>IF(係数3!D83="","",係数3!D83)</f>
        <v>0</v>
      </c>
      <c r="AY83" s="19">
        <f>IF(係数3!E83="","",係数3!E83)</f>
        <v>0</v>
      </c>
      <c r="AZ83" s="19" t="str">
        <f>IF(係数3!F83="","",係数3!F83)</f>
        <v>荏原環境プラント(株)</v>
      </c>
      <c r="BA83" s="19" t="str">
        <f>IF(係数3!G83="","",係数3!G83)</f>
        <v>荏原環境プラント(株)_メニューB</v>
      </c>
      <c r="BB83" s="19">
        <f t="shared" si="19"/>
        <v>0</v>
      </c>
      <c r="BD83" s="19" t="str">
        <f>IF(係数3!L84="","",係数3!L84)</f>
        <v>(株)アイ・グリッド・ソリューションズ</v>
      </c>
    </row>
    <row r="84" spans="47:56">
      <c r="AU84" s="19" t="str">
        <f>IF(係数3!A84="","",係数3!A84)</f>
        <v/>
      </c>
      <c r="AV84" s="19" t="str">
        <f>IF(係数3!B84="","",係数3!B84)</f>
        <v/>
      </c>
      <c r="AW84" s="19" t="str">
        <f>IF(係数3!C84="","",係数3!C84)</f>
        <v>メニューC</v>
      </c>
      <c r="AX84" s="19">
        <f>IF(係数3!D84="","",係数3!D84)</f>
        <v>1.36E-4</v>
      </c>
      <c r="AY84" s="19">
        <f>IF(係数3!E84="","",係数3!E84)</f>
        <v>1.36E-4</v>
      </c>
      <c r="AZ84" s="19" t="str">
        <f>IF(係数3!F84="","",係数3!F84)</f>
        <v>荏原環境プラント(株)</v>
      </c>
      <c r="BA84" s="19" t="str">
        <f>IF(係数3!G84="","",係数3!G84)</f>
        <v>荏原環境プラント(株)_メニューC</v>
      </c>
      <c r="BB84" s="19">
        <f t="shared" si="19"/>
        <v>0.13600000000000001</v>
      </c>
      <c r="BD84" s="19" t="str">
        <f>IF(係数3!L85="","",係数3!L85)</f>
        <v>会津エナジー(株)</v>
      </c>
    </row>
    <row r="85" spans="47:56">
      <c r="AU85" s="19" t="str">
        <f>IF(係数3!A85="","",係数3!A85)</f>
        <v/>
      </c>
      <c r="AV85" s="19" t="str">
        <f>IF(係数3!B85="","",係数3!B85)</f>
        <v/>
      </c>
      <c r="AW85" s="19" t="str">
        <f>IF(係数3!C85="","",係数3!C85)</f>
        <v>メニューD</v>
      </c>
      <c r="AX85" s="19">
        <f>IF(係数3!D85="","",係数3!D85)</f>
        <v>2.7599999999999999E-4</v>
      </c>
      <c r="AY85" s="19">
        <f>IF(係数3!E85="","",係数3!E85)</f>
        <v>2.7599999999999999E-4</v>
      </c>
      <c r="AZ85" s="19" t="str">
        <f>IF(係数3!F85="","",係数3!F85)</f>
        <v>荏原環境プラント(株)</v>
      </c>
      <c r="BA85" s="19" t="str">
        <f>IF(係数3!G85="","",係数3!G85)</f>
        <v>荏原環境プラント(株)_メニューD</v>
      </c>
      <c r="BB85" s="19">
        <f t="shared" si="19"/>
        <v>0.27599999999999997</v>
      </c>
      <c r="BD85" s="19" t="str">
        <f>IF(係数3!L86="","",係数3!L86)</f>
        <v>(株)アイモバイル</v>
      </c>
    </row>
    <row r="86" spans="47:56">
      <c r="AU86" s="19" t="str">
        <f>IF(係数3!A86="","",係数3!A86)</f>
        <v/>
      </c>
      <c r="AV86" s="19" t="str">
        <f>IF(係数3!B86="","",係数3!B86)</f>
        <v/>
      </c>
      <c r="AW86" s="19" t="str">
        <f>IF(係数3!C86="","",係数3!C86)</f>
        <v>メニューE</v>
      </c>
      <c r="AX86" s="19">
        <f>IF(係数3!D86="","",係数3!D86)</f>
        <v>2.0599999999999999E-4</v>
      </c>
      <c r="AY86" s="19">
        <f>IF(係数3!E86="","",係数3!E86)</f>
        <v>2.0599999999999999E-4</v>
      </c>
      <c r="AZ86" s="19" t="str">
        <f>IF(係数3!F86="","",係数3!F86)</f>
        <v>荏原環境プラント(株)</v>
      </c>
      <c r="BA86" s="19" t="str">
        <f>IF(係数3!G86="","",係数3!G86)</f>
        <v>荏原環境プラント(株)_メニューE</v>
      </c>
      <c r="BB86" s="19">
        <f t="shared" si="19"/>
        <v>0.20599999999999999</v>
      </c>
      <c r="BD86" s="19" t="str">
        <f>IF(係数3!L87="","",係数3!L87)</f>
        <v>青森県民エナジー(株)</v>
      </c>
    </row>
    <row r="87" spans="47:56">
      <c r="AU87" s="19" t="str">
        <f>IF(係数3!A87="","",係数3!A87)</f>
        <v/>
      </c>
      <c r="AV87" s="19" t="str">
        <f>IF(係数3!B87="","",係数3!B87)</f>
        <v/>
      </c>
      <c r="AW87" s="19" t="str">
        <f>IF(係数3!C87="","",係数3!C87)</f>
        <v>メニューF</v>
      </c>
      <c r="AX87" s="19">
        <f>IF(係数3!D87="","",係数3!D87)</f>
        <v>2.7599999999999999E-4</v>
      </c>
      <c r="AY87" s="19">
        <f>IF(係数3!E87="","",係数3!E87)</f>
        <v>2.7599999999999999E-4</v>
      </c>
      <c r="AZ87" s="19" t="str">
        <f>IF(係数3!F87="","",係数3!F87)</f>
        <v>荏原環境プラント(株)</v>
      </c>
      <c r="BA87" s="19" t="str">
        <f>IF(係数3!G87="","",係数3!G87)</f>
        <v>荏原環境プラント(株)_メニューF</v>
      </c>
      <c r="BB87" s="19">
        <f t="shared" si="19"/>
        <v>0.27599999999999997</v>
      </c>
      <c r="BD87" s="19" t="str">
        <f>IF(係数3!L88="","",係数3!L88)</f>
        <v>朝日ガスエナジー(株)</v>
      </c>
    </row>
    <row r="88" spans="47:56">
      <c r="AU88" s="19" t="str">
        <f>IF(係数3!A88="","",係数3!A88)</f>
        <v/>
      </c>
      <c r="AV88" s="19" t="str">
        <f>IF(係数3!B88="","",係数3!B88)</f>
        <v/>
      </c>
      <c r="AW88" s="19" t="str">
        <f>IF(係数3!C88="","",係数3!C88)</f>
        <v>メニューG</v>
      </c>
      <c r="AX88" s="19">
        <f>IF(係数3!D88="","",係数3!D88)</f>
        <v>3.4699999999999998E-4</v>
      </c>
      <c r="AY88" s="19">
        <f>IF(係数3!E88="","",係数3!E88)</f>
        <v>3.4699999999999998E-4</v>
      </c>
      <c r="AZ88" s="19" t="str">
        <f>IF(係数3!F88="","",係数3!F88)</f>
        <v>荏原環境プラント(株)</v>
      </c>
      <c r="BA88" s="19" t="str">
        <f>IF(係数3!G88="","",係数3!G88)</f>
        <v>荏原環境プラント(株)_メニューG</v>
      </c>
      <c r="BB88" s="19">
        <f t="shared" si="19"/>
        <v>0.34699999999999998</v>
      </c>
      <c r="BD88" s="19" t="str">
        <f>IF(係数3!L89="","",係数3!L89)</f>
        <v>旭化成(株)</v>
      </c>
    </row>
    <row r="89" spans="47:56">
      <c r="AU89" s="19" t="str">
        <f>IF(係数3!A89="","",係数3!A89)</f>
        <v/>
      </c>
      <c r="AV89" s="19" t="str">
        <f>IF(係数3!B89="","",係数3!B89)</f>
        <v/>
      </c>
      <c r="AW89" s="19" t="str">
        <f>IF(係数3!C89="","",係数3!C89)</f>
        <v>メニューH</v>
      </c>
      <c r="AX89" s="19">
        <f>IF(係数3!D89="","",係数3!D89)</f>
        <v>3.6499999999999998E-4</v>
      </c>
      <c r="AY89" s="19">
        <f>IF(係数3!E89="","",係数3!E89)</f>
        <v>3.6499999999999998E-4</v>
      </c>
      <c r="AZ89" s="19" t="str">
        <f>IF(係数3!F89="","",係数3!F89)</f>
        <v>荏原環境プラント(株)</v>
      </c>
      <c r="BA89" s="19" t="str">
        <f>IF(係数3!G89="","",係数3!G89)</f>
        <v>荏原環境プラント(株)_メニューH</v>
      </c>
      <c r="BB89" s="19">
        <f t="shared" si="19"/>
        <v>0.36499999999999999</v>
      </c>
      <c r="BD89" s="19" t="str">
        <f>IF(係数3!L90="","",係数3!L90)</f>
        <v>旭マルヰ(株)(旧：旭マルヰガス(株))</v>
      </c>
    </row>
    <row r="90" spans="47:56">
      <c r="AU90" s="19" t="str">
        <f>IF(係数3!A90="","",係数3!A90)</f>
        <v/>
      </c>
      <c r="AV90" s="19" t="str">
        <f>IF(係数3!B90="","",係数3!B90)</f>
        <v/>
      </c>
      <c r="AW90" s="19" t="str">
        <f>IF(係数3!C90="","",係数3!C90)</f>
        <v>メニューI</v>
      </c>
      <c r="AX90" s="19">
        <f>IF(係数3!D90="","",係数3!D90)</f>
        <v>2.5000000000000001E-4</v>
      </c>
      <c r="AY90" s="19">
        <f>IF(係数3!E90="","",係数3!E90)</f>
        <v>2.5000000000000001E-4</v>
      </c>
      <c r="AZ90" s="19" t="str">
        <f>IF(係数3!F90="","",係数3!F90)</f>
        <v>荏原環境プラント(株)</v>
      </c>
      <c r="BA90" s="19" t="str">
        <f>IF(係数3!G90="","",係数3!G90)</f>
        <v>荏原環境プラント(株)_メニューI</v>
      </c>
      <c r="BB90" s="19">
        <f t="shared" si="19"/>
        <v>0.25</v>
      </c>
      <c r="BD90" s="19" t="str">
        <f>IF(係数3!L91="","",係数3!L91)</f>
        <v>足利ガス(株)</v>
      </c>
    </row>
    <row r="91" spans="47:56">
      <c r="AU91" s="19" t="str">
        <f>IF(係数3!A91="","",係数3!A91)</f>
        <v/>
      </c>
      <c r="AV91" s="19" t="str">
        <f>IF(係数3!B91="","",係数3!B91)</f>
        <v/>
      </c>
      <c r="AW91" s="19" t="str">
        <f>IF(係数3!C91="","",係数3!C91)</f>
        <v>メニューJ</v>
      </c>
      <c r="AX91" s="19">
        <f>IF(係数3!D91="","",係数3!D91)</f>
        <v>2.9999999999999997E-4</v>
      </c>
      <c r="AY91" s="19">
        <f>IF(係数3!E91="","",係数3!E91)</f>
        <v>2.9999999999999997E-4</v>
      </c>
      <c r="AZ91" s="19" t="str">
        <f>IF(係数3!F91="","",係数3!F91)</f>
        <v>荏原環境プラント(株)</v>
      </c>
      <c r="BA91" s="19" t="str">
        <f>IF(係数3!G91="","",係数3!G91)</f>
        <v>荏原環境プラント(株)_メニューJ</v>
      </c>
      <c r="BB91" s="19">
        <f t="shared" si="19"/>
        <v>0.3</v>
      </c>
      <c r="BD91" s="19" t="str">
        <f>IF(係数3!L92="","",係数3!L92)</f>
        <v>(株)アシストワンエナジー</v>
      </c>
    </row>
    <row r="92" spans="47:56">
      <c r="AU92" s="19" t="str">
        <f>IF(係数3!A92="","",係数3!A92)</f>
        <v/>
      </c>
      <c r="AV92" s="19" t="str">
        <f>IF(係数3!B92="","",係数3!B92)</f>
        <v/>
      </c>
      <c r="AW92" s="19" t="str">
        <f>IF(係数3!C92="","",係数3!C92)</f>
        <v>メニューK</v>
      </c>
      <c r="AX92" s="19">
        <f>IF(係数3!D92="","",係数3!D92)</f>
        <v>1.6200000000000001E-4</v>
      </c>
      <c r="AY92" s="19">
        <f>IF(係数3!E92="","",係数3!E92)</f>
        <v>1.6200000000000001E-4</v>
      </c>
      <c r="AZ92" s="19" t="str">
        <f>IF(係数3!F92="","",係数3!F92)</f>
        <v>荏原環境プラント(株)</v>
      </c>
      <c r="BA92" s="19" t="str">
        <f>IF(係数3!G92="","",係数3!G92)</f>
        <v>荏原環境プラント(株)_メニューK</v>
      </c>
      <c r="BB92" s="19">
        <f t="shared" si="19"/>
        <v>0.16200000000000001</v>
      </c>
      <c r="BD92" s="19" t="str">
        <f>IF(係数3!L93="","",係数3!L93)</f>
        <v>アストマックス(株)</v>
      </c>
    </row>
    <row r="93" spans="47:56">
      <c r="AU93" s="19" t="str">
        <f>IF(係数3!A93="","",係数3!A93)</f>
        <v/>
      </c>
      <c r="AV93" s="19" t="str">
        <f>IF(係数3!B93="","",係数3!B93)</f>
        <v/>
      </c>
      <c r="AW93" s="19" t="str">
        <f>IF(係数3!C93="","",係数3!C93)</f>
        <v>メニューL</v>
      </c>
      <c r="AX93" s="19">
        <f>IF(係数3!D93="","",係数3!D93)</f>
        <v>4.2200000000000001E-4</v>
      </c>
      <c r="AY93" s="19">
        <f>IF(係数3!E93="","",係数3!E93)</f>
        <v>4.2200000000000001E-4</v>
      </c>
      <c r="AZ93" s="19" t="str">
        <f>IF(係数3!F93="","",係数3!F93)</f>
        <v>荏原環境プラント(株)</v>
      </c>
      <c r="BA93" s="19" t="str">
        <f>IF(係数3!G93="","",係数3!G93)</f>
        <v>荏原環境プラント(株)_メニューL</v>
      </c>
      <c r="BB93" s="19">
        <f t="shared" si="19"/>
        <v>0.42199999999999999</v>
      </c>
      <c r="BD93" s="19" t="str">
        <f>IF(係数3!L94="","",係数3!L94)</f>
        <v>アストマックス・エネルギー(株)</v>
      </c>
    </row>
    <row r="94" spans="47:56">
      <c r="AU94" s="19" t="str">
        <f>IF(係数3!A94="","",係数3!A94)</f>
        <v/>
      </c>
      <c r="AV94" s="19" t="str">
        <f>IF(係数3!B94="","",係数3!B94)</f>
        <v/>
      </c>
      <c r="AW94" s="19" t="str">
        <f>IF(係数3!C94="","",係数3!C94)</f>
        <v>メニューM</v>
      </c>
      <c r="AX94" s="19">
        <f>IF(係数3!D94="","",係数3!D94)</f>
        <v>3.6499999999999998E-4</v>
      </c>
      <c r="AY94" s="19">
        <f>IF(係数3!E94="","",係数3!E94)</f>
        <v>3.6499999999999998E-4</v>
      </c>
      <c r="AZ94" s="19" t="str">
        <f>IF(係数3!F94="","",係数3!F94)</f>
        <v>荏原環境プラント(株)</v>
      </c>
      <c r="BA94" s="19" t="str">
        <f>IF(係数3!G94="","",係数3!G94)</f>
        <v>荏原環境プラント(株)_メニューM</v>
      </c>
      <c r="BB94" s="19">
        <f t="shared" si="19"/>
        <v>0.36499999999999999</v>
      </c>
      <c r="BD94" s="19" t="str">
        <f>IF(係数3!L95="","",係数3!L95)</f>
        <v>アストモスエネルギー(株)</v>
      </c>
    </row>
    <row r="95" spans="47:56">
      <c r="AU95" s="19" t="str">
        <f>IF(係数3!A95="","",係数3!A95)</f>
        <v/>
      </c>
      <c r="AV95" s="19" t="str">
        <f>IF(係数3!B95="","",係数3!B95)</f>
        <v/>
      </c>
      <c r="AW95" s="19" t="str">
        <f>IF(係数3!C95="","",係数3!C95)</f>
        <v>メニューN</v>
      </c>
      <c r="AX95" s="19">
        <f>IF(係数3!D95="","",係数3!D95)</f>
        <v>4.6999999999999997E-5</v>
      </c>
      <c r="AY95" s="19">
        <f>IF(係数3!E95="","",係数3!E95)</f>
        <v>4.6999999999999997E-5</v>
      </c>
      <c r="AZ95" s="19" t="str">
        <f>IF(係数3!F95="","",係数3!F95)</f>
        <v>荏原環境プラント(株)</v>
      </c>
      <c r="BA95" s="19" t="str">
        <f>IF(係数3!G95="","",係数3!G95)</f>
        <v>荏原環境プラント(株)_メニューN</v>
      </c>
      <c r="BB95" s="19">
        <f t="shared" si="19"/>
        <v>4.7E-2</v>
      </c>
      <c r="BD95" s="19" t="str">
        <f>IF(係数3!L96="","",係数3!L96)</f>
        <v>厚木瓦斯(株)</v>
      </c>
    </row>
    <row r="96" spans="47:56">
      <c r="AU96" s="19" t="str">
        <f>IF(係数3!A96="","",係数3!A96)</f>
        <v/>
      </c>
      <c r="AV96" s="19" t="str">
        <f>IF(係数3!B96="","",係数3!B96)</f>
        <v/>
      </c>
      <c r="AW96" s="19" t="str">
        <f>IF(係数3!C96="","",係数3!C96)</f>
        <v>メニューO</v>
      </c>
      <c r="AX96" s="19">
        <f>IF(係数3!D96="","",係数3!D96)</f>
        <v>1.9000000000000001E-4</v>
      </c>
      <c r="AY96" s="19">
        <f>IF(係数3!E96="","",係数3!E96)</f>
        <v>1.9000000000000001E-4</v>
      </c>
      <c r="AZ96" s="19" t="str">
        <f>IF(係数3!F96="","",係数3!F96)</f>
        <v>荏原環境プラント(株)</v>
      </c>
      <c r="BA96" s="19" t="str">
        <f>IF(係数3!G96="","",係数3!G96)</f>
        <v>荏原環境プラント(株)_メニューO</v>
      </c>
      <c r="BB96" s="19">
        <f t="shared" si="19"/>
        <v>0.19</v>
      </c>
      <c r="BD96" s="19" t="str">
        <f>IF(係数3!L97="","",係数3!L97)</f>
        <v>(株)アット東京</v>
      </c>
    </row>
    <row r="97" spans="47:56">
      <c r="AU97" s="19" t="str">
        <f>IF(係数3!A97="","",係数3!A97)</f>
        <v/>
      </c>
      <c r="AV97" s="19" t="str">
        <f>IF(係数3!B97="","",係数3!B97)</f>
        <v/>
      </c>
      <c r="AW97" s="19" t="str">
        <f>IF(係数3!C97="","",係数3!C97)</f>
        <v>メニューP</v>
      </c>
      <c r="AX97" s="19">
        <f>IF(係数3!D97="","",係数3!D97)</f>
        <v>2.04E-4</v>
      </c>
      <c r="AY97" s="19">
        <f>IF(係数3!E97="","",係数3!E97)</f>
        <v>2.04E-4</v>
      </c>
      <c r="AZ97" s="19" t="str">
        <f>IF(係数3!F97="","",係数3!F97)</f>
        <v>荏原環境プラント(株)</v>
      </c>
      <c r="BA97" s="19" t="str">
        <f>IF(係数3!G97="","",係数3!G97)</f>
        <v>荏原環境プラント(株)_メニューP</v>
      </c>
      <c r="BB97" s="19">
        <f t="shared" si="19"/>
        <v>0.20399999999999999</v>
      </c>
      <c r="BD97" s="19" t="str">
        <f>IF(係数3!L98="","",係数3!L98)</f>
        <v>(株)アドバンテック</v>
      </c>
    </row>
    <row r="98" spans="47:56">
      <c r="AU98" s="19" t="str">
        <f>IF(係数3!A98="","",係数3!A98)</f>
        <v/>
      </c>
      <c r="AV98" s="19" t="str">
        <f>IF(係数3!B98="","",係数3!B98)</f>
        <v/>
      </c>
      <c r="AW98" s="19" t="str">
        <f>IF(係数3!C98="","",係数3!C98)</f>
        <v>メニューQ</v>
      </c>
      <c r="AX98" s="19">
        <f>IF(係数3!D98="","",係数3!D98)</f>
        <v>0</v>
      </c>
      <c r="AY98" s="19">
        <f>IF(係数3!E98="","",係数3!E98)</f>
        <v>0</v>
      </c>
      <c r="AZ98" s="19" t="str">
        <f>IF(係数3!F98="","",係数3!F98)</f>
        <v>荏原環境プラント(株)</v>
      </c>
      <c r="BA98" s="19" t="str">
        <f>IF(係数3!G98="","",係数3!G98)</f>
        <v>荏原環境プラント(株)_メニューQ</v>
      </c>
      <c r="BB98" s="19">
        <f t="shared" si="19"/>
        <v>0</v>
      </c>
      <c r="BD98" s="19" t="str">
        <f>IF(係数3!L99="","",係数3!L99)</f>
        <v>(株)アメニティ電力</v>
      </c>
    </row>
    <row r="99" spans="47:56">
      <c r="AU99" s="19" t="str">
        <f>IF(係数3!A99="","",係数3!A99)</f>
        <v/>
      </c>
      <c r="AV99" s="19" t="str">
        <f>IF(係数3!B99="","",係数3!B99)</f>
        <v/>
      </c>
      <c r="AW99" s="19" t="str">
        <f>IF(係数3!C99="","",係数3!C99)</f>
        <v>メニューR(残差)</v>
      </c>
      <c r="AX99" s="19">
        <f>IF(係数3!D99="","",係数3!D99)</f>
        <v>2.6200000000000003E-4</v>
      </c>
      <c r="AY99" s="19">
        <f>IF(係数3!E99="","",係数3!E99)</f>
        <v>2.6200000000000003E-4</v>
      </c>
      <c r="AZ99" s="19" t="str">
        <f>IF(係数3!F99="","",係数3!F99)</f>
        <v>荏原環境プラント(株)</v>
      </c>
      <c r="BA99" s="19" t="str">
        <f>IF(係数3!G99="","",係数3!G99)</f>
        <v>荏原環境プラント(株)_メニューR(残差)</v>
      </c>
      <c r="BB99" s="19">
        <f t="shared" si="19"/>
        <v>0.26200000000000001</v>
      </c>
      <c r="BD99" s="19" t="str">
        <f>IF(係数3!L100="","",係数3!L100)</f>
        <v>有明エナジー(株)</v>
      </c>
    </row>
    <row r="100" spans="47:56">
      <c r="AU100" s="19" t="str">
        <f>IF(係数3!A100="","",係数3!A100)</f>
        <v/>
      </c>
      <c r="AV100" s="19" t="str">
        <f>IF(係数3!B100="","",係数3!B100)</f>
        <v/>
      </c>
      <c r="AW100" s="19" t="str">
        <f>IF(係数3!C100="","",係数3!C100)</f>
        <v>(参考値)事業者全体</v>
      </c>
      <c r="AX100" s="19">
        <f>IF(係数3!D100="","",係数3!D100)</f>
        <v>2.4899999999999998E-4</v>
      </c>
      <c r="AY100" s="19">
        <f>IF(係数3!E100="","",係数3!E100)</f>
        <v>2.4899999999999998E-4</v>
      </c>
      <c r="AZ100" s="19" t="str">
        <f>IF(係数3!F100="","",係数3!F100)</f>
        <v>荏原環境プラント(株)</v>
      </c>
      <c r="BA100" s="19" t="str">
        <f>IF(係数3!G100="","",係数3!G100)</f>
        <v>荏原環境プラント(株)_(参考値)事業者全体</v>
      </c>
      <c r="BB100" s="19">
        <f t="shared" si="19"/>
        <v>0.24899999999999997</v>
      </c>
      <c r="BD100" s="19" t="str">
        <f>IF(係数3!L101="","",係数3!L101)</f>
        <v>アルカナエナジー(株)</v>
      </c>
    </row>
    <row r="101" spans="47:56">
      <c r="AU101" s="19" t="str">
        <f>IF(係数3!A101="","",係数3!A101)</f>
        <v>A0026</v>
      </c>
      <c r="AV101" s="19" t="str">
        <f>IF(係数3!B101="","",係数3!B101)</f>
        <v>東京エコサービス(株)</v>
      </c>
      <c r="AW101" s="19" t="str">
        <f>IF(係数3!C101="","",係数3!C101)</f>
        <v>メニューA</v>
      </c>
      <c r="AX101" s="19">
        <f>IF(係数3!D101="","",係数3!D101)</f>
        <v>0</v>
      </c>
      <c r="AY101" s="19">
        <f>IF(係数3!E101="","",係数3!E101)</f>
        <v>0</v>
      </c>
      <c r="AZ101" s="19" t="str">
        <f>IF(係数3!F101="","",係数3!F101)</f>
        <v>東京エコサービス(株)</v>
      </c>
      <c r="BA101" s="19" t="str">
        <f>IF(係数3!G101="","",係数3!G101)</f>
        <v>東京エコサービス(株)_メニューA</v>
      </c>
      <c r="BB101" s="19">
        <f t="shared" si="19"/>
        <v>0</v>
      </c>
      <c r="BD101" s="19" t="str">
        <f>IF(係数3!L102="","",係数3!L102)</f>
        <v>(株)エクスゲート(旧：(株)イーエムアイ)</v>
      </c>
    </row>
    <row r="102" spans="47:56">
      <c r="AU102" s="19" t="str">
        <f>IF(係数3!A102="","",係数3!A102)</f>
        <v/>
      </c>
      <c r="AV102" s="19" t="str">
        <f>IF(係数3!B102="","",係数3!B102)</f>
        <v/>
      </c>
      <c r="AW102" s="19" t="str">
        <f>IF(係数3!C102="","",係数3!C102)</f>
        <v>メニューB(残差)</v>
      </c>
      <c r="AX102" s="19">
        <f>IF(係数3!D102="","",係数3!D102)</f>
        <v>5.8E-5</v>
      </c>
      <c r="AY102" s="19">
        <f>IF(係数3!E102="","",係数3!E102)</f>
        <v>5.8E-5</v>
      </c>
      <c r="AZ102" s="19" t="str">
        <f>IF(係数3!F102="","",係数3!F102)</f>
        <v>東京エコサービス(株)</v>
      </c>
      <c r="BA102" s="19" t="str">
        <f>IF(係数3!G102="","",係数3!G102)</f>
        <v>東京エコサービス(株)_メニューB(残差)</v>
      </c>
      <c r="BB102" s="19">
        <f t="shared" si="19"/>
        <v>5.8000000000000003E-2</v>
      </c>
      <c r="BD102" s="19" t="str">
        <f>IF(係数3!L103="","",係数3!L103)</f>
        <v>(株)イーセル</v>
      </c>
    </row>
    <row r="103" spans="47:56">
      <c r="AU103" s="19" t="str">
        <f>IF(係数3!A103="","",係数3!A103)</f>
        <v/>
      </c>
      <c r="AV103" s="19" t="str">
        <f>IF(係数3!B103="","",係数3!B103)</f>
        <v/>
      </c>
      <c r="AW103" s="19" t="str">
        <f>IF(係数3!C103="","",係数3!C103)</f>
        <v>(参考値)事業者全体</v>
      </c>
      <c r="AX103" s="19">
        <f>IF(係数3!D103="","",係数3!D103)</f>
        <v>4.8999999999999998E-5</v>
      </c>
      <c r="AY103" s="19">
        <f>IF(係数3!E103="","",係数3!E103)</f>
        <v>4.8999999999999998E-5</v>
      </c>
      <c r="AZ103" s="19" t="str">
        <f>IF(係数3!F103="","",係数3!F103)</f>
        <v>東京エコサービス(株)</v>
      </c>
      <c r="BA103" s="19" t="str">
        <f>IF(係数3!G103="","",係数3!G103)</f>
        <v>東京エコサービス(株)_(参考値)事業者全体</v>
      </c>
      <c r="BB103" s="19">
        <f t="shared" si="19"/>
        <v>4.9000000000000002E-2</v>
      </c>
      <c r="BD103" s="19" t="str">
        <f>IF(係数3!L104="","",係数3!L104)</f>
        <v>飯田まちづくり電力(株)</v>
      </c>
    </row>
    <row r="104" spans="47:56">
      <c r="AU104" s="19" t="str">
        <f>IF(係数3!A104="","",係数3!A104)</f>
        <v>A0027</v>
      </c>
      <c r="AV104" s="19" t="str">
        <f>IF(係数3!B104="","",係数3!B104)</f>
        <v>ダイヤモンドパワー(株)</v>
      </c>
      <c r="AW104" s="19" t="str">
        <f>IF(係数3!C104="","",係数3!C104)</f>
        <v>メニューA</v>
      </c>
      <c r="AX104" s="19">
        <f>IF(係数3!D104="","",係数3!D104)</f>
        <v>0</v>
      </c>
      <c r="AY104" s="19">
        <f>IF(係数3!E104="","",係数3!E104)</f>
        <v>0</v>
      </c>
      <c r="AZ104" s="19" t="str">
        <f>IF(係数3!F104="","",係数3!F104)</f>
        <v>ダイヤモンドパワー(株)</v>
      </c>
      <c r="BA104" s="19" t="str">
        <f>IF(係数3!G104="","",係数3!G104)</f>
        <v>ダイヤモンドパワー(株)_メニューA</v>
      </c>
      <c r="BB104" s="19">
        <f t="shared" si="19"/>
        <v>0</v>
      </c>
      <c r="BD104" s="19" t="str">
        <f>IF(係数3!L105="","",係数3!L105)</f>
        <v>(株)イーネットワーク</v>
      </c>
    </row>
    <row r="105" spans="47:56">
      <c r="AU105" s="19" t="str">
        <f>IF(係数3!A105="","",係数3!A105)</f>
        <v/>
      </c>
      <c r="AV105" s="19" t="str">
        <f>IF(係数3!B105="","",係数3!B105)</f>
        <v/>
      </c>
      <c r="AW105" s="19" t="str">
        <f>IF(係数3!C105="","",係数3!C105)</f>
        <v>メニューB</v>
      </c>
      <c r="AX105" s="19">
        <f>IF(係数3!D105="","",係数3!D105)</f>
        <v>1.18E-4</v>
      </c>
      <c r="AY105" s="19">
        <f>IF(係数3!E105="","",係数3!E105)</f>
        <v>1.18E-4</v>
      </c>
      <c r="AZ105" s="19" t="str">
        <f>IF(係数3!F105="","",係数3!F105)</f>
        <v>ダイヤモンドパワー(株)</v>
      </c>
      <c r="BA105" s="19" t="str">
        <f>IF(係数3!G105="","",係数3!G105)</f>
        <v>ダイヤモンドパワー(株)_メニューB</v>
      </c>
      <c r="BB105" s="19">
        <f t="shared" si="19"/>
        <v>0.11799999999999999</v>
      </c>
      <c r="BD105" s="19" t="str">
        <f>IF(係数3!L106="","",係数3!L106)</f>
        <v>(株)イーネットワークシステムズ</v>
      </c>
    </row>
    <row r="106" spans="47:56">
      <c r="AU106" s="19" t="str">
        <f>IF(係数3!A106="","",係数3!A106)</f>
        <v/>
      </c>
      <c r="AV106" s="19" t="str">
        <f>IF(係数3!B106="","",係数3!B106)</f>
        <v/>
      </c>
      <c r="AW106" s="19" t="str">
        <f>IF(係数3!C106="","",係数3!C106)</f>
        <v>メニューC</v>
      </c>
      <c r="AX106" s="19">
        <f>IF(係数3!D106="","",係数3!D106)</f>
        <v>2.6899999999999998E-4</v>
      </c>
      <c r="AY106" s="19">
        <f>IF(係数3!E106="","",係数3!E106)</f>
        <v>2.6899999999999998E-4</v>
      </c>
      <c r="AZ106" s="19" t="str">
        <f>IF(係数3!F106="","",係数3!F106)</f>
        <v>ダイヤモンドパワー(株)</v>
      </c>
      <c r="BA106" s="19" t="str">
        <f>IF(係数3!G106="","",係数3!G106)</f>
        <v>ダイヤモンドパワー(株)_メニューC</v>
      </c>
      <c r="BB106" s="19">
        <f t="shared" si="19"/>
        <v>0.26899999999999996</v>
      </c>
      <c r="BD106" s="19" t="str">
        <f>IF(係数3!L107="","",係数3!L107)</f>
        <v>イーレックス(株)</v>
      </c>
    </row>
    <row r="107" spans="47:56">
      <c r="AU107" s="19" t="str">
        <f>IF(係数3!A107="","",係数3!A107)</f>
        <v/>
      </c>
      <c r="AV107" s="19" t="str">
        <f>IF(係数3!B107="","",係数3!B107)</f>
        <v/>
      </c>
      <c r="AW107" s="19" t="str">
        <f>IF(係数3!C107="","",係数3!C107)</f>
        <v>メニューD</v>
      </c>
      <c r="AX107" s="19">
        <f>IF(係数3!D107="","",係数3!D107)</f>
        <v>3.8400000000000001E-4</v>
      </c>
      <c r="AY107" s="19">
        <f>IF(係数3!E107="","",係数3!E107)</f>
        <v>3.8400000000000001E-4</v>
      </c>
      <c r="AZ107" s="19" t="str">
        <f>IF(係数3!F107="","",係数3!F107)</f>
        <v>ダイヤモンドパワー(株)</v>
      </c>
      <c r="BA107" s="19" t="str">
        <f>IF(係数3!G107="","",係数3!G107)</f>
        <v>ダイヤモンドパワー(株)_メニューD</v>
      </c>
      <c r="BB107" s="19">
        <f t="shared" si="19"/>
        <v>0.38400000000000001</v>
      </c>
      <c r="BD107" s="19" t="str">
        <f>IF(係数3!L108="","",係数3!L108)</f>
        <v>(株)池見石油店</v>
      </c>
    </row>
    <row r="108" spans="47:56">
      <c r="AU108" s="19" t="str">
        <f>IF(係数3!A108="","",係数3!A108)</f>
        <v/>
      </c>
      <c r="AV108" s="19" t="str">
        <f>IF(係数3!B108="","",係数3!B108)</f>
        <v/>
      </c>
      <c r="AW108" s="19" t="str">
        <f>IF(係数3!C108="","",係数3!C108)</f>
        <v>(参考値)事業者全体</v>
      </c>
      <c r="AX108" s="19">
        <f>IF(係数3!D108="","",係数3!D108)</f>
        <v>1.0059999999999999E-3</v>
      </c>
      <c r="AY108" s="19">
        <f>IF(係数3!E108="","",係数3!E108)</f>
        <v>1.0059999999999999E-3</v>
      </c>
      <c r="AZ108" s="19" t="str">
        <f>IF(係数3!F108="","",係数3!F108)</f>
        <v>ダイヤモンドパワー(株)</v>
      </c>
      <c r="BA108" s="19" t="str">
        <f>IF(係数3!G108="","",係数3!G108)</f>
        <v>ダイヤモンドパワー(株)_(参考値)事業者全体</v>
      </c>
      <c r="BB108" s="19">
        <f t="shared" si="19"/>
        <v>1.006</v>
      </c>
      <c r="BD108" s="19" t="str">
        <f>IF(係数3!L109="","",係数3!L109)</f>
        <v>いこま市民パワー(株)</v>
      </c>
    </row>
    <row r="109" spans="47:56">
      <c r="AU109" s="19" t="str">
        <f>IF(係数3!A109="","",係数3!A109)</f>
        <v>A0031</v>
      </c>
      <c r="AV109" s="19" t="str">
        <f>IF(係数3!B109="","",係数3!B109)</f>
        <v>(株)新出光</v>
      </c>
      <c r="AW109" s="19" t="str">
        <f>IF(係数3!C109="","",係数3!C109)</f>
        <v>メニューA</v>
      </c>
      <c r="AX109" s="19">
        <f>IF(係数3!D109="","",係数3!D109)</f>
        <v>0</v>
      </c>
      <c r="AY109" s="19">
        <f>IF(係数3!E109="","",係数3!E109)</f>
        <v>0</v>
      </c>
      <c r="AZ109" s="19" t="str">
        <f>IF(係数3!F109="","",係数3!F109)</f>
        <v>(株)新出光</v>
      </c>
      <c r="BA109" s="19" t="str">
        <f>IF(係数3!G109="","",係数3!G109)</f>
        <v>(株)新出光_メニューA</v>
      </c>
      <c r="BB109" s="19">
        <f t="shared" si="19"/>
        <v>0</v>
      </c>
      <c r="BD109" s="19" t="str">
        <f>IF(係数3!L110="","",係数3!L110)</f>
        <v>(株)イシオ</v>
      </c>
    </row>
    <row r="110" spans="47:56">
      <c r="AU110" s="19" t="str">
        <f>IF(係数3!A110="","",係数3!A110)</f>
        <v/>
      </c>
      <c r="AV110" s="19" t="str">
        <f>IF(係数3!B110="","",係数3!B110)</f>
        <v/>
      </c>
      <c r="AW110" s="19" t="str">
        <f>IF(係数3!C110="","",係数3!C110)</f>
        <v>メニューB</v>
      </c>
      <c r="AX110" s="19">
        <f>IF(係数3!D110="","",係数3!D110)</f>
        <v>0</v>
      </c>
      <c r="AY110" s="19">
        <f>IF(係数3!E110="","",係数3!E110)</f>
        <v>0</v>
      </c>
      <c r="AZ110" s="19" t="str">
        <f>IF(係数3!F110="","",係数3!F110)</f>
        <v>(株)新出光</v>
      </c>
      <c r="BA110" s="19" t="str">
        <f>IF(係数3!G110="","",係数3!G110)</f>
        <v>(株)新出光_メニューB</v>
      </c>
      <c r="BB110" s="19">
        <f t="shared" si="19"/>
        <v>0</v>
      </c>
      <c r="BD110" s="19" t="str">
        <f>IF(係数3!L111="","",係数3!L111)</f>
        <v>一般財団法人泉佐野電力</v>
      </c>
    </row>
    <row r="111" spans="47:56">
      <c r="AU111" s="19" t="str">
        <f>IF(係数3!A111="","",係数3!A111)</f>
        <v/>
      </c>
      <c r="AV111" s="19" t="str">
        <f>IF(係数3!B111="","",係数3!B111)</f>
        <v/>
      </c>
      <c r="AW111" s="19" t="str">
        <f>IF(係数3!C111="","",係数3!C111)</f>
        <v>メニューC</v>
      </c>
      <c r="AX111" s="19">
        <f>IF(係数3!D111="","",係数3!D111)</f>
        <v>0</v>
      </c>
      <c r="AY111" s="19">
        <f>IF(係数3!E111="","",係数3!E111)</f>
        <v>0</v>
      </c>
      <c r="AZ111" s="19" t="str">
        <f>IF(係数3!F111="","",係数3!F111)</f>
        <v>(株)新出光</v>
      </c>
      <c r="BA111" s="19" t="str">
        <f>IF(係数3!G111="","",係数3!G111)</f>
        <v>(株)新出光_メニューC</v>
      </c>
      <c r="BB111" s="19">
        <f t="shared" si="19"/>
        <v>0</v>
      </c>
      <c r="BD111" s="19" t="str">
        <f>IF(係数3!L112="","",係数3!L112)</f>
        <v>(株)いずみみらい</v>
      </c>
    </row>
    <row r="112" spans="47:56">
      <c r="AU112" s="19" t="str">
        <f>IF(係数3!A112="","",係数3!A112)</f>
        <v/>
      </c>
      <c r="AV112" s="19" t="str">
        <f>IF(係数3!B112="","",係数3!B112)</f>
        <v/>
      </c>
      <c r="AW112" s="19" t="str">
        <f>IF(係数3!C112="","",係数3!C112)</f>
        <v>メニューD</v>
      </c>
      <c r="AX112" s="19">
        <f>IF(係数3!D112="","",係数3!D112)</f>
        <v>3.1399999999999999E-4</v>
      </c>
      <c r="AY112" s="19">
        <f>IF(係数3!E112="","",係数3!E112)</f>
        <v>3.1399999999999999E-4</v>
      </c>
      <c r="AZ112" s="19" t="str">
        <f>IF(係数3!F112="","",係数3!F112)</f>
        <v>(株)新出光</v>
      </c>
      <c r="BA112" s="19" t="str">
        <f>IF(係数3!G112="","",係数3!G112)</f>
        <v>(株)新出光_メニューD</v>
      </c>
      <c r="BB112" s="19">
        <f t="shared" si="19"/>
        <v>0.314</v>
      </c>
      <c r="BD112" s="19" t="str">
        <f>IF(係数3!L113="","",係数3!L113)</f>
        <v>いずも縁結び電力(株)</v>
      </c>
    </row>
    <row r="113" spans="47:56">
      <c r="AU113" s="19" t="str">
        <f>IF(係数3!A113="","",係数3!A113)</f>
        <v/>
      </c>
      <c r="AV113" s="19" t="str">
        <f>IF(係数3!B113="","",係数3!B113)</f>
        <v/>
      </c>
      <c r="AW113" s="19" t="str">
        <f>IF(係数3!C113="","",係数3!C113)</f>
        <v>メニューE</v>
      </c>
      <c r="AX113" s="19">
        <f>IF(係数3!D113="","",係数3!D113)</f>
        <v>2.5900000000000001E-4</v>
      </c>
      <c r="AY113" s="19">
        <f>IF(係数3!E113="","",係数3!E113)</f>
        <v>2.5900000000000001E-4</v>
      </c>
      <c r="AZ113" s="19" t="str">
        <f>IF(係数3!F113="","",係数3!F113)</f>
        <v>(株)新出光</v>
      </c>
      <c r="BA113" s="19" t="str">
        <f>IF(係数3!G113="","",係数3!G113)</f>
        <v>(株)新出光_メニューE</v>
      </c>
      <c r="BB113" s="19">
        <f t="shared" si="19"/>
        <v>0.25900000000000001</v>
      </c>
      <c r="BD113" s="19" t="str">
        <f>IF(係数3!L114="","",係数3!L114)</f>
        <v>出雲ガス(株)</v>
      </c>
    </row>
    <row r="114" spans="47:56">
      <c r="AU114" s="19" t="str">
        <f>IF(係数3!A114="","",係数3!A114)</f>
        <v/>
      </c>
      <c r="AV114" s="19" t="str">
        <f>IF(係数3!B114="","",係数3!B114)</f>
        <v/>
      </c>
      <c r="AW114" s="19" t="str">
        <f>IF(係数3!C114="","",係数3!C114)</f>
        <v>メニューF</v>
      </c>
      <c r="AX114" s="19">
        <f>IF(係数3!D114="","",係数3!D114)</f>
        <v>0</v>
      </c>
      <c r="AY114" s="19">
        <f>IF(係数3!E114="","",係数3!E114)</f>
        <v>0</v>
      </c>
      <c r="AZ114" s="19" t="str">
        <f>IF(係数3!F114="","",係数3!F114)</f>
        <v>(株)新出光</v>
      </c>
      <c r="BA114" s="19" t="str">
        <f>IF(係数3!G114="","",係数3!G114)</f>
        <v>(株)新出光_メニューF</v>
      </c>
      <c r="BB114" s="19">
        <f t="shared" si="19"/>
        <v>0</v>
      </c>
      <c r="BD114" s="19" t="str">
        <f>IF(係数3!L115="","",係数3!L115)</f>
        <v>出雲ケーブルビジョン(株)</v>
      </c>
    </row>
    <row r="115" spans="47:56">
      <c r="AU115" s="19" t="str">
        <f>IF(係数3!A115="","",係数3!A115)</f>
        <v/>
      </c>
      <c r="AV115" s="19" t="str">
        <f>IF(係数3!B115="","",係数3!B115)</f>
        <v/>
      </c>
      <c r="AW115" s="19" t="str">
        <f>IF(係数3!C115="","",係数3!C115)</f>
        <v>メニューG</v>
      </c>
      <c r="AX115" s="19">
        <f>IF(係数3!D115="","",係数3!D115)</f>
        <v>0</v>
      </c>
      <c r="AY115" s="19">
        <f>IF(係数3!E115="","",係数3!E115)</f>
        <v>0</v>
      </c>
      <c r="AZ115" s="19" t="str">
        <f>IF(係数3!F115="","",係数3!F115)</f>
        <v>(株)新出光</v>
      </c>
      <c r="BA115" s="19" t="str">
        <f>IF(係数3!G115="","",係数3!G115)</f>
        <v>(株)新出光_メニューG</v>
      </c>
      <c r="BB115" s="19">
        <f t="shared" si="19"/>
        <v>0</v>
      </c>
      <c r="BD115" s="19" t="str">
        <f>IF(係数3!L116="","",係数3!L116)</f>
        <v>伊勢崎ガス(株)</v>
      </c>
    </row>
    <row r="116" spans="47:56">
      <c r="AU116" s="19" t="str">
        <f>IF(係数3!A116="","",係数3!A116)</f>
        <v/>
      </c>
      <c r="AV116" s="19" t="str">
        <f>IF(係数3!B116="","",係数3!B116)</f>
        <v/>
      </c>
      <c r="AW116" s="19" t="str">
        <f>IF(係数3!C116="","",係数3!C116)</f>
        <v>メニューH</v>
      </c>
      <c r="AX116" s="19">
        <f>IF(係数3!D116="","",係数3!D116)</f>
        <v>0</v>
      </c>
      <c r="AY116" s="19">
        <f>IF(係数3!E116="","",係数3!E116)</f>
        <v>0</v>
      </c>
      <c r="AZ116" s="19" t="str">
        <f>IF(係数3!F116="","",係数3!F116)</f>
        <v>(株)新出光</v>
      </c>
      <c r="BA116" s="19" t="str">
        <f>IF(係数3!G116="","",係数3!G116)</f>
        <v>(株)新出光_メニューH</v>
      </c>
      <c r="BB116" s="19">
        <f t="shared" si="19"/>
        <v>0</v>
      </c>
      <c r="BD116" s="19" t="str">
        <f>IF(係数3!L117="","",係数3!L117)</f>
        <v>(株)いちき串木野電力</v>
      </c>
    </row>
    <row r="117" spans="47:56">
      <c r="AU117" s="19" t="str">
        <f>IF(係数3!A117="","",係数3!A117)</f>
        <v/>
      </c>
      <c r="AV117" s="19" t="str">
        <f>IF(係数3!B117="","",係数3!B117)</f>
        <v/>
      </c>
      <c r="AW117" s="19" t="str">
        <f>IF(係数3!C117="","",係数3!C117)</f>
        <v>メニューI</v>
      </c>
      <c r="AX117" s="19">
        <f>IF(係数3!D117="","",係数3!D117)</f>
        <v>0</v>
      </c>
      <c r="AY117" s="19">
        <f>IF(係数3!E117="","",係数3!E117)</f>
        <v>0</v>
      </c>
      <c r="AZ117" s="19" t="str">
        <f>IF(係数3!F117="","",係数3!F117)</f>
        <v>(株)新出光</v>
      </c>
      <c r="BA117" s="19" t="str">
        <f>IF(係数3!G117="","",係数3!G117)</f>
        <v>(株)新出光_メニューI</v>
      </c>
      <c r="BB117" s="19">
        <f t="shared" si="19"/>
        <v>0</v>
      </c>
      <c r="BD117" s="19" t="str">
        <f>IF(係数3!L118="","",係数3!L118)</f>
        <v>いちのみや未来エネルギー(株)</v>
      </c>
    </row>
    <row r="118" spans="47:56">
      <c r="AU118" s="19" t="str">
        <f>IF(係数3!A118="","",係数3!A118)</f>
        <v/>
      </c>
      <c r="AV118" s="19" t="str">
        <f>IF(係数3!B118="","",係数3!B118)</f>
        <v/>
      </c>
      <c r="AW118" s="19" t="str">
        <f>IF(係数3!C118="","",係数3!C118)</f>
        <v>メニューJ</v>
      </c>
      <c r="AX118" s="19">
        <f>IF(係数3!D118="","",係数3!D118)</f>
        <v>0</v>
      </c>
      <c r="AY118" s="19">
        <f>IF(係数3!E118="","",係数3!E118)</f>
        <v>0</v>
      </c>
      <c r="AZ118" s="19" t="str">
        <f>IF(係数3!F118="","",係数3!F118)</f>
        <v>(株)新出光</v>
      </c>
      <c r="BA118" s="19" t="str">
        <f>IF(係数3!G118="","",係数3!G118)</f>
        <v>(株)新出光_メニューJ</v>
      </c>
      <c r="BB118" s="19">
        <f t="shared" si="19"/>
        <v>0</v>
      </c>
      <c r="BD118" s="19" t="str">
        <f>IF(係数3!L119="","",係数3!L119)</f>
        <v>出光興産(株)</v>
      </c>
    </row>
    <row r="119" spans="47:56">
      <c r="AU119" s="19" t="str">
        <f>IF(係数3!A119="","",係数3!A119)</f>
        <v/>
      </c>
      <c r="AV119" s="19" t="str">
        <f>IF(係数3!B119="","",係数3!B119)</f>
        <v/>
      </c>
      <c r="AW119" s="19" t="str">
        <f>IF(係数3!C119="","",係数3!C119)</f>
        <v>メニューK(残差)</v>
      </c>
      <c r="AX119" s="19">
        <f>IF(係数3!D119="","",係数3!D119)</f>
        <v>5.1999999999999995E-4</v>
      </c>
      <c r="AY119" s="19">
        <f>IF(係数3!E119="","",係数3!E119)</f>
        <v>5.1999999999999995E-4</v>
      </c>
      <c r="AZ119" s="19" t="str">
        <f>IF(係数3!F119="","",係数3!F119)</f>
        <v>(株)新出光</v>
      </c>
      <c r="BA119" s="19" t="str">
        <f>IF(係数3!G119="","",係数3!G119)</f>
        <v>(株)新出光_メニューK(残差)</v>
      </c>
      <c r="BB119" s="19">
        <f t="shared" si="19"/>
        <v>0.51999999999999991</v>
      </c>
      <c r="BD119" s="19" t="str">
        <f>IF(係数3!L120="","",係数3!L120)</f>
        <v>伊藤忠エネクス(株)</v>
      </c>
    </row>
    <row r="120" spans="47:56">
      <c r="AU120" s="19" t="str">
        <f>IF(係数3!A120="","",係数3!A120)</f>
        <v/>
      </c>
      <c r="AV120" s="19" t="str">
        <f>IF(係数3!B120="","",係数3!B120)</f>
        <v/>
      </c>
      <c r="AW120" s="19" t="str">
        <f>IF(係数3!C120="","",係数3!C120)</f>
        <v>(参考値)事業者全体</v>
      </c>
      <c r="AX120" s="19">
        <f>IF(係数3!D120="","",係数3!D120)</f>
        <v>4.3300000000000001E-4</v>
      </c>
      <c r="AY120" s="19">
        <f>IF(係数3!E120="","",係数3!E120)</f>
        <v>4.3300000000000001E-4</v>
      </c>
      <c r="AZ120" s="19" t="str">
        <f>IF(係数3!F120="","",係数3!F120)</f>
        <v>(株)新出光</v>
      </c>
      <c r="BA120" s="19" t="str">
        <f>IF(係数3!G120="","",係数3!G120)</f>
        <v>(株)新出光_(参考値)事業者全体</v>
      </c>
      <c r="BB120" s="19">
        <f t="shared" si="19"/>
        <v>0.433</v>
      </c>
      <c r="BD120" s="19" t="str">
        <f>IF(係数3!L121="","",係数3!L121)</f>
        <v>伊藤忠商事(株)</v>
      </c>
    </row>
    <row r="121" spans="47:56">
      <c r="AU121" s="19" t="str">
        <f>IF(係数3!A121="","",係数3!A121)</f>
        <v>A0032</v>
      </c>
      <c r="AV121" s="19" t="str">
        <f>IF(係数3!B121="","",係数3!B121)</f>
        <v>セントラル石油瓦斯(株)</v>
      </c>
      <c r="AW121" s="19" t="str">
        <f>IF(係数3!C121="","",係数3!C121)</f>
        <v/>
      </c>
      <c r="AX121" s="19">
        <f>IF(係数3!D121="","",係数3!D121)</f>
        <v>3.4900000000000003E-4</v>
      </c>
      <c r="AY121" s="19">
        <f>IF(係数3!E121="","",係数3!E121)</f>
        <v>3.4900000000000003E-4</v>
      </c>
      <c r="AZ121" s="19" t="str">
        <f>IF(係数3!F121="","",係数3!F121)</f>
        <v>セントラル石油瓦斯(株)</v>
      </c>
      <c r="BA121" s="19" t="str">
        <f>IF(係数3!G121="","",係数3!G121)</f>
        <v>セントラル石油瓦斯(株)_</v>
      </c>
      <c r="BB121" s="19">
        <f t="shared" si="19"/>
        <v>0.34900000000000003</v>
      </c>
      <c r="BD121" s="19" t="str">
        <f>IF(係数3!L122="","",係数3!L122)</f>
        <v>伊藤忠プランテック(株)</v>
      </c>
    </row>
    <row r="122" spans="47:56">
      <c r="AU122" s="19" t="str">
        <f>IF(係数3!A122="","",係数3!A122)</f>
        <v>A0034</v>
      </c>
      <c r="AV122" s="19" t="str">
        <f>IF(係数3!B122="","",係数3!B122)</f>
        <v>一般財団法人泉佐野電力</v>
      </c>
      <c r="AW122" s="19" t="str">
        <f>IF(係数3!C122="","",係数3!C122)</f>
        <v/>
      </c>
      <c r="AX122" s="19">
        <f>IF(係数3!D122="","",係数3!D122)</f>
        <v>4.64E-4</v>
      </c>
      <c r="AY122" s="19">
        <f>IF(係数3!E122="","",係数3!E122)</f>
        <v>4.64E-4</v>
      </c>
      <c r="AZ122" s="19" t="str">
        <f>IF(係数3!F122="","",係数3!F122)</f>
        <v>一般財団法人泉佐野電力</v>
      </c>
      <c r="BA122" s="19" t="str">
        <f>IF(係数3!G122="","",係数3!G122)</f>
        <v>一般財団法人泉佐野電力_</v>
      </c>
      <c r="BB122" s="19">
        <f t="shared" si="19"/>
        <v>0.46400000000000002</v>
      </c>
      <c r="BD122" s="19" t="str">
        <f>IF(係数3!L123="","",係数3!L123)</f>
        <v>(株)いなしきエナジー</v>
      </c>
    </row>
    <row r="123" spans="47:56">
      <c r="AU123" s="19" t="str">
        <f>IF(係数3!A123="","",係数3!A123)</f>
        <v>A0035</v>
      </c>
      <c r="AV123" s="19" t="str">
        <f>IF(係数3!B123="","",係数3!B123)</f>
        <v>コスモエネルギーソリューションズ(株)</v>
      </c>
      <c r="AW123" s="19" t="str">
        <f>IF(係数3!C123="","",係数3!C123)</f>
        <v>メニューA</v>
      </c>
      <c r="AX123" s="19">
        <f>IF(係数3!D123="","",係数3!D123)</f>
        <v>0</v>
      </c>
      <c r="AY123" s="19">
        <f>IF(係数3!E123="","",係数3!E123)</f>
        <v>0</v>
      </c>
      <c r="AZ123" s="19" t="str">
        <f>IF(係数3!F123="","",係数3!F123)</f>
        <v>コスモエネルギーソリューションズ(株)</v>
      </c>
      <c r="BA123" s="19" t="str">
        <f>IF(係数3!G123="","",係数3!G123)</f>
        <v>コスモエネルギーソリューションズ(株)_メニューA</v>
      </c>
      <c r="BB123" s="19">
        <f t="shared" si="19"/>
        <v>0</v>
      </c>
      <c r="BD123" s="19" t="str">
        <f>IF(係数3!L124="","",係数3!L124)</f>
        <v>入間ガス(株)</v>
      </c>
    </row>
    <row r="124" spans="47:56">
      <c r="AU124" s="19" t="str">
        <f>IF(係数3!A124="","",係数3!A124)</f>
        <v/>
      </c>
      <c r="AV124" s="19" t="str">
        <f>IF(係数3!B124="","",係数3!B124)</f>
        <v/>
      </c>
      <c r="AW124" s="19" t="str">
        <f>IF(係数3!C124="","",係数3!C124)</f>
        <v>メニューB</v>
      </c>
      <c r="AX124" s="19">
        <f>IF(係数3!D124="","",係数3!D124)</f>
        <v>3.9999999999999998E-6</v>
      </c>
      <c r="AY124" s="19">
        <f>IF(係数3!E124="","",係数3!E124)</f>
        <v>3.9999999999999998E-6</v>
      </c>
      <c r="AZ124" s="19" t="str">
        <f>IF(係数3!F124="","",係数3!F124)</f>
        <v>コスモエネルギーソリューションズ(株)</v>
      </c>
      <c r="BA124" s="19" t="str">
        <f>IF(係数3!G124="","",係数3!G124)</f>
        <v>コスモエネルギーソリューションズ(株)_メニューB</v>
      </c>
      <c r="BB124" s="19">
        <f t="shared" si="19"/>
        <v>4.0000000000000001E-3</v>
      </c>
      <c r="BD124" s="19" t="str">
        <f>IF(係数3!L125="","",係数3!L125)</f>
        <v>イワタニ関東(株)</v>
      </c>
    </row>
    <row r="125" spans="47:56">
      <c r="AU125" s="19" t="str">
        <f>IF(係数3!A125="","",係数3!A125)</f>
        <v/>
      </c>
      <c r="AV125" s="19" t="str">
        <f>IF(係数3!B125="","",係数3!B125)</f>
        <v/>
      </c>
      <c r="AW125" s="19" t="str">
        <f>IF(係数3!C125="","",係数3!C125)</f>
        <v>メニューC</v>
      </c>
      <c r="AX125" s="19">
        <f>IF(係数3!D125="","",係数3!D125)</f>
        <v>9.1000000000000003E-5</v>
      </c>
      <c r="AY125" s="19">
        <f>IF(係数3!E125="","",係数3!E125)</f>
        <v>9.1000000000000003E-5</v>
      </c>
      <c r="AZ125" s="19" t="str">
        <f>IF(係数3!F125="","",係数3!F125)</f>
        <v>コスモエネルギーソリューションズ(株)</v>
      </c>
      <c r="BA125" s="19" t="str">
        <f>IF(係数3!G125="","",係数3!G125)</f>
        <v>コスモエネルギーソリューションズ(株)_メニューC</v>
      </c>
      <c r="BB125" s="19">
        <f t="shared" si="19"/>
        <v>9.0999999999999998E-2</v>
      </c>
      <c r="BD125" s="19" t="str">
        <f>IF(係数3!L126="","",係数3!L126)</f>
        <v>イワタニ首都圏(株)</v>
      </c>
    </row>
    <row r="126" spans="47:56">
      <c r="AU126" s="19" t="str">
        <f>IF(係数3!A126="","",係数3!A126)</f>
        <v/>
      </c>
      <c r="AV126" s="19" t="str">
        <f>IF(係数3!B126="","",係数3!B126)</f>
        <v/>
      </c>
      <c r="AW126" s="19" t="str">
        <f>IF(係数3!C126="","",係数3!C126)</f>
        <v>メニューD</v>
      </c>
      <c r="AX126" s="19">
        <f>IF(係数3!D126="","",係数3!D126)</f>
        <v>1.12E-4</v>
      </c>
      <c r="AY126" s="19">
        <f>IF(係数3!E126="","",係数3!E126)</f>
        <v>1.12E-4</v>
      </c>
      <c r="AZ126" s="19" t="str">
        <f>IF(係数3!F126="","",係数3!F126)</f>
        <v>コスモエネルギーソリューションズ(株)</v>
      </c>
      <c r="BA126" s="19" t="str">
        <f>IF(係数3!G126="","",係数3!G126)</f>
        <v>コスモエネルギーソリューションズ(株)_メニューD</v>
      </c>
      <c r="BB126" s="19">
        <f t="shared" si="19"/>
        <v>0.112</v>
      </c>
      <c r="BD126" s="19" t="str">
        <f>IF(係数3!L127="","",係数3!L127)</f>
        <v>イワタニセントラル北海道(株)</v>
      </c>
    </row>
    <row r="127" spans="47:56">
      <c r="AU127" s="19" t="str">
        <f>IF(係数3!A127="","",係数3!A127)</f>
        <v/>
      </c>
      <c r="AV127" s="19" t="str">
        <f>IF(係数3!B127="","",係数3!B127)</f>
        <v/>
      </c>
      <c r="AW127" s="19" t="str">
        <f>IF(係数3!C127="","",係数3!C127)</f>
        <v>メニューE(残差)</v>
      </c>
      <c r="AX127" s="19">
        <f>IF(係数3!D127="","",係数3!D127)</f>
        <v>9.2500000000000004E-4</v>
      </c>
      <c r="AY127" s="19">
        <f>IF(係数3!E127="","",係数3!E127)</f>
        <v>9.2500000000000004E-4</v>
      </c>
      <c r="AZ127" s="19" t="str">
        <f>IF(係数3!F127="","",係数3!F127)</f>
        <v>コスモエネルギーソリューションズ(株)</v>
      </c>
      <c r="BA127" s="19" t="str">
        <f>IF(係数3!G127="","",係数3!G127)</f>
        <v>コスモエネルギーソリューションズ(株)_メニューE(残差)</v>
      </c>
      <c r="BB127" s="19">
        <f t="shared" si="19"/>
        <v>0.92500000000000004</v>
      </c>
      <c r="BD127" s="19" t="str">
        <f>IF(係数3!L128="","",係数3!L128)</f>
        <v>イワタニ東海(株)</v>
      </c>
    </row>
    <row r="128" spans="47:56">
      <c r="AU128" s="19" t="str">
        <f>IF(係数3!A128="","",係数3!A128)</f>
        <v/>
      </c>
      <c r="AV128" s="19" t="str">
        <f>IF(係数3!B128="","",係数3!B128)</f>
        <v/>
      </c>
      <c r="AW128" s="19" t="str">
        <f>IF(係数3!C128="","",係数3!C128)</f>
        <v>(参考値)事業者全体</v>
      </c>
      <c r="AX128" s="19">
        <f>IF(係数3!D128="","",係数3!D128)</f>
        <v>3.4900000000000003E-4</v>
      </c>
      <c r="AY128" s="19">
        <f>IF(係数3!E128="","",係数3!E128)</f>
        <v>3.4900000000000003E-4</v>
      </c>
      <c r="AZ128" s="19" t="str">
        <f>IF(係数3!F128="","",係数3!F128)</f>
        <v>コスモエネルギーソリューションズ(株)</v>
      </c>
      <c r="BA128" s="19" t="str">
        <f>IF(係数3!G128="","",係数3!G128)</f>
        <v>コスモエネルギーソリューションズ(株)_(参考値)事業者全体</v>
      </c>
      <c r="BB128" s="19">
        <f t="shared" si="19"/>
        <v>0.34900000000000003</v>
      </c>
      <c r="BD128" s="19" t="str">
        <f>IF(係数3!L129="","",係数3!L129)</f>
        <v>イワタニ長野(株)</v>
      </c>
    </row>
    <row r="129" spans="47:56">
      <c r="AU129" s="19" t="str">
        <f>IF(係数3!A129="","",係数3!A129)</f>
        <v>A0036</v>
      </c>
      <c r="AV129" s="19" t="str">
        <f>IF(係数3!B129="","",係数3!B129)</f>
        <v>(株)グリーンサークル</v>
      </c>
      <c r="AW129" s="19" t="str">
        <f>IF(係数3!C129="","",係数3!C129)</f>
        <v>メニューA</v>
      </c>
      <c r="AX129" s="19">
        <f>IF(係数3!D129="","",係数3!D129)</f>
        <v>0</v>
      </c>
      <c r="AY129" s="19">
        <f>IF(係数3!E129="","",係数3!E129)</f>
        <v>0</v>
      </c>
      <c r="AZ129" s="19" t="str">
        <f>IF(係数3!F129="","",係数3!F129)</f>
        <v>(株)グリーンサークル</v>
      </c>
      <c r="BA129" s="19" t="str">
        <f>IF(係数3!G129="","",係数3!G129)</f>
        <v>(株)グリーンサークル_メニューA</v>
      </c>
      <c r="BB129" s="19">
        <f t="shared" si="19"/>
        <v>0</v>
      </c>
      <c r="BD129" s="19" t="str">
        <f>IF(係数3!L130="","",係数3!L130)</f>
        <v>イワタニ三重(株)</v>
      </c>
    </row>
    <row r="130" spans="47:56">
      <c r="AU130" s="19" t="str">
        <f>IF(係数3!A130="","",係数3!A130)</f>
        <v/>
      </c>
      <c r="AV130" s="19" t="str">
        <f>IF(係数3!B130="","",係数3!B130)</f>
        <v/>
      </c>
      <c r="AW130" s="19" t="str">
        <f>IF(係数3!C130="","",係数3!C130)</f>
        <v>メニューB(残差)</v>
      </c>
      <c r="AX130" s="19">
        <f>IF(係数3!D130="","",係数3!D130)</f>
        <v>4.3600000000000003E-4</v>
      </c>
      <c r="AY130" s="19">
        <f>IF(係数3!E130="","",係数3!E130)</f>
        <v>4.3600000000000003E-4</v>
      </c>
      <c r="AZ130" s="19" t="str">
        <f>IF(係数3!F130="","",係数3!F130)</f>
        <v>(株)グリーンサークル</v>
      </c>
      <c r="BA130" s="19" t="str">
        <f>IF(係数3!G130="","",係数3!G130)</f>
        <v>(株)グリーンサークル_メニューB(残差)</v>
      </c>
      <c r="BB130" s="19">
        <f t="shared" si="19"/>
        <v>0.43600000000000005</v>
      </c>
      <c r="BD130" s="19" t="str">
        <f>IF(係数3!L131="","",係数3!L131)</f>
        <v>(株)岩手ウッドパワー</v>
      </c>
    </row>
    <row r="131" spans="47:56">
      <c r="AU131" s="19" t="str">
        <f>IF(係数3!A131="","",係数3!A131)</f>
        <v/>
      </c>
      <c r="AV131" s="19" t="str">
        <f>IF(係数3!B131="","",係数3!B131)</f>
        <v/>
      </c>
      <c r="AW131" s="19" t="str">
        <f>IF(係数3!C131="","",係数3!C131)</f>
        <v>(参考値)事業者全体</v>
      </c>
      <c r="AX131" s="19">
        <f>IF(係数3!D131="","",係数3!D131)</f>
        <v>2.8600000000000001E-4</v>
      </c>
      <c r="AY131" s="19">
        <f>IF(係数3!E131="","",係数3!E131)</f>
        <v>2.8600000000000001E-4</v>
      </c>
      <c r="AZ131" s="19" t="str">
        <f>IF(係数3!F131="","",係数3!F131)</f>
        <v>(株)グリーンサークル</v>
      </c>
      <c r="BA131" s="19" t="str">
        <f>IF(係数3!G131="","",係数3!G131)</f>
        <v>(株)グリーンサークル_(参考値)事業者全体</v>
      </c>
      <c r="BB131" s="19">
        <f t="shared" si="19"/>
        <v>0.28600000000000003</v>
      </c>
      <c r="BD131" s="19" t="str">
        <f>IF(係数3!L132="","",係数3!L132)</f>
        <v>ヴィジョナリーパワー(株)</v>
      </c>
    </row>
    <row r="132" spans="47:56">
      <c r="AU132" s="19" t="str">
        <f>IF(係数3!A132="","",係数3!A132)</f>
        <v>A0039</v>
      </c>
      <c r="AV132" s="19" t="str">
        <f>IF(係数3!B132="","",係数3!B132)</f>
        <v>北海道瓦斯(株)</v>
      </c>
      <c r="AW132" s="19" t="str">
        <f>IF(係数3!C132="","",係数3!C132)</f>
        <v>メニューA</v>
      </c>
      <c r="AX132" s="19">
        <f>IF(係数3!D132="","",係数3!D132)</f>
        <v>0</v>
      </c>
      <c r="AY132" s="19">
        <f>IF(係数3!E132="","",係数3!E132)</f>
        <v>0</v>
      </c>
      <c r="AZ132" s="19" t="str">
        <f>IF(係数3!F132="","",係数3!F132)</f>
        <v>北海道瓦斯(株)</v>
      </c>
      <c r="BA132" s="19" t="str">
        <f>IF(係数3!G132="","",係数3!G132)</f>
        <v>北海道瓦斯(株)_メニューA</v>
      </c>
      <c r="BB132" s="19">
        <f t="shared" si="19"/>
        <v>0</v>
      </c>
      <c r="BD132" s="19" t="str">
        <f>IF(係数3!L133="","",係数3!L133)</f>
        <v>上田ガス(株)</v>
      </c>
    </row>
    <row r="133" spans="47:56">
      <c r="AU133" s="19" t="str">
        <f>IF(係数3!A133="","",係数3!A133)</f>
        <v/>
      </c>
      <c r="AV133" s="19" t="str">
        <f>IF(係数3!B133="","",係数3!B133)</f>
        <v/>
      </c>
      <c r="AW133" s="19" t="str">
        <f>IF(係数3!C133="","",係数3!C133)</f>
        <v>メニューB(残差)</v>
      </c>
      <c r="AX133" s="19">
        <f>IF(係数3!D133="","",係数3!D133)</f>
        <v>5.6999999999999998E-4</v>
      </c>
      <c r="AY133" s="19">
        <f>IF(係数3!E133="","",係数3!E133)</f>
        <v>5.6999999999999998E-4</v>
      </c>
      <c r="AZ133" s="19" t="str">
        <f>IF(係数3!F133="","",係数3!F133)</f>
        <v>北海道瓦斯(株)</v>
      </c>
      <c r="BA133" s="19" t="str">
        <f>IF(係数3!G133="","",係数3!G133)</f>
        <v>北海道瓦斯(株)_メニューB(残差)</v>
      </c>
      <c r="BB133" s="19">
        <f t="shared" si="19"/>
        <v>0.56999999999999995</v>
      </c>
      <c r="BD133" s="19" t="str">
        <f>IF(係数3!L134="","",係数3!L134)</f>
        <v>うすきエネルギー(株)</v>
      </c>
    </row>
    <row r="134" spans="47:56">
      <c r="AU134" s="19" t="str">
        <f>IF(係数3!A134="","",係数3!A134)</f>
        <v/>
      </c>
      <c r="AV134" s="19" t="str">
        <f>IF(係数3!B134="","",係数3!B134)</f>
        <v/>
      </c>
      <c r="AW134" s="19" t="str">
        <f>IF(係数3!C134="","",係数3!C134)</f>
        <v>(参考値)事業者全体</v>
      </c>
      <c r="AX134" s="19">
        <f>IF(係数3!D134="","",係数3!D134)</f>
        <v>4.7699999999999999E-4</v>
      </c>
      <c r="AY134" s="19">
        <f>IF(係数3!E134="","",係数3!E134)</f>
        <v>4.7699999999999999E-4</v>
      </c>
      <c r="AZ134" s="19" t="str">
        <f>IF(係数3!F134="","",係数3!F134)</f>
        <v>北海道瓦斯(株)</v>
      </c>
      <c r="BA134" s="19" t="str">
        <f>IF(係数3!G134="","",係数3!G134)</f>
        <v>北海道瓦斯(株)_(参考値)事業者全体</v>
      </c>
      <c r="BB134" s="19">
        <f t="shared" ref="BB134:BB197" si="20">AY134*1000</f>
        <v>0.47699999999999998</v>
      </c>
      <c r="BD134" s="19" t="str">
        <f>IF(係数3!L135="","",係数3!L135)</f>
        <v>宇都宮ライトパワー(株)</v>
      </c>
    </row>
    <row r="135" spans="47:56">
      <c r="AU135" s="19" t="str">
        <f>IF(係数3!A135="","",係数3!A135)</f>
        <v>A0040</v>
      </c>
      <c r="AV135" s="19" t="str">
        <f>IF(係数3!B135="","",係数3!B135)</f>
        <v>アルカナエナジー(株)</v>
      </c>
      <c r="AW135" s="19" t="str">
        <f>IF(係数3!C135="","",係数3!C135)</f>
        <v/>
      </c>
      <c r="AX135" s="19">
        <f>IF(係数3!D135="","",係数3!D135)</f>
        <v>4.95E-4</v>
      </c>
      <c r="AY135" s="19">
        <f>IF(係数3!E135="","",係数3!E135)</f>
        <v>4.95E-4</v>
      </c>
      <c r="AZ135" s="19" t="str">
        <f>IF(係数3!F135="","",係数3!F135)</f>
        <v>アルカナエナジー(株)</v>
      </c>
      <c r="BA135" s="19" t="str">
        <f>IF(係数3!G135="","",係数3!G135)</f>
        <v>アルカナエナジー(株)_</v>
      </c>
      <c r="BB135" s="19">
        <f t="shared" si="20"/>
        <v>0.495</v>
      </c>
      <c r="BD135" s="19" t="str">
        <f>IF(係数3!L136="","",係数3!L136)</f>
        <v>うべ未来エネルギー(株)</v>
      </c>
    </row>
    <row r="136" spans="47:56">
      <c r="AU136" s="19" t="str">
        <f>IF(係数3!A136="","",係数3!A136)</f>
        <v>A0042</v>
      </c>
      <c r="AV136" s="19" t="str">
        <f>IF(係数3!B136="","",係数3!B136)</f>
        <v>新エネルギー開発(株)</v>
      </c>
      <c r="AW136" s="19" t="str">
        <f>IF(係数3!C136="","",係数3!C136)</f>
        <v>メニューA</v>
      </c>
      <c r="AX136" s="19">
        <f>IF(係数3!D136="","",係数3!D136)</f>
        <v>5.5699999999999999E-4</v>
      </c>
      <c r="AY136" s="19">
        <f>IF(係数3!E136="","",係数3!E136)</f>
        <v>5.5699999999999999E-4</v>
      </c>
      <c r="AZ136" s="19" t="str">
        <f>IF(係数3!F136="","",係数3!F136)</f>
        <v>新エネルギー開発(株)</v>
      </c>
      <c r="BA136" s="19" t="str">
        <f>IF(係数3!G136="","",係数3!G136)</f>
        <v>新エネルギー開発(株)_メニューA</v>
      </c>
      <c r="BB136" s="19">
        <f t="shared" si="20"/>
        <v>0.55699999999999994</v>
      </c>
      <c r="BD136" s="19" t="str">
        <f>IF(係数3!L137="","",係数3!L137)</f>
        <v>エア・ウォーター・ライフソリューション(株)</v>
      </c>
    </row>
    <row r="137" spans="47:56">
      <c r="AU137" s="19" t="str">
        <f>IF(係数3!A137="","",係数3!A137)</f>
        <v/>
      </c>
      <c r="AV137" s="19" t="str">
        <f>IF(係数3!B137="","",係数3!B137)</f>
        <v/>
      </c>
      <c r="AW137" s="19" t="str">
        <f>IF(係数3!C137="","",係数3!C137)</f>
        <v>メニューB</v>
      </c>
      <c r="AX137" s="19">
        <f>IF(係数3!D137="","",係数3!D137)</f>
        <v>0</v>
      </c>
      <c r="AY137" s="19">
        <f>IF(係数3!E137="","",係数3!E137)</f>
        <v>0</v>
      </c>
      <c r="AZ137" s="19" t="str">
        <f>IF(係数3!F137="","",係数3!F137)</f>
        <v>新エネルギー開発(株)</v>
      </c>
      <c r="BA137" s="19" t="str">
        <f>IF(係数3!G137="","",係数3!G137)</f>
        <v>新エネルギー開発(株)_メニューB</v>
      </c>
      <c r="BB137" s="19">
        <f t="shared" si="20"/>
        <v>0</v>
      </c>
      <c r="BD137" s="19" t="str">
        <f>IF(係数3!L138="","",係数3!L138)</f>
        <v>(株)エーコープサービス</v>
      </c>
    </row>
    <row r="138" spans="47:56">
      <c r="AU138" s="19" t="str">
        <f>IF(係数3!A138="","",係数3!A138)</f>
        <v/>
      </c>
      <c r="AV138" s="19" t="str">
        <f>IF(係数3!B138="","",係数3!B138)</f>
        <v/>
      </c>
      <c r="AW138" s="19" t="str">
        <f>IF(係数3!C138="","",係数3!C138)</f>
        <v>(参考値)事業者全体</v>
      </c>
      <c r="AX138" s="19">
        <f>IF(係数3!D138="","",係数3!D138)</f>
        <v>5.4900000000000001E-4</v>
      </c>
      <c r="AY138" s="19">
        <f>IF(係数3!E138="","",係数3!E138)</f>
        <v>5.4900000000000001E-4</v>
      </c>
      <c r="AZ138" s="19" t="str">
        <f>IF(係数3!F138="","",係数3!F138)</f>
        <v>新エネルギー開発(株)</v>
      </c>
      <c r="BA138" s="19" t="str">
        <f>IF(係数3!G138="","",係数3!G138)</f>
        <v>新エネルギー開発(株)_(参考値)事業者全体</v>
      </c>
      <c r="BB138" s="19">
        <f t="shared" si="20"/>
        <v>0.54900000000000004</v>
      </c>
      <c r="BD138" s="19" t="str">
        <f>IF(係数3!L139="","",係数3!L139)</f>
        <v>(株)エコスタイル</v>
      </c>
    </row>
    <row r="139" spans="47:56">
      <c r="AU139" s="19" t="str">
        <f>IF(係数3!A139="","",係数3!A139)</f>
        <v>A0043</v>
      </c>
      <c r="AV139" s="19" t="str">
        <f>IF(係数3!B139="","",係数3!B139)</f>
        <v>伊藤忠エネクス(株)</v>
      </c>
      <c r="AW139" s="19" t="str">
        <f>IF(係数3!C139="","",係数3!C139)</f>
        <v>メニューA</v>
      </c>
      <c r="AX139" s="19">
        <f>IF(係数3!D139="","",係数3!D139)</f>
        <v>2.5300000000000002E-4</v>
      </c>
      <c r="AY139" s="19">
        <f>IF(係数3!E139="","",係数3!E139)</f>
        <v>2.5300000000000002E-4</v>
      </c>
      <c r="AZ139" s="19" t="str">
        <f>IF(係数3!F139="","",係数3!F139)</f>
        <v>伊藤忠エネクス(株)</v>
      </c>
      <c r="BA139" s="19" t="str">
        <f>IF(係数3!G139="","",係数3!G139)</f>
        <v>伊藤忠エネクス(株)_メニューA</v>
      </c>
      <c r="BB139" s="19">
        <f t="shared" si="20"/>
        <v>0.253</v>
      </c>
      <c r="BD139" s="19" t="str">
        <f>IF(係数3!L140="","",係数3!L140)</f>
        <v>(株)エコログ</v>
      </c>
    </row>
    <row r="140" spans="47:56">
      <c r="AU140" s="19" t="str">
        <f>IF(係数3!A140="","",係数3!A140)</f>
        <v/>
      </c>
      <c r="AV140" s="19" t="str">
        <f>IF(係数3!B140="","",係数3!B140)</f>
        <v/>
      </c>
      <c r="AW140" s="19" t="str">
        <f>IF(係数3!C140="","",係数3!C140)</f>
        <v>メニューB(残差)</v>
      </c>
      <c r="AX140" s="19">
        <f>IF(係数3!D140="","",係数3!D140)</f>
        <v>4.2200000000000001E-4</v>
      </c>
      <c r="AY140" s="19">
        <f>IF(係数3!E140="","",係数3!E140)</f>
        <v>4.2200000000000001E-4</v>
      </c>
      <c r="AZ140" s="19" t="str">
        <f>IF(係数3!F140="","",係数3!F140)</f>
        <v>伊藤忠エネクス(株)</v>
      </c>
      <c r="BA140" s="19" t="str">
        <f>IF(係数3!G140="","",係数3!G140)</f>
        <v>伊藤忠エネクス(株)_メニューB(残差)</v>
      </c>
      <c r="BB140" s="19">
        <f t="shared" si="20"/>
        <v>0.42199999999999999</v>
      </c>
      <c r="BD140" s="19" t="str">
        <f>IF(係数3!L141="","",係数3!L141)</f>
        <v>(株)エスエナジー</v>
      </c>
    </row>
    <row r="141" spans="47:56">
      <c r="AU141" s="19" t="str">
        <f>IF(係数3!A141="","",係数3!A141)</f>
        <v/>
      </c>
      <c r="AV141" s="19" t="str">
        <f>IF(係数3!B141="","",係数3!B141)</f>
        <v/>
      </c>
      <c r="AW141" s="19" t="str">
        <f>IF(係数3!C141="","",係数3!C141)</f>
        <v>(参考値)事業者全体</v>
      </c>
      <c r="AX141" s="19">
        <f>IF(係数3!D141="","",係数3!D141)</f>
        <v>4.2200000000000001E-4</v>
      </c>
      <c r="AY141" s="19">
        <f>IF(係数3!E141="","",係数3!E141)</f>
        <v>4.2200000000000001E-4</v>
      </c>
      <c r="AZ141" s="19" t="str">
        <f>IF(係数3!F141="","",係数3!F141)</f>
        <v>伊藤忠エネクス(株)</v>
      </c>
      <c r="BA141" s="19" t="str">
        <f>IF(係数3!G141="","",係数3!G141)</f>
        <v>伊藤忠エネクス(株)_(参考値)事業者全体</v>
      </c>
      <c r="BB141" s="19">
        <f t="shared" si="20"/>
        <v>0.42199999999999999</v>
      </c>
      <c r="BD141" s="19" t="str">
        <f>IF(係数3!L142="","",係数3!L142)</f>
        <v>(株)エスコ</v>
      </c>
    </row>
    <row r="142" spans="47:56">
      <c r="AU142" s="19" t="str">
        <f>IF(係数3!A142="","",係数3!A142)</f>
        <v>A0045</v>
      </c>
      <c r="AV142" s="19" t="str">
        <f>IF(係数3!B142="","",係数3!B142)</f>
        <v>(株)VーPower</v>
      </c>
      <c r="AW142" s="19" t="str">
        <f>IF(係数3!C142="","",係数3!C142)</f>
        <v>メニューA</v>
      </c>
      <c r="AX142" s="19">
        <f>IF(係数3!D142="","",係数3!D142)</f>
        <v>0</v>
      </c>
      <c r="AY142" s="19">
        <f>IF(係数3!E142="","",係数3!E142)</f>
        <v>0</v>
      </c>
      <c r="AZ142" s="19" t="str">
        <f>IF(係数3!F142="","",係数3!F142)</f>
        <v>(株)VーPower</v>
      </c>
      <c r="BA142" s="19" t="str">
        <f>IF(係数3!G142="","",係数3!G142)</f>
        <v>(株)VーPower_メニューA</v>
      </c>
      <c r="BB142" s="19">
        <f t="shared" si="20"/>
        <v>0</v>
      </c>
      <c r="BD142" s="19" t="str">
        <f>IF(係数3!L143="","",係数3!L143)</f>
        <v>越後天然ガス(株)</v>
      </c>
    </row>
    <row r="143" spans="47:56">
      <c r="AU143" s="19" t="str">
        <f>IF(係数3!A143="","",係数3!A143)</f>
        <v/>
      </c>
      <c r="AV143" s="19" t="str">
        <f>IF(係数3!B143="","",係数3!B143)</f>
        <v/>
      </c>
      <c r="AW143" s="19" t="str">
        <f>IF(係数3!C143="","",係数3!C143)</f>
        <v>メニューB</v>
      </c>
      <c r="AX143" s="19">
        <f>IF(係数3!D143="","",係数3!D143)</f>
        <v>0</v>
      </c>
      <c r="AY143" s="19">
        <f>IF(係数3!E143="","",係数3!E143)</f>
        <v>0</v>
      </c>
      <c r="AZ143" s="19" t="str">
        <f>IF(係数3!F143="","",係数3!F143)</f>
        <v>(株)VーPower</v>
      </c>
      <c r="BA143" s="19" t="str">
        <f>IF(係数3!G143="","",係数3!G143)</f>
        <v>(株)VーPower_メニューB</v>
      </c>
      <c r="BB143" s="19">
        <f t="shared" si="20"/>
        <v>0</v>
      </c>
      <c r="BD143" s="19" t="str">
        <f>IF(係数3!L144="","",係数3!L144)</f>
        <v>エッセンシャルエナジー(株)</v>
      </c>
    </row>
    <row r="144" spans="47:56">
      <c r="AU144" s="19" t="str">
        <f>IF(係数3!A144="","",係数3!A144)</f>
        <v/>
      </c>
      <c r="AV144" s="19" t="str">
        <f>IF(係数3!B144="","",係数3!B144)</f>
        <v/>
      </c>
      <c r="AW144" s="19" t="str">
        <f>IF(係数3!C144="","",係数3!C144)</f>
        <v>メニューC</v>
      </c>
      <c r="AX144" s="19">
        <f>IF(係数3!D144="","",係数3!D144)</f>
        <v>0</v>
      </c>
      <c r="AY144" s="19">
        <f>IF(係数3!E144="","",係数3!E144)</f>
        <v>0</v>
      </c>
      <c r="AZ144" s="19" t="str">
        <f>IF(係数3!F144="","",係数3!F144)</f>
        <v>(株)VーPower</v>
      </c>
      <c r="BA144" s="19" t="str">
        <f>IF(係数3!G144="","",係数3!G144)</f>
        <v>(株)VーPower_メニューC</v>
      </c>
      <c r="BB144" s="19">
        <f t="shared" si="20"/>
        <v>0</v>
      </c>
      <c r="BD144" s="19" t="str">
        <f>IF(係数3!L145="","",係数3!L145)</f>
        <v>恵那電力(株)</v>
      </c>
    </row>
    <row r="145" spans="47:56">
      <c r="AU145" s="19" t="str">
        <f>IF(係数3!A145="","",係数3!A145)</f>
        <v/>
      </c>
      <c r="AV145" s="19" t="str">
        <f>IF(係数3!B145="","",係数3!B145)</f>
        <v/>
      </c>
      <c r="AW145" s="19" t="str">
        <f>IF(係数3!C145="","",係数3!C145)</f>
        <v>メニューD(残差)</v>
      </c>
      <c r="AX145" s="19">
        <f>IF(係数3!D145="","",係数3!D145)</f>
        <v>5.3799999999999996E-4</v>
      </c>
      <c r="AY145" s="19">
        <f>IF(係数3!E145="","",係数3!E145)</f>
        <v>4.8200000000000001E-4</v>
      </c>
      <c r="AZ145" s="19" t="str">
        <f>IF(係数3!F145="","",係数3!F145)</f>
        <v>(株)VーPower</v>
      </c>
      <c r="BA145" s="19" t="str">
        <f>IF(係数3!G145="","",係数3!G145)</f>
        <v>(株)VーPower_メニューD(残差)</v>
      </c>
      <c r="BB145" s="19">
        <f t="shared" si="20"/>
        <v>0.48199999999999998</v>
      </c>
      <c r="BD145" s="19" t="str">
        <f>IF(係数3!L146="","",係数3!L146)</f>
        <v>(株)エナリス・パワー・マーケティング</v>
      </c>
    </row>
    <row r="146" spans="47:56">
      <c r="AU146" s="19" t="str">
        <f>IF(係数3!A146="","",係数3!A146)</f>
        <v/>
      </c>
      <c r="AV146" s="19" t="str">
        <f>IF(係数3!B146="","",係数3!B146)</f>
        <v/>
      </c>
      <c r="AW146" s="19" t="str">
        <f>IF(係数3!C146="","",係数3!C146)</f>
        <v>(参考値)事業者全体</v>
      </c>
      <c r="AX146" s="19">
        <f>IF(係数3!D146="","",係数3!D146)</f>
        <v>4.9899999999999999E-4</v>
      </c>
      <c r="AY146" s="19">
        <f>IF(係数3!E146="","",係数3!E146)</f>
        <v>4.4700000000000002E-4</v>
      </c>
      <c r="AZ146" s="19" t="str">
        <f>IF(係数3!F146="","",係数3!F146)</f>
        <v>(株)VーPower</v>
      </c>
      <c r="BA146" s="19" t="str">
        <f>IF(係数3!G146="","",係数3!G146)</f>
        <v>(株)VーPower_(参考値)事業者全体</v>
      </c>
      <c r="BB146" s="19">
        <f t="shared" si="20"/>
        <v>0.44700000000000001</v>
      </c>
      <c r="BD146" s="19" t="str">
        <f>IF(係数3!L147="","",係数3!L147)</f>
        <v>(株)エネアーク関西</v>
      </c>
    </row>
    <row r="147" spans="47:56">
      <c r="AU147" s="19" t="str">
        <f>IF(係数3!A147="","",係数3!A147)</f>
        <v>A0046</v>
      </c>
      <c r="AV147" s="19" t="str">
        <f>IF(係数3!B147="","",係数3!B147)</f>
        <v>大和エネルギー(株)</v>
      </c>
      <c r="AW147" s="19" t="str">
        <f>IF(係数3!C147="","",係数3!C147)</f>
        <v/>
      </c>
      <c r="AX147" s="19">
        <f>IF(係数3!D147="","",係数3!D147)</f>
        <v>4.5800000000000002E-4</v>
      </c>
      <c r="AY147" s="19">
        <f>IF(係数3!E147="","",係数3!E147)</f>
        <v>4.5800000000000002E-4</v>
      </c>
      <c r="AZ147" s="19" t="str">
        <f>IF(係数3!F147="","",係数3!F147)</f>
        <v>大和エネルギー(株)</v>
      </c>
      <c r="BA147" s="19" t="str">
        <f>IF(係数3!G147="","",係数3!G147)</f>
        <v>大和エネルギー(株)_</v>
      </c>
      <c r="BB147" s="19">
        <f t="shared" si="20"/>
        <v>0.45800000000000002</v>
      </c>
      <c r="BD147" s="19" t="str">
        <f>IF(係数3!L148="","",係数3!L148)</f>
        <v>(株)エネアーク関東</v>
      </c>
    </row>
    <row r="148" spans="47:56">
      <c r="AU148" s="19" t="str">
        <f>IF(係数3!A148="","",係数3!A148)</f>
        <v>A0048</v>
      </c>
      <c r="AV148" s="19" t="str">
        <f>IF(係数3!B148="","",係数3!B148)</f>
        <v>大阪瓦斯(株)</v>
      </c>
      <c r="AW148" s="19" t="str">
        <f>IF(係数3!C148="","",係数3!C148)</f>
        <v>メニューA</v>
      </c>
      <c r="AX148" s="19">
        <f>IF(係数3!D148="","",係数3!D148)</f>
        <v>0</v>
      </c>
      <c r="AY148" s="19">
        <f>IF(係数3!E148="","",係数3!E148)</f>
        <v>0</v>
      </c>
      <c r="AZ148" s="19" t="str">
        <f>IF(係数3!F148="","",係数3!F148)</f>
        <v>大阪瓦斯(株)</v>
      </c>
      <c r="BA148" s="19" t="str">
        <f>IF(係数3!G148="","",係数3!G148)</f>
        <v>大阪瓦斯(株)_メニューA</v>
      </c>
      <c r="BB148" s="19">
        <f t="shared" si="20"/>
        <v>0</v>
      </c>
      <c r="BD148" s="19" t="str">
        <f>IF(係数3!L149="","",係数3!L149)</f>
        <v>(株)エネウィル</v>
      </c>
    </row>
    <row r="149" spans="47:56">
      <c r="AU149" s="19" t="str">
        <f>IF(係数3!A149="","",係数3!A149)</f>
        <v/>
      </c>
      <c r="AV149" s="19" t="str">
        <f>IF(係数3!B149="","",係数3!B149)</f>
        <v/>
      </c>
      <c r="AW149" s="19" t="str">
        <f>IF(係数3!C149="","",係数3!C149)</f>
        <v>メニューB</v>
      </c>
      <c r="AX149" s="19">
        <f>IF(係数3!D149="","",係数3!D149)</f>
        <v>0</v>
      </c>
      <c r="AY149" s="19">
        <f>IF(係数3!E149="","",係数3!E149)</f>
        <v>0</v>
      </c>
      <c r="AZ149" s="19" t="str">
        <f>IF(係数3!F149="","",係数3!F149)</f>
        <v>大阪瓦斯(株)</v>
      </c>
      <c r="BA149" s="19" t="str">
        <f>IF(係数3!G149="","",係数3!G149)</f>
        <v>大阪瓦斯(株)_メニューB</v>
      </c>
      <c r="BB149" s="19">
        <f t="shared" si="20"/>
        <v>0</v>
      </c>
      <c r="BD149" s="19" t="str">
        <f>IF(係数3!L150="","",係数3!L150)</f>
        <v>(株)エネクスライフサービス</v>
      </c>
    </row>
    <row r="150" spans="47:56">
      <c r="AU150" s="19" t="str">
        <f>IF(係数3!A150="","",係数3!A150)</f>
        <v/>
      </c>
      <c r="AV150" s="19" t="str">
        <f>IF(係数3!B150="","",係数3!B150)</f>
        <v/>
      </c>
      <c r="AW150" s="19" t="str">
        <f>IF(係数3!C150="","",係数3!C150)</f>
        <v>メニューC</v>
      </c>
      <c r="AX150" s="19">
        <f>IF(係数3!D150="","",係数3!D150)</f>
        <v>3.48E-4</v>
      </c>
      <c r="AY150" s="19">
        <f>IF(係数3!E150="","",係数3!E150)</f>
        <v>3.48E-4</v>
      </c>
      <c r="AZ150" s="19" t="str">
        <f>IF(係数3!F150="","",係数3!F150)</f>
        <v>大阪瓦斯(株)</v>
      </c>
      <c r="BA150" s="19" t="str">
        <f>IF(係数3!G150="","",係数3!G150)</f>
        <v>大阪瓦斯(株)_メニューC</v>
      </c>
      <c r="BB150" s="19">
        <f t="shared" si="20"/>
        <v>0.34799999999999998</v>
      </c>
      <c r="BD150" s="19" t="str">
        <f>IF(係数3!L151="","",係数3!L151)</f>
        <v>(株)エネクル</v>
      </c>
    </row>
    <row r="151" spans="47:56">
      <c r="AU151" s="19" t="str">
        <f>IF(係数3!A151="","",係数3!A151)</f>
        <v/>
      </c>
      <c r="AV151" s="19" t="str">
        <f>IF(係数3!B151="","",係数3!B151)</f>
        <v/>
      </c>
      <c r="AW151" s="19" t="str">
        <f>IF(係数3!C151="","",係数3!C151)</f>
        <v>メニューD</v>
      </c>
      <c r="AX151" s="19">
        <f>IF(係数3!D151="","",係数3!D151)</f>
        <v>3.4900000000000003E-4</v>
      </c>
      <c r="AY151" s="19">
        <f>IF(係数3!E151="","",係数3!E151)</f>
        <v>3.4900000000000003E-4</v>
      </c>
      <c r="AZ151" s="19" t="str">
        <f>IF(係数3!F151="","",係数3!F151)</f>
        <v>大阪瓦斯(株)</v>
      </c>
      <c r="BA151" s="19" t="str">
        <f>IF(係数3!G151="","",係数3!G151)</f>
        <v>大阪瓦斯(株)_メニューD</v>
      </c>
      <c r="BB151" s="19">
        <f t="shared" si="20"/>
        <v>0.34900000000000003</v>
      </c>
      <c r="BD151" s="19" t="str">
        <f>IF(係数3!L152="","",係数3!L152)</f>
        <v>エネサーブ(株)</v>
      </c>
    </row>
    <row r="152" spans="47:56">
      <c r="AU152" s="19" t="str">
        <f>IF(係数3!A152="","",係数3!A152)</f>
        <v/>
      </c>
      <c r="AV152" s="19" t="str">
        <f>IF(係数3!B152="","",係数3!B152)</f>
        <v/>
      </c>
      <c r="AW152" s="19" t="str">
        <f>IF(係数3!C152="","",係数3!C152)</f>
        <v>メニューE</v>
      </c>
      <c r="AX152" s="19">
        <f>IF(係数3!D152="","",係数3!D152)</f>
        <v>2.9500000000000001E-4</v>
      </c>
      <c r="AY152" s="19">
        <f>IF(係数3!E152="","",係数3!E152)</f>
        <v>2.9500000000000001E-4</v>
      </c>
      <c r="AZ152" s="19" t="str">
        <f>IF(係数3!F152="","",係数3!F152)</f>
        <v>大阪瓦斯(株)</v>
      </c>
      <c r="BA152" s="19" t="str">
        <f>IF(係数3!G152="","",係数3!G152)</f>
        <v>大阪瓦斯(株)_メニューE</v>
      </c>
      <c r="BB152" s="19">
        <f t="shared" si="20"/>
        <v>0.29500000000000004</v>
      </c>
      <c r="BD152" s="19" t="str">
        <f>IF(係数3!L153="","",係数3!L153)</f>
        <v>(株)エネサンス関東</v>
      </c>
    </row>
    <row r="153" spans="47:56">
      <c r="AU153" s="19" t="str">
        <f>IF(係数3!A153="","",係数3!A153)</f>
        <v/>
      </c>
      <c r="AV153" s="19" t="str">
        <f>IF(係数3!B153="","",係数3!B153)</f>
        <v/>
      </c>
      <c r="AW153" s="19" t="str">
        <f>IF(係数3!C153="","",係数3!C153)</f>
        <v>メニューF</v>
      </c>
      <c r="AX153" s="19">
        <f>IF(係数3!D153="","",係数3!D153)</f>
        <v>0</v>
      </c>
      <c r="AY153" s="19">
        <f>IF(係数3!E153="","",係数3!E153)</f>
        <v>0</v>
      </c>
      <c r="AZ153" s="19" t="str">
        <f>IF(係数3!F153="","",係数3!F153)</f>
        <v>大阪瓦斯(株)</v>
      </c>
      <c r="BA153" s="19" t="str">
        <f>IF(係数3!G153="","",係数3!G153)</f>
        <v>大阪瓦斯(株)_メニューF</v>
      </c>
      <c r="BB153" s="19">
        <f t="shared" si="20"/>
        <v>0</v>
      </c>
      <c r="BD153" s="19" t="str">
        <f>IF(係数3!L154="","",係数3!L154)</f>
        <v>エネックス(株)</v>
      </c>
    </row>
    <row r="154" spans="47:56">
      <c r="AU154" s="19" t="str">
        <f>IF(係数3!A154="","",係数3!A154)</f>
        <v/>
      </c>
      <c r="AV154" s="19" t="str">
        <f>IF(係数3!B154="","",係数3!B154)</f>
        <v/>
      </c>
      <c r="AW154" s="19" t="str">
        <f>IF(係数3!C154="","",係数3!C154)</f>
        <v>メニューG(残差)</v>
      </c>
      <c r="AX154" s="19">
        <f>IF(係数3!D154="","",係数3!D154)</f>
        <v>5.0100000000000003E-4</v>
      </c>
      <c r="AY154" s="19">
        <f>IF(係数3!E154="","",係数3!E154)</f>
        <v>5.0100000000000003E-4</v>
      </c>
      <c r="AZ154" s="19" t="str">
        <f>IF(係数3!F154="","",係数3!F154)</f>
        <v>大阪瓦斯(株)</v>
      </c>
      <c r="BA154" s="19" t="str">
        <f>IF(係数3!G154="","",係数3!G154)</f>
        <v>大阪瓦斯(株)_メニューG(残差)</v>
      </c>
      <c r="BB154" s="19">
        <f t="shared" si="20"/>
        <v>0.501</v>
      </c>
      <c r="BD154" s="19" t="str">
        <f>IF(係数3!L155="","",係数3!L155)</f>
        <v>(株)エネット</v>
      </c>
    </row>
    <row r="155" spans="47:56">
      <c r="AU155" s="19" t="str">
        <f>IF(係数3!A155="","",係数3!A155)</f>
        <v/>
      </c>
      <c r="AV155" s="19" t="str">
        <f>IF(係数3!B155="","",係数3!B155)</f>
        <v/>
      </c>
      <c r="AW155" s="19" t="str">
        <f>IF(係数3!C155="","",係数3!C155)</f>
        <v>(参考値)事業者全体</v>
      </c>
      <c r="AX155" s="19">
        <f>IF(係数3!D155="","",係数3!D155)</f>
        <v>4.6500000000000003E-4</v>
      </c>
      <c r="AY155" s="19">
        <f>IF(係数3!E155="","",係数3!E155)</f>
        <v>4.6500000000000003E-4</v>
      </c>
      <c r="AZ155" s="19" t="str">
        <f>IF(係数3!F155="","",係数3!F155)</f>
        <v>大阪瓦斯(株)</v>
      </c>
      <c r="BA155" s="19" t="str">
        <f>IF(係数3!G155="","",係数3!G155)</f>
        <v>大阪瓦斯(株)_(参考値)事業者全体</v>
      </c>
      <c r="BB155" s="19">
        <f t="shared" si="20"/>
        <v>0.46500000000000002</v>
      </c>
      <c r="BD155" s="19" t="str">
        <f>IF(係数3!L156="","",係数3!L156)</f>
        <v>エネトレード(株)</v>
      </c>
    </row>
    <row r="156" spans="47:56">
      <c r="AU156" s="19" t="str">
        <f>IF(係数3!A156="","",係数3!A156)</f>
        <v>A0049</v>
      </c>
      <c r="AV156" s="19" t="str">
        <f>IF(係数3!B156="","",係数3!B156)</f>
        <v>エフビットコミュニケーションズ(株)　</v>
      </c>
      <c r="AW156" s="19" t="str">
        <f>IF(係数3!C156="","",係数3!C156)</f>
        <v>メニューA</v>
      </c>
      <c r="AX156" s="19">
        <f>IF(係数3!D156="","",係数3!D156)</f>
        <v>1E-4</v>
      </c>
      <c r="AY156" s="19">
        <f>IF(係数3!E156="","",係数3!E156)</f>
        <v>1E-4</v>
      </c>
      <c r="AZ156" s="19" t="str">
        <f>IF(係数3!F156="","",係数3!F156)</f>
        <v>エフビットコミュニケーションズ(株)　</v>
      </c>
      <c r="BA156" s="19" t="str">
        <f>IF(係数3!G156="","",係数3!G156)</f>
        <v>エフビットコミュニケーションズ(株)　_メニューA</v>
      </c>
      <c r="BB156" s="19">
        <f t="shared" si="20"/>
        <v>0.1</v>
      </c>
      <c r="BD156" s="19" t="str">
        <f>IF(係数3!L157="","",係数3!L157)</f>
        <v>(株)エネ・ビジョン</v>
      </c>
    </row>
    <row r="157" spans="47:56">
      <c r="AU157" s="19" t="str">
        <f>IF(係数3!A157="","",係数3!A157)</f>
        <v/>
      </c>
      <c r="AV157" s="19" t="str">
        <f>IF(係数3!B157="","",係数3!B157)</f>
        <v/>
      </c>
      <c r="AW157" s="19" t="str">
        <f>IF(係数3!C157="","",係数3!C157)</f>
        <v>メニューB</v>
      </c>
      <c r="AX157" s="19">
        <f>IF(係数3!D157="","",係数3!D157)</f>
        <v>0</v>
      </c>
      <c r="AY157" s="19">
        <f>IF(係数3!E157="","",係数3!E157)</f>
        <v>0</v>
      </c>
      <c r="AZ157" s="19" t="str">
        <f>IF(係数3!F157="","",係数3!F157)</f>
        <v>エフビットコミュニケーションズ(株)　</v>
      </c>
      <c r="BA157" s="19" t="str">
        <f>IF(係数3!G157="","",係数3!G157)</f>
        <v>エフビットコミュニケーションズ(株)　_メニューB</v>
      </c>
      <c r="BB157" s="19">
        <f t="shared" si="20"/>
        <v>0</v>
      </c>
      <c r="BD157" s="19" t="str">
        <f>IF(係数3!L158="","",係数3!L158)</f>
        <v>(株)エネファント</v>
      </c>
    </row>
    <row r="158" spans="47:56">
      <c r="AU158" s="19" t="str">
        <f>IF(係数3!A158="","",係数3!A158)</f>
        <v/>
      </c>
      <c r="AV158" s="19" t="str">
        <f>IF(係数3!B158="","",係数3!B158)</f>
        <v/>
      </c>
      <c r="AW158" s="19" t="str">
        <f>IF(係数3!C158="","",係数3!C158)</f>
        <v>メニューC(残差)</v>
      </c>
      <c r="AX158" s="19">
        <f>IF(係数3!D158="","",係数3!D158)</f>
        <v>2.13E-4</v>
      </c>
      <c r="AY158" s="19">
        <f>IF(係数3!E158="","",係数3!E158)</f>
        <v>2.13E-4</v>
      </c>
      <c r="AZ158" s="19" t="str">
        <f>IF(係数3!F158="","",係数3!F158)</f>
        <v>エフビットコミュニケーションズ(株)　</v>
      </c>
      <c r="BA158" s="19" t="str">
        <f>IF(係数3!G158="","",係数3!G158)</f>
        <v>エフビットコミュニケーションズ(株)　_メニューC(残差)</v>
      </c>
      <c r="BB158" s="19">
        <f t="shared" si="20"/>
        <v>0.21299999999999999</v>
      </c>
      <c r="BD158" s="19" t="str">
        <f>IF(係数3!L159="","",係数3!L159)</f>
        <v>エネラボ(株)</v>
      </c>
    </row>
    <row r="159" spans="47:56">
      <c r="AU159" s="19" t="str">
        <f>IF(係数3!A159="","",係数3!A159)</f>
        <v/>
      </c>
      <c r="AV159" s="19" t="str">
        <f>IF(係数3!B159="","",係数3!B159)</f>
        <v/>
      </c>
      <c r="AW159" s="19" t="str">
        <f>IF(係数3!C159="","",係数3!C159)</f>
        <v>(参考値)事業者全体</v>
      </c>
      <c r="AX159" s="19">
        <f>IF(係数3!D159="","",係数3!D159)</f>
        <v>2.1100000000000001E-4</v>
      </c>
      <c r="AY159" s="19">
        <f>IF(係数3!E159="","",係数3!E159)</f>
        <v>2.1100000000000001E-4</v>
      </c>
      <c r="AZ159" s="19" t="str">
        <f>IF(係数3!F159="","",係数3!F159)</f>
        <v>エフビットコミュニケーションズ(株)　</v>
      </c>
      <c r="BA159" s="19" t="str">
        <f>IF(係数3!G159="","",係数3!G159)</f>
        <v>エフビットコミュニケーションズ(株)　_(参考値)事業者全体</v>
      </c>
      <c r="BB159" s="19">
        <f t="shared" si="20"/>
        <v>0.21099999999999999</v>
      </c>
      <c r="BD159" s="19" t="str">
        <f>IF(係数3!L160="","",係数3!L160)</f>
        <v>(株)エネルギア・ソリューション・アンド・サービス</v>
      </c>
    </row>
    <row r="160" spans="47:56">
      <c r="AU160" s="19" t="str">
        <f>IF(係数3!A160="","",係数3!A160)</f>
        <v>A0050</v>
      </c>
      <c r="AV160" s="19" t="str">
        <f>IF(係数3!B160="","",係数3!B160)</f>
        <v>ENEOS Power(株)（旧:ENEOS(株)）</v>
      </c>
      <c r="AW160" s="19" t="str">
        <f>IF(係数3!C160="","",係数3!C160)</f>
        <v>メニューA</v>
      </c>
      <c r="AX160" s="19">
        <f>IF(係数3!D160="","",係数3!D160)</f>
        <v>0</v>
      </c>
      <c r="AY160" s="19">
        <f>IF(係数3!E160="","",係数3!E160)</f>
        <v>0</v>
      </c>
      <c r="AZ160" s="19" t="str">
        <f>IF(係数3!F160="","",係数3!F160)</f>
        <v>ENEOS Power(株)（旧:ENEOS(株)）</v>
      </c>
      <c r="BA160" s="19" t="str">
        <f>IF(係数3!G160="","",係数3!G160)</f>
        <v>ENEOS Power(株)（旧:ENEOS(株)）_メニューA</v>
      </c>
      <c r="BB160" s="19">
        <f t="shared" si="20"/>
        <v>0</v>
      </c>
      <c r="BD160" s="19" t="str">
        <f>IF(係数3!L161="","",係数3!L161)</f>
        <v>エネルギーパワー(株)</v>
      </c>
    </row>
    <row r="161" spans="47:56">
      <c r="AU161" s="19" t="str">
        <f>IF(係数3!A161="","",係数3!A161)</f>
        <v/>
      </c>
      <c r="AV161" s="19" t="str">
        <f>IF(係数3!B161="","",係数3!B161)</f>
        <v/>
      </c>
      <c r="AW161" s="19" t="str">
        <f>IF(係数3!C161="","",係数3!C161)</f>
        <v>メニューB</v>
      </c>
      <c r="AX161" s="19">
        <f>IF(係数3!D161="","",係数3!D161)</f>
        <v>0</v>
      </c>
      <c r="AY161" s="19">
        <f>IF(係数3!E161="","",係数3!E161)</f>
        <v>0</v>
      </c>
      <c r="AZ161" s="19" t="str">
        <f>IF(係数3!F161="","",係数3!F161)</f>
        <v>ENEOS Power(株)（旧:ENEOS(株)）</v>
      </c>
      <c r="BA161" s="19" t="str">
        <f>IF(係数3!G161="","",係数3!G161)</f>
        <v>ENEOS Power(株)（旧:ENEOS(株)）_メニューB</v>
      </c>
      <c r="BB161" s="19">
        <f t="shared" si="20"/>
        <v>0</v>
      </c>
      <c r="BD161" s="19" t="str">
        <f>IF(係数3!L162="","",係数3!L162)</f>
        <v>(株)エネワンでんき</v>
      </c>
    </row>
    <row r="162" spans="47:56">
      <c r="AU162" s="19" t="str">
        <f>IF(係数3!A162="","",係数3!A162)</f>
        <v/>
      </c>
      <c r="AV162" s="19" t="str">
        <f>IF(係数3!B162="","",係数3!B162)</f>
        <v/>
      </c>
      <c r="AW162" s="19" t="str">
        <f>IF(係数3!C162="","",係数3!C162)</f>
        <v>メニューC</v>
      </c>
      <c r="AX162" s="19">
        <f>IF(係数3!D162="","",係数3!D162)</f>
        <v>0</v>
      </c>
      <c r="AY162" s="19">
        <f>IF(係数3!E162="","",係数3!E162)</f>
        <v>0</v>
      </c>
      <c r="AZ162" s="19" t="str">
        <f>IF(係数3!F162="","",係数3!F162)</f>
        <v>ENEOS Power(株)（旧:ENEOS(株)）</v>
      </c>
      <c r="BA162" s="19" t="str">
        <f>IF(係数3!G162="","",係数3!G162)</f>
        <v>ENEOS Power(株)（旧:ENEOS(株)）_メニューC</v>
      </c>
      <c r="BB162" s="19">
        <f t="shared" si="20"/>
        <v>0</v>
      </c>
      <c r="BD162" s="19" t="str">
        <f>IF(係数3!L163="","",係数3!L163)</f>
        <v>エバーグリーン・マーケティング(株)</v>
      </c>
    </row>
    <row r="163" spans="47:56">
      <c r="AU163" s="19" t="str">
        <f>IF(係数3!A163="","",係数3!A163)</f>
        <v/>
      </c>
      <c r="AV163" s="19" t="str">
        <f>IF(係数3!B163="","",係数3!B163)</f>
        <v/>
      </c>
      <c r="AW163" s="19" t="str">
        <f>IF(係数3!C163="","",係数3!C163)</f>
        <v>メニューD</v>
      </c>
      <c r="AX163" s="19">
        <f>IF(係数3!D163="","",係数3!D163)</f>
        <v>0</v>
      </c>
      <c r="AY163" s="19">
        <f>IF(係数3!E163="","",係数3!E163)</f>
        <v>0</v>
      </c>
      <c r="AZ163" s="19" t="str">
        <f>IF(係数3!F163="","",係数3!F163)</f>
        <v>ENEOS Power(株)（旧:ENEOS(株)）</v>
      </c>
      <c r="BA163" s="19" t="str">
        <f>IF(係数3!G163="","",係数3!G163)</f>
        <v>ENEOS Power(株)（旧:ENEOS(株)）_メニューD</v>
      </c>
      <c r="BB163" s="19">
        <f t="shared" si="20"/>
        <v>0</v>
      </c>
      <c r="BD163" s="19" t="str">
        <f>IF(係数3!L164="","",係数3!L164)</f>
        <v>エバーグリーン・リテイリング(株)</v>
      </c>
    </row>
    <row r="164" spans="47:56">
      <c r="AU164" s="19" t="str">
        <f>IF(係数3!A164="","",係数3!A164)</f>
        <v/>
      </c>
      <c r="AV164" s="19" t="str">
        <f>IF(係数3!B164="","",係数3!B164)</f>
        <v/>
      </c>
      <c r="AW164" s="19" t="str">
        <f>IF(係数3!C164="","",係数3!C164)</f>
        <v>メニューE</v>
      </c>
      <c r="AX164" s="19">
        <f>IF(係数3!D164="","",係数3!D164)</f>
        <v>0</v>
      </c>
      <c r="AY164" s="19">
        <f>IF(係数3!E164="","",係数3!E164)</f>
        <v>0</v>
      </c>
      <c r="AZ164" s="19" t="str">
        <f>IF(係数3!F164="","",係数3!F164)</f>
        <v>ENEOS Power(株)（旧:ENEOS(株)）</v>
      </c>
      <c r="BA164" s="19" t="str">
        <f>IF(係数3!G164="","",係数3!G164)</f>
        <v>ENEOS Power(株)（旧:ENEOS(株)）_メニューE</v>
      </c>
      <c r="BB164" s="19">
        <f t="shared" si="20"/>
        <v>0</v>
      </c>
      <c r="BD164" s="19" t="str">
        <f>IF(係数3!L165="","",係数3!L165)</f>
        <v>荏原環境プラント(株)</v>
      </c>
    </row>
    <row r="165" spans="47:56">
      <c r="AU165" s="19" t="str">
        <f>IF(係数3!A165="","",係数3!A165)</f>
        <v/>
      </c>
      <c r="AV165" s="19" t="str">
        <f>IF(係数3!B165="","",係数3!B165)</f>
        <v/>
      </c>
      <c r="AW165" s="19" t="str">
        <f>IF(係数3!C165="","",係数3!C165)</f>
        <v>メニューF(残差)</v>
      </c>
      <c r="AX165" s="19">
        <f>IF(係数3!D165="","",係数3!D165)</f>
        <v>5.0799999999999999E-4</v>
      </c>
      <c r="AY165" s="19">
        <f>IF(係数3!E165="","",係数3!E165)</f>
        <v>5.0799999999999999E-4</v>
      </c>
      <c r="AZ165" s="19" t="str">
        <f>IF(係数3!F165="","",係数3!F165)</f>
        <v>ENEOS Power(株)（旧:ENEOS(株)）</v>
      </c>
      <c r="BA165" s="19" t="str">
        <f>IF(係数3!G165="","",係数3!G165)</f>
        <v>ENEOS Power(株)（旧:ENEOS(株)）_メニューF(残差)</v>
      </c>
      <c r="BB165" s="19">
        <f t="shared" si="20"/>
        <v>0.50800000000000001</v>
      </c>
      <c r="BD165" s="19" t="str">
        <f>IF(係数3!L166="","",係数3!L166)</f>
        <v>エフィシエント(株)</v>
      </c>
    </row>
    <row r="166" spans="47:56">
      <c r="AU166" s="19" t="str">
        <f>IF(係数3!A166="","",係数3!A166)</f>
        <v/>
      </c>
      <c r="AV166" s="19" t="str">
        <f>IF(係数3!B166="","",係数3!B166)</f>
        <v/>
      </c>
      <c r="AW166" s="19" t="str">
        <f>IF(係数3!C166="","",係数3!C166)</f>
        <v>(参考値)事業者全体</v>
      </c>
      <c r="AX166" s="19">
        <f>IF(係数3!D166="","",係数3!D166)</f>
        <v>4.8200000000000001E-4</v>
      </c>
      <c r="AY166" s="19">
        <f>IF(係数3!E166="","",係数3!E166)</f>
        <v>4.8200000000000001E-4</v>
      </c>
      <c r="AZ166" s="19" t="str">
        <f>IF(係数3!F166="","",係数3!F166)</f>
        <v>ENEOS Power(株)（旧:ENEOS(株)）</v>
      </c>
      <c r="BA166" s="19" t="str">
        <f>IF(係数3!G166="","",係数3!G166)</f>
        <v>ENEOS Power(株)（旧:ENEOS(株)）_(参考値)事業者全体</v>
      </c>
      <c r="BB166" s="19">
        <f t="shared" si="20"/>
        <v>0.48199999999999998</v>
      </c>
      <c r="BD166" s="19" t="str">
        <f>IF(係数3!L167="","",係数3!L167)</f>
        <v>(株)エフエネ</v>
      </c>
    </row>
    <row r="167" spans="47:56">
      <c r="AU167" s="19" t="str">
        <f>IF(係数3!A167="","",係数3!A167)</f>
        <v>A0051</v>
      </c>
      <c r="AV167" s="19" t="str">
        <f>IF(係数3!B167="","",係数3!B167)</f>
        <v>真庭バイオエネルギー(株)</v>
      </c>
      <c r="AW167" s="19" t="str">
        <f>IF(係数3!C167="","",係数3!C167)</f>
        <v/>
      </c>
      <c r="AX167" s="19">
        <f>IF(係数3!D167="","",係数3!D167)</f>
        <v>3.9800000000000002E-4</v>
      </c>
      <c r="AY167" s="19">
        <f>IF(係数3!E167="","",係数3!E167)</f>
        <v>3.9800000000000002E-4</v>
      </c>
      <c r="AZ167" s="19" t="str">
        <f>IF(係数3!F167="","",係数3!F167)</f>
        <v>真庭バイオエネルギー(株)</v>
      </c>
      <c r="BA167" s="19" t="str">
        <f>IF(係数3!G167="","",係数3!G167)</f>
        <v>真庭バイオエネルギー(株)_</v>
      </c>
      <c r="BB167" s="19">
        <f t="shared" si="20"/>
        <v>0.39800000000000002</v>
      </c>
      <c r="BD167" s="19" t="str">
        <f>IF(係数3!L168="","",係数3!L168)</f>
        <v>(株)エフオン</v>
      </c>
    </row>
    <row r="168" spans="47:56">
      <c r="AU168" s="19" t="str">
        <f>IF(係数3!A168="","",係数3!A168)</f>
        <v>A0052</v>
      </c>
      <c r="AV168" s="19" t="str">
        <f>IF(係数3!B168="","",係数3!B168)</f>
        <v>三井物産(株)</v>
      </c>
      <c r="AW168" s="19" t="str">
        <f>IF(係数3!C168="","",係数3!C168)</f>
        <v>メニューA</v>
      </c>
      <c r="AX168" s="19">
        <f>IF(係数3!D168="","",係数3!D168)</f>
        <v>0</v>
      </c>
      <c r="AY168" s="19">
        <f>IF(係数3!E168="","",係数3!E168)</f>
        <v>0</v>
      </c>
      <c r="AZ168" s="19" t="str">
        <f>IF(係数3!F168="","",係数3!F168)</f>
        <v>三井物産(株)</v>
      </c>
      <c r="BA168" s="19" t="str">
        <f>IF(係数3!G168="","",係数3!G168)</f>
        <v>三井物産(株)_メニューA</v>
      </c>
      <c r="BB168" s="19">
        <f t="shared" si="20"/>
        <v>0</v>
      </c>
      <c r="BD168" s="19" t="str">
        <f>IF(係数3!L169="","",係数3!L169)</f>
        <v>エフビットコミュニケーションズ(株)　</v>
      </c>
    </row>
    <row r="169" spans="47:56">
      <c r="AU169" s="19" t="str">
        <f>IF(係数3!A169="","",係数3!A169)</f>
        <v/>
      </c>
      <c r="AV169" s="19" t="str">
        <f>IF(係数3!B169="","",係数3!B169)</f>
        <v/>
      </c>
      <c r="AW169" s="19" t="str">
        <f>IF(係数3!C169="","",係数3!C169)</f>
        <v>メニューB</v>
      </c>
      <c r="AX169" s="19">
        <f>IF(係数3!D169="","",係数3!D169)</f>
        <v>0</v>
      </c>
      <c r="AY169" s="19">
        <f>IF(係数3!E169="","",係数3!E169)</f>
        <v>0</v>
      </c>
      <c r="AZ169" s="19" t="str">
        <f>IF(係数3!F169="","",係数3!F169)</f>
        <v>三井物産(株)</v>
      </c>
      <c r="BA169" s="19" t="str">
        <f>IF(係数3!G169="","",係数3!G169)</f>
        <v>三井物産(株)_メニューB</v>
      </c>
      <c r="BB169" s="19">
        <f t="shared" si="20"/>
        <v>0</v>
      </c>
      <c r="BD169" s="19" t="str">
        <f>IF(係数3!L170="","",係数3!L170)</f>
        <v>(株)エルピオ</v>
      </c>
    </row>
    <row r="170" spans="47:56">
      <c r="AU170" s="19" t="str">
        <f>IF(係数3!A170="","",係数3!A170)</f>
        <v/>
      </c>
      <c r="AV170" s="19" t="str">
        <f>IF(係数3!B170="","",係数3!B170)</f>
        <v/>
      </c>
      <c r="AW170" s="19" t="str">
        <f>IF(係数3!C170="","",係数3!C170)</f>
        <v>メニューC</v>
      </c>
      <c r="AX170" s="19">
        <f>IF(係数3!D170="","",係数3!D170)</f>
        <v>4.2400000000000001E-4</v>
      </c>
      <c r="AY170" s="19">
        <f>IF(係数3!E170="","",係数3!E170)</f>
        <v>4.2400000000000001E-4</v>
      </c>
      <c r="AZ170" s="19" t="str">
        <f>IF(係数3!F170="","",係数3!F170)</f>
        <v>三井物産(株)</v>
      </c>
      <c r="BA170" s="19" t="str">
        <f>IF(係数3!G170="","",係数3!G170)</f>
        <v>三井物産(株)_メニューC</v>
      </c>
      <c r="BB170" s="19">
        <f t="shared" si="20"/>
        <v>0.42399999999999999</v>
      </c>
      <c r="BD170" s="19" t="str">
        <f>IF(係数3!L171="","",係数3!L171)</f>
        <v>エルメック(株)</v>
      </c>
    </row>
    <row r="171" spans="47:56">
      <c r="AU171" s="19" t="str">
        <f>IF(係数3!A171="","",係数3!A171)</f>
        <v/>
      </c>
      <c r="AV171" s="19" t="str">
        <f>IF(係数3!B171="","",係数3!B171)</f>
        <v/>
      </c>
      <c r="AW171" s="19" t="str">
        <f>IF(係数3!C171="","",係数3!C171)</f>
        <v>メニューD(残差)</v>
      </c>
      <c r="AX171" s="19">
        <f>IF(係数3!D171="","",係数3!D171)</f>
        <v>1.2589999999999999E-3</v>
      </c>
      <c r="AY171" s="19">
        <f>IF(係数3!E171="","",係数3!E171)</f>
        <v>1.2589999999999999E-3</v>
      </c>
      <c r="AZ171" s="19" t="str">
        <f>IF(係数3!F171="","",係数3!F171)</f>
        <v>三井物産(株)</v>
      </c>
      <c r="BA171" s="19" t="str">
        <f>IF(係数3!G171="","",係数3!G171)</f>
        <v>三井物産(株)_メニューD(残差)</v>
      </c>
      <c r="BB171" s="19">
        <f t="shared" si="20"/>
        <v>1.2589999999999999</v>
      </c>
      <c r="BD171" s="19" t="str">
        <f>IF(係数3!L172="","",係数3!L172)</f>
        <v>(株)縁人</v>
      </c>
    </row>
    <row r="172" spans="47:56">
      <c r="AU172" s="19" t="str">
        <f>IF(係数3!A172="","",係数3!A172)</f>
        <v/>
      </c>
      <c r="AV172" s="19" t="str">
        <f>IF(係数3!B172="","",係数3!B172)</f>
        <v/>
      </c>
      <c r="AW172" s="19" t="str">
        <f>IF(係数3!C172="","",係数3!C172)</f>
        <v>(参考値)事業者全体</v>
      </c>
      <c r="AX172" s="19">
        <f>IF(係数3!D172="","",係数3!D172)</f>
        <v>8.2200000000000003E-4</v>
      </c>
      <c r="AY172" s="19">
        <f>IF(係数3!E172="","",係数3!E172)</f>
        <v>8.2200000000000003E-4</v>
      </c>
      <c r="AZ172" s="19" t="str">
        <f>IF(係数3!F172="","",係数3!F172)</f>
        <v>三井物産(株)</v>
      </c>
      <c r="BA172" s="19" t="str">
        <f>IF(係数3!G172="","",係数3!G172)</f>
        <v>三井物産(株)_(参考値)事業者全体</v>
      </c>
      <c r="BB172" s="19">
        <f t="shared" si="20"/>
        <v>0.82200000000000006</v>
      </c>
      <c r="BD172" s="19" t="str">
        <f>IF(係数3!L173="","",係数3!L173)</f>
        <v>おいでんエネルギー(株)</v>
      </c>
    </row>
    <row r="173" spans="47:56">
      <c r="AU173" s="19" t="str">
        <f>IF(係数3!A173="","",係数3!A173)</f>
        <v>A0053</v>
      </c>
      <c r="AV173" s="19" t="str">
        <f>IF(係数3!B173="","",係数3!B173)</f>
        <v>オリックス(株)</v>
      </c>
      <c r="AW173" s="19" t="str">
        <f>IF(係数3!C173="","",係数3!C173)</f>
        <v>メニューA</v>
      </c>
      <c r="AX173" s="19">
        <f>IF(係数3!D173="","",係数3!D173)</f>
        <v>3.9899999999999999E-4</v>
      </c>
      <c r="AY173" s="19">
        <f>IF(係数3!E173="","",係数3!E173)</f>
        <v>3.9899999999999999E-4</v>
      </c>
      <c r="AZ173" s="19" t="str">
        <f>IF(係数3!F173="","",係数3!F173)</f>
        <v>オリックス(株)</v>
      </c>
      <c r="BA173" s="19" t="str">
        <f>IF(係数3!G173="","",係数3!G173)</f>
        <v>オリックス(株)_メニューA</v>
      </c>
      <c r="BB173" s="19">
        <f t="shared" si="20"/>
        <v>0.39900000000000002</v>
      </c>
      <c r="BD173" s="19" t="str">
        <f>IF(係数3!L174="","",係数3!L174)</f>
        <v>王子・伊藤忠エネクス電力販売(株)</v>
      </c>
    </row>
    <row r="174" spans="47:56">
      <c r="AU174" s="19" t="str">
        <f>IF(係数3!A174="","",係数3!A174)</f>
        <v/>
      </c>
      <c r="AV174" s="19" t="str">
        <f>IF(係数3!B174="","",係数3!B174)</f>
        <v/>
      </c>
      <c r="AW174" s="19" t="str">
        <f>IF(係数3!C174="","",係数3!C174)</f>
        <v>メニューB</v>
      </c>
      <c r="AX174" s="19">
        <f>IF(係数3!D174="","",係数3!D174)</f>
        <v>2.99E-4</v>
      </c>
      <c r="AY174" s="19">
        <f>IF(係数3!E174="","",係数3!E174)</f>
        <v>2.99E-4</v>
      </c>
      <c r="AZ174" s="19" t="str">
        <f>IF(係数3!F174="","",係数3!F174)</f>
        <v>オリックス(株)</v>
      </c>
      <c r="BA174" s="19" t="str">
        <f>IF(係数3!G174="","",係数3!G174)</f>
        <v>オリックス(株)_メニューB</v>
      </c>
      <c r="BB174" s="19">
        <f t="shared" si="20"/>
        <v>0.29899999999999999</v>
      </c>
      <c r="BD174" s="19" t="str">
        <f>IF(係数3!L175="","",係数3!L175)</f>
        <v>青梅ガス(株)</v>
      </c>
    </row>
    <row r="175" spans="47:56">
      <c r="AU175" s="19" t="str">
        <f>IF(係数3!A175="","",係数3!A175)</f>
        <v/>
      </c>
      <c r="AV175" s="19" t="str">
        <f>IF(係数3!B175="","",係数3!B175)</f>
        <v/>
      </c>
      <c r="AW175" s="19" t="str">
        <f>IF(係数3!C175="","",係数3!C175)</f>
        <v>メニューC</v>
      </c>
      <c r="AX175" s="19">
        <f>IF(係数3!D175="","",係数3!D175)</f>
        <v>1.9900000000000001E-4</v>
      </c>
      <c r="AY175" s="19">
        <f>IF(係数3!E175="","",係数3!E175)</f>
        <v>1.9900000000000001E-4</v>
      </c>
      <c r="AZ175" s="19" t="str">
        <f>IF(係数3!F175="","",係数3!F175)</f>
        <v>オリックス(株)</v>
      </c>
      <c r="BA175" s="19" t="str">
        <f>IF(係数3!G175="","",係数3!G175)</f>
        <v>オリックス(株)_メニューC</v>
      </c>
      <c r="BB175" s="19">
        <f t="shared" si="20"/>
        <v>0.19900000000000001</v>
      </c>
      <c r="BD175" s="19" t="str">
        <f>IF(係数3!L176="","",係数3!L176)</f>
        <v>大垣ガス(株)</v>
      </c>
    </row>
    <row r="176" spans="47:56">
      <c r="AU176" s="19" t="str">
        <f>IF(係数3!A176="","",係数3!A176)</f>
        <v/>
      </c>
      <c r="AV176" s="19" t="str">
        <f>IF(係数3!B176="","",係数3!B176)</f>
        <v/>
      </c>
      <c r="AW176" s="19" t="str">
        <f>IF(係数3!C176="","",係数3!C176)</f>
        <v>メニューD</v>
      </c>
      <c r="AX176" s="19">
        <f>IF(係数3!D176="","",係数3!D176)</f>
        <v>0</v>
      </c>
      <c r="AY176" s="19">
        <f>IF(係数3!E176="","",係数3!E176)</f>
        <v>0</v>
      </c>
      <c r="AZ176" s="19" t="str">
        <f>IF(係数3!F176="","",係数3!F176)</f>
        <v>オリックス(株)</v>
      </c>
      <c r="BA176" s="19" t="str">
        <f>IF(係数3!G176="","",係数3!G176)</f>
        <v>オリックス(株)_メニューD</v>
      </c>
      <c r="BB176" s="19">
        <f t="shared" si="20"/>
        <v>0</v>
      </c>
      <c r="BD176" s="19" t="str">
        <f>IF(係数3!L177="","",係数3!L177)</f>
        <v>大熊るるるん電力(株)</v>
      </c>
    </row>
    <row r="177" spans="47:56">
      <c r="AU177" s="19" t="str">
        <f>IF(係数3!A177="","",係数3!A177)</f>
        <v/>
      </c>
      <c r="AV177" s="19" t="str">
        <f>IF(係数3!B177="","",係数3!B177)</f>
        <v/>
      </c>
      <c r="AW177" s="19" t="str">
        <f>IF(係数3!C177="","",係数3!C177)</f>
        <v>メニューE</v>
      </c>
      <c r="AX177" s="19">
        <f>IF(係数3!D177="","",係数3!D177)</f>
        <v>4.4999999999999999E-4</v>
      </c>
      <c r="AY177" s="19">
        <f>IF(係数3!E177="","",係数3!E177)</f>
        <v>4.4999999999999999E-4</v>
      </c>
      <c r="AZ177" s="19" t="str">
        <f>IF(係数3!F177="","",係数3!F177)</f>
        <v>オリックス(株)</v>
      </c>
      <c r="BA177" s="19" t="str">
        <f>IF(係数3!G177="","",係数3!G177)</f>
        <v>オリックス(株)_メニューE</v>
      </c>
      <c r="BB177" s="19">
        <f t="shared" si="20"/>
        <v>0.45</v>
      </c>
      <c r="BD177" s="19" t="str">
        <f>IF(係数3!L178="","",係数3!L178)</f>
        <v>大阪瓦斯(株)</v>
      </c>
    </row>
    <row r="178" spans="47:56">
      <c r="AU178" s="19" t="str">
        <f>IF(係数3!A178="","",係数3!A178)</f>
        <v/>
      </c>
      <c r="AV178" s="19" t="str">
        <f>IF(係数3!B178="","",係数3!B178)</f>
        <v/>
      </c>
      <c r="AW178" s="19" t="str">
        <f>IF(係数3!C178="","",係数3!C178)</f>
        <v>メニューF</v>
      </c>
      <c r="AX178" s="19">
        <f>IF(係数3!D178="","",係数3!D178)</f>
        <v>3.1500000000000001E-4</v>
      </c>
      <c r="AY178" s="19">
        <f>IF(係数3!E178="","",係数3!E178)</f>
        <v>3.1500000000000001E-4</v>
      </c>
      <c r="AZ178" s="19" t="str">
        <f>IF(係数3!F178="","",係数3!F178)</f>
        <v>オリックス(株)</v>
      </c>
      <c r="BA178" s="19" t="str">
        <f>IF(係数3!G178="","",係数3!G178)</f>
        <v>オリックス(株)_メニューF</v>
      </c>
      <c r="BB178" s="19">
        <f t="shared" si="20"/>
        <v>0.315</v>
      </c>
      <c r="BD178" s="19" t="str">
        <f>IF(係数3!L179="","",係数3!L179)</f>
        <v>(株)大崎クリエーション</v>
      </c>
    </row>
    <row r="179" spans="47:56">
      <c r="AU179" s="19" t="str">
        <f>IF(係数3!A179="","",係数3!A179)</f>
        <v/>
      </c>
      <c r="AV179" s="19" t="str">
        <f>IF(係数3!B179="","",係数3!B179)</f>
        <v/>
      </c>
      <c r="AW179" s="19" t="str">
        <f>IF(係数3!C179="","",係数3!C179)</f>
        <v>メニューG</v>
      </c>
      <c r="AX179" s="19">
        <f>IF(係数3!D179="","",係数3!D179)</f>
        <v>2.3499999999999999E-4</v>
      </c>
      <c r="AY179" s="19">
        <f>IF(係数3!E179="","",係数3!E179)</f>
        <v>2.3499999999999999E-4</v>
      </c>
      <c r="AZ179" s="19" t="str">
        <f>IF(係数3!F179="","",係数3!F179)</f>
        <v>オリックス(株)</v>
      </c>
      <c r="BA179" s="19" t="str">
        <f>IF(係数3!G179="","",係数3!G179)</f>
        <v>オリックス(株)_メニューG</v>
      </c>
      <c r="BB179" s="19">
        <f t="shared" si="20"/>
        <v>0.23499999999999999</v>
      </c>
      <c r="BD179" s="19" t="str">
        <f>IF(係数3!L180="","",係数3!L180)</f>
        <v>おおすみ半島スマートエネルギー(株)</v>
      </c>
    </row>
    <row r="180" spans="47:56">
      <c r="AU180" s="19" t="str">
        <f>IF(係数3!A180="","",係数3!A180)</f>
        <v/>
      </c>
      <c r="AV180" s="19" t="str">
        <f>IF(係数3!B180="","",係数3!B180)</f>
        <v/>
      </c>
      <c r="AW180" s="19" t="str">
        <f>IF(係数3!C180="","",係数3!C180)</f>
        <v>メニューH(残差)</v>
      </c>
      <c r="AX180" s="19">
        <f>IF(係数3!D180="","",係数3!D180)</f>
        <v>4.2200000000000001E-4</v>
      </c>
      <c r="AY180" s="19">
        <f>IF(係数3!E180="","",係数3!E180)</f>
        <v>4.2200000000000001E-4</v>
      </c>
      <c r="AZ180" s="19" t="str">
        <f>IF(係数3!F180="","",係数3!F180)</f>
        <v>オリックス(株)</v>
      </c>
      <c r="BA180" s="19" t="str">
        <f>IF(係数3!G180="","",係数3!G180)</f>
        <v>オリックス(株)_メニューH(残差)</v>
      </c>
      <c r="BB180" s="19">
        <f t="shared" si="20"/>
        <v>0.42199999999999999</v>
      </c>
      <c r="BD180" s="19" t="str">
        <f>IF(係数3!L181="","",係数3!L181)</f>
        <v>大多喜ガス(株)</v>
      </c>
    </row>
    <row r="181" spans="47:56">
      <c r="AU181" s="19" t="str">
        <f>IF(係数3!A181="","",係数3!A181)</f>
        <v/>
      </c>
      <c r="AV181" s="19" t="str">
        <f>IF(係数3!B181="","",係数3!B181)</f>
        <v/>
      </c>
      <c r="AW181" s="19" t="str">
        <f>IF(係数3!C181="","",係数3!C181)</f>
        <v>(参考値)事業者全体</v>
      </c>
      <c r="AX181" s="19">
        <f>IF(係数3!D181="","",係数3!D181)</f>
        <v>1.096E-3</v>
      </c>
      <c r="AY181" s="19">
        <f>IF(係数3!E181="","",係数3!E181)</f>
        <v>1.096E-3</v>
      </c>
      <c r="AZ181" s="19" t="str">
        <f>IF(係数3!F181="","",係数3!F181)</f>
        <v>オリックス(株)</v>
      </c>
      <c r="BA181" s="19" t="str">
        <f>IF(係数3!G181="","",係数3!G181)</f>
        <v>オリックス(株)_(参考値)事業者全体</v>
      </c>
      <c r="BB181" s="19">
        <f t="shared" si="20"/>
        <v>1.0959999999999999</v>
      </c>
      <c r="BD181" s="19" t="str">
        <f>IF(係数3!L182="","",係数3!L182)</f>
        <v>(株)おおた電力</v>
      </c>
    </row>
    <row r="182" spans="47:56">
      <c r="AU182" s="19" t="str">
        <f>IF(係数3!A182="","",係数3!A182)</f>
        <v>A0054</v>
      </c>
      <c r="AV182" s="19" t="str">
        <f>IF(係数3!B182="","",係数3!B182)</f>
        <v>(株)エネサンス関東</v>
      </c>
      <c r="AW182" s="19" t="str">
        <f>IF(係数3!C182="","",係数3!C182)</f>
        <v/>
      </c>
      <c r="AX182" s="19">
        <f>IF(係数3!D182="","",係数3!D182)</f>
        <v>3.3799999999999998E-4</v>
      </c>
      <c r="AY182" s="19">
        <f>IF(係数3!E182="","",係数3!E182)</f>
        <v>3.3799999999999998E-4</v>
      </c>
      <c r="AZ182" s="19" t="str">
        <f>IF(係数3!F182="","",係数3!F182)</f>
        <v>(株)エネサンス関東</v>
      </c>
      <c r="BA182" s="19" t="str">
        <f>IF(係数3!G182="","",係数3!G182)</f>
        <v>(株)エネサンス関東_</v>
      </c>
      <c r="BB182" s="19">
        <f t="shared" si="20"/>
        <v>0.33799999999999997</v>
      </c>
      <c r="BD182" s="19" t="str">
        <f>IF(係数3!L183="","",係数3!L183)</f>
        <v>大塚ビジネスサポート(株)</v>
      </c>
    </row>
    <row r="183" spans="47:56">
      <c r="AU183" s="19" t="str">
        <f>IF(係数3!A183="","",係数3!A183)</f>
        <v>A0055</v>
      </c>
      <c r="AV183" s="19" t="str">
        <f>IF(係数3!B183="","",係数3!B183)</f>
        <v>(株)UPDATER</v>
      </c>
      <c r="AW183" s="19" t="str">
        <f>IF(係数3!C183="","",係数3!C183)</f>
        <v>メニューA</v>
      </c>
      <c r="AX183" s="19">
        <f>IF(係数3!D183="","",係数3!D183)</f>
        <v>0</v>
      </c>
      <c r="AY183" s="19">
        <f>IF(係数3!E183="","",係数3!E183)</f>
        <v>0</v>
      </c>
      <c r="AZ183" s="19" t="str">
        <f>IF(係数3!F183="","",係数3!F183)</f>
        <v>(株)UPDATER</v>
      </c>
      <c r="BA183" s="19" t="str">
        <f>IF(係数3!G183="","",係数3!G183)</f>
        <v>(株)UPDATER_メニューA</v>
      </c>
      <c r="BB183" s="19">
        <f t="shared" si="20"/>
        <v>0</v>
      </c>
      <c r="BD183" s="19" t="str">
        <f>IF(係数3!L184="","",係数3!L184)</f>
        <v>(株)岡崎さくら電力</v>
      </c>
    </row>
    <row r="184" spans="47:56">
      <c r="AU184" s="19" t="str">
        <f>IF(係数3!A184="","",係数3!A184)</f>
        <v/>
      </c>
      <c r="AV184" s="19" t="str">
        <f>IF(係数3!B184="","",係数3!B184)</f>
        <v/>
      </c>
      <c r="AW184" s="19" t="str">
        <f>IF(係数3!C184="","",係数3!C184)</f>
        <v>メニューB(残差)</v>
      </c>
      <c r="AX184" s="19">
        <f>IF(係数3!D184="","",係数3!D184)</f>
        <v>4.0499999999999998E-4</v>
      </c>
      <c r="AY184" s="19">
        <f>IF(係数3!E184="","",係数3!E184)</f>
        <v>4.0499999999999998E-4</v>
      </c>
      <c r="AZ184" s="19" t="str">
        <f>IF(係数3!F184="","",係数3!F184)</f>
        <v>(株)UPDATER</v>
      </c>
      <c r="BA184" s="19" t="str">
        <f>IF(係数3!G184="","",係数3!G184)</f>
        <v>(株)UPDATER_メニューB(残差)</v>
      </c>
      <c r="BB184" s="19">
        <f t="shared" si="20"/>
        <v>0.40499999999999997</v>
      </c>
      <c r="BD184" s="19" t="str">
        <f>IF(係数3!L185="","",係数3!L185)</f>
        <v>岡田建設(株)</v>
      </c>
    </row>
    <row r="185" spans="47:56">
      <c r="AU185" s="19" t="str">
        <f>IF(係数3!A185="","",係数3!A185)</f>
        <v/>
      </c>
      <c r="AV185" s="19" t="str">
        <f>IF(係数3!B185="","",係数3!B185)</f>
        <v/>
      </c>
      <c r="AW185" s="19" t="str">
        <f>IF(係数3!C185="","",係数3!C185)</f>
        <v>(参考値)事業者全体</v>
      </c>
      <c r="AX185" s="19">
        <f>IF(係数3!D185="","",係数3!D185)</f>
        <v>3.8000000000000002E-5</v>
      </c>
      <c r="AY185" s="19">
        <f>IF(係数3!E185="","",係数3!E185)</f>
        <v>3.8000000000000002E-5</v>
      </c>
      <c r="AZ185" s="19" t="str">
        <f>IF(係数3!F185="","",係数3!F185)</f>
        <v>(株)UPDATER</v>
      </c>
      <c r="BA185" s="19" t="str">
        <f>IF(係数3!G185="","",係数3!G185)</f>
        <v>(株)UPDATER_(参考値)事業者全体</v>
      </c>
      <c r="BB185" s="19">
        <f t="shared" si="20"/>
        <v>3.7999999999999999E-2</v>
      </c>
      <c r="BD185" s="19" t="str">
        <f>IF(係数3!L186="","",係数3!L186)</f>
        <v>岡谷酸素(株)</v>
      </c>
    </row>
    <row r="186" spans="47:56">
      <c r="AU186" s="19" t="str">
        <f>IF(係数3!A186="","",係数3!A186)</f>
        <v>A0056</v>
      </c>
      <c r="AV186" s="19" t="str">
        <f>IF(係数3!B186="","",係数3!B186)</f>
        <v>シン・エナジー(株)</v>
      </c>
      <c r="AW186" s="19" t="str">
        <f>IF(係数3!C186="","",係数3!C186)</f>
        <v>メニューA</v>
      </c>
      <c r="AX186" s="19">
        <f>IF(係数3!D186="","",係数3!D186)</f>
        <v>4.2400000000000001E-4</v>
      </c>
      <c r="AY186" s="19">
        <f>IF(係数3!E186="","",係数3!E186)</f>
        <v>4.2400000000000001E-4</v>
      </c>
      <c r="AZ186" s="19" t="str">
        <f>IF(係数3!F186="","",係数3!F186)</f>
        <v>シン・エナジー(株)</v>
      </c>
      <c r="BA186" s="19" t="str">
        <f>IF(係数3!G186="","",係数3!G186)</f>
        <v>シン・エナジー(株)_メニューA</v>
      </c>
      <c r="BB186" s="19">
        <f t="shared" si="20"/>
        <v>0.42399999999999999</v>
      </c>
      <c r="BD186" s="19" t="str">
        <f>IF(係数3!L187="","",係数3!L187)</f>
        <v>(株)オカモト</v>
      </c>
    </row>
    <row r="187" spans="47:56">
      <c r="AU187" s="19" t="str">
        <f>IF(係数3!A187="","",係数3!A187)</f>
        <v/>
      </c>
      <c r="AV187" s="19" t="str">
        <f>IF(係数3!B187="","",係数3!B187)</f>
        <v/>
      </c>
      <c r="AW187" s="19" t="str">
        <f>IF(係数3!C187="","",係数3!C187)</f>
        <v>メニューB</v>
      </c>
      <c r="AX187" s="19">
        <f>IF(係数3!D187="","",係数3!D187)</f>
        <v>0</v>
      </c>
      <c r="AY187" s="19">
        <f>IF(係数3!E187="","",係数3!E187)</f>
        <v>0</v>
      </c>
      <c r="AZ187" s="19" t="str">
        <f>IF(係数3!F187="","",係数3!F187)</f>
        <v>シン・エナジー(株)</v>
      </c>
      <c r="BA187" s="19" t="str">
        <f>IF(係数3!G187="","",係数3!G187)</f>
        <v>シン・エナジー(株)_メニューB</v>
      </c>
      <c r="BB187" s="19">
        <f t="shared" si="20"/>
        <v>0</v>
      </c>
      <c r="BD187" s="19" t="str">
        <f>IF(係数3!L188="","",係数3!L188)</f>
        <v>岡山ガス(株)</v>
      </c>
    </row>
    <row r="188" spans="47:56">
      <c r="AU188" s="19" t="str">
        <f>IF(係数3!A188="","",係数3!A188)</f>
        <v/>
      </c>
      <c r="AV188" s="19" t="str">
        <f>IF(係数3!B188="","",係数3!B188)</f>
        <v/>
      </c>
      <c r="AW188" s="19" t="str">
        <f>IF(係数3!C188="","",係数3!C188)</f>
        <v>メニューC</v>
      </c>
      <c r="AX188" s="19">
        <f>IF(係数3!D188="","",係数3!D188)</f>
        <v>3.0899999999999998E-4</v>
      </c>
      <c r="AY188" s="19">
        <f>IF(係数3!E188="","",係数3!E188)</f>
        <v>3.0899999999999998E-4</v>
      </c>
      <c r="AZ188" s="19" t="str">
        <f>IF(係数3!F188="","",係数3!F188)</f>
        <v>シン・エナジー(株)</v>
      </c>
      <c r="BA188" s="19" t="str">
        <f>IF(係数3!G188="","",係数3!G188)</f>
        <v>シン・エナジー(株)_メニューC</v>
      </c>
      <c r="BB188" s="19">
        <f t="shared" si="20"/>
        <v>0.309</v>
      </c>
      <c r="BD188" s="19" t="str">
        <f>IF(係数3!L189="","",係数3!L189)</f>
        <v>岡山電力(株)</v>
      </c>
    </row>
    <row r="189" spans="47:56">
      <c r="AU189" s="19" t="str">
        <f>IF(係数3!A189="","",係数3!A189)</f>
        <v/>
      </c>
      <c r="AV189" s="19" t="str">
        <f>IF(係数3!B189="","",係数3!B189)</f>
        <v/>
      </c>
      <c r="AW189" s="19" t="str">
        <f>IF(係数3!C189="","",係数3!C189)</f>
        <v>メニューD</v>
      </c>
      <c r="AX189" s="19">
        <f>IF(係数3!D189="","",係数3!D189)</f>
        <v>0</v>
      </c>
      <c r="AY189" s="19">
        <f>IF(係数3!E189="","",係数3!E189)</f>
        <v>0</v>
      </c>
      <c r="AZ189" s="19" t="str">
        <f>IF(係数3!F189="","",係数3!F189)</f>
        <v>シン・エナジー(株)</v>
      </c>
      <c r="BA189" s="19" t="str">
        <f>IF(係数3!G189="","",係数3!G189)</f>
        <v>シン・エナジー(株)_メニューD</v>
      </c>
      <c r="BB189" s="19">
        <f t="shared" si="20"/>
        <v>0</v>
      </c>
      <c r="BD189" s="19" t="str">
        <f>IF(係数3!L190="","",係数3!L190)</f>
        <v>おきたま新電力(株)</v>
      </c>
    </row>
    <row r="190" spans="47:56">
      <c r="AU190" s="19" t="str">
        <f>IF(係数3!A190="","",係数3!A190)</f>
        <v/>
      </c>
      <c r="AV190" s="19" t="str">
        <f>IF(係数3!B190="","",係数3!B190)</f>
        <v/>
      </c>
      <c r="AW190" s="19" t="str">
        <f>IF(係数3!C190="","",係数3!C190)</f>
        <v>メニューE(残差)</v>
      </c>
      <c r="AX190" s="19">
        <f>IF(係数3!D190="","",係数3!D190)</f>
        <v>5.9599999999999996E-4</v>
      </c>
      <c r="AY190" s="19">
        <f>IF(係数3!E190="","",係数3!E190)</f>
        <v>5.9599999999999996E-4</v>
      </c>
      <c r="AZ190" s="19" t="str">
        <f>IF(係数3!F190="","",係数3!F190)</f>
        <v>シン・エナジー(株)</v>
      </c>
      <c r="BA190" s="19" t="str">
        <f>IF(係数3!G190="","",係数3!G190)</f>
        <v>シン・エナジー(株)_メニューE(残差)</v>
      </c>
      <c r="BB190" s="19">
        <f t="shared" si="20"/>
        <v>0.59599999999999997</v>
      </c>
      <c r="BD190" s="19" t="str">
        <f>IF(係数3!L191="","",係数3!L191)</f>
        <v>(株)沖縄ガスニューパワー</v>
      </c>
    </row>
    <row r="191" spans="47:56">
      <c r="AU191" s="19" t="str">
        <f>IF(係数3!A191="","",係数3!A191)</f>
        <v/>
      </c>
      <c r="AV191" s="19" t="str">
        <f>IF(係数3!B191="","",係数3!B191)</f>
        <v/>
      </c>
      <c r="AW191" s="19" t="str">
        <f>IF(係数3!C191="","",係数3!C191)</f>
        <v>(参考値)事業者全体</v>
      </c>
      <c r="AX191" s="19">
        <f>IF(係数3!D191="","",係数3!D191)</f>
        <v>5.3799999999999996E-4</v>
      </c>
      <c r="AY191" s="19">
        <f>IF(係数3!E191="","",係数3!E191)</f>
        <v>5.3799999999999996E-4</v>
      </c>
      <c r="AZ191" s="19" t="str">
        <f>IF(係数3!F191="","",係数3!F191)</f>
        <v>シン・エナジー(株)</v>
      </c>
      <c r="BA191" s="19" t="str">
        <f>IF(係数3!G191="","",係数3!G191)</f>
        <v>シン・エナジー(株)_(参考値)事業者全体</v>
      </c>
      <c r="BB191" s="19">
        <f t="shared" si="20"/>
        <v>0.53799999999999992</v>
      </c>
      <c r="BD191" s="19" t="str">
        <f>IF(係数3!L192="","",係数3!L192)</f>
        <v>おきなわコープエナジー(株)</v>
      </c>
    </row>
    <row r="192" spans="47:56">
      <c r="AU192" s="19" t="str">
        <f>IF(係数3!A192="","",係数3!A192)</f>
        <v>A0057</v>
      </c>
      <c r="AV192" s="19" t="str">
        <f>IF(係数3!B192="","",係数3!B192)</f>
        <v>(株)サニックス</v>
      </c>
      <c r="AW192" s="19" t="str">
        <f>IF(係数3!C192="","",係数3!C192)</f>
        <v>メニューA</v>
      </c>
      <c r="AX192" s="19">
        <f>IF(係数3!D192="","",係数3!D192)</f>
        <v>0</v>
      </c>
      <c r="AY192" s="19">
        <f>IF(係数3!E192="","",係数3!E192)</f>
        <v>0</v>
      </c>
      <c r="AZ192" s="19" t="str">
        <f>IF(係数3!F192="","",係数3!F192)</f>
        <v>(株)サニックス</v>
      </c>
      <c r="BA192" s="19" t="str">
        <f>IF(係数3!G192="","",係数3!G192)</f>
        <v>(株)サニックス_メニューA</v>
      </c>
      <c r="BB192" s="19">
        <f t="shared" si="20"/>
        <v>0</v>
      </c>
      <c r="BD192" s="19" t="str">
        <f>IF(係数3!L193="","",係数3!L193)</f>
        <v>沖縄新エネ開発(株)</v>
      </c>
    </row>
    <row r="193" spans="47:56">
      <c r="AU193" s="19" t="str">
        <f>IF(係数3!A193="","",係数3!A193)</f>
        <v/>
      </c>
      <c r="AV193" s="19" t="str">
        <f>IF(係数3!B193="","",係数3!B193)</f>
        <v/>
      </c>
      <c r="AW193" s="19" t="str">
        <f>IF(係数3!C193="","",係数3!C193)</f>
        <v>メニューB</v>
      </c>
      <c r="AX193" s="19">
        <f>IF(係数3!D193="","",係数3!D193)</f>
        <v>0</v>
      </c>
      <c r="AY193" s="19">
        <f>IF(係数3!E193="","",係数3!E193)</f>
        <v>0</v>
      </c>
      <c r="AZ193" s="19" t="str">
        <f>IF(係数3!F193="","",係数3!F193)</f>
        <v>(株)サニックス</v>
      </c>
      <c r="BA193" s="19" t="str">
        <f>IF(係数3!G193="","",係数3!G193)</f>
        <v>(株)サニックス_メニューB</v>
      </c>
      <c r="BB193" s="19">
        <f t="shared" si="20"/>
        <v>0</v>
      </c>
      <c r="BD193" s="19" t="str">
        <f>IF(係数3!L194="","",係数3!L194)</f>
        <v>奥出雲電力(株)</v>
      </c>
    </row>
    <row r="194" spans="47:56">
      <c r="AU194" s="19" t="str">
        <f>IF(係数3!A194="","",係数3!A194)</f>
        <v/>
      </c>
      <c r="AV194" s="19" t="str">
        <f>IF(係数3!B194="","",係数3!B194)</f>
        <v/>
      </c>
      <c r="AW194" s="19" t="str">
        <f>IF(係数3!C194="","",係数3!C194)</f>
        <v>メニューC</v>
      </c>
      <c r="AX194" s="19">
        <f>IF(係数3!D194="","",係数3!D194)</f>
        <v>2.99E-4</v>
      </c>
      <c r="AY194" s="19">
        <f>IF(係数3!E194="","",係数3!E194)</f>
        <v>2.99E-4</v>
      </c>
      <c r="AZ194" s="19" t="str">
        <f>IF(係数3!F194="","",係数3!F194)</f>
        <v>(株)サニックス</v>
      </c>
      <c r="BA194" s="19" t="str">
        <f>IF(係数3!G194="","",係数3!G194)</f>
        <v>(株)サニックス_メニューC</v>
      </c>
      <c r="BB194" s="19">
        <f t="shared" si="20"/>
        <v>0.29899999999999999</v>
      </c>
      <c r="BD194" s="19" t="str">
        <f>IF(係数3!L195="","",係数3!L195)</f>
        <v>(株)オズエナジー</v>
      </c>
    </row>
    <row r="195" spans="47:56">
      <c r="AU195" s="19" t="str">
        <f>IF(係数3!A195="","",係数3!A195)</f>
        <v/>
      </c>
      <c r="AV195" s="19" t="str">
        <f>IF(係数3!B195="","",係数3!B195)</f>
        <v/>
      </c>
      <c r="AW195" s="19" t="str">
        <f>IF(係数3!C195="","",係数3!C195)</f>
        <v>メニューD</v>
      </c>
      <c r="AX195" s="19">
        <f>IF(係数3!D195="","",係数3!D195)</f>
        <v>2.72E-4</v>
      </c>
      <c r="AY195" s="19">
        <f>IF(係数3!E195="","",係数3!E195)</f>
        <v>2.72E-4</v>
      </c>
      <c r="AZ195" s="19" t="str">
        <f>IF(係数3!F195="","",係数3!F195)</f>
        <v>(株)サニックス</v>
      </c>
      <c r="BA195" s="19" t="str">
        <f>IF(係数3!G195="","",係数3!G195)</f>
        <v>(株)サニックス_メニューD</v>
      </c>
      <c r="BB195" s="19">
        <f t="shared" si="20"/>
        <v>0.27200000000000002</v>
      </c>
      <c r="BD195" s="19" t="str">
        <f>IF(係数3!L196="","",係数3!L196)</f>
        <v>帯広電力(株)</v>
      </c>
    </row>
    <row r="196" spans="47:56">
      <c r="AU196" s="19" t="str">
        <f>IF(係数3!A196="","",係数3!A196)</f>
        <v/>
      </c>
      <c r="AV196" s="19" t="str">
        <f>IF(係数3!B196="","",係数3!B196)</f>
        <v/>
      </c>
      <c r="AW196" s="19" t="str">
        <f>IF(係数3!C196="","",係数3!C196)</f>
        <v>メニューE(残差)</v>
      </c>
      <c r="AX196" s="19">
        <f>IF(係数3!D196="","",係数3!D196)</f>
        <v>4.84E-4</v>
      </c>
      <c r="AY196" s="19">
        <f>IF(係数3!E196="","",係数3!E196)</f>
        <v>4.84E-4</v>
      </c>
      <c r="AZ196" s="19" t="str">
        <f>IF(係数3!F196="","",係数3!F196)</f>
        <v>(株)サニックス</v>
      </c>
      <c r="BA196" s="19" t="str">
        <f>IF(係数3!G196="","",係数3!G196)</f>
        <v>(株)サニックス_メニューE(残差)</v>
      </c>
      <c r="BB196" s="19">
        <f t="shared" si="20"/>
        <v>0.48399999999999999</v>
      </c>
      <c r="BD196" s="19" t="str">
        <f>IF(係数3!L197="","",係数3!L197)</f>
        <v>(株)オプテージ</v>
      </c>
    </row>
    <row r="197" spans="47:56">
      <c r="AU197" s="19" t="str">
        <f>IF(係数3!A197="","",係数3!A197)</f>
        <v/>
      </c>
      <c r="AV197" s="19" t="str">
        <f>IF(係数3!B197="","",係数3!B197)</f>
        <v/>
      </c>
      <c r="AW197" s="19" t="str">
        <f>IF(係数3!C197="","",係数3!C197)</f>
        <v>(参考値)事業者全体</v>
      </c>
      <c r="AX197" s="19">
        <f>IF(係数3!D197="","",係数3!D197)</f>
        <v>4.7800000000000002E-4</v>
      </c>
      <c r="AY197" s="19">
        <f>IF(係数3!E197="","",係数3!E197)</f>
        <v>4.7800000000000002E-4</v>
      </c>
      <c r="AZ197" s="19" t="str">
        <f>IF(係数3!F197="","",係数3!F197)</f>
        <v>(株)サニックス</v>
      </c>
      <c r="BA197" s="19" t="str">
        <f>IF(係数3!G197="","",係数3!G197)</f>
        <v>(株)サニックス_(参考値)事業者全体</v>
      </c>
      <c r="BB197" s="19">
        <f t="shared" si="20"/>
        <v>0.47800000000000004</v>
      </c>
      <c r="BD197" s="19" t="str">
        <f>IF(係数3!L198="","",係数3!L198)</f>
        <v>おもてなし山形(株)</v>
      </c>
    </row>
    <row r="198" spans="47:56">
      <c r="AU198" s="19" t="str">
        <f>IF(係数3!A198="","",係数3!A198)</f>
        <v>A0058</v>
      </c>
      <c r="AV198" s="19" t="str">
        <f>IF(係数3!B198="","",係数3!B198)</f>
        <v>(株)コンシェルジュ</v>
      </c>
      <c r="AW198" s="19" t="str">
        <f>IF(係数3!C198="","",係数3!C198)</f>
        <v>メニューA</v>
      </c>
      <c r="AX198" s="19">
        <f>IF(係数3!D198="","",係数3!D198)</f>
        <v>0</v>
      </c>
      <c r="AY198" s="19">
        <f>IF(係数3!E198="","",係数3!E198)</f>
        <v>0</v>
      </c>
      <c r="AZ198" s="19" t="str">
        <f>IF(係数3!F198="","",係数3!F198)</f>
        <v>(株)コンシェルジュ</v>
      </c>
      <c r="BA198" s="19" t="str">
        <f>IF(係数3!G198="","",係数3!G198)</f>
        <v>(株)コンシェルジュ_メニューA</v>
      </c>
      <c r="BB198" s="19">
        <f t="shared" ref="BB198:BB261" si="21">AY198*1000</f>
        <v>0</v>
      </c>
      <c r="BD198" s="19" t="str">
        <f>IF(係数3!L199="","",係数3!L199)</f>
        <v>オリックス(株)</v>
      </c>
    </row>
    <row r="199" spans="47:56">
      <c r="AU199" s="19" t="str">
        <f>IF(係数3!A199="","",係数3!A199)</f>
        <v/>
      </c>
      <c r="AV199" s="19" t="str">
        <f>IF(係数3!B199="","",係数3!B199)</f>
        <v/>
      </c>
      <c r="AW199" s="19" t="str">
        <f>IF(係数3!C199="","",係数3!C199)</f>
        <v>メニューB(残差)</v>
      </c>
      <c r="AX199" s="19">
        <f>IF(係数3!D199="","",係数3!D199)</f>
        <v>7.5500000000000003E-4</v>
      </c>
      <c r="AY199" s="19">
        <f>IF(係数3!E199="","",係数3!E199)</f>
        <v>7.5500000000000003E-4</v>
      </c>
      <c r="AZ199" s="19" t="str">
        <f>IF(係数3!F199="","",係数3!F199)</f>
        <v>(株)コンシェルジュ</v>
      </c>
      <c r="BA199" s="19" t="str">
        <f>IF(係数3!G199="","",係数3!G199)</f>
        <v>(株)コンシェルジュ_メニューB(残差)</v>
      </c>
      <c r="BB199" s="19">
        <f t="shared" si="21"/>
        <v>0.755</v>
      </c>
      <c r="BD199" s="19" t="str">
        <f>IF(係数3!L200="","",係数3!L200)</f>
        <v>(株)織戸組</v>
      </c>
    </row>
    <row r="200" spans="47:56">
      <c r="AU200" s="19" t="str">
        <f>IF(係数3!A200="","",係数3!A200)</f>
        <v/>
      </c>
      <c r="AV200" s="19" t="str">
        <f>IF(係数3!B200="","",係数3!B200)</f>
        <v/>
      </c>
      <c r="AW200" s="19" t="str">
        <f>IF(係数3!C200="","",係数3!C200)</f>
        <v>(参考値)事業者全体</v>
      </c>
      <c r="AX200" s="19">
        <f>IF(係数3!D200="","",係数3!D200)</f>
        <v>1.74E-4</v>
      </c>
      <c r="AY200" s="19">
        <f>IF(係数3!E200="","",係数3!E200)</f>
        <v>1.74E-4</v>
      </c>
      <c r="AZ200" s="19" t="str">
        <f>IF(係数3!F200="","",係数3!F200)</f>
        <v>(株)コンシェルジュ</v>
      </c>
      <c r="BA200" s="19" t="str">
        <f>IF(係数3!G200="","",係数3!G200)</f>
        <v>(株)コンシェルジュ_(参考値)事業者全体</v>
      </c>
      <c r="BB200" s="19">
        <f t="shared" si="21"/>
        <v>0.17399999999999999</v>
      </c>
      <c r="BD200" s="19" t="str">
        <f>IF(係数3!L201="","",係数3!L201)</f>
        <v>(株)カーボンニュートラル</v>
      </c>
    </row>
    <row r="201" spans="47:56">
      <c r="AU201" s="19" t="str">
        <f>IF(係数3!A201="","",係数3!A201)</f>
        <v>A0060</v>
      </c>
      <c r="AV201" s="19" t="str">
        <f>IF(係数3!B201="","",係数3!B201)</f>
        <v>(株)アイ・グリッド・ソリューションズ</v>
      </c>
      <c r="AW201" s="19" t="str">
        <f>IF(係数3!C201="","",係数3!C201)</f>
        <v>メニューA</v>
      </c>
      <c r="AX201" s="19">
        <f>IF(係数3!D201="","",係数3!D201)</f>
        <v>0</v>
      </c>
      <c r="AY201" s="19">
        <f>IF(係数3!E201="","",係数3!E201)</f>
        <v>0</v>
      </c>
      <c r="AZ201" s="19" t="str">
        <f>IF(係数3!F201="","",係数3!F201)</f>
        <v>(株)アイ・グリッド・ソリューションズ</v>
      </c>
      <c r="BA201" s="19" t="str">
        <f>IF(係数3!G201="","",係数3!G201)</f>
        <v>(株)アイ・グリッド・ソリューションズ_メニューA</v>
      </c>
      <c r="BB201" s="19">
        <f t="shared" si="21"/>
        <v>0</v>
      </c>
      <c r="BD201" s="19" t="str">
        <f>IF(係数3!L202="","",係数3!L202)</f>
        <v>香川電力(株)　</v>
      </c>
    </row>
    <row r="202" spans="47:56">
      <c r="AU202" s="19" t="str">
        <f>IF(係数3!A202="","",係数3!A202)</f>
        <v/>
      </c>
      <c r="AV202" s="19" t="str">
        <f>IF(係数3!B202="","",係数3!B202)</f>
        <v/>
      </c>
      <c r="AW202" s="19" t="str">
        <f>IF(係数3!C202="","",係数3!C202)</f>
        <v>メニューB(残差)</v>
      </c>
      <c r="AX202" s="19">
        <f>IF(係数3!D202="","",係数3!D202)</f>
        <v>5.6499999999999996E-4</v>
      </c>
      <c r="AY202" s="19">
        <f>IF(係数3!E202="","",係数3!E202)</f>
        <v>5.6499999999999996E-4</v>
      </c>
      <c r="AZ202" s="19" t="str">
        <f>IF(係数3!F202="","",係数3!F202)</f>
        <v>(株)アイ・グリッド・ソリューションズ</v>
      </c>
      <c r="BA202" s="19" t="str">
        <f>IF(係数3!G202="","",係数3!G202)</f>
        <v>(株)アイ・グリッド・ソリューションズ_メニューB(残差)</v>
      </c>
      <c r="BB202" s="19">
        <f t="shared" si="21"/>
        <v>0.56499999999999995</v>
      </c>
      <c r="BD202" s="19" t="str">
        <f>IF(係数3!L203="","",係数3!L203)</f>
        <v>角栄ガス(株)</v>
      </c>
    </row>
    <row r="203" spans="47:56">
      <c r="AU203" s="19" t="str">
        <f>IF(係数3!A203="","",係数3!A203)</f>
        <v/>
      </c>
      <c r="AV203" s="19" t="str">
        <f>IF(係数3!B203="","",係数3!B203)</f>
        <v/>
      </c>
      <c r="AW203" s="19" t="str">
        <f>IF(係数3!C203="","",係数3!C203)</f>
        <v>(参考値)事業者全体</v>
      </c>
      <c r="AX203" s="19">
        <f>IF(係数3!D203="","",係数3!D203)</f>
        <v>4.6799999999999999E-4</v>
      </c>
      <c r="AY203" s="19">
        <f>IF(係数3!E203="","",係数3!E203)</f>
        <v>4.6799999999999999E-4</v>
      </c>
      <c r="AZ203" s="19" t="str">
        <f>IF(係数3!F203="","",係数3!F203)</f>
        <v>(株)アイ・グリッド・ソリューションズ</v>
      </c>
      <c r="BA203" s="19" t="str">
        <f>IF(係数3!G203="","",係数3!G203)</f>
        <v>(株)アイ・グリッド・ソリューションズ_(参考値)事業者全体</v>
      </c>
      <c r="BB203" s="19">
        <f t="shared" si="21"/>
        <v>0.46799999999999997</v>
      </c>
      <c r="BD203" s="19" t="str">
        <f>IF(係数3!L204="","",係数3!L204)</f>
        <v>神楽電力(株)</v>
      </c>
    </row>
    <row r="204" spans="47:56">
      <c r="AU204" s="19" t="str">
        <f>IF(係数3!A204="","",係数3!A204)</f>
        <v>A0061</v>
      </c>
      <c r="AV204" s="19" t="str">
        <f>IF(係数3!B204="","",係数3!B204)</f>
        <v>サミットエナジー(株)</v>
      </c>
      <c r="AW204" s="19" t="str">
        <f>IF(係数3!C204="","",係数3!C204)</f>
        <v>メニューA</v>
      </c>
      <c r="AX204" s="19">
        <f>IF(係数3!D204="","",係数3!D204)</f>
        <v>0</v>
      </c>
      <c r="AY204" s="19">
        <f>IF(係数3!E204="","",係数3!E204)</f>
        <v>0</v>
      </c>
      <c r="AZ204" s="19" t="str">
        <f>IF(係数3!F204="","",係数3!F204)</f>
        <v>サミットエナジー(株)</v>
      </c>
      <c r="BA204" s="19" t="str">
        <f>IF(係数3!G204="","",係数3!G204)</f>
        <v>サミットエナジー(株)_メニューA</v>
      </c>
      <c r="BB204" s="19">
        <f t="shared" si="21"/>
        <v>0</v>
      </c>
      <c r="BD204" s="19" t="str">
        <f>IF(係数3!L205="","",係数3!L205)</f>
        <v>かけがわ報徳パワー(株)</v>
      </c>
    </row>
    <row r="205" spans="47:56">
      <c r="AU205" s="19" t="str">
        <f>IF(係数3!A205="","",係数3!A205)</f>
        <v/>
      </c>
      <c r="AV205" s="19" t="str">
        <f>IF(係数3!B205="","",係数3!B205)</f>
        <v/>
      </c>
      <c r="AW205" s="19" t="str">
        <f>IF(係数3!C205="","",係数3!C205)</f>
        <v>メニューB(残差)</v>
      </c>
      <c r="AX205" s="19">
        <f>IF(係数3!D205="","",係数3!D205)</f>
        <v>5.2400000000000005E-4</v>
      </c>
      <c r="AY205" s="19">
        <f>IF(係数3!E205="","",係数3!E205)</f>
        <v>5.2400000000000005E-4</v>
      </c>
      <c r="AZ205" s="19" t="str">
        <f>IF(係数3!F205="","",係数3!F205)</f>
        <v>サミットエナジー(株)</v>
      </c>
      <c r="BA205" s="19" t="str">
        <f>IF(係数3!G205="","",係数3!G205)</f>
        <v>サミットエナジー(株)_メニューB(残差)</v>
      </c>
      <c r="BB205" s="19">
        <f t="shared" si="21"/>
        <v>0.52400000000000002</v>
      </c>
      <c r="BD205" s="19" t="str">
        <f>IF(係数3!L206="","",係数3!L206)</f>
        <v>鹿児島電力(株)</v>
      </c>
    </row>
    <row r="206" spans="47:56">
      <c r="AU206" s="19" t="str">
        <f>IF(係数3!A206="","",係数3!A206)</f>
        <v/>
      </c>
      <c r="AV206" s="19" t="str">
        <f>IF(係数3!B206="","",係数3!B206)</f>
        <v/>
      </c>
      <c r="AW206" s="19" t="str">
        <f>IF(係数3!C206="","",係数3!C206)</f>
        <v>(参考値)事業者全体</v>
      </c>
      <c r="AX206" s="19">
        <f>IF(係数3!D206="","",係数3!D206)</f>
        <v>4.2000000000000002E-4</v>
      </c>
      <c r="AY206" s="19">
        <f>IF(係数3!E206="","",係数3!E206)</f>
        <v>4.2000000000000002E-4</v>
      </c>
      <c r="AZ206" s="19" t="str">
        <f>IF(係数3!F206="","",係数3!F206)</f>
        <v>サミットエナジー(株)</v>
      </c>
      <c r="BA206" s="19" t="str">
        <f>IF(係数3!G206="","",係数3!G206)</f>
        <v>サミットエナジー(株)_(参考値)事業者全体</v>
      </c>
      <c r="BB206" s="19">
        <f t="shared" si="21"/>
        <v>0.42000000000000004</v>
      </c>
      <c r="BD206" s="19" t="str">
        <f>IF(係数3!L207="","",係数3!L207)</f>
        <v>柏崎あい・あーるエナジー(株)</v>
      </c>
    </row>
    <row r="207" spans="47:56">
      <c r="AU207" s="19" t="str">
        <f>IF(係数3!A207="","",係数3!A207)</f>
        <v>A0062</v>
      </c>
      <c r="AV207" s="19" t="str">
        <f>IF(係数3!B207="","",係数3!B207)</f>
        <v>リコージャパン(株)</v>
      </c>
      <c r="AW207" s="19" t="str">
        <f>IF(係数3!C207="","",係数3!C207)</f>
        <v>メニューA</v>
      </c>
      <c r="AX207" s="19">
        <f>IF(係数3!D207="","",係数3!D207)</f>
        <v>0</v>
      </c>
      <c r="AY207" s="19">
        <f>IF(係数3!E207="","",係数3!E207)</f>
        <v>0</v>
      </c>
      <c r="AZ207" s="19" t="str">
        <f>IF(係数3!F207="","",係数3!F207)</f>
        <v>リコージャパン(株)</v>
      </c>
      <c r="BA207" s="19" t="str">
        <f>IF(係数3!G207="","",係数3!G207)</f>
        <v>リコージャパン(株)_メニューA</v>
      </c>
      <c r="BB207" s="19">
        <f t="shared" si="21"/>
        <v>0</v>
      </c>
      <c r="BD207" s="19" t="str">
        <f>IF(係数3!L208="","",係数3!L208)</f>
        <v>(株)かづのパワー</v>
      </c>
    </row>
    <row r="208" spans="47:56">
      <c r="AU208" s="19" t="str">
        <f>IF(係数3!A208="","",係数3!A208)</f>
        <v/>
      </c>
      <c r="AV208" s="19" t="str">
        <f>IF(係数3!B208="","",係数3!B208)</f>
        <v/>
      </c>
      <c r="AW208" s="19" t="str">
        <f>IF(係数3!C208="","",係数3!C208)</f>
        <v>メニューB</v>
      </c>
      <c r="AX208" s="19">
        <f>IF(係数3!D208="","",係数3!D208)</f>
        <v>0</v>
      </c>
      <c r="AY208" s="19">
        <f>IF(係数3!E208="","",係数3!E208)</f>
        <v>0</v>
      </c>
      <c r="AZ208" s="19" t="str">
        <f>IF(係数3!F208="","",係数3!F208)</f>
        <v>リコージャパン(株)</v>
      </c>
      <c r="BA208" s="19" t="str">
        <f>IF(係数3!G208="","",係数3!G208)</f>
        <v>リコージャパン(株)_メニューB</v>
      </c>
      <c r="BB208" s="19">
        <f t="shared" si="21"/>
        <v>0</v>
      </c>
      <c r="BD208" s="19" t="str">
        <f>IF(係数3!L209="","",係数3!L209)</f>
        <v>葛尾創生電力(株)</v>
      </c>
    </row>
    <row r="209" spans="47:56">
      <c r="AU209" s="19" t="str">
        <f>IF(係数3!A209="","",係数3!A209)</f>
        <v/>
      </c>
      <c r="AV209" s="19" t="str">
        <f>IF(係数3!B209="","",係数3!B209)</f>
        <v/>
      </c>
      <c r="AW209" s="19" t="str">
        <f>IF(係数3!C209="","",係数3!C209)</f>
        <v>メニューC</v>
      </c>
      <c r="AX209" s="19">
        <f>IF(係数3!D209="","",係数3!D209)</f>
        <v>3.0699999999999998E-4</v>
      </c>
      <c r="AY209" s="19">
        <f>IF(係数3!E209="","",係数3!E209)</f>
        <v>3.0699999999999998E-4</v>
      </c>
      <c r="AZ209" s="19" t="str">
        <f>IF(係数3!F209="","",係数3!F209)</f>
        <v>リコージャパン(株)</v>
      </c>
      <c r="BA209" s="19" t="str">
        <f>IF(係数3!G209="","",係数3!G209)</f>
        <v>リコージャパン(株)_メニューC</v>
      </c>
      <c r="BB209" s="19">
        <f t="shared" si="21"/>
        <v>0.307</v>
      </c>
      <c r="BD209" s="19" t="str">
        <f>IF(係数3!L210="","",係数3!L210)</f>
        <v>金沢エナジー(株)</v>
      </c>
    </row>
    <row r="210" spans="47:56">
      <c r="AU210" s="19" t="str">
        <f>IF(係数3!A210="","",係数3!A210)</f>
        <v/>
      </c>
      <c r="AV210" s="19" t="str">
        <f>IF(係数3!B210="","",係数3!B210)</f>
        <v/>
      </c>
      <c r="AW210" s="19" t="str">
        <f>IF(係数3!C210="","",係数3!C210)</f>
        <v>メニューD</v>
      </c>
      <c r="AX210" s="19">
        <f>IF(係数3!D210="","",係数3!D210)</f>
        <v>0</v>
      </c>
      <c r="AY210" s="19">
        <f>IF(係数3!E210="","",係数3!E210)</f>
        <v>0</v>
      </c>
      <c r="AZ210" s="19" t="str">
        <f>IF(係数3!F210="","",係数3!F210)</f>
        <v>リコージャパン(株)</v>
      </c>
      <c r="BA210" s="19" t="str">
        <f>IF(係数3!G210="","",係数3!G210)</f>
        <v>リコージャパン(株)_メニューD</v>
      </c>
      <c r="BB210" s="19">
        <f t="shared" si="21"/>
        <v>0</v>
      </c>
      <c r="BD210" s="19" t="str">
        <f>IF(係数3!L211="","",係数3!L211)</f>
        <v>カナデビア(株)（旧:日立造船(株)）</v>
      </c>
    </row>
    <row r="211" spans="47:56">
      <c r="AU211" s="19" t="str">
        <f>IF(係数3!A211="","",係数3!A211)</f>
        <v/>
      </c>
      <c r="AV211" s="19" t="str">
        <f>IF(係数3!B211="","",係数3!B211)</f>
        <v/>
      </c>
      <c r="AW211" s="19" t="str">
        <f>IF(係数3!C211="","",係数3!C211)</f>
        <v>メニューE</v>
      </c>
      <c r="AX211" s="19">
        <f>IF(係数3!D211="","",係数3!D211)</f>
        <v>3.6999999999999999E-4</v>
      </c>
      <c r="AY211" s="19">
        <f>IF(係数3!E211="","",係数3!E211)</f>
        <v>3.6999999999999999E-4</v>
      </c>
      <c r="AZ211" s="19" t="str">
        <f>IF(係数3!F211="","",係数3!F211)</f>
        <v>リコージャパン(株)</v>
      </c>
      <c r="BA211" s="19" t="str">
        <f>IF(係数3!G211="","",係数3!G211)</f>
        <v>リコージャパン(株)_メニューE</v>
      </c>
      <c r="BB211" s="19">
        <f t="shared" si="21"/>
        <v>0.37</v>
      </c>
      <c r="BD211" s="19" t="str">
        <f>IF(係数3!L212="","",係数3!L212)</f>
        <v>歌舞伎エナジー(株)</v>
      </c>
    </row>
    <row r="212" spans="47:56">
      <c r="AU212" s="19" t="str">
        <f>IF(係数3!A212="","",係数3!A212)</f>
        <v/>
      </c>
      <c r="AV212" s="19" t="str">
        <f>IF(係数3!B212="","",係数3!B212)</f>
        <v/>
      </c>
      <c r="AW212" s="19" t="str">
        <f>IF(係数3!C212="","",係数3!C212)</f>
        <v>メニューF(残差)</v>
      </c>
      <c r="AX212" s="19">
        <f>IF(係数3!D212="","",係数3!D212)</f>
        <v>5.3499999999999999E-4</v>
      </c>
      <c r="AY212" s="19">
        <f>IF(係数3!E212="","",係数3!E212)</f>
        <v>5.3499999999999999E-4</v>
      </c>
      <c r="AZ212" s="19" t="str">
        <f>IF(係数3!F212="","",係数3!F212)</f>
        <v>リコージャパン(株)</v>
      </c>
      <c r="BA212" s="19" t="str">
        <f>IF(係数3!G212="","",係数3!G212)</f>
        <v>リコージャパン(株)_メニューF(残差)</v>
      </c>
      <c r="BB212" s="19">
        <f t="shared" si="21"/>
        <v>0.53500000000000003</v>
      </c>
      <c r="BD212" s="19" t="str">
        <f>IF(係数3!L213="","",係数3!L213)</f>
        <v>(株)かみでん里山公社</v>
      </c>
    </row>
    <row r="213" spans="47:56">
      <c r="AU213" s="19" t="str">
        <f>IF(係数3!A213="","",係数3!A213)</f>
        <v/>
      </c>
      <c r="AV213" s="19" t="str">
        <f>IF(係数3!B213="","",係数3!B213)</f>
        <v/>
      </c>
      <c r="AW213" s="19" t="str">
        <f>IF(係数3!C213="","",係数3!C213)</f>
        <v>(参考値)事業者全体</v>
      </c>
      <c r="AX213" s="19">
        <f>IF(係数3!D213="","",係数3!D213)</f>
        <v>4.7699999999999999E-4</v>
      </c>
      <c r="AY213" s="19">
        <f>IF(係数3!E213="","",係数3!E213)</f>
        <v>4.7699999999999999E-4</v>
      </c>
      <c r="AZ213" s="19" t="str">
        <f>IF(係数3!F213="","",係数3!F213)</f>
        <v>リコージャパン(株)</v>
      </c>
      <c r="BA213" s="19" t="str">
        <f>IF(係数3!G213="","",係数3!G213)</f>
        <v>リコージャパン(株)_(参考値)事業者全体</v>
      </c>
      <c r="BB213" s="19">
        <f t="shared" si="21"/>
        <v>0.47699999999999998</v>
      </c>
      <c r="BD213" s="19" t="str">
        <f>IF(係数3!L214="","",係数3!L214)</f>
        <v>亀岡ふるさとエナジー(株)</v>
      </c>
    </row>
    <row r="214" spans="47:56">
      <c r="AU214" s="19" t="str">
        <f>IF(係数3!A214="","",係数3!A214)</f>
        <v>A0063</v>
      </c>
      <c r="AV214" s="19" t="str">
        <f>IF(係数3!B214="","",係数3!B214)</f>
        <v>(株)エネルギア・ソリューション・アンド・サービス</v>
      </c>
      <c r="AW214" s="19" t="str">
        <f>IF(係数3!C214="","",係数3!C214)</f>
        <v>メニューA</v>
      </c>
      <c r="AX214" s="19">
        <f>IF(係数3!D214="","",係数3!D214)</f>
        <v>0</v>
      </c>
      <c r="AY214" s="19">
        <f>IF(係数3!E214="","",係数3!E214)</f>
        <v>0</v>
      </c>
      <c r="AZ214" s="19" t="str">
        <f>IF(係数3!F214="","",係数3!F214)</f>
        <v>(株)エネルギア・ソリューション・アンド・サービス</v>
      </c>
      <c r="BA214" s="19" t="str">
        <f>IF(係数3!G214="","",係数3!G214)</f>
        <v>(株)エネルギア・ソリューション・アンド・サービス_メニューA</v>
      </c>
      <c r="BB214" s="19">
        <f t="shared" si="21"/>
        <v>0</v>
      </c>
      <c r="BD214" s="19" t="str">
        <f>IF(係数3!L215="","",係数3!L215)</f>
        <v>唐津電力(株)</v>
      </c>
    </row>
    <row r="215" spans="47:56">
      <c r="AU215" s="19" t="str">
        <f>IF(係数3!A215="","",係数3!A215)</f>
        <v/>
      </c>
      <c r="AV215" s="19" t="str">
        <f>IF(係数3!B215="","",係数3!B215)</f>
        <v/>
      </c>
      <c r="AW215" s="19" t="str">
        <f>IF(係数3!C215="","",係数3!C215)</f>
        <v>メニューB(残差)</v>
      </c>
      <c r="AX215" s="19">
        <f>IF(係数3!D215="","",係数3!D215)</f>
        <v>5.5000000000000003E-4</v>
      </c>
      <c r="AY215" s="19">
        <f>IF(係数3!E215="","",係数3!E215)</f>
        <v>5.5000000000000003E-4</v>
      </c>
      <c r="AZ215" s="19" t="str">
        <f>IF(係数3!F215="","",係数3!F215)</f>
        <v>(株)エネルギア・ソリューション・アンド・サービス</v>
      </c>
      <c r="BA215" s="19" t="str">
        <f>IF(係数3!G215="","",係数3!G215)</f>
        <v>(株)エネルギア・ソリューション・アンド・サービス_メニューB(残差)</v>
      </c>
      <c r="BB215" s="19">
        <f t="shared" si="21"/>
        <v>0.55000000000000004</v>
      </c>
      <c r="BD215" s="19" t="str">
        <f>IF(係数3!L216="","",係数3!L216)</f>
        <v>(株)唐津パワーホールディングス</v>
      </c>
    </row>
    <row r="216" spans="47:56">
      <c r="AU216" s="19" t="str">
        <f>IF(係数3!A216="","",係数3!A216)</f>
        <v/>
      </c>
      <c r="AV216" s="19" t="str">
        <f>IF(係数3!B216="","",係数3!B216)</f>
        <v/>
      </c>
      <c r="AW216" s="19" t="str">
        <f>IF(係数3!C216="","",係数3!C216)</f>
        <v>(参考値)事業者全体</v>
      </c>
      <c r="AX216" s="19">
        <f>IF(係数3!D216="","",係数3!D216)</f>
        <v>5.2700000000000002E-4</v>
      </c>
      <c r="AY216" s="19">
        <f>IF(係数3!E216="","",係数3!E216)</f>
        <v>5.2700000000000002E-4</v>
      </c>
      <c r="AZ216" s="19" t="str">
        <f>IF(係数3!F216="","",係数3!F216)</f>
        <v>(株)エネルギア・ソリューション・アンド・サービス</v>
      </c>
      <c r="BA216" s="19" t="str">
        <f>IF(係数3!G216="","",係数3!G216)</f>
        <v>(株)エネルギア・ソリューション・アンド・サービス_(参考値)事業者全体</v>
      </c>
      <c r="BB216" s="19">
        <f t="shared" si="21"/>
        <v>0.52700000000000002</v>
      </c>
      <c r="BD216" s="19" t="str">
        <f>IF(係数3!L217="","",係数3!L217)</f>
        <v>刈谷知立みらい電力(株)</v>
      </c>
    </row>
    <row r="217" spans="47:56">
      <c r="AU217" s="19" t="str">
        <f>IF(係数3!A217="","",係数3!A217)</f>
        <v>A0064</v>
      </c>
      <c r="AV217" s="19" t="str">
        <f>IF(係数3!B217="","",係数3!B217)</f>
        <v>東京ガス(株)</v>
      </c>
      <c r="AW217" s="19" t="str">
        <f>IF(係数3!C217="","",係数3!C217)</f>
        <v>メニューA</v>
      </c>
      <c r="AX217" s="19">
        <f>IF(係数3!D217="","",係数3!D217)</f>
        <v>0</v>
      </c>
      <c r="AY217" s="19">
        <f>IF(係数3!E217="","",係数3!E217)</f>
        <v>0</v>
      </c>
      <c r="AZ217" s="19" t="str">
        <f>IF(係数3!F217="","",係数3!F217)</f>
        <v>東京ガス(株)</v>
      </c>
      <c r="BA217" s="19" t="str">
        <f>IF(係数3!G217="","",係数3!G217)</f>
        <v>東京ガス(株)_メニューA</v>
      </c>
      <c r="BB217" s="19">
        <f t="shared" si="21"/>
        <v>0</v>
      </c>
      <c r="BD217" s="19" t="str">
        <f>IF(係数3!L218="","",係数3!L218)</f>
        <v>カワサキグリーンエナジー(株)</v>
      </c>
    </row>
    <row r="218" spans="47:56">
      <c r="AU218" s="19" t="str">
        <f>IF(係数3!A218="","",係数3!A218)</f>
        <v/>
      </c>
      <c r="AV218" s="19" t="str">
        <f>IF(係数3!B218="","",係数3!B218)</f>
        <v/>
      </c>
      <c r="AW218" s="19" t="str">
        <f>IF(係数3!C218="","",係数3!C218)</f>
        <v>メニューB</v>
      </c>
      <c r="AX218" s="19">
        <f>IF(係数3!D218="","",係数3!D218)</f>
        <v>0</v>
      </c>
      <c r="AY218" s="19">
        <f>IF(係数3!E218="","",係数3!E218)</f>
        <v>0</v>
      </c>
      <c r="AZ218" s="19" t="str">
        <f>IF(係数3!F218="","",係数3!F218)</f>
        <v>東京ガス(株)</v>
      </c>
      <c r="BA218" s="19" t="str">
        <f>IF(係数3!G218="","",係数3!G218)</f>
        <v>東京ガス(株)_メニューB</v>
      </c>
      <c r="BB218" s="19">
        <f t="shared" si="21"/>
        <v>0</v>
      </c>
      <c r="BD218" s="19" t="str">
        <f>IF(係数3!L219="","",係数3!L219)</f>
        <v>川崎未来エナジー(株)</v>
      </c>
    </row>
    <row r="219" spans="47:56">
      <c r="AU219" s="19" t="str">
        <f>IF(係数3!A219="","",係数3!A219)</f>
        <v/>
      </c>
      <c r="AV219" s="19" t="str">
        <f>IF(係数3!B219="","",係数3!B219)</f>
        <v/>
      </c>
      <c r="AW219" s="19" t="str">
        <f>IF(係数3!C219="","",係数3!C219)</f>
        <v>メニューC</v>
      </c>
      <c r="AX219" s="19">
        <f>IF(係数3!D219="","",係数3!D219)</f>
        <v>0</v>
      </c>
      <c r="AY219" s="19">
        <f>IF(係数3!E219="","",係数3!E219)</f>
        <v>0</v>
      </c>
      <c r="AZ219" s="19" t="str">
        <f>IF(係数3!F219="","",係数3!F219)</f>
        <v>東京ガス(株)</v>
      </c>
      <c r="BA219" s="19" t="str">
        <f>IF(係数3!G219="","",係数3!G219)</f>
        <v>東京ガス(株)_メニューC</v>
      </c>
      <c r="BB219" s="19">
        <f t="shared" si="21"/>
        <v>0</v>
      </c>
      <c r="BD219" s="19" t="str">
        <f>IF(係数3!L220="","",係数3!L220)</f>
        <v>川重商事(株)</v>
      </c>
    </row>
    <row r="220" spans="47:56">
      <c r="AU220" s="19" t="str">
        <f>IF(係数3!A220="","",係数3!A220)</f>
        <v/>
      </c>
      <c r="AV220" s="19" t="str">
        <f>IF(係数3!B220="","",係数3!B220)</f>
        <v/>
      </c>
      <c r="AW220" s="19" t="str">
        <f>IF(係数3!C220="","",係数3!C220)</f>
        <v>メニューD</v>
      </c>
      <c r="AX220" s="19">
        <f>IF(係数3!D220="","",係数3!D220)</f>
        <v>0</v>
      </c>
      <c r="AY220" s="19">
        <f>IF(係数3!E220="","",係数3!E220)</f>
        <v>0</v>
      </c>
      <c r="AZ220" s="19" t="str">
        <f>IF(係数3!F220="","",係数3!F220)</f>
        <v>東京ガス(株)</v>
      </c>
      <c r="BA220" s="19" t="str">
        <f>IF(係数3!G220="","",係数3!G220)</f>
        <v>東京ガス(株)_メニューD</v>
      </c>
      <c r="BB220" s="19">
        <f t="shared" si="21"/>
        <v>0</v>
      </c>
      <c r="BD220" s="19" t="str">
        <f>IF(係数3!L221="","",係数3!L221)</f>
        <v>河原実業(株)</v>
      </c>
    </row>
    <row r="221" spans="47:56">
      <c r="AU221" s="19" t="str">
        <f>IF(係数3!A221="","",係数3!A221)</f>
        <v/>
      </c>
      <c r="AV221" s="19" t="str">
        <f>IF(係数3!B221="","",係数3!B221)</f>
        <v/>
      </c>
      <c r="AW221" s="19" t="str">
        <f>IF(係数3!C221="","",係数3!C221)</f>
        <v>メニューE</v>
      </c>
      <c r="AX221" s="19">
        <f>IF(係数3!D221="","",係数3!D221)</f>
        <v>0</v>
      </c>
      <c r="AY221" s="19">
        <f>IF(係数3!E221="","",係数3!E221)</f>
        <v>0</v>
      </c>
      <c r="AZ221" s="19" t="str">
        <f>IF(係数3!F221="","",係数3!F221)</f>
        <v>東京ガス(株)</v>
      </c>
      <c r="BA221" s="19" t="str">
        <f>IF(係数3!G221="","",係数3!G221)</f>
        <v>東京ガス(株)_メニューE</v>
      </c>
      <c r="BB221" s="19">
        <f t="shared" si="21"/>
        <v>0</v>
      </c>
      <c r="BD221" s="19" t="str">
        <f>IF(係数3!L222="","",係数3!L222)</f>
        <v>(株)関西空調</v>
      </c>
    </row>
    <row r="222" spans="47:56">
      <c r="AU222" s="19" t="str">
        <f>IF(係数3!A222="","",係数3!A222)</f>
        <v/>
      </c>
      <c r="AV222" s="19" t="str">
        <f>IF(係数3!B222="","",係数3!B222)</f>
        <v/>
      </c>
      <c r="AW222" s="19" t="str">
        <f>IF(係数3!C222="","",係数3!C222)</f>
        <v>メニューF(残差)</v>
      </c>
      <c r="AX222" s="19">
        <f>IF(係数3!D222="","",係数3!D222)</f>
        <v>3.68E-4</v>
      </c>
      <c r="AY222" s="19">
        <f>IF(係数3!E222="","",係数3!E222)</f>
        <v>3.68E-4</v>
      </c>
      <c r="AZ222" s="19" t="str">
        <f>IF(係数3!F222="","",係数3!F222)</f>
        <v>東京ガス(株)</v>
      </c>
      <c r="BA222" s="19" t="str">
        <f>IF(係数3!G222="","",係数3!G222)</f>
        <v>東京ガス(株)_メニューF(残差)</v>
      </c>
      <c r="BB222" s="19">
        <f t="shared" si="21"/>
        <v>0.36799999999999999</v>
      </c>
      <c r="BD222" s="19" t="str">
        <f>IF(係数3!L223="","",係数3!L223)</f>
        <v>(株)関電エネルギーソリューション</v>
      </c>
    </row>
    <row r="223" spans="47:56">
      <c r="AU223" s="19" t="str">
        <f>IF(係数3!A223="","",係数3!A223)</f>
        <v/>
      </c>
      <c r="AV223" s="19" t="str">
        <f>IF(係数3!B223="","",係数3!B223)</f>
        <v/>
      </c>
      <c r="AW223" s="19" t="str">
        <f>IF(係数3!C223="","",係数3!C223)</f>
        <v>(参考値)事業者全体</v>
      </c>
      <c r="AX223" s="19">
        <f>IF(係数3!D223="","",係数3!D223)</f>
        <v>3.5399999999999999E-4</v>
      </c>
      <c r="AY223" s="19">
        <f>IF(係数3!E223="","",係数3!E223)</f>
        <v>3.5399999999999999E-4</v>
      </c>
      <c r="AZ223" s="19" t="str">
        <f>IF(係数3!F223="","",係数3!F223)</f>
        <v>東京ガス(株)</v>
      </c>
      <c r="BA223" s="19" t="str">
        <f>IF(係数3!G223="","",係数3!G223)</f>
        <v>東京ガス(株)_(参考値)事業者全体</v>
      </c>
      <c r="BB223" s="19">
        <f t="shared" si="21"/>
        <v>0.35399999999999998</v>
      </c>
      <c r="BD223" s="19" t="str">
        <f>IF(係数3!L224="","",係数3!L224)</f>
        <v>(株)絆</v>
      </c>
    </row>
    <row r="224" spans="47:56">
      <c r="AU224" s="19" t="str">
        <f>IF(係数3!A224="","",係数3!A224)</f>
        <v>A0065</v>
      </c>
      <c r="AV224" s="19" t="str">
        <f>IF(係数3!B224="","",係数3!B224)</f>
        <v>テス・エンジニアリング(株)</v>
      </c>
      <c r="AW224" s="19" t="str">
        <f>IF(係数3!C224="","",係数3!C224)</f>
        <v>メニューA</v>
      </c>
      <c r="AX224" s="19">
        <f>IF(係数3!D224="","",係数3!D224)</f>
        <v>0</v>
      </c>
      <c r="AY224" s="19">
        <f>IF(係数3!E224="","",係数3!E224)</f>
        <v>0</v>
      </c>
      <c r="AZ224" s="19" t="str">
        <f>IF(係数3!F224="","",係数3!F224)</f>
        <v>テス・エンジニアリング(株)</v>
      </c>
      <c r="BA224" s="19" t="str">
        <f>IF(係数3!G224="","",係数3!G224)</f>
        <v>テス・エンジニアリング(株)_メニューA</v>
      </c>
      <c r="BB224" s="19">
        <f t="shared" si="21"/>
        <v>0</v>
      </c>
      <c r="BD224" s="19" t="str">
        <f>IF(係数3!L225="","",係数3!L225)</f>
        <v>合同会社北上新電力</v>
      </c>
    </row>
    <row r="225" spans="47:56">
      <c r="AU225" s="19" t="str">
        <f>IF(係数3!A225="","",係数3!A225)</f>
        <v/>
      </c>
      <c r="AV225" s="19" t="str">
        <f>IF(係数3!B225="","",係数3!B225)</f>
        <v/>
      </c>
      <c r="AW225" s="19" t="str">
        <f>IF(係数3!C225="","",係数3!C225)</f>
        <v>メニューB</v>
      </c>
      <c r="AX225" s="19">
        <f>IF(係数3!D225="","",係数3!D225)</f>
        <v>0</v>
      </c>
      <c r="AY225" s="19">
        <f>IF(係数3!E225="","",係数3!E225)</f>
        <v>0</v>
      </c>
      <c r="AZ225" s="19" t="str">
        <f>IF(係数3!F225="","",係数3!F225)</f>
        <v>テス・エンジニアリング(株)</v>
      </c>
      <c r="BA225" s="19" t="str">
        <f>IF(係数3!G225="","",係数3!G225)</f>
        <v>テス・エンジニアリング(株)_メニューB</v>
      </c>
      <c r="BB225" s="19">
        <f t="shared" si="21"/>
        <v>0</v>
      </c>
      <c r="BD225" s="19" t="str">
        <f>IF(係数3!L226="","",係数3!L226)</f>
        <v>(株)北九州パワー</v>
      </c>
    </row>
    <row r="226" spans="47:56">
      <c r="AU226" s="19" t="str">
        <f>IF(係数3!A226="","",係数3!A226)</f>
        <v/>
      </c>
      <c r="AV226" s="19" t="str">
        <f>IF(係数3!B226="","",係数3!B226)</f>
        <v/>
      </c>
      <c r="AW226" s="19" t="str">
        <f>IF(係数3!C226="","",係数3!C226)</f>
        <v>メニューC(残差)</v>
      </c>
      <c r="AX226" s="19">
        <f>IF(係数3!D226="","",係数3!D226)</f>
        <v>4.28E-4</v>
      </c>
      <c r="AY226" s="19">
        <f>IF(係数3!E226="","",係数3!E226)</f>
        <v>4.28E-4</v>
      </c>
      <c r="AZ226" s="19" t="str">
        <f>IF(係数3!F226="","",係数3!F226)</f>
        <v>テス・エンジニアリング(株)</v>
      </c>
      <c r="BA226" s="19" t="str">
        <f>IF(係数3!G226="","",係数3!G226)</f>
        <v>テス・エンジニアリング(株)_メニューC(残差)</v>
      </c>
      <c r="BB226" s="19">
        <f t="shared" si="21"/>
        <v>0.42799999999999999</v>
      </c>
      <c r="BD226" s="19" t="str">
        <f>IF(係数3!L227="","",係数3!L227)</f>
        <v>キタコー(株)</v>
      </c>
    </row>
    <row r="227" spans="47:56">
      <c r="AU227" s="19" t="str">
        <f>IF(係数3!A227="","",係数3!A227)</f>
        <v/>
      </c>
      <c r="AV227" s="19" t="str">
        <f>IF(係数3!B227="","",係数3!B227)</f>
        <v/>
      </c>
      <c r="AW227" s="19" t="str">
        <f>IF(係数3!C227="","",係数3!C227)</f>
        <v>(参考値)事業者全体</v>
      </c>
      <c r="AX227" s="19">
        <f>IF(係数3!D227="","",係数3!D227)</f>
        <v>4.1100000000000002E-4</v>
      </c>
      <c r="AY227" s="19">
        <f>IF(係数3!E227="","",係数3!E227)</f>
        <v>4.1100000000000002E-4</v>
      </c>
      <c r="AZ227" s="19" t="str">
        <f>IF(係数3!F227="","",係数3!F227)</f>
        <v>テス・エンジニアリング(株)</v>
      </c>
      <c r="BA227" s="19" t="str">
        <f>IF(係数3!G227="","",係数3!G227)</f>
        <v>テス・エンジニアリング(株)_(参考値)事業者全体</v>
      </c>
      <c r="BB227" s="19">
        <f t="shared" si="21"/>
        <v>0.41100000000000003</v>
      </c>
      <c r="BD227" s="19" t="str">
        <f>IF(係数3!L228="","",係数3!L228)</f>
        <v>北日本石油(株)</v>
      </c>
    </row>
    <row r="228" spans="47:56">
      <c r="AU228" s="19" t="str">
        <f>IF(係数3!A228="","",係数3!A228)</f>
        <v>A0066</v>
      </c>
      <c r="AV228" s="19" t="str">
        <f>IF(係数3!B228="","",係数3!B228)</f>
        <v>青梅ガス(株)</v>
      </c>
      <c r="AW228" s="19" t="str">
        <f>IF(係数3!C228="","",係数3!C228)</f>
        <v>メニューA</v>
      </c>
      <c r="AX228" s="19">
        <f>IF(係数3!D228="","",係数3!D228)</f>
        <v>0</v>
      </c>
      <c r="AY228" s="19">
        <f>IF(係数3!E228="","",係数3!E228)</f>
        <v>0</v>
      </c>
      <c r="AZ228" s="19" t="str">
        <f>IF(係数3!F228="","",係数3!F228)</f>
        <v>青梅ガス(株)</v>
      </c>
      <c r="BA228" s="19" t="str">
        <f>IF(係数3!G228="","",係数3!G228)</f>
        <v>青梅ガス(株)_メニューA</v>
      </c>
      <c r="BB228" s="19">
        <f t="shared" si="21"/>
        <v>0</v>
      </c>
      <c r="BD228" s="19" t="str">
        <f>IF(係数3!L229="","",係数3!L229)</f>
        <v>岐阜電力(株)</v>
      </c>
    </row>
    <row r="229" spans="47:56">
      <c r="AU229" s="19" t="str">
        <f>IF(係数3!A229="","",係数3!A229)</f>
        <v/>
      </c>
      <c r="AV229" s="19" t="str">
        <f>IF(係数3!B229="","",係数3!B229)</f>
        <v/>
      </c>
      <c r="AW229" s="19" t="str">
        <f>IF(係数3!C229="","",係数3!C229)</f>
        <v>メニューB(残差)</v>
      </c>
      <c r="AX229" s="19">
        <f>IF(係数3!D229="","",係数3!D229)</f>
        <v>4.2000000000000002E-4</v>
      </c>
      <c r="AY229" s="19">
        <f>IF(係数3!E229="","",係数3!E229)</f>
        <v>4.2000000000000002E-4</v>
      </c>
      <c r="AZ229" s="19" t="str">
        <f>IF(係数3!F229="","",係数3!F229)</f>
        <v>青梅ガス(株)</v>
      </c>
      <c r="BA229" s="19" t="str">
        <f>IF(係数3!G229="","",係数3!G229)</f>
        <v>青梅ガス(株)_メニューB(残差)</v>
      </c>
      <c r="BB229" s="19">
        <f t="shared" si="21"/>
        <v>0.42000000000000004</v>
      </c>
      <c r="BD229" s="19" t="str">
        <f>IF(係数3!L230="","",係数3!L230)</f>
        <v>キヤノンマーケティングジャパン(株)</v>
      </c>
    </row>
    <row r="230" spans="47:56">
      <c r="AU230" s="19" t="str">
        <f>IF(係数3!A230="","",係数3!A230)</f>
        <v/>
      </c>
      <c r="AV230" s="19" t="str">
        <f>IF(係数3!B230="","",係数3!B230)</f>
        <v/>
      </c>
      <c r="AW230" s="19" t="str">
        <f>IF(係数3!C230="","",係数3!C230)</f>
        <v>(参考値)事業者全体</v>
      </c>
      <c r="AX230" s="19">
        <f>IF(係数3!D230="","",係数3!D230)</f>
        <v>4.1800000000000002E-4</v>
      </c>
      <c r="AY230" s="19">
        <f>IF(係数3!E230="","",係数3!E230)</f>
        <v>4.1800000000000002E-4</v>
      </c>
      <c r="AZ230" s="19" t="str">
        <f>IF(係数3!F230="","",係数3!F230)</f>
        <v>青梅ガス(株)</v>
      </c>
      <c r="BA230" s="19" t="str">
        <f>IF(係数3!G230="","",係数3!G230)</f>
        <v>青梅ガス(株)_(参考値)事業者全体</v>
      </c>
      <c r="BB230" s="19">
        <f t="shared" si="21"/>
        <v>0.41800000000000004</v>
      </c>
      <c r="BD230" s="19" t="str">
        <f>IF(係数3!L231="","",係数3!L231)</f>
        <v>九州エナジー(株)</v>
      </c>
    </row>
    <row r="231" spans="47:56">
      <c r="AU231" s="19" t="str">
        <f>IF(係数3!A231="","",係数3!A231)</f>
        <v>A0067</v>
      </c>
      <c r="AV231" s="19" t="str">
        <f>IF(係数3!B231="","",係数3!B231)</f>
        <v>(株)イーネットワークシステムズ</v>
      </c>
      <c r="AW231" s="19" t="str">
        <f>IF(係数3!C231="","",係数3!C231)</f>
        <v>メニューA</v>
      </c>
      <c r="AX231" s="19">
        <f>IF(係数3!D231="","",係数3!D231)</f>
        <v>3.9399999999999998E-4</v>
      </c>
      <c r="AY231" s="19">
        <f>IF(係数3!E231="","",係数3!E231)</f>
        <v>0</v>
      </c>
      <c r="AZ231" s="19" t="str">
        <f>IF(係数3!F231="","",係数3!F231)</f>
        <v>(株)イーネットワークシステムズ</v>
      </c>
      <c r="BA231" s="19" t="str">
        <f>IF(係数3!G231="","",係数3!G231)</f>
        <v>(株)イーネットワークシステムズ_メニューA</v>
      </c>
      <c r="BB231" s="19">
        <f t="shared" si="21"/>
        <v>0</v>
      </c>
      <c r="BD231" s="19" t="str">
        <f>IF(係数3!L232="","",係数3!L232)</f>
        <v>九電みらいエナジー(株)</v>
      </c>
    </row>
    <row r="232" spans="47:56">
      <c r="AU232" s="19" t="str">
        <f>IF(係数3!A232="","",係数3!A232)</f>
        <v/>
      </c>
      <c r="AV232" s="19" t="str">
        <f>IF(係数3!B232="","",係数3!B232)</f>
        <v/>
      </c>
      <c r="AW232" s="19" t="str">
        <f>IF(係数3!C232="","",係数3!C232)</f>
        <v>メニューB</v>
      </c>
      <c r="AX232" s="19">
        <f>IF(係数3!D232="","",係数3!D232)</f>
        <v>0</v>
      </c>
      <c r="AY232" s="19">
        <f>IF(係数3!E232="","",係数3!E232)</f>
        <v>0</v>
      </c>
      <c r="AZ232" s="19" t="str">
        <f>IF(係数3!F232="","",係数3!F232)</f>
        <v>(株)イーネットワークシステムズ</v>
      </c>
      <c r="BA232" s="19" t="str">
        <f>IF(係数3!G232="","",係数3!G232)</f>
        <v>(株)イーネットワークシステムズ_メニューB</v>
      </c>
      <c r="BB232" s="19">
        <f t="shared" si="21"/>
        <v>0</v>
      </c>
      <c r="BD232" s="19" t="str">
        <f>IF(係数3!L233="","",係数3!L233)</f>
        <v>京セラ(株)</v>
      </c>
    </row>
    <row r="233" spans="47:56">
      <c r="AU233" s="19" t="str">
        <f>IF(係数3!A233="","",係数3!A233)</f>
        <v/>
      </c>
      <c r="AV233" s="19" t="str">
        <f>IF(係数3!B233="","",係数3!B233)</f>
        <v/>
      </c>
      <c r="AW233" s="19" t="str">
        <f>IF(係数3!C233="","",係数3!C233)</f>
        <v>メニューC</v>
      </c>
      <c r="AX233" s="19">
        <f>IF(係数3!D233="","",係数3!D233)</f>
        <v>0</v>
      </c>
      <c r="AY233" s="19">
        <f>IF(係数3!E233="","",係数3!E233)</f>
        <v>0</v>
      </c>
      <c r="AZ233" s="19" t="str">
        <f>IF(係数3!F233="","",係数3!F233)</f>
        <v>(株)イーネットワークシステムズ</v>
      </c>
      <c r="BA233" s="19" t="str">
        <f>IF(係数3!G233="","",係数3!G233)</f>
        <v>(株)イーネットワークシステムズ_メニューC</v>
      </c>
      <c r="BB233" s="19">
        <f t="shared" si="21"/>
        <v>0</v>
      </c>
      <c r="BD233" s="19" t="str">
        <f>IF(係数3!L234="","",係数3!L234)</f>
        <v>桐生瓦斯(株)</v>
      </c>
    </row>
    <row r="234" spans="47:56">
      <c r="AU234" s="19" t="str">
        <f>IF(係数3!A234="","",係数3!A234)</f>
        <v/>
      </c>
      <c r="AV234" s="19" t="str">
        <f>IF(係数3!B234="","",係数3!B234)</f>
        <v/>
      </c>
      <c r="AW234" s="19" t="str">
        <f>IF(係数3!C234="","",係数3!C234)</f>
        <v>メニューD</v>
      </c>
      <c r="AX234" s="19">
        <f>IF(係数3!D234="","",係数3!D234)</f>
        <v>0</v>
      </c>
      <c r="AY234" s="19">
        <f>IF(係数3!E234="","",係数3!E234)</f>
        <v>0</v>
      </c>
      <c r="AZ234" s="19" t="str">
        <f>IF(係数3!F234="","",係数3!F234)</f>
        <v>(株)イーネットワークシステムズ</v>
      </c>
      <c r="BA234" s="19" t="str">
        <f>IF(係数3!G234="","",係数3!G234)</f>
        <v>(株)イーネットワークシステムズ_メニューD</v>
      </c>
      <c r="BB234" s="19">
        <f t="shared" si="21"/>
        <v>0</v>
      </c>
      <c r="BD234" s="19" t="str">
        <f>IF(係数3!L235="","",係数3!L235)</f>
        <v>近畿電力(株)</v>
      </c>
    </row>
    <row r="235" spans="47:56">
      <c r="AU235" s="19" t="str">
        <f>IF(係数3!A235="","",係数3!A235)</f>
        <v/>
      </c>
      <c r="AV235" s="19" t="str">
        <f>IF(係数3!B235="","",係数3!B235)</f>
        <v/>
      </c>
      <c r="AW235" s="19" t="str">
        <f>IF(係数3!C235="","",係数3!C235)</f>
        <v>メニューE(残差)</v>
      </c>
      <c r="AX235" s="19">
        <f>IF(係数3!D235="","",係数3!D235)</f>
        <v>6.3900000000000003E-4</v>
      </c>
      <c r="AY235" s="19">
        <f>IF(係数3!E235="","",係数3!E235)</f>
        <v>6.3900000000000003E-4</v>
      </c>
      <c r="AZ235" s="19" t="str">
        <f>IF(係数3!F235="","",係数3!F235)</f>
        <v>(株)イーネットワークシステムズ</v>
      </c>
      <c r="BA235" s="19" t="str">
        <f>IF(係数3!G235="","",係数3!G235)</f>
        <v>(株)イーネットワークシステムズ_メニューE(残差)</v>
      </c>
      <c r="BB235" s="19">
        <f t="shared" si="21"/>
        <v>0.63900000000000001</v>
      </c>
      <c r="BD235" s="19" t="str">
        <f>IF(係数3!L236="","",係数3!L236)</f>
        <v>(株)クオリティプラス</v>
      </c>
    </row>
    <row r="236" spans="47:56">
      <c r="AU236" s="19" t="str">
        <f>IF(係数3!A236="","",係数3!A236)</f>
        <v/>
      </c>
      <c r="AV236" s="19" t="str">
        <f>IF(係数3!B236="","",係数3!B236)</f>
        <v/>
      </c>
      <c r="AW236" s="19" t="str">
        <f>IF(係数3!C236="","",係数3!C236)</f>
        <v>(参考値)事業者全体</v>
      </c>
      <c r="AX236" s="19">
        <f>IF(係数3!D236="","",係数3!D236)</f>
        <v>5.2400000000000005E-4</v>
      </c>
      <c r="AY236" s="19">
        <f>IF(係数3!E236="","",係数3!E236)</f>
        <v>5.2300000000000003E-4</v>
      </c>
      <c r="AZ236" s="19" t="str">
        <f>IF(係数3!F236="","",係数3!F236)</f>
        <v>(株)イーネットワークシステムズ</v>
      </c>
      <c r="BA236" s="19" t="str">
        <f>IF(係数3!G236="","",係数3!G236)</f>
        <v>(株)イーネットワークシステムズ_(参考値)事業者全体</v>
      </c>
      <c r="BB236" s="19">
        <f t="shared" si="21"/>
        <v>0.52300000000000002</v>
      </c>
      <c r="BD236" s="19" t="str">
        <f>IF(係数3!L237="","",係数3!L237)</f>
        <v>くこくエネルギー(株)</v>
      </c>
    </row>
    <row r="237" spans="47:56">
      <c r="AU237" s="19" t="str">
        <f>IF(係数3!A237="","",係数3!A237)</f>
        <v>A0068</v>
      </c>
      <c r="AV237" s="19" t="str">
        <f>IF(係数3!B237="","",係数3!B237)</f>
        <v>(株)エネアーク関東</v>
      </c>
      <c r="AW237" s="19" t="str">
        <f>IF(係数3!C237="","",係数3!C237)</f>
        <v/>
      </c>
      <c r="AX237" s="19">
        <f>IF(係数3!D237="","",係数3!D237)</f>
        <v>3.9800000000000002E-4</v>
      </c>
      <c r="AY237" s="19">
        <f>IF(係数3!E237="","",係数3!E237)</f>
        <v>3.9800000000000002E-4</v>
      </c>
      <c r="AZ237" s="19" t="str">
        <f>IF(係数3!F237="","",係数3!F237)</f>
        <v>(株)エネアーク関東</v>
      </c>
      <c r="BA237" s="19" t="str">
        <f>IF(係数3!G237="","",係数3!G237)</f>
        <v>(株)エネアーク関東_</v>
      </c>
      <c r="BB237" s="19">
        <f t="shared" si="21"/>
        <v>0.39800000000000002</v>
      </c>
      <c r="BD237" s="19" t="str">
        <f>IF(係数3!L238="","",係数3!L238)</f>
        <v>久慈地域エネルギー(株)</v>
      </c>
    </row>
    <row r="238" spans="47:56">
      <c r="AU238" s="19" t="str">
        <f>IF(係数3!A238="","",係数3!A238)</f>
        <v>A0069</v>
      </c>
      <c r="AV238" s="19" t="str">
        <f>IF(係数3!B238="","",係数3!B238)</f>
        <v>(株)東急パワーサプライ</v>
      </c>
      <c r="AW238" s="19" t="str">
        <f>IF(係数3!C238="","",係数3!C238)</f>
        <v>メニューA</v>
      </c>
      <c r="AX238" s="19">
        <f>IF(係数3!D238="","",係数3!D238)</f>
        <v>0</v>
      </c>
      <c r="AY238" s="19">
        <f>IF(係数3!E238="","",係数3!E238)</f>
        <v>0</v>
      </c>
      <c r="AZ238" s="19" t="str">
        <f>IF(係数3!F238="","",係数3!F238)</f>
        <v>(株)東急パワーサプライ</v>
      </c>
      <c r="BA238" s="19" t="str">
        <f>IF(係数3!G238="","",係数3!G238)</f>
        <v>(株)東急パワーサプライ_メニューA</v>
      </c>
      <c r="BB238" s="19">
        <f t="shared" si="21"/>
        <v>0</v>
      </c>
      <c r="BD238" s="19" t="str">
        <f>IF(係数3!L239="","",係数3!L239)</f>
        <v>(株)球磨村森電力</v>
      </c>
    </row>
    <row r="239" spans="47:56">
      <c r="AU239" s="19" t="str">
        <f>IF(係数3!A239="","",係数3!A239)</f>
        <v/>
      </c>
      <c r="AV239" s="19" t="str">
        <f>IF(係数3!B239="","",係数3!B239)</f>
        <v/>
      </c>
      <c r="AW239" s="19" t="str">
        <f>IF(係数3!C239="","",係数3!C239)</f>
        <v>メニューB</v>
      </c>
      <c r="AX239" s="19">
        <f>IF(係数3!D239="","",係数3!D239)</f>
        <v>0</v>
      </c>
      <c r="AY239" s="19">
        <f>IF(係数3!E239="","",係数3!E239)</f>
        <v>0</v>
      </c>
      <c r="AZ239" s="19" t="str">
        <f>IF(係数3!F239="","",係数3!F239)</f>
        <v>(株)東急パワーサプライ</v>
      </c>
      <c r="BA239" s="19" t="str">
        <f>IF(係数3!G239="","",係数3!G239)</f>
        <v>(株)東急パワーサプライ_メニューB</v>
      </c>
      <c r="BB239" s="19">
        <f t="shared" si="21"/>
        <v>0</v>
      </c>
      <c r="BD239" s="19" t="str">
        <f>IF(係数3!L240="","",係数3!L240)</f>
        <v>(株)クリーンエネルギー総合研究所</v>
      </c>
    </row>
    <row r="240" spans="47:56">
      <c r="AU240" s="19" t="str">
        <f>IF(係数3!A240="","",係数3!A240)</f>
        <v/>
      </c>
      <c r="AV240" s="19" t="str">
        <f>IF(係数3!B240="","",係数3!B240)</f>
        <v/>
      </c>
      <c r="AW240" s="19" t="str">
        <f>IF(係数3!C240="","",係数3!C240)</f>
        <v>メニューC</v>
      </c>
      <c r="AX240" s="19">
        <f>IF(係数3!D240="","",係数3!D240)</f>
        <v>0</v>
      </c>
      <c r="AY240" s="19">
        <f>IF(係数3!E240="","",係数3!E240)</f>
        <v>0</v>
      </c>
      <c r="AZ240" s="19" t="str">
        <f>IF(係数3!F240="","",係数3!F240)</f>
        <v>(株)東急パワーサプライ</v>
      </c>
      <c r="BA240" s="19" t="str">
        <f>IF(係数3!G240="","",係数3!G240)</f>
        <v>(株)東急パワーサプライ_メニューC</v>
      </c>
      <c r="BB240" s="19">
        <f t="shared" si="21"/>
        <v>0</v>
      </c>
      <c r="BD240" s="19" t="str">
        <f>IF(係数3!L241="","",係数3!L241)</f>
        <v>一般社団法人グリーンコープでんき</v>
      </c>
    </row>
    <row r="241" spans="47:56">
      <c r="AU241" s="19" t="str">
        <f>IF(係数3!A241="","",係数3!A241)</f>
        <v/>
      </c>
      <c r="AV241" s="19" t="str">
        <f>IF(係数3!B241="","",係数3!B241)</f>
        <v/>
      </c>
      <c r="AW241" s="19" t="str">
        <f>IF(係数3!C241="","",係数3!C241)</f>
        <v>メニューD</v>
      </c>
      <c r="AX241" s="19">
        <f>IF(係数3!D241="","",係数3!D241)</f>
        <v>0</v>
      </c>
      <c r="AY241" s="19">
        <f>IF(係数3!E241="","",係数3!E241)</f>
        <v>0</v>
      </c>
      <c r="AZ241" s="19" t="str">
        <f>IF(係数3!F241="","",係数3!F241)</f>
        <v>(株)東急パワーサプライ</v>
      </c>
      <c r="BA241" s="19" t="str">
        <f>IF(係数3!G241="","",係数3!G241)</f>
        <v>(株)東急パワーサプライ_メニューD</v>
      </c>
      <c r="BB241" s="19">
        <f t="shared" si="21"/>
        <v>0</v>
      </c>
      <c r="BD241" s="19" t="str">
        <f>IF(係数3!L242="","",係数3!L242)</f>
        <v>(株)グリーンサークル</v>
      </c>
    </row>
    <row r="242" spans="47:56">
      <c r="AU242" s="19" t="str">
        <f>IF(係数3!A242="","",係数3!A242)</f>
        <v/>
      </c>
      <c r="AV242" s="19" t="str">
        <f>IF(係数3!B242="","",係数3!B242)</f>
        <v/>
      </c>
      <c r="AW242" s="19" t="str">
        <f>IF(係数3!C242="","",係数3!C242)</f>
        <v>メニューE</v>
      </c>
      <c r="AX242" s="19">
        <f>IF(係数3!D242="","",係数3!D242)</f>
        <v>0</v>
      </c>
      <c r="AY242" s="19">
        <f>IF(係数3!E242="","",係数3!E242)</f>
        <v>0</v>
      </c>
      <c r="AZ242" s="19" t="str">
        <f>IF(係数3!F242="","",係数3!F242)</f>
        <v>(株)東急パワーサプライ</v>
      </c>
      <c r="BA242" s="19" t="str">
        <f>IF(係数3!G242="","",係数3!G242)</f>
        <v>(株)東急パワーサプライ_メニューE</v>
      </c>
      <c r="BB242" s="19">
        <f t="shared" si="21"/>
        <v>0</v>
      </c>
      <c r="BD242" s="19" t="str">
        <f>IF(係数3!L243="","",係数3!L243)</f>
        <v>グリーンシティこばやし(株)</v>
      </c>
    </row>
    <row r="243" spans="47:56">
      <c r="AU243" s="19" t="str">
        <f>IF(係数3!A243="","",係数3!A243)</f>
        <v/>
      </c>
      <c r="AV243" s="19" t="str">
        <f>IF(係数3!B243="","",係数3!B243)</f>
        <v/>
      </c>
      <c r="AW243" s="19" t="str">
        <f>IF(係数3!C243="","",係数3!C243)</f>
        <v>メニューF</v>
      </c>
      <c r="AX243" s="19">
        <f>IF(係数3!D243="","",係数3!D243)</f>
        <v>0</v>
      </c>
      <c r="AY243" s="19">
        <f>IF(係数3!E243="","",係数3!E243)</f>
        <v>0</v>
      </c>
      <c r="AZ243" s="19" t="str">
        <f>IF(係数3!F243="","",係数3!F243)</f>
        <v>(株)東急パワーサプライ</v>
      </c>
      <c r="BA243" s="19" t="str">
        <f>IF(係数3!G243="","",係数3!G243)</f>
        <v>(株)東急パワーサプライ_メニューF</v>
      </c>
      <c r="BB243" s="19">
        <f t="shared" si="21"/>
        <v>0</v>
      </c>
      <c r="BD243" s="19" t="str">
        <f>IF(係数3!L244="","",係数3!L244)</f>
        <v>(株)グリーンパワー大東</v>
      </c>
    </row>
    <row r="244" spans="47:56">
      <c r="AU244" s="19" t="str">
        <f>IF(係数3!A244="","",係数3!A244)</f>
        <v/>
      </c>
      <c r="AV244" s="19" t="str">
        <f>IF(係数3!B244="","",係数3!B244)</f>
        <v/>
      </c>
      <c r="AW244" s="19" t="str">
        <f>IF(係数3!C244="","",係数3!C244)</f>
        <v>メニューG(残差)</v>
      </c>
      <c r="AX244" s="19">
        <f>IF(係数3!D244="","",係数3!D244)</f>
        <v>6.1899999999999998E-4</v>
      </c>
      <c r="AY244" s="19">
        <f>IF(係数3!E244="","",係数3!E244)</f>
        <v>6.1899999999999998E-4</v>
      </c>
      <c r="AZ244" s="19" t="str">
        <f>IF(係数3!F244="","",係数3!F244)</f>
        <v>(株)東急パワーサプライ</v>
      </c>
      <c r="BA244" s="19" t="str">
        <f>IF(係数3!G244="","",係数3!G244)</f>
        <v>(株)東急パワーサプライ_メニューG(残差)</v>
      </c>
      <c r="BB244" s="19">
        <f t="shared" si="21"/>
        <v>0.61899999999999999</v>
      </c>
      <c r="BD244" s="19" t="str">
        <f>IF(係数3!L245="","",係数3!L245)</f>
        <v>グリーンピープルズパワー(株)</v>
      </c>
    </row>
    <row r="245" spans="47:56">
      <c r="AU245" s="19" t="str">
        <f>IF(係数3!A245="","",係数3!A245)</f>
        <v/>
      </c>
      <c r="AV245" s="19" t="str">
        <f>IF(係数3!B245="","",係数3!B245)</f>
        <v/>
      </c>
      <c r="AW245" s="19" t="str">
        <f>IF(係数3!C245="","",係数3!C245)</f>
        <v>(参考値)事業者全体</v>
      </c>
      <c r="AX245" s="19">
        <f>IF(係数3!D245="","",係数3!D245)</f>
        <v>1.3300000000000001E-4</v>
      </c>
      <c r="AY245" s="19">
        <f>IF(係数3!E245="","",係数3!E245)</f>
        <v>1.3300000000000001E-4</v>
      </c>
      <c r="AZ245" s="19" t="str">
        <f>IF(係数3!F245="","",係数3!F245)</f>
        <v>(株)東急パワーサプライ</v>
      </c>
      <c r="BA245" s="19" t="str">
        <f>IF(係数3!G245="","",係数3!G245)</f>
        <v>(株)東急パワーサプライ_(参考値)事業者全体</v>
      </c>
      <c r="BB245" s="19">
        <f t="shared" si="21"/>
        <v>0.13300000000000001</v>
      </c>
      <c r="BD245" s="19" t="str">
        <f>IF(係数3!L246="","",係数3!L246)</f>
        <v>(株)クリーンベンチャー21</v>
      </c>
    </row>
    <row r="246" spans="47:56">
      <c r="AU246" s="19" t="str">
        <f>IF(係数3!A246="","",係数3!A246)</f>
        <v>A0070</v>
      </c>
      <c r="AV246" s="19" t="str">
        <f>IF(係数3!B246="","",係数3!B246)</f>
        <v>王子・伊藤忠エネクス電力販売(株)</v>
      </c>
      <c r="AW246" s="19" t="str">
        <f>IF(係数3!C246="","",係数3!C246)</f>
        <v>メニューA</v>
      </c>
      <c r="AX246" s="19">
        <f>IF(係数3!D246="","",係数3!D246)</f>
        <v>0</v>
      </c>
      <c r="AY246" s="19">
        <f>IF(係数3!E246="","",係数3!E246)</f>
        <v>0</v>
      </c>
      <c r="AZ246" s="19" t="str">
        <f>IF(係数3!F246="","",係数3!F246)</f>
        <v>王子・伊藤忠エネクス電力販売(株)</v>
      </c>
      <c r="BA246" s="19" t="str">
        <f>IF(係数3!G246="","",係数3!G246)</f>
        <v>王子・伊藤忠エネクス電力販売(株)_メニューA</v>
      </c>
      <c r="BB246" s="19">
        <f t="shared" si="21"/>
        <v>0</v>
      </c>
      <c r="BD246" s="19" t="str">
        <f>IF(係数3!L247="","",係数3!L247)</f>
        <v>(株)グリムスパワー</v>
      </c>
    </row>
    <row r="247" spans="47:56">
      <c r="AU247" s="19" t="str">
        <f>IF(係数3!A247="","",係数3!A247)</f>
        <v/>
      </c>
      <c r="AV247" s="19" t="str">
        <f>IF(係数3!B247="","",係数3!B247)</f>
        <v/>
      </c>
      <c r="AW247" s="19" t="str">
        <f>IF(係数3!C247="","",係数3!C247)</f>
        <v>メニューB</v>
      </c>
      <c r="AX247" s="19">
        <f>IF(係数3!D247="","",係数3!D247)</f>
        <v>1.2999999999999999E-4</v>
      </c>
      <c r="AY247" s="19">
        <f>IF(係数3!E247="","",係数3!E247)</f>
        <v>1.2999999999999999E-4</v>
      </c>
      <c r="AZ247" s="19" t="str">
        <f>IF(係数3!F247="","",係数3!F247)</f>
        <v>王子・伊藤忠エネクス電力販売(株)</v>
      </c>
      <c r="BA247" s="19" t="str">
        <f>IF(係数3!G247="","",係数3!G247)</f>
        <v>王子・伊藤忠エネクス電力販売(株)_メニューB</v>
      </c>
      <c r="BB247" s="19">
        <f t="shared" si="21"/>
        <v>0.12999999999999998</v>
      </c>
      <c r="BD247" s="19" t="str">
        <f>IF(係数3!L248="","",係数3!L248)</f>
        <v>(株)グルーヴエナジー</v>
      </c>
    </row>
    <row r="248" spans="47:56">
      <c r="AU248" s="19" t="str">
        <f>IF(係数3!A248="","",係数3!A248)</f>
        <v/>
      </c>
      <c r="AV248" s="19" t="str">
        <f>IF(係数3!B248="","",係数3!B248)</f>
        <v/>
      </c>
      <c r="AW248" s="19" t="str">
        <f>IF(係数3!C248="","",係数3!C248)</f>
        <v>メニューC</v>
      </c>
      <c r="AX248" s="19">
        <f>IF(係数3!D248="","",係数3!D248)</f>
        <v>2.3699999999999999E-4</v>
      </c>
      <c r="AY248" s="19">
        <f>IF(係数3!E248="","",係数3!E248)</f>
        <v>2.3699999999999999E-4</v>
      </c>
      <c r="AZ248" s="19" t="str">
        <f>IF(係数3!F248="","",係数3!F248)</f>
        <v>王子・伊藤忠エネクス電力販売(株)</v>
      </c>
      <c r="BA248" s="19" t="str">
        <f>IF(係数3!G248="","",係数3!G248)</f>
        <v>王子・伊藤忠エネクス電力販売(株)_メニューC</v>
      </c>
      <c r="BB248" s="19">
        <f t="shared" si="21"/>
        <v>0.23699999999999999</v>
      </c>
      <c r="BD248" s="19" t="str">
        <f>IF(係数3!L249="","",係数3!L249)</f>
        <v>くるめエネルギー(株)</v>
      </c>
    </row>
    <row r="249" spans="47:56">
      <c r="AU249" s="19" t="str">
        <f>IF(係数3!A249="","",係数3!A249)</f>
        <v/>
      </c>
      <c r="AV249" s="19" t="str">
        <f>IF(係数3!B249="","",係数3!B249)</f>
        <v/>
      </c>
      <c r="AW249" s="19" t="str">
        <f>IF(係数3!C249="","",係数3!C249)</f>
        <v>メニューD</v>
      </c>
      <c r="AX249" s="19">
        <f>IF(係数3!D249="","",係数3!D249)</f>
        <v>2.5900000000000001E-4</v>
      </c>
      <c r="AY249" s="19">
        <f>IF(係数3!E249="","",係数3!E249)</f>
        <v>2.5900000000000001E-4</v>
      </c>
      <c r="AZ249" s="19" t="str">
        <f>IF(係数3!F249="","",係数3!F249)</f>
        <v>王子・伊藤忠エネクス電力販売(株)</v>
      </c>
      <c r="BA249" s="19" t="str">
        <f>IF(係数3!G249="","",係数3!G249)</f>
        <v>王子・伊藤忠エネクス電力販売(株)_メニューD</v>
      </c>
      <c r="BB249" s="19">
        <f t="shared" si="21"/>
        <v>0.25900000000000001</v>
      </c>
      <c r="BD249" s="19" t="str">
        <f>IF(係数3!L250="","",係数3!L250)</f>
        <v>(株)グローアップ</v>
      </c>
    </row>
    <row r="250" spans="47:56">
      <c r="AU250" s="19" t="str">
        <f>IF(係数3!A250="","",係数3!A250)</f>
        <v/>
      </c>
      <c r="AV250" s="19" t="str">
        <f>IF(係数3!B250="","",係数3!B250)</f>
        <v/>
      </c>
      <c r="AW250" s="19" t="str">
        <f>IF(係数3!C250="","",係数3!C250)</f>
        <v>メニューE</v>
      </c>
      <c r="AX250" s="19">
        <f>IF(係数3!D250="","",係数3!D250)</f>
        <v>3.01E-4</v>
      </c>
      <c r="AY250" s="19">
        <f>IF(係数3!E250="","",係数3!E250)</f>
        <v>3.01E-4</v>
      </c>
      <c r="AZ250" s="19" t="str">
        <f>IF(係数3!F250="","",係数3!F250)</f>
        <v>王子・伊藤忠エネクス電力販売(株)</v>
      </c>
      <c r="BA250" s="19" t="str">
        <f>IF(係数3!G250="","",係数3!G250)</f>
        <v>王子・伊藤忠エネクス電力販売(株)_メニューE</v>
      </c>
      <c r="BB250" s="19">
        <f t="shared" si="21"/>
        <v>0.30099999999999999</v>
      </c>
      <c r="BD250" s="19" t="str">
        <f>IF(係数3!L251="","",係数3!L251)</f>
        <v>(株)クローバー・テクノロジーズ</v>
      </c>
    </row>
    <row r="251" spans="47:56">
      <c r="AU251" s="19" t="str">
        <f>IF(係数3!A251="","",係数3!A251)</f>
        <v/>
      </c>
      <c r="AV251" s="19" t="str">
        <f>IF(係数3!B251="","",係数3!B251)</f>
        <v/>
      </c>
      <c r="AW251" s="19" t="str">
        <f>IF(係数3!C251="","",係数3!C251)</f>
        <v>メニューF</v>
      </c>
      <c r="AX251" s="19">
        <f>IF(係数3!D251="","",係数3!D251)</f>
        <v>3.2600000000000001E-4</v>
      </c>
      <c r="AY251" s="19">
        <f>IF(係数3!E251="","",係数3!E251)</f>
        <v>3.2600000000000001E-4</v>
      </c>
      <c r="AZ251" s="19" t="str">
        <f>IF(係数3!F251="","",係数3!F251)</f>
        <v>王子・伊藤忠エネクス電力販売(株)</v>
      </c>
      <c r="BA251" s="19" t="str">
        <f>IF(係数3!G251="","",係数3!G251)</f>
        <v>王子・伊藤忠エネクス電力販売(株)_メニューF</v>
      </c>
      <c r="BB251" s="19">
        <f t="shared" si="21"/>
        <v>0.32600000000000001</v>
      </c>
      <c r="BD251" s="19" t="str">
        <f>IF(係数3!L252="","",係数3!L252)</f>
        <v>(株)グローバルエンジニアリング</v>
      </c>
    </row>
    <row r="252" spans="47:56">
      <c r="AU252" s="19" t="str">
        <f>IF(係数3!A252="","",係数3!A252)</f>
        <v/>
      </c>
      <c r="AV252" s="19" t="str">
        <f>IF(係数3!B252="","",係数3!B252)</f>
        <v/>
      </c>
      <c r="AW252" s="19" t="str">
        <f>IF(係数3!C252="","",係数3!C252)</f>
        <v>メニューG(残差)</v>
      </c>
      <c r="AX252" s="19">
        <f>IF(係数3!D252="","",係数3!D252)</f>
        <v>4.2200000000000001E-4</v>
      </c>
      <c r="AY252" s="19">
        <f>IF(係数3!E252="","",係数3!E252)</f>
        <v>4.2200000000000001E-4</v>
      </c>
      <c r="AZ252" s="19" t="str">
        <f>IF(係数3!F252="","",係数3!F252)</f>
        <v>王子・伊藤忠エネクス電力販売(株)</v>
      </c>
      <c r="BA252" s="19" t="str">
        <f>IF(係数3!G252="","",係数3!G252)</f>
        <v>王子・伊藤忠エネクス電力販売(株)_メニューG(残差)</v>
      </c>
      <c r="BB252" s="19">
        <f t="shared" si="21"/>
        <v>0.42199999999999999</v>
      </c>
      <c r="BD252" s="19" t="str">
        <f>IF(係数3!L253="","",係数3!L253)</f>
        <v>(株)グローバルキャスト</v>
      </c>
    </row>
    <row r="253" spans="47:56">
      <c r="AU253" s="19" t="str">
        <f>IF(係数3!A253="","",係数3!A253)</f>
        <v/>
      </c>
      <c r="AV253" s="19" t="str">
        <f>IF(係数3!B253="","",係数3!B253)</f>
        <v/>
      </c>
      <c r="AW253" s="19" t="str">
        <f>IF(係数3!C253="","",係数3!C253)</f>
        <v>(参考値)事業者全体</v>
      </c>
      <c r="AX253" s="19">
        <f>IF(係数3!D253="","",係数3!D253)</f>
        <v>2.14E-4</v>
      </c>
      <c r="AY253" s="19">
        <f>IF(係数3!E253="","",係数3!E253)</f>
        <v>2.14E-4</v>
      </c>
      <c r="AZ253" s="19" t="str">
        <f>IF(係数3!F253="","",係数3!F253)</f>
        <v>王子・伊藤忠エネクス電力販売(株)</v>
      </c>
      <c r="BA253" s="19" t="str">
        <f>IF(係数3!G253="","",係数3!G253)</f>
        <v>王子・伊藤忠エネクス電力販売(株)_(参考値)事業者全体</v>
      </c>
      <c r="BB253" s="19">
        <f t="shared" si="21"/>
        <v>0.214</v>
      </c>
      <c r="BD253" s="19" t="str">
        <f>IF(係数3!L254="","",係数3!L254)</f>
        <v>京葉瓦斯(株)</v>
      </c>
    </row>
    <row r="254" spans="47:56">
      <c r="AU254" s="19" t="str">
        <f>IF(係数3!A254="","",係数3!A254)</f>
        <v>A0071</v>
      </c>
      <c r="AV254" s="19" t="str">
        <f>IF(係数3!B254="","",係数3!B254)</f>
        <v>伊藤忠商事(株)</v>
      </c>
      <c r="AW254" s="19" t="str">
        <f>IF(係数3!C254="","",係数3!C254)</f>
        <v>メニューA</v>
      </c>
      <c r="AX254" s="19">
        <f>IF(係数3!D254="","",係数3!D254)</f>
        <v>0</v>
      </c>
      <c r="AY254" s="19">
        <f>IF(係数3!E254="","",係数3!E254)</f>
        <v>0</v>
      </c>
      <c r="AZ254" s="19" t="str">
        <f>IF(係数3!F254="","",係数3!F254)</f>
        <v>伊藤忠商事(株)</v>
      </c>
      <c r="BA254" s="19" t="str">
        <f>IF(係数3!G254="","",係数3!G254)</f>
        <v>伊藤忠商事(株)_メニューA</v>
      </c>
      <c r="BB254" s="19">
        <f t="shared" si="21"/>
        <v>0</v>
      </c>
      <c r="BD254" s="19" t="str">
        <f>IF(係数3!L255="","",係数3!L255)</f>
        <v>京和ガス(株)</v>
      </c>
    </row>
    <row r="255" spans="47:56">
      <c r="AU255" s="19" t="str">
        <f>IF(係数3!A255="","",係数3!A255)</f>
        <v/>
      </c>
      <c r="AV255" s="19" t="str">
        <f>IF(係数3!B255="","",係数3!B255)</f>
        <v/>
      </c>
      <c r="AW255" s="19" t="str">
        <f>IF(係数3!C255="","",係数3!C255)</f>
        <v>メニューB</v>
      </c>
      <c r="AX255" s="19">
        <f>IF(係数3!D255="","",係数3!D255)</f>
        <v>0</v>
      </c>
      <c r="AY255" s="19">
        <f>IF(係数3!E255="","",係数3!E255)</f>
        <v>0</v>
      </c>
      <c r="AZ255" s="19" t="str">
        <f>IF(係数3!F255="","",係数3!F255)</f>
        <v>伊藤忠商事(株)</v>
      </c>
      <c r="BA255" s="19" t="str">
        <f>IF(係数3!G255="","",係数3!G255)</f>
        <v>伊藤忠商事(株)_メニューB</v>
      </c>
      <c r="BB255" s="19">
        <f t="shared" si="21"/>
        <v>0</v>
      </c>
      <c r="BD255" s="19" t="str">
        <f>IF(係数3!L256="","",係数3!L256)</f>
        <v>ゲーテハウス(株)</v>
      </c>
    </row>
    <row r="256" spans="47:56">
      <c r="AU256" s="19" t="str">
        <f>IF(係数3!A256="","",係数3!A256)</f>
        <v/>
      </c>
      <c r="AV256" s="19" t="str">
        <f>IF(係数3!B256="","",係数3!B256)</f>
        <v/>
      </c>
      <c r="AW256" s="19" t="str">
        <f>IF(係数3!C256="","",係数3!C256)</f>
        <v>メニューC(残差)</v>
      </c>
      <c r="AX256" s="19">
        <f>IF(係数3!D256="","",係数3!D256)</f>
        <v>4.2200000000000001E-4</v>
      </c>
      <c r="AY256" s="19">
        <f>IF(係数3!E256="","",係数3!E256)</f>
        <v>4.2200000000000001E-4</v>
      </c>
      <c r="AZ256" s="19" t="str">
        <f>IF(係数3!F256="","",係数3!F256)</f>
        <v>伊藤忠商事(株)</v>
      </c>
      <c r="BA256" s="19" t="str">
        <f>IF(係数3!G256="","",係数3!G256)</f>
        <v>伊藤忠商事(株)_メニューC(残差)</v>
      </c>
      <c r="BB256" s="19">
        <f t="shared" si="21"/>
        <v>0.42199999999999999</v>
      </c>
      <c r="BD256" s="19" t="str">
        <f>IF(係数3!L257="","",係数3!L257)</f>
        <v>気仙沼グリーンエナジー(株)</v>
      </c>
    </row>
    <row r="257" spans="47:56">
      <c r="AU257" s="19" t="str">
        <f>IF(係数3!A257="","",係数3!A257)</f>
        <v/>
      </c>
      <c r="AV257" s="19" t="str">
        <f>IF(係数3!B257="","",係数3!B257)</f>
        <v/>
      </c>
      <c r="AW257" s="19" t="str">
        <f>IF(係数3!C257="","",係数3!C257)</f>
        <v>(参考値)事業者全体</v>
      </c>
      <c r="AX257" s="19">
        <f>IF(係数3!D257="","",係数3!D257)</f>
        <v>4.2200000000000001E-4</v>
      </c>
      <c r="AY257" s="19">
        <f>IF(係数3!E257="","",係数3!E257)</f>
        <v>4.2200000000000001E-4</v>
      </c>
      <c r="AZ257" s="19" t="str">
        <f>IF(係数3!F257="","",係数3!F257)</f>
        <v>伊藤忠商事(株)</v>
      </c>
      <c r="BA257" s="19" t="str">
        <f>IF(係数3!G257="","",係数3!G257)</f>
        <v>伊藤忠商事(株)_(参考値)事業者全体</v>
      </c>
      <c r="BB257" s="19">
        <f t="shared" si="21"/>
        <v>0.42199999999999999</v>
      </c>
      <c r="BD257" s="19" t="str">
        <f>IF(係数3!L258="","",係数3!L258)</f>
        <v>(株)工営エナジー</v>
      </c>
    </row>
    <row r="258" spans="47:56">
      <c r="AU258" s="19" t="str">
        <f>IF(係数3!A258="","",係数3!A258)</f>
        <v>A0072</v>
      </c>
      <c r="AV258" s="19" t="str">
        <f>IF(係数3!B258="","",係数3!B258)</f>
        <v>(株)エコスタイル</v>
      </c>
      <c r="AW258" s="19" t="str">
        <f>IF(係数3!C258="","",係数3!C258)</f>
        <v>メニューA</v>
      </c>
      <c r="AX258" s="19">
        <f>IF(係数3!D258="","",係数3!D258)</f>
        <v>0</v>
      </c>
      <c r="AY258" s="19">
        <f>IF(係数3!E258="","",係数3!E258)</f>
        <v>0</v>
      </c>
      <c r="AZ258" s="19" t="str">
        <f>IF(係数3!F258="","",係数3!F258)</f>
        <v>(株)エコスタイル</v>
      </c>
      <c r="BA258" s="19" t="str">
        <f>IF(係数3!G258="","",係数3!G258)</f>
        <v>(株)エコスタイル_メニューA</v>
      </c>
      <c r="BB258" s="19">
        <f t="shared" si="21"/>
        <v>0</v>
      </c>
      <c r="BD258" s="19" t="str">
        <f>IF(係数3!L259="","",係数3!L259)</f>
        <v>高知ニューエナジー(株)</v>
      </c>
    </row>
    <row r="259" spans="47:56">
      <c r="AU259" s="19" t="str">
        <f>IF(係数3!A259="","",係数3!A259)</f>
        <v/>
      </c>
      <c r="AV259" s="19" t="str">
        <f>IF(係数3!B259="","",係数3!B259)</f>
        <v/>
      </c>
      <c r="AW259" s="19" t="str">
        <f>IF(係数3!C259="","",係数3!C259)</f>
        <v>メニューB</v>
      </c>
      <c r="AX259" s="19">
        <f>IF(係数3!D259="","",係数3!D259)</f>
        <v>0</v>
      </c>
      <c r="AY259" s="19">
        <f>IF(係数3!E259="","",係数3!E259)</f>
        <v>0</v>
      </c>
      <c r="AZ259" s="19" t="str">
        <f>IF(係数3!F259="","",係数3!F259)</f>
        <v>(株)エコスタイル</v>
      </c>
      <c r="BA259" s="19" t="str">
        <f>IF(係数3!G259="","",係数3!G259)</f>
        <v>(株)エコスタイル_メニューB</v>
      </c>
      <c r="BB259" s="19">
        <f t="shared" si="21"/>
        <v>0</v>
      </c>
      <c r="BD259" s="19" t="str">
        <f>IF(係数3!L260="","",係数3!L260)</f>
        <v>神戸電力(株)</v>
      </c>
    </row>
    <row r="260" spans="47:56">
      <c r="AU260" s="19" t="str">
        <f>IF(係数3!A260="","",係数3!A260)</f>
        <v/>
      </c>
      <c r="AV260" s="19" t="str">
        <f>IF(係数3!B260="","",係数3!B260)</f>
        <v/>
      </c>
      <c r="AW260" s="19" t="str">
        <f>IF(係数3!C260="","",係数3!C260)</f>
        <v>メニューC(残差)</v>
      </c>
      <c r="AX260" s="19">
        <f>IF(係数3!D260="","",係数3!D260)</f>
        <v>4.37E-4</v>
      </c>
      <c r="AY260" s="19">
        <f>IF(係数3!E260="","",係数3!E260)</f>
        <v>4.37E-4</v>
      </c>
      <c r="AZ260" s="19" t="str">
        <f>IF(係数3!F260="","",係数3!F260)</f>
        <v>(株)エコスタイル</v>
      </c>
      <c r="BA260" s="19" t="str">
        <f>IF(係数3!G260="","",係数3!G260)</f>
        <v>(株)エコスタイル_メニューC(残差)</v>
      </c>
      <c r="BB260" s="19">
        <f t="shared" si="21"/>
        <v>0.437</v>
      </c>
      <c r="BD260" s="19" t="str">
        <f>IF(係数3!L261="","",係数3!L261)</f>
        <v>コープ電力(株)</v>
      </c>
    </row>
    <row r="261" spans="47:56">
      <c r="AU261" s="19" t="str">
        <f>IF(係数3!A261="","",係数3!A261)</f>
        <v/>
      </c>
      <c r="AV261" s="19" t="str">
        <f>IF(係数3!B261="","",係数3!B261)</f>
        <v/>
      </c>
      <c r="AW261" s="19" t="str">
        <f>IF(係数3!C261="","",係数3!C261)</f>
        <v>(参考値)事業者全体</v>
      </c>
      <c r="AX261" s="19">
        <f>IF(係数3!D261="","",係数3!D261)</f>
        <v>3.8099999999999999E-4</v>
      </c>
      <c r="AY261" s="19">
        <f>IF(係数3!E261="","",係数3!E261)</f>
        <v>3.8099999999999999E-4</v>
      </c>
      <c r="AZ261" s="19" t="str">
        <f>IF(係数3!F261="","",係数3!F261)</f>
        <v>(株)エコスタイル</v>
      </c>
      <c r="BA261" s="19" t="str">
        <f>IF(係数3!G261="","",係数3!G261)</f>
        <v>(株)エコスタイル_(参考値)事業者全体</v>
      </c>
      <c r="BB261" s="19">
        <f t="shared" si="21"/>
        <v>0.38100000000000001</v>
      </c>
      <c r="BD261" s="19" t="str">
        <f>IF(係数3!L262="","",係数3!L262)</f>
        <v>国際航業(株)</v>
      </c>
    </row>
    <row r="262" spans="47:56">
      <c r="AU262" s="19" t="str">
        <f>IF(係数3!A262="","",係数3!A262)</f>
        <v>A0073</v>
      </c>
      <c r="AV262" s="19" t="str">
        <f>IF(係数3!B262="","",係数3!B262)</f>
        <v>入間ガス(株)</v>
      </c>
      <c r="AW262" s="19" t="str">
        <f>IF(係数3!C262="","",係数3!C262)</f>
        <v/>
      </c>
      <c r="AX262" s="19">
        <f>IF(係数3!D262="","",係数3!D262)</f>
        <v>4.1899999999999999E-4</v>
      </c>
      <c r="AY262" s="19">
        <f>IF(係数3!E262="","",係数3!E262)</f>
        <v>4.1899999999999999E-4</v>
      </c>
      <c r="AZ262" s="19" t="str">
        <f>IF(係数3!F262="","",係数3!F262)</f>
        <v>入間ガス(株)</v>
      </c>
      <c r="BA262" s="19" t="str">
        <f>IF(係数3!G262="","",係数3!G262)</f>
        <v>入間ガス(株)_</v>
      </c>
      <c r="BB262" s="19">
        <f t="shared" ref="BB262:BB325" si="22">AY262*1000</f>
        <v>0.41899999999999998</v>
      </c>
      <c r="BD262" s="19" t="str">
        <f>IF(係数3!L263="","",係数3!L263)</f>
        <v>御所野縄文電力(株)</v>
      </c>
    </row>
    <row r="263" spans="47:56">
      <c r="AU263" s="19" t="str">
        <f>IF(係数3!A263="","",係数3!A263)</f>
        <v>A0075</v>
      </c>
      <c r="AV263" s="19" t="str">
        <f>IF(係数3!B263="","",係数3!B263)</f>
        <v>(株)とんでんホールディングス</v>
      </c>
      <c r="AW263" s="19" t="str">
        <f>IF(係数3!C263="","",係数3!C263)</f>
        <v/>
      </c>
      <c r="AX263" s="19">
        <f>IF(係数3!D263="","",係数3!D263)</f>
        <v>5.2899999999999996E-4</v>
      </c>
      <c r="AY263" s="19">
        <f>IF(係数3!E263="","",係数3!E263)</f>
        <v>5.2899999999999996E-4</v>
      </c>
      <c r="AZ263" s="19" t="str">
        <f>IF(係数3!F263="","",係数3!F263)</f>
        <v>(株)とんでんホールディングス</v>
      </c>
      <c r="BA263" s="19" t="str">
        <f>IF(係数3!G263="","",係数3!G263)</f>
        <v>(株)とんでんホールディングス_</v>
      </c>
      <c r="BB263" s="19">
        <f t="shared" si="22"/>
        <v>0.52899999999999991</v>
      </c>
      <c r="BD263" s="19" t="str">
        <f>IF(係数3!L264="","",係数3!L264)</f>
        <v>コスモエネルギーソリューションズ(株)</v>
      </c>
    </row>
    <row r="264" spans="47:56">
      <c r="AU264" s="19" t="str">
        <f>IF(係数3!A264="","",係数3!A264)</f>
        <v>A0076</v>
      </c>
      <c r="AV264" s="19" t="str">
        <f>IF(係数3!B264="","",係数3!B264)</f>
        <v>日鉄エンジニアリング(株)</v>
      </c>
      <c r="AW264" s="19" t="str">
        <f>IF(係数3!C264="","",係数3!C264)</f>
        <v>メニューA</v>
      </c>
      <c r="AX264" s="19">
        <f>IF(係数3!D264="","",係数3!D264)</f>
        <v>0</v>
      </c>
      <c r="AY264" s="19">
        <f>IF(係数3!E264="","",係数3!E264)</f>
        <v>0</v>
      </c>
      <c r="AZ264" s="19" t="str">
        <f>IF(係数3!F264="","",係数3!F264)</f>
        <v>日鉄エンジニアリング(株)</v>
      </c>
      <c r="BA264" s="19" t="str">
        <f>IF(係数3!G264="","",係数3!G264)</f>
        <v>日鉄エンジニアリング(株)_メニューA</v>
      </c>
      <c r="BB264" s="19">
        <f t="shared" si="22"/>
        <v>0</v>
      </c>
      <c r="BD264" s="19" t="str">
        <f>IF(係数3!L265="","",係数3!L265)</f>
        <v>五島市民電力(株)</v>
      </c>
    </row>
    <row r="265" spans="47:56">
      <c r="AU265" s="19" t="str">
        <f>IF(係数3!A265="","",係数3!A265)</f>
        <v/>
      </c>
      <c r="AV265" s="19" t="str">
        <f>IF(係数3!B265="","",係数3!B265)</f>
        <v/>
      </c>
      <c r="AW265" s="19" t="str">
        <f>IF(係数3!C265="","",係数3!C265)</f>
        <v>メニューB</v>
      </c>
      <c r="AX265" s="19">
        <f>IF(係数3!D265="","",係数3!D265)</f>
        <v>0</v>
      </c>
      <c r="AY265" s="19">
        <f>IF(係数3!E265="","",係数3!E265)</f>
        <v>0</v>
      </c>
      <c r="AZ265" s="19" t="str">
        <f>IF(係数3!F265="","",係数3!F265)</f>
        <v>日鉄エンジニアリング(株)</v>
      </c>
      <c r="BA265" s="19" t="str">
        <f>IF(係数3!G265="","",係数3!G265)</f>
        <v>日鉄エンジニアリング(株)_メニューB</v>
      </c>
      <c r="BB265" s="19">
        <f t="shared" si="22"/>
        <v>0</v>
      </c>
      <c r="BD265" s="19" t="str">
        <f>IF(係数3!L266="","",係数3!L266)</f>
        <v>こなんウルトラパワー(株)</v>
      </c>
    </row>
    <row r="266" spans="47:56">
      <c r="AU266" s="19" t="str">
        <f>IF(係数3!A266="","",係数3!A266)</f>
        <v/>
      </c>
      <c r="AV266" s="19" t="str">
        <f>IF(係数3!B266="","",係数3!B266)</f>
        <v/>
      </c>
      <c r="AW266" s="19" t="str">
        <f>IF(係数3!C266="","",係数3!C266)</f>
        <v>メニューC</v>
      </c>
      <c r="AX266" s="19">
        <f>IF(係数3!D266="","",係数3!D266)</f>
        <v>1E-4</v>
      </c>
      <c r="AY266" s="19">
        <f>IF(係数3!E266="","",係数3!E266)</f>
        <v>1E-4</v>
      </c>
      <c r="AZ266" s="19" t="str">
        <f>IF(係数3!F266="","",係数3!F266)</f>
        <v>日鉄エンジニアリング(株)</v>
      </c>
      <c r="BA266" s="19" t="str">
        <f>IF(係数3!G266="","",係数3!G266)</f>
        <v>日鉄エンジニアリング(株)_メニューC</v>
      </c>
      <c r="BB266" s="19">
        <f t="shared" si="22"/>
        <v>0.1</v>
      </c>
      <c r="BD266" s="19" t="str">
        <f>IF(係数3!L267="","",係数3!L267)</f>
        <v>(株)コンシェルジュ</v>
      </c>
    </row>
    <row r="267" spans="47:56">
      <c r="AU267" s="19" t="str">
        <f>IF(係数3!A267="","",係数3!A267)</f>
        <v/>
      </c>
      <c r="AV267" s="19" t="str">
        <f>IF(係数3!B267="","",係数3!B267)</f>
        <v/>
      </c>
      <c r="AW267" s="19" t="str">
        <f>IF(係数3!C267="","",係数3!C267)</f>
        <v>メニューD</v>
      </c>
      <c r="AX267" s="19">
        <f>IF(係数3!D267="","",係数3!D267)</f>
        <v>2.5000000000000001E-4</v>
      </c>
      <c r="AY267" s="19">
        <f>IF(係数3!E267="","",係数3!E267)</f>
        <v>2.5000000000000001E-4</v>
      </c>
      <c r="AZ267" s="19" t="str">
        <f>IF(係数3!F267="","",係数3!F267)</f>
        <v>日鉄エンジニアリング(株)</v>
      </c>
      <c r="BA267" s="19" t="str">
        <f>IF(係数3!G267="","",係数3!G267)</f>
        <v>日鉄エンジニアリング(株)_メニューD</v>
      </c>
      <c r="BB267" s="19">
        <f t="shared" si="22"/>
        <v>0.25</v>
      </c>
      <c r="BD267" s="19" t="str">
        <f>IF(係数3!L268="","",係数3!L268)</f>
        <v>サーラeエナジー(株)</v>
      </c>
    </row>
    <row r="268" spans="47:56">
      <c r="AU268" s="19" t="str">
        <f>IF(係数3!A268="","",係数3!A268)</f>
        <v/>
      </c>
      <c r="AV268" s="19" t="str">
        <f>IF(係数3!B268="","",係数3!B268)</f>
        <v/>
      </c>
      <c r="AW268" s="19" t="str">
        <f>IF(係数3!C268="","",係数3!C268)</f>
        <v>メニューE(残差)</v>
      </c>
      <c r="AX268" s="19">
        <f>IF(係数3!D268="","",係数3!D268)</f>
        <v>6.9200000000000002E-4</v>
      </c>
      <c r="AY268" s="19">
        <f>IF(係数3!E268="","",係数3!E268)</f>
        <v>6.9200000000000002E-4</v>
      </c>
      <c r="AZ268" s="19" t="str">
        <f>IF(係数3!F268="","",係数3!F268)</f>
        <v>日鉄エンジニアリング(株)</v>
      </c>
      <c r="BA268" s="19" t="str">
        <f>IF(係数3!G268="","",係数3!G268)</f>
        <v>日鉄エンジニアリング(株)_メニューE(残差)</v>
      </c>
      <c r="BB268" s="19">
        <f t="shared" si="22"/>
        <v>0.69200000000000006</v>
      </c>
      <c r="BD268" s="19" t="str">
        <f>IF(係数3!L269="","",係数3!L269)</f>
        <v>(株)再エネ思考電力</v>
      </c>
    </row>
    <row r="269" spans="47:56">
      <c r="AU269" s="19" t="str">
        <f>IF(係数3!A269="","",係数3!A269)</f>
        <v/>
      </c>
      <c r="AV269" s="19" t="str">
        <f>IF(係数3!B269="","",係数3!B269)</f>
        <v/>
      </c>
      <c r="AW269" s="19" t="str">
        <f>IF(係数3!C269="","",係数3!C269)</f>
        <v>(参考値)事業者全体</v>
      </c>
      <c r="AX269" s="19">
        <f>IF(係数3!D269="","",係数3!D269)</f>
        <v>5.44E-4</v>
      </c>
      <c r="AY269" s="19">
        <f>IF(係数3!E269="","",係数3!E269)</f>
        <v>5.44E-4</v>
      </c>
      <c r="AZ269" s="19" t="str">
        <f>IF(係数3!F269="","",係数3!F269)</f>
        <v>日鉄エンジニアリング(株)</v>
      </c>
      <c r="BA269" s="19" t="str">
        <f>IF(係数3!G269="","",係数3!G269)</f>
        <v>日鉄エンジニアリング(株)_(参考値)事業者全体</v>
      </c>
      <c r="BB269" s="19">
        <f t="shared" si="22"/>
        <v>0.54400000000000004</v>
      </c>
      <c r="BD269" s="19" t="str">
        <f>IF(係数3!L270="","",係数3!L270)</f>
        <v>埼玉ガス(株)</v>
      </c>
    </row>
    <row r="270" spans="47:56">
      <c r="AU270" s="19" t="str">
        <f>IF(係数3!A270="","",係数3!A270)</f>
        <v>A0077</v>
      </c>
      <c r="AV270" s="19" t="str">
        <f>IF(係数3!B270="","",係数3!B270)</f>
        <v>auエネルギー＆ライフ(株)</v>
      </c>
      <c r="AW270" s="19" t="str">
        <f>IF(係数3!C270="","",係数3!C270)</f>
        <v>メニューA</v>
      </c>
      <c r="AX270" s="19">
        <f>IF(係数3!D270="","",係数3!D270)</f>
        <v>0</v>
      </c>
      <c r="AY270" s="19">
        <f>IF(係数3!E270="","",係数3!E270)</f>
        <v>0</v>
      </c>
      <c r="AZ270" s="19" t="str">
        <f>IF(係数3!F270="","",係数3!F270)</f>
        <v>auエネルギー＆ライフ(株)</v>
      </c>
      <c r="BA270" s="19" t="str">
        <f>IF(係数3!G270="","",係数3!G270)</f>
        <v>auエネルギー＆ライフ(株)_メニューA</v>
      </c>
      <c r="BB270" s="19">
        <f t="shared" si="22"/>
        <v>0</v>
      </c>
      <c r="BD270" s="19" t="str">
        <f>IF(係数3!L271="","",係数3!L271)</f>
        <v>最適でんき(株)（旧：エナジーサプライ(株)）</v>
      </c>
    </row>
    <row r="271" spans="47:56">
      <c r="AU271" s="19" t="str">
        <f>IF(係数3!A271="","",係数3!A271)</f>
        <v/>
      </c>
      <c r="AV271" s="19" t="str">
        <f>IF(係数3!B271="","",係数3!B271)</f>
        <v/>
      </c>
      <c r="AW271" s="19" t="str">
        <f>IF(係数3!C271="","",係数3!C271)</f>
        <v>メニューB</v>
      </c>
      <c r="AX271" s="19">
        <f>IF(係数3!D271="","",係数3!D271)</f>
        <v>0</v>
      </c>
      <c r="AY271" s="19">
        <f>IF(係数3!E271="","",係数3!E271)</f>
        <v>0</v>
      </c>
      <c r="AZ271" s="19" t="str">
        <f>IF(係数3!F271="","",係数3!F271)</f>
        <v>auエネルギー＆ライフ(株)</v>
      </c>
      <c r="BA271" s="19" t="str">
        <f>IF(係数3!G271="","",係数3!G271)</f>
        <v>auエネルギー＆ライフ(株)_メニューB</v>
      </c>
      <c r="BB271" s="19">
        <f t="shared" si="22"/>
        <v>0</v>
      </c>
      <c r="BD271" s="19" t="str">
        <f>IF(係数3!L272="","",係数3!L272)</f>
        <v>(株)彩の国でんき</v>
      </c>
    </row>
    <row r="272" spans="47:56">
      <c r="AU272" s="19" t="str">
        <f>IF(係数3!A272="","",係数3!A272)</f>
        <v/>
      </c>
      <c r="AV272" s="19" t="str">
        <f>IF(係数3!B272="","",係数3!B272)</f>
        <v/>
      </c>
      <c r="AW272" s="19" t="str">
        <f>IF(係数3!C272="","",係数3!C272)</f>
        <v>メニューC(残差)</v>
      </c>
      <c r="AX272" s="19">
        <f>IF(係数3!D272="","",係数3!D272)</f>
        <v>4.2499999999999998E-4</v>
      </c>
      <c r="AY272" s="19">
        <f>IF(係数3!E272="","",係数3!E272)</f>
        <v>4.2499999999999998E-4</v>
      </c>
      <c r="AZ272" s="19" t="str">
        <f>IF(係数3!F272="","",係数3!F272)</f>
        <v>auエネルギー＆ライフ(株)</v>
      </c>
      <c r="BA272" s="19" t="str">
        <f>IF(係数3!G272="","",係数3!G272)</f>
        <v>auエネルギー＆ライフ(株)_メニューC(残差)</v>
      </c>
      <c r="BB272" s="19">
        <f t="shared" si="22"/>
        <v>0.42499999999999999</v>
      </c>
      <c r="BD272" s="19" t="str">
        <f>IF(係数3!L273="","",係数3!L273)</f>
        <v>西部瓦斯(株)</v>
      </c>
    </row>
    <row r="273" spans="47:56">
      <c r="AU273" s="19" t="str">
        <f>IF(係数3!A273="","",係数3!A273)</f>
        <v/>
      </c>
      <c r="AV273" s="19" t="str">
        <f>IF(係数3!B273="","",係数3!B273)</f>
        <v/>
      </c>
      <c r="AW273" s="19" t="str">
        <f>IF(係数3!C273="","",係数3!C273)</f>
        <v>(参考値)事業者全体</v>
      </c>
      <c r="AX273" s="19">
        <f>IF(係数3!D273="","",係数3!D273)</f>
        <v>4.0200000000000001E-4</v>
      </c>
      <c r="AY273" s="19">
        <f>IF(係数3!E273="","",係数3!E273)</f>
        <v>4.0200000000000001E-4</v>
      </c>
      <c r="AZ273" s="19" t="str">
        <f>IF(係数3!F273="","",係数3!F273)</f>
        <v>auエネルギー＆ライフ(株)</v>
      </c>
      <c r="BA273" s="19" t="str">
        <f>IF(係数3!G273="","",係数3!G273)</f>
        <v>auエネルギー＆ライフ(株)_(参考値)事業者全体</v>
      </c>
      <c r="BB273" s="19">
        <f t="shared" si="22"/>
        <v>0.40200000000000002</v>
      </c>
      <c r="BD273" s="19" t="str">
        <f>IF(係数3!L274="","",係数3!L274)</f>
        <v>酒田天然瓦斯(株)</v>
      </c>
    </row>
    <row r="274" spans="47:56">
      <c r="AU274" s="19" t="str">
        <f>IF(係数3!A274="","",係数3!A274)</f>
        <v>A0079</v>
      </c>
      <c r="AV274" s="19" t="str">
        <f>IF(係数3!B274="","",係数3!B274)</f>
        <v>イワタニ関東(株)</v>
      </c>
      <c r="AW274" s="19" t="str">
        <f>IF(係数3!C274="","",係数3!C274)</f>
        <v/>
      </c>
      <c r="AX274" s="19">
        <f>IF(係数3!D274="","",係数3!D274)</f>
        <v>5.8799999999999998E-4</v>
      </c>
      <c r="AY274" s="19">
        <f>IF(係数3!E274="","",係数3!E274)</f>
        <v>5.8799999999999998E-4</v>
      </c>
      <c r="AZ274" s="19" t="str">
        <f>IF(係数3!F274="","",係数3!F274)</f>
        <v>イワタニ関東(株)</v>
      </c>
      <c r="BA274" s="19" t="str">
        <f>IF(係数3!G274="","",係数3!G274)</f>
        <v>イワタニ関東(株)_</v>
      </c>
      <c r="BB274" s="19">
        <f t="shared" si="22"/>
        <v>0.58799999999999997</v>
      </c>
      <c r="BD274" s="19" t="str">
        <f>IF(係数3!L275="","",係数3!L275)</f>
        <v>坂戸ガス(株)</v>
      </c>
    </row>
    <row r="275" spans="47:56">
      <c r="AU275" s="19" t="str">
        <f>IF(係数3!A275="","",係数3!A275)</f>
        <v>A0080</v>
      </c>
      <c r="AV275" s="19" t="str">
        <f>IF(係数3!B275="","",係数3!B275)</f>
        <v>イワタニ首都圏(株)</v>
      </c>
      <c r="AW275" s="19" t="str">
        <f>IF(係数3!C275="","",係数3!C275)</f>
        <v/>
      </c>
      <c r="AX275" s="19">
        <f>IF(係数3!D275="","",係数3!D275)</f>
        <v>5.6099999999999998E-4</v>
      </c>
      <c r="AY275" s="19">
        <f>IF(係数3!E275="","",係数3!E275)</f>
        <v>5.6099999999999998E-4</v>
      </c>
      <c r="AZ275" s="19" t="str">
        <f>IF(係数3!F275="","",係数3!F275)</f>
        <v>イワタニ首都圏(株)</v>
      </c>
      <c r="BA275" s="19" t="str">
        <f>IF(係数3!G275="","",係数3!G275)</f>
        <v>イワタニ首都圏(株)_</v>
      </c>
      <c r="BB275" s="19">
        <f t="shared" si="22"/>
        <v>0.56099999999999994</v>
      </c>
      <c r="BD275" s="19" t="str">
        <f>IF(係数3!L276="","",係数3!L276)</f>
        <v>(株)さくら新電力</v>
      </c>
    </row>
    <row r="276" spans="47:56">
      <c r="AU276" s="19" t="str">
        <f>IF(係数3!A276="","",係数3!A276)</f>
        <v>A0081</v>
      </c>
      <c r="AV276" s="19" t="str">
        <f>IF(係数3!B276="","",係数3!B276)</f>
        <v>サーラeエナジー(株)</v>
      </c>
      <c r="AW276" s="19" t="str">
        <f>IF(係数3!C276="","",係数3!C276)</f>
        <v>メニューA</v>
      </c>
      <c r="AX276" s="19">
        <f>IF(係数3!D276="","",係数3!D276)</f>
        <v>0</v>
      </c>
      <c r="AY276" s="19">
        <f>IF(係数3!E276="","",係数3!E276)</f>
        <v>0</v>
      </c>
      <c r="AZ276" s="19" t="str">
        <f>IF(係数3!F276="","",係数3!F276)</f>
        <v>サーラeエナジー(株)</v>
      </c>
      <c r="BA276" s="19" t="str">
        <f>IF(係数3!G276="","",係数3!G276)</f>
        <v>サーラeエナジー(株)_メニューA</v>
      </c>
      <c r="BB276" s="19">
        <f t="shared" si="22"/>
        <v>0</v>
      </c>
      <c r="BD276" s="19" t="str">
        <f>IF(係数3!L277="","",係数3!L277)</f>
        <v>里山パワーワークス(株)</v>
      </c>
    </row>
    <row r="277" spans="47:56">
      <c r="AU277" s="19" t="str">
        <f>IF(係数3!A277="","",係数3!A277)</f>
        <v/>
      </c>
      <c r="AV277" s="19" t="str">
        <f>IF(係数3!B277="","",係数3!B277)</f>
        <v/>
      </c>
      <c r="AW277" s="19" t="str">
        <f>IF(係数3!C277="","",係数3!C277)</f>
        <v>メニューB</v>
      </c>
      <c r="AX277" s="19">
        <f>IF(係数3!D277="","",係数3!D277)</f>
        <v>3.8699999999999997E-4</v>
      </c>
      <c r="AY277" s="19">
        <f>IF(係数3!E277="","",係数3!E277)</f>
        <v>3.8699999999999997E-4</v>
      </c>
      <c r="AZ277" s="19" t="str">
        <f>IF(係数3!F277="","",係数3!F277)</f>
        <v>サーラeエナジー(株)</v>
      </c>
      <c r="BA277" s="19" t="str">
        <f>IF(係数3!G277="","",係数3!G277)</f>
        <v>サーラeエナジー(株)_メニューB</v>
      </c>
      <c r="BB277" s="19">
        <f t="shared" si="22"/>
        <v>0.38699999999999996</v>
      </c>
      <c r="BD277" s="19" t="str">
        <f>IF(係数3!L278="","",係数3!L278)</f>
        <v>(株)サニックス</v>
      </c>
    </row>
    <row r="278" spans="47:56">
      <c r="AU278" s="19" t="str">
        <f>IF(係数3!A278="","",係数3!A278)</f>
        <v/>
      </c>
      <c r="AV278" s="19" t="str">
        <f>IF(係数3!B278="","",係数3!B278)</f>
        <v/>
      </c>
      <c r="AW278" s="19" t="str">
        <f>IF(係数3!C278="","",係数3!C278)</f>
        <v>メニューC(残差)</v>
      </c>
      <c r="AX278" s="19">
        <f>IF(係数3!D278="","",係数3!D278)</f>
        <v>4.2000000000000002E-4</v>
      </c>
      <c r="AY278" s="19">
        <f>IF(係数3!E278="","",係数3!E278)</f>
        <v>4.2000000000000002E-4</v>
      </c>
      <c r="AZ278" s="19" t="str">
        <f>IF(係数3!F278="","",係数3!F278)</f>
        <v>サーラeエナジー(株)</v>
      </c>
      <c r="BA278" s="19" t="str">
        <f>IF(係数3!G278="","",係数3!G278)</f>
        <v>サーラeエナジー(株)_メニューC(残差)</v>
      </c>
      <c r="BB278" s="19">
        <f t="shared" si="22"/>
        <v>0.42000000000000004</v>
      </c>
      <c r="BD278" s="19" t="str">
        <f>IF(係数3!L279="","",係数3!L279)</f>
        <v>佐野瓦斯(株)</v>
      </c>
    </row>
    <row r="279" spans="47:56">
      <c r="AU279" s="19" t="str">
        <f>IF(係数3!A279="","",係数3!A279)</f>
        <v/>
      </c>
      <c r="AV279" s="19" t="str">
        <f>IF(係数3!B279="","",係数3!B279)</f>
        <v/>
      </c>
      <c r="AW279" s="19" t="str">
        <f>IF(係数3!C279="","",係数3!C279)</f>
        <v>(参考値)事業者全体</v>
      </c>
      <c r="AX279" s="19">
        <f>IF(係数3!D279="","",係数3!D279)</f>
        <v>4.1300000000000001E-4</v>
      </c>
      <c r="AY279" s="19">
        <f>IF(係数3!E279="","",係数3!E279)</f>
        <v>4.1300000000000001E-4</v>
      </c>
      <c r="AZ279" s="19" t="str">
        <f>IF(係数3!F279="","",係数3!F279)</f>
        <v>サーラeエナジー(株)</v>
      </c>
      <c r="BA279" s="19" t="str">
        <f>IF(係数3!G279="","",係数3!G279)</f>
        <v>サーラeエナジー(株)_(参考値)事業者全体</v>
      </c>
      <c r="BB279" s="19">
        <f t="shared" si="22"/>
        <v>0.41300000000000003</v>
      </c>
      <c r="BD279" s="19" t="str">
        <f>IF(係数3!L280="","",係数3!L280)</f>
        <v>サミットエナジー(株)</v>
      </c>
    </row>
    <row r="280" spans="47:56">
      <c r="AU280" s="19" t="str">
        <f>IF(係数3!A280="","",係数3!A280)</f>
        <v>A0082</v>
      </c>
      <c r="AV280" s="19" t="str">
        <f>IF(係数3!B280="","",係数3!B280)</f>
        <v>(株)地球クラブ</v>
      </c>
      <c r="AW280" s="19" t="str">
        <f>IF(係数3!C280="","",係数3!C280)</f>
        <v>メニューA</v>
      </c>
      <c r="AX280" s="19">
        <f>IF(係数3!D280="","",係数3!D280)</f>
        <v>0</v>
      </c>
      <c r="AY280" s="19">
        <f>IF(係数3!E280="","",係数3!E280)</f>
        <v>0</v>
      </c>
      <c r="AZ280" s="19" t="str">
        <f>IF(係数3!F280="","",係数3!F280)</f>
        <v>(株)地球クラブ</v>
      </c>
      <c r="BA280" s="19" t="str">
        <f>IF(係数3!G280="","",係数3!G280)</f>
        <v>(株)地球クラブ_メニューA</v>
      </c>
      <c r="BB280" s="19">
        <f t="shared" si="22"/>
        <v>0</v>
      </c>
      <c r="BD280" s="19" t="str">
        <f>IF(係数3!L281="","",係数3!L281)</f>
        <v>山陰エレキ・アライアンス(株)</v>
      </c>
    </row>
    <row r="281" spans="47:56">
      <c r="AU281" s="19" t="str">
        <f>IF(係数3!A281="","",係数3!A281)</f>
        <v/>
      </c>
      <c r="AV281" s="19" t="str">
        <f>IF(係数3!B281="","",係数3!B281)</f>
        <v/>
      </c>
      <c r="AW281" s="19" t="str">
        <f>IF(係数3!C281="","",係数3!C281)</f>
        <v>メニューB</v>
      </c>
      <c r="AX281" s="19">
        <f>IF(係数3!D281="","",係数3!D281)</f>
        <v>3.7199999999999999E-4</v>
      </c>
      <c r="AY281" s="19">
        <f>IF(係数3!E281="","",係数3!E281)</f>
        <v>3.7199999999999999E-4</v>
      </c>
      <c r="AZ281" s="19" t="str">
        <f>IF(係数3!F281="","",係数3!F281)</f>
        <v>(株)地球クラブ</v>
      </c>
      <c r="BA281" s="19" t="str">
        <f>IF(係数3!G281="","",係数3!G281)</f>
        <v>(株)地球クラブ_メニューB</v>
      </c>
      <c r="BB281" s="19">
        <f t="shared" si="22"/>
        <v>0.372</v>
      </c>
      <c r="BD281" s="19" t="str">
        <f>IF(係数3!L282="","",係数3!L282)</f>
        <v>山陰酸素工業(株)</v>
      </c>
    </row>
    <row r="282" spans="47:56">
      <c r="AU282" s="19" t="str">
        <f>IF(係数3!A282="","",係数3!A282)</f>
        <v/>
      </c>
      <c r="AV282" s="19" t="str">
        <f>IF(係数3!B282="","",係数3!B282)</f>
        <v/>
      </c>
      <c r="AW282" s="19" t="str">
        <f>IF(係数3!C282="","",係数3!C282)</f>
        <v>(参考値)事業者全体</v>
      </c>
      <c r="AX282" s="19">
        <f>IF(係数3!D282="","",係数3!D282)</f>
        <v>3.3599999999999998E-4</v>
      </c>
      <c r="AY282" s="19">
        <f>IF(係数3!E282="","",係数3!E282)</f>
        <v>3.3599999999999998E-4</v>
      </c>
      <c r="AZ282" s="19" t="str">
        <f>IF(係数3!F282="","",係数3!F282)</f>
        <v>(株)地球クラブ</v>
      </c>
      <c r="BA282" s="19" t="str">
        <f>IF(係数3!G282="","",係数3!G282)</f>
        <v>(株)地球クラブ_(参考値)事業者全体</v>
      </c>
      <c r="BB282" s="19">
        <f t="shared" si="22"/>
        <v>0.33599999999999997</v>
      </c>
      <c r="BD282" s="19" t="str">
        <f>IF(係数3!L283="","",係数3!L283)</f>
        <v>(株)三郷ひまわりエナジー</v>
      </c>
    </row>
    <row r="283" spans="47:56">
      <c r="AU283" s="19" t="str">
        <f>IF(係数3!A283="","",係数3!A283)</f>
        <v>A0084</v>
      </c>
      <c r="AV283" s="19" t="str">
        <f>IF(係数3!B283="","",係数3!B283)</f>
        <v>西部瓦斯(株)</v>
      </c>
      <c r="AW283" s="19" t="str">
        <f>IF(係数3!C283="","",係数3!C283)</f>
        <v>メニューA</v>
      </c>
      <c r="AX283" s="19">
        <f>IF(係数3!D283="","",係数3!D283)</f>
        <v>0</v>
      </c>
      <c r="AY283" s="19">
        <f>IF(係数3!E283="","",係数3!E283)</f>
        <v>0</v>
      </c>
      <c r="AZ283" s="19" t="str">
        <f>IF(係数3!F283="","",係数3!F283)</f>
        <v>西部瓦斯(株)</v>
      </c>
      <c r="BA283" s="19" t="str">
        <f>IF(係数3!G283="","",係数3!G283)</f>
        <v>西部瓦斯(株)_メニューA</v>
      </c>
      <c r="BB283" s="19">
        <f t="shared" si="22"/>
        <v>0</v>
      </c>
      <c r="BD283" s="19" t="str">
        <f>IF(係数3!L284="","",係数3!L284)</f>
        <v>サントラベラーズサービス有限会社</v>
      </c>
    </row>
    <row r="284" spans="47:56">
      <c r="AU284" s="19" t="str">
        <f>IF(係数3!A284="","",係数3!A284)</f>
        <v/>
      </c>
      <c r="AV284" s="19" t="str">
        <f>IF(係数3!B284="","",係数3!B284)</f>
        <v/>
      </c>
      <c r="AW284" s="19" t="str">
        <f>IF(係数3!C284="","",係数3!C284)</f>
        <v>メニューB(残差)</v>
      </c>
      <c r="AX284" s="19">
        <f>IF(係数3!D284="","",係数3!D284)</f>
        <v>4.5399999999999998E-4</v>
      </c>
      <c r="AY284" s="19">
        <f>IF(係数3!E284="","",係数3!E284)</f>
        <v>4.5399999999999998E-4</v>
      </c>
      <c r="AZ284" s="19" t="str">
        <f>IF(係数3!F284="","",係数3!F284)</f>
        <v>西部瓦斯(株)</v>
      </c>
      <c r="BA284" s="19" t="str">
        <f>IF(係数3!G284="","",係数3!G284)</f>
        <v>西部瓦斯(株)_メニューB(残差)</v>
      </c>
      <c r="BB284" s="19">
        <f t="shared" si="22"/>
        <v>0.45399999999999996</v>
      </c>
      <c r="BD284" s="19" t="str">
        <f>IF(係数3!L285="","",係数3!L285)</f>
        <v>(株)シーエナジー</v>
      </c>
    </row>
    <row r="285" spans="47:56">
      <c r="AU285" s="19" t="str">
        <f>IF(係数3!A285="","",係数3!A285)</f>
        <v/>
      </c>
      <c r="AV285" s="19" t="str">
        <f>IF(係数3!B285="","",係数3!B285)</f>
        <v/>
      </c>
      <c r="AW285" s="19" t="str">
        <f>IF(係数3!C285="","",係数3!C285)</f>
        <v>(参考値)事業者全体</v>
      </c>
      <c r="AX285" s="19">
        <f>IF(係数3!D285="","",係数3!D285)</f>
        <v>4.1399999999999998E-4</v>
      </c>
      <c r="AY285" s="19">
        <f>IF(係数3!E285="","",係数3!E285)</f>
        <v>4.1399999999999998E-4</v>
      </c>
      <c r="AZ285" s="19" t="str">
        <f>IF(係数3!F285="","",係数3!F285)</f>
        <v>西部瓦斯(株)</v>
      </c>
      <c r="BA285" s="19" t="str">
        <f>IF(係数3!G285="","",係数3!G285)</f>
        <v>西部瓦斯(株)_(参考値)事業者全体</v>
      </c>
      <c r="BB285" s="19">
        <f t="shared" si="22"/>
        <v>0.41399999999999998</v>
      </c>
      <c r="BD285" s="19" t="str">
        <f>IF(係数3!L286="","",係数3!L286)</f>
        <v>(株)シーラソーラー</v>
      </c>
    </row>
    <row r="286" spans="47:56">
      <c r="AU286" s="19" t="str">
        <f>IF(係数3!A286="","",係数3!A286)</f>
        <v>A0085</v>
      </c>
      <c r="AV286" s="19" t="str">
        <f>IF(係数3!B286="","",係数3!B286)</f>
        <v>東邦ガス(株)</v>
      </c>
      <c r="AW286" s="19" t="str">
        <f>IF(係数3!C286="","",係数3!C286)</f>
        <v>メニューA</v>
      </c>
      <c r="AX286" s="19">
        <f>IF(係数3!D286="","",係数3!D286)</f>
        <v>3.2000000000000003E-4</v>
      </c>
      <c r="AY286" s="19">
        <f>IF(係数3!E286="","",係数3!E286)</f>
        <v>3.2000000000000003E-4</v>
      </c>
      <c r="AZ286" s="19" t="str">
        <f>IF(係数3!F286="","",係数3!F286)</f>
        <v>東邦ガス(株)</v>
      </c>
      <c r="BA286" s="19" t="str">
        <f>IF(係数3!G286="","",係数3!G286)</f>
        <v>東邦ガス(株)_メニューA</v>
      </c>
      <c r="BB286" s="19">
        <f t="shared" si="22"/>
        <v>0.32</v>
      </c>
      <c r="BD286" s="19" t="str">
        <f>IF(係数3!L287="","",係数3!L287)</f>
        <v>(株)ジェイコム札幌</v>
      </c>
    </row>
    <row r="287" spans="47:56">
      <c r="AU287" s="19" t="str">
        <f>IF(係数3!A287="","",係数3!A287)</f>
        <v/>
      </c>
      <c r="AV287" s="19" t="str">
        <f>IF(係数3!B287="","",係数3!B287)</f>
        <v/>
      </c>
      <c r="AW287" s="19" t="str">
        <f>IF(係数3!C287="","",係数3!C287)</f>
        <v>メニューB</v>
      </c>
      <c r="AX287" s="19">
        <f>IF(係数3!D287="","",係数3!D287)</f>
        <v>0</v>
      </c>
      <c r="AY287" s="19">
        <f>IF(係数3!E287="","",係数3!E287)</f>
        <v>0</v>
      </c>
      <c r="AZ287" s="19" t="str">
        <f>IF(係数3!F287="","",係数3!F287)</f>
        <v>東邦ガス(株)</v>
      </c>
      <c r="BA287" s="19" t="str">
        <f>IF(係数3!G287="","",係数3!G287)</f>
        <v>東邦ガス(株)_メニューB</v>
      </c>
      <c r="BB287" s="19">
        <f t="shared" si="22"/>
        <v>0</v>
      </c>
      <c r="BD287" s="19" t="str">
        <f>IF(係数3!L288="","",係数3!L288)</f>
        <v>シェルジャパン(株)</v>
      </c>
    </row>
    <row r="288" spans="47:56">
      <c r="AU288" s="19" t="str">
        <f>IF(係数3!A288="","",係数3!A288)</f>
        <v/>
      </c>
      <c r="AV288" s="19" t="str">
        <f>IF(係数3!B288="","",係数3!B288)</f>
        <v/>
      </c>
      <c r="AW288" s="19" t="str">
        <f>IF(係数3!C288="","",係数3!C288)</f>
        <v>メニューC(残差)</v>
      </c>
      <c r="AX288" s="19">
        <f>IF(係数3!D288="","",係数3!D288)</f>
        <v>5.4299999999999997E-4</v>
      </c>
      <c r="AY288" s="19">
        <f>IF(係数3!E288="","",係数3!E288)</f>
        <v>5.4299999999999997E-4</v>
      </c>
      <c r="AZ288" s="19" t="str">
        <f>IF(係数3!F288="","",係数3!F288)</f>
        <v>東邦ガス(株)</v>
      </c>
      <c r="BA288" s="19" t="str">
        <f>IF(係数3!G288="","",係数3!G288)</f>
        <v>東邦ガス(株)_メニューC(残差)</v>
      </c>
      <c r="BB288" s="19">
        <f t="shared" si="22"/>
        <v>0.54299999999999993</v>
      </c>
      <c r="BD288" s="19" t="str">
        <f>IF(係数3!L289="","",係数3!L289)</f>
        <v>(株)しおさい電力</v>
      </c>
    </row>
    <row r="289" spans="47:56">
      <c r="AU289" s="19" t="str">
        <f>IF(係数3!A289="","",係数3!A289)</f>
        <v/>
      </c>
      <c r="AV289" s="19" t="str">
        <f>IF(係数3!B289="","",係数3!B289)</f>
        <v/>
      </c>
      <c r="AW289" s="19" t="str">
        <f>IF(係数3!C289="","",係数3!C289)</f>
        <v>(参考値)事業者全体</v>
      </c>
      <c r="AX289" s="19">
        <f>IF(係数3!D289="","",係数3!D289)</f>
        <v>5.1400000000000003E-4</v>
      </c>
      <c r="AY289" s="19">
        <f>IF(係数3!E289="","",係数3!E289)</f>
        <v>5.1400000000000003E-4</v>
      </c>
      <c r="AZ289" s="19" t="str">
        <f>IF(係数3!F289="","",係数3!F289)</f>
        <v>東邦ガス(株)</v>
      </c>
      <c r="BA289" s="19" t="str">
        <f>IF(係数3!G289="","",係数3!G289)</f>
        <v>東邦ガス(株)_(参考値)事業者全体</v>
      </c>
      <c r="BB289" s="19">
        <f t="shared" si="22"/>
        <v>0.51400000000000001</v>
      </c>
      <c r="BD289" s="19" t="str">
        <f>IF(係数3!L290="","",係数3!L290)</f>
        <v>(株)シグナストラスト</v>
      </c>
    </row>
    <row r="290" spans="47:56">
      <c r="AU290" s="19" t="str">
        <f>IF(係数3!A290="","",係数3!A290)</f>
        <v>A0086</v>
      </c>
      <c r="AV290" s="19" t="str">
        <f>IF(係数3!B290="","",係数3!B290)</f>
        <v>シナネン(株)</v>
      </c>
      <c r="AW290" s="19" t="str">
        <f>IF(係数3!C290="","",係数3!C290)</f>
        <v>メニューA</v>
      </c>
      <c r="AX290" s="19">
        <f>IF(係数3!D290="","",係数3!D290)</f>
        <v>0</v>
      </c>
      <c r="AY290" s="19">
        <f>IF(係数3!E290="","",係数3!E290)</f>
        <v>0</v>
      </c>
      <c r="AZ290" s="19" t="str">
        <f>IF(係数3!F290="","",係数3!F290)</f>
        <v>シナネン(株)</v>
      </c>
      <c r="BA290" s="19" t="str">
        <f>IF(係数3!G290="","",係数3!G290)</f>
        <v>シナネン(株)_メニューA</v>
      </c>
      <c r="BB290" s="19">
        <f t="shared" si="22"/>
        <v>0</v>
      </c>
      <c r="BD290" s="19" t="str">
        <f>IF(係数3!L291="","",係数3!L291)</f>
        <v>ジケイ・スペース(株)</v>
      </c>
    </row>
    <row r="291" spans="47:56">
      <c r="AU291" s="19" t="str">
        <f>IF(係数3!A291="","",係数3!A291)</f>
        <v/>
      </c>
      <c r="AV291" s="19" t="str">
        <f>IF(係数3!B291="","",係数3!B291)</f>
        <v/>
      </c>
      <c r="AW291" s="19" t="str">
        <f>IF(係数3!C291="","",係数3!C291)</f>
        <v>メニューB</v>
      </c>
      <c r="AX291" s="19">
        <f>IF(係数3!D291="","",係数3!D291)</f>
        <v>1.25E-4</v>
      </c>
      <c r="AY291" s="19">
        <f>IF(係数3!E291="","",係数3!E291)</f>
        <v>1.25E-4</v>
      </c>
      <c r="AZ291" s="19" t="str">
        <f>IF(係数3!F291="","",係数3!F291)</f>
        <v>シナネン(株)</v>
      </c>
      <c r="BA291" s="19" t="str">
        <f>IF(係数3!G291="","",係数3!G291)</f>
        <v>シナネン(株)_メニューB</v>
      </c>
      <c r="BB291" s="19">
        <f t="shared" si="22"/>
        <v>0.125</v>
      </c>
      <c r="BD291" s="19" t="str">
        <f>IF(係数3!L292="","",係数3!L292)</f>
        <v>静岡ガス＆パワー(株)</v>
      </c>
    </row>
    <row r="292" spans="47:56">
      <c r="AU292" s="19" t="str">
        <f>IF(係数3!A292="","",係数3!A292)</f>
        <v/>
      </c>
      <c r="AV292" s="19" t="str">
        <f>IF(係数3!B292="","",係数3!B292)</f>
        <v/>
      </c>
      <c r="AW292" s="19" t="str">
        <f>IF(係数3!C292="","",係数3!C292)</f>
        <v>メニューC</v>
      </c>
      <c r="AX292" s="19">
        <f>IF(係数3!D292="","",係数3!D292)</f>
        <v>1.7799999999999999E-4</v>
      </c>
      <c r="AY292" s="19">
        <f>IF(係数3!E292="","",係数3!E292)</f>
        <v>1.7799999999999999E-4</v>
      </c>
      <c r="AZ292" s="19" t="str">
        <f>IF(係数3!F292="","",係数3!F292)</f>
        <v>シナネン(株)</v>
      </c>
      <c r="BA292" s="19" t="str">
        <f>IF(係数3!G292="","",係数3!G292)</f>
        <v>シナネン(株)_メニューC</v>
      </c>
      <c r="BB292" s="19">
        <f t="shared" si="22"/>
        <v>0.17799999999999999</v>
      </c>
      <c r="BD292" s="19" t="str">
        <f>IF(係数3!L293="","",係数3!L293)</f>
        <v>自然電力(株)</v>
      </c>
    </row>
    <row r="293" spans="47:56">
      <c r="AU293" s="19" t="str">
        <f>IF(係数3!A293="","",係数3!A293)</f>
        <v/>
      </c>
      <c r="AV293" s="19" t="str">
        <f>IF(係数3!B293="","",係数3!B293)</f>
        <v/>
      </c>
      <c r="AW293" s="19" t="str">
        <f>IF(係数3!C293="","",係数3!C293)</f>
        <v>メニューD</v>
      </c>
      <c r="AX293" s="19">
        <f>IF(係数3!D293="","",係数3!D293)</f>
        <v>2.4699999999999999E-4</v>
      </c>
      <c r="AY293" s="19">
        <f>IF(係数3!E293="","",係数3!E293)</f>
        <v>2.4699999999999999E-4</v>
      </c>
      <c r="AZ293" s="19" t="str">
        <f>IF(係数3!F293="","",係数3!F293)</f>
        <v>シナネン(株)</v>
      </c>
      <c r="BA293" s="19" t="str">
        <f>IF(係数3!G293="","",係数3!G293)</f>
        <v>シナネン(株)_メニューD</v>
      </c>
      <c r="BB293" s="19">
        <f t="shared" si="22"/>
        <v>0.247</v>
      </c>
      <c r="BD293" s="19" t="str">
        <f>IF(係数3!L294="","",係数3!L294)</f>
        <v>シナネン(株)</v>
      </c>
    </row>
    <row r="294" spans="47:56">
      <c r="AU294" s="19" t="str">
        <f>IF(係数3!A294="","",係数3!A294)</f>
        <v/>
      </c>
      <c r="AV294" s="19" t="str">
        <f>IF(係数3!B294="","",係数3!B294)</f>
        <v/>
      </c>
      <c r="AW294" s="19" t="str">
        <f>IF(係数3!C294="","",係数3!C294)</f>
        <v>メニューE</v>
      </c>
      <c r="AX294" s="19">
        <f>IF(係数3!D294="","",係数3!D294)</f>
        <v>3.8099999999999999E-4</v>
      </c>
      <c r="AY294" s="19">
        <f>IF(係数3!E294="","",係数3!E294)</f>
        <v>3.8099999999999999E-4</v>
      </c>
      <c r="AZ294" s="19" t="str">
        <f>IF(係数3!F294="","",係数3!F294)</f>
        <v>シナネン(株)</v>
      </c>
      <c r="BA294" s="19" t="str">
        <f>IF(係数3!G294="","",係数3!G294)</f>
        <v>シナネン(株)_メニューE</v>
      </c>
      <c r="BB294" s="19">
        <f t="shared" si="22"/>
        <v>0.38100000000000001</v>
      </c>
      <c r="BD294" s="19" t="str">
        <f>IF(係数3!L295="","",係数3!L295)</f>
        <v>芝浦電力(株)</v>
      </c>
    </row>
    <row r="295" spans="47:56">
      <c r="AU295" s="19" t="str">
        <f>IF(係数3!A295="","",係数3!A295)</f>
        <v/>
      </c>
      <c r="AV295" s="19" t="str">
        <f>IF(係数3!B295="","",係数3!B295)</f>
        <v/>
      </c>
      <c r="AW295" s="19" t="str">
        <f>IF(係数3!C295="","",係数3!C295)</f>
        <v>メニューF</v>
      </c>
      <c r="AX295" s="19">
        <f>IF(係数3!D295="","",係数3!D295)</f>
        <v>2.9E-4</v>
      </c>
      <c r="AY295" s="19">
        <f>IF(係数3!E295="","",係数3!E295)</f>
        <v>2.9E-4</v>
      </c>
      <c r="AZ295" s="19" t="str">
        <f>IF(係数3!F295="","",係数3!F295)</f>
        <v>シナネン(株)</v>
      </c>
      <c r="BA295" s="19" t="str">
        <f>IF(係数3!G295="","",係数3!G295)</f>
        <v>シナネン(株)_メニューF</v>
      </c>
      <c r="BB295" s="19">
        <f t="shared" si="22"/>
        <v>0.28999999999999998</v>
      </c>
      <c r="BD295" s="19" t="str">
        <f>IF(係数3!L296="","",係数3!L296)</f>
        <v>(株)ジャパネットサービスイノベーション</v>
      </c>
    </row>
    <row r="296" spans="47:56">
      <c r="AU296" s="19" t="str">
        <f>IF(係数3!A296="","",係数3!A296)</f>
        <v/>
      </c>
      <c r="AV296" s="19" t="str">
        <f>IF(係数3!B296="","",係数3!B296)</f>
        <v/>
      </c>
      <c r="AW296" s="19" t="str">
        <f>IF(係数3!C296="","",係数3!C296)</f>
        <v>メニューG</v>
      </c>
      <c r="AX296" s="19">
        <f>IF(係数3!D296="","",係数3!D296)</f>
        <v>3.8999999999999999E-4</v>
      </c>
      <c r="AY296" s="19">
        <f>IF(係数3!E296="","",係数3!E296)</f>
        <v>3.8999999999999999E-4</v>
      </c>
      <c r="AZ296" s="19" t="str">
        <f>IF(係数3!F296="","",係数3!F296)</f>
        <v>シナネン(株)</v>
      </c>
      <c r="BA296" s="19" t="str">
        <f>IF(係数3!G296="","",係数3!G296)</f>
        <v>シナネン(株)_メニューG</v>
      </c>
      <c r="BB296" s="19">
        <f t="shared" si="22"/>
        <v>0.39</v>
      </c>
      <c r="BD296" s="19" t="str">
        <f>IF(係数3!L297="","",係数3!L297)</f>
        <v>(株)ジョヴィ</v>
      </c>
    </row>
    <row r="297" spans="47:56">
      <c r="AU297" s="19" t="str">
        <f>IF(係数3!A297="","",係数3!A297)</f>
        <v/>
      </c>
      <c r="AV297" s="19" t="str">
        <f>IF(係数3!B297="","",係数3!B297)</f>
        <v/>
      </c>
      <c r="AW297" s="19" t="str">
        <f>IF(係数3!C297="","",係数3!C297)</f>
        <v>メニューH(残差)</v>
      </c>
      <c r="AX297" s="19">
        <f>IF(係数3!D297="","",係数3!D297)</f>
        <v>0</v>
      </c>
      <c r="AY297" s="19">
        <f>IF(係数3!E297="","",係数3!E297)</f>
        <v>0</v>
      </c>
      <c r="AZ297" s="19" t="str">
        <f>IF(係数3!F297="","",係数3!F297)</f>
        <v>シナネン(株)</v>
      </c>
      <c r="BA297" s="19" t="str">
        <f>IF(係数3!G297="","",係数3!G297)</f>
        <v>シナネン(株)_メニューH(残差)</v>
      </c>
      <c r="BB297" s="19">
        <f t="shared" si="22"/>
        <v>0</v>
      </c>
      <c r="BD297" s="19" t="str">
        <f>IF(係数3!L298="","",係数3!L298)</f>
        <v>常石商事(株)</v>
      </c>
    </row>
    <row r="298" spans="47:56">
      <c r="AU298" s="19" t="str">
        <f>IF(係数3!A298="","",係数3!A298)</f>
        <v/>
      </c>
      <c r="AV298" s="19" t="str">
        <f>IF(係数3!B298="","",係数3!B298)</f>
        <v/>
      </c>
      <c r="AW298" s="19" t="str">
        <f>IF(係数3!C298="","",係数3!C298)</f>
        <v>(参考値)事業者全体</v>
      </c>
      <c r="AX298" s="19">
        <f>IF(係数3!D298="","",係数3!D298)</f>
        <v>1.5E-5</v>
      </c>
      <c r="AY298" s="19">
        <f>IF(係数3!E298="","",係数3!E298)</f>
        <v>1.5E-5</v>
      </c>
      <c r="AZ298" s="19" t="str">
        <f>IF(係数3!F298="","",係数3!F298)</f>
        <v>シナネン(株)</v>
      </c>
      <c r="BA298" s="19" t="str">
        <f>IF(係数3!G298="","",係数3!G298)</f>
        <v>シナネン(株)_(参考値)事業者全体</v>
      </c>
      <c r="BB298" s="19">
        <f t="shared" si="22"/>
        <v>1.5000000000000001E-2</v>
      </c>
      <c r="BD298" s="19" t="str">
        <f>IF(係数3!L299="","",係数3!L299)</f>
        <v>湘南電力(株)</v>
      </c>
    </row>
    <row r="299" spans="47:56">
      <c r="AU299" s="19" t="str">
        <f>IF(係数3!A299="","",係数3!A299)</f>
        <v>A0088</v>
      </c>
      <c r="AV299" s="19" t="str">
        <f>IF(係数3!B299="","",係数3!B299)</f>
        <v>カワサキグリーンエナジー(株)</v>
      </c>
      <c r="AW299" s="19" t="str">
        <f>IF(係数3!C299="","",係数3!C299)</f>
        <v>メニューA</v>
      </c>
      <c r="AX299" s="19">
        <f>IF(係数3!D299="","",係数3!D299)</f>
        <v>0</v>
      </c>
      <c r="AY299" s="19">
        <f>IF(係数3!E299="","",係数3!E299)</f>
        <v>0</v>
      </c>
      <c r="AZ299" s="19" t="str">
        <f>IF(係数3!F299="","",係数3!F299)</f>
        <v>カワサキグリーンエナジー(株)</v>
      </c>
      <c r="BA299" s="19" t="str">
        <f>IF(係数3!G299="","",係数3!G299)</f>
        <v>カワサキグリーンエナジー(株)_メニューA</v>
      </c>
      <c r="BB299" s="19">
        <f t="shared" si="22"/>
        <v>0</v>
      </c>
      <c r="BD299" s="19" t="str">
        <f>IF(係数3!L300="","",係数3!L300)</f>
        <v>(株)情熱電力</v>
      </c>
    </row>
    <row r="300" spans="47:56">
      <c r="AU300" s="19" t="str">
        <f>IF(係数3!A300="","",係数3!A300)</f>
        <v/>
      </c>
      <c r="AV300" s="19" t="str">
        <f>IF(係数3!B300="","",係数3!B300)</f>
        <v/>
      </c>
      <c r="AW300" s="19" t="str">
        <f>IF(係数3!C300="","",係数3!C300)</f>
        <v>メニューB</v>
      </c>
      <c r="AX300" s="19">
        <f>IF(係数3!D300="","",係数3!D300)</f>
        <v>2.9999999999999997E-4</v>
      </c>
      <c r="AY300" s="19">
        <f>IF(係数3!E300="","",係数3!E300)</f>
        <v>2.9999999999999997E-4</v>
      </c>
      <c r="AZ300" s="19" t="str">
        <f>IF(係数3!F300="","",係数3!F300)</f>
        <v>カワサキグリーンエナジー(株)</v>
      </c>
      <c r="BA300" s="19" t="str">
        <f>IF(係数3!G300="","",係数3!G300)</f>
        <v>カワサキグリーンエナジー(株)_メニューB</v>
      </c>
      <c r="BB300" s="19">
        <f t="shared" si="22"/>
        <v>0.3</v>
      </c>
      <c r="BD300" s="19" t="str">
        <f>IF(係数3!L301="","",係数3!L301)</f>
        <v>しろくま電力(株)</v>
      </c>
    </row>
    <row r="301" spans="47:56">
      <c r="AU301" s="19" t="str">
        <f>IF(係数3!A301="","",係数3!A301)</f>
        <v/>
      </c>
      <c r="AV301" s="19" t="str">
        <f>IF(係数3!B301="","",係数3!B301)</f>
        <v/>
      </c>
      <c r="AW301" s="19" t="str">
        <f>IF(係数3!C301="","",係数3!C301)</f>
        <v>メニューC(残差)</v>
      </c>
      <c r="AX301" s="19">
        <f>IF(係数3!D301="","",係数3!D301)</f>
        <v>5.3799999999999996E-4</v>
      </c>
      <c r="AY301" s="19">
        <f>IF(係数3!E301="","",係数3!E301)</f>
        <v>5.3799999999999996E-4</v>
      </c>
      <c r="AZ301" s="19" t="str">
        <f>IF(係数3!F301="","",係数3!F301)</f>
        <v>カワサキグリーンエナジー(株)</v>
      </c>
      <c r="BA301" s="19" t="str">
        <f>IF(係数3!G301="","",係数3!G301)</f>
        <v>カワサキグリーンエナジー(株)_メニューC(残差)</v>
      </c>
      <c r="BB301" s="19">
        <f t="shared" si="22"/>
        <v>0.53799999999999992</v>
      </c>
      <c r="BD301" s="19" t="str">
        <f>IF(係数3!L302="","",係数3!L302)</f>
        <v>(株)新出光</v>
      </c>
    </row>
    <row r="302" spans="47:56">
      <c r="AU302" s="19" t="str">
        <f>IF(係数3!A302="","",係数3!A302)</f>
        <v/>
      </c>
      <c r="AV302" s="19" t="str">
        <f>IF(係数3!B302="","",係数3!B302)</f>
        <v/>
      </c>
      <c r="AW302" s="19" t="str">
        <f>IF(係数3!C302="","",係数3!C302)</f>
        <v>(参考値)事業者全体</v>
      </c>
      <c r="AX302" s="19">
        <f>IF(係数3!D302="","",係数3!D302)</f>
        <v>3.9199999999999999E-4</v>
      </c>
      <c r="AY302" s="19">
        <f>IF(係数3!E302="","",係数3!E302)</f>
        <v>3.9199999999999999E-4</v>
      </c>
      <c r="AZ302" s="19" t="str">
        <f>IF(係数3!F302="","",係数3!F302)</f>
        <v>カワサキグリーンエナジー(株)</v>
      </c>
      <c r="BA302" s="19" t="str">
        <f>IF(係数3!G302="","",係数3!G302)</f>
        <v>カワサキグリーンエナジー(株)_(参考値)事業者全体</v>
      </c>
      <c r="BB302" s="19">
        <f t="shared" si="22"/>
        <v>0.39200000000000002</v>
      </c>
      <c r="BD302" s="19" t="str">
        <f>IF(係数3!L303="","",係数3!L303)</f>
        <v>シン・エナジー(株)</v>
      </c>
    </row>
    <row r="303" spans="47:56">
      <c r="AU303" s="19" t="str">
        <f>IF(係数3!A303="","",係数3!A303)</f>
        <v>A0089</v>
      </c>
      <c r="AV303" s="19" t="str">
        <f>IF(係数3!B303="","",係数3!B303)</f>
        <v>大一ガス(株)</v>
      </c>
      <c r="AW303" s="19" t="str">
        <f>IF(係数3!C303="","",係数3!C303)</f>
        <v>メニューA</v>
      </c>
      <c r="AX303" s="19">
        <f>IF(係数3!D303="","",係数3!D303)</f>
        <v>0</v>
      </c>
      <c r="AY303" s="19">
        <f>IF(係数3!E303="","",係数3!E303)</f>
        <v>0</v>
      </c>
      <c r="AZ303" s="19" t="str">
        <f>IF(係数3!F303="","",係数3!F303)</f>
        <v>大一ガス(株)</v>
      </c>
      <c r="BA303" s="19" t="str">
        <f>IF(係数3!G303="","",係数3!G303)</f>
        <v>大一ガス(株)_メニューA</v>
      </c>
      <c r="BB303" s="19">
        <f t="shared" si="22"/>
        <v>0</v>
      </c>
      <c r="BD303" s="19" t="str">
        <f>IF(係数3!L304="","",係数3!L304)</f>
        <v>新エネルギー開発(株)</v>
      </c>
    </row>
    <row r="304" spans="47:56">
      <c r="AU304" s="19" t="str">
        <f>IF(係数3!A304="","",係数3!A304)</f>
        <v/>
      </c>
      <c r="AV304" s="19" t="str">
        <f>IF(係数3!B304="","",係数3!B304)</f>
        <v/>
      </c>
      <c r="AW304" s="19" t="str">
        <f>IF(係数3!C304="","",係数3!C304)</f>
        <v>メニューB</v>
      </c>
      <c r="AX304" s="19">
        <f>IF(係数3!D304="","",係数3!D304)</f>
        <v>4.57E-4</v>
      </c>
      <c r="AY304" s="19">
        <f>IF(係数3!E304="","",係数3!E304)</f>
        <v>4.57E-4</v>
      </c>
      <c r="AZ304" s="19" t="str">
        <f>IF(係数3!F304="","",係数3!F304)</f>
        <v>大一ガス(株)</v>
      </c>
      <c r="BA304" s="19" t="str">
        <f>IF(係数3!G304="","",係数3!G304)</f>
        <v>大一ガス(株)_メニューB</v>
      </c>
      <c r="BB304" s="19">
        <f t="shared" si="22"/>
        <v>0.45700000000000002</v>
      </c>
      <c r="BD304" s="19" t="str">
        <f>IF(係数3!L305="","",係数3!L305)</f>
        <v>新電力おおいた(株)</v>
      </c>
    </row>
    <row r="305" spans="47:56">
      <c r="AU305" s="19" t="str">
        <f>IF(係数3!A305="","",係数3!A305)</f>
        <v/>
      </c>
      <c r="AV305" s="19" t="str">
        <f>IF(係数3!B305="","",係数3!B305)</f>
        <v/>
      </c>
      <c r="AW305" s="19" t="str">
        <f>IF(係数3!C305="","",係数3!C305)</f>
        <v>メニューC(残差)</v>
      </c>
      <c r="AX305" s="19">
        <f>IF(係数3!D305="","",係数3!D305)</f>
        <v>5.1699999999999999E-4</v>
      </c>
      <c r="AY305" s="19">
        <f>IF(係数3!E305="","",係数3!E305)</f>
        <v>5.1699999999999999E-4</v>
      </c>
      <c r="AZ305" s="19" t="str">
        <f>IF(係数3!F305="","",係数3!F305)</f>
        <v>大一ガス(株)</v>
      </c>
      <c r="BA305" s="19" t="str">
        <f>IF(係数3!G305="","",係数3!G305)</f>
        <v>大一ガス(株)_メニューC(残差)</v>
      </c>
      <c r="BB305" s="19">
        <f t="shared" si="22"/>
        <v>0.51700000000000002</v>
      </c>
      <c r="BD305" s="19" t="str">
        <f>IF(係数3!L306="","",係数3!L306)</f>
        <v>新電力新潟(株)</v>
      </c>
    </row>
    <row r="306" spans="47:56">
      <c r="AU306" s="19" t="str">
        <f>IF(係数3!A306="","",係数3!A306)</f>
        <v/>
      </c>
      <c r="AV306" s="19" t="str">
        <f>IF(係数3!B306="","",係数3!B306)</f>
        <v/>
      </c>
      <c r="AW306" s="19" t="str">
        <f>IF(係数3!C306="","",係数3!C306)</f>
        <v>(参考値)事業者全体</v>
      </c>
      <c r="AX306" s="19">
        <f>IF(係数3!D306="","",係数3!D306)</f>
        <v>5.13E-4</v>
      </c>
      <c r="AY306" s="19">
        <f>IF(係数3!E306="","",係数3!E306)</f>
        <v>5.13E-4</v>
      </c>
      <c r="AZ306" s="19" t="str">
        <f>IF(係数3!F306="","",係数3!F306)</f>
        <v>大一ガス(株)</v>
      </c>
      <c r="BA306" s="19" t="str">
        <f>IF(係数3!G306="","",係数3!G306)</f>
        <v>大一ガス(株)_(参考値)事業者全体</v>
      </c>
      <c r="BB306" s="19">
        <f t="shared" si="22"/>
        <v>0.51300000000000001</v>
      </c>
      <c r="BD306" s="19" t="str">
        <f>IF(係数3!L307="","",係数3!L307)</f>
        <v>シントウエナジー(株)</v>
      </c>
    </row>
    <row r="307" spans="47:56">
      <c r="AU307" s="19" t="str">
        <f>IF(係数3!A307="","",係数3!A307)</f>
        <v>A0090</v>
      </c>
      <c r="AV307" s="19" t="str">
        <f>IF(係数3!B307="","",係数3!B307)</f>
        <v>(株)リミックスポイント</v>
      </c>
      <c r="AW307" s="19" t="str">
        <f>IF(係数3!C307="","",係数3!C307)</f>
        <v>メニューA</v>
      </c>
      <c r="AX307" s="19">
        <f>IF(係数3!D307="","",係数3!D307)</f>
        <v>0</v>
      </c>
      <c r="AY307" s="19">
        <f>IF(係数3!E307="","",係数3!E307)</f>
        <v>0</v>
      </c>
      <c r="AZ307" s="19" t="str">
        <f>IF(係数3!F307="","",係数3!F307)</f>
        <v>(株)リミックスポイント</v>
      </c>
      <c r="BA307" s="19" t="str">
        <f>IF(係数3!G307="","",係数3!G307)</f>
        <v>(株)リミックスポイント_メニューA</v>
      </c>
      <c r="BB307" s="19">
        <f t="shared" si="22"/>
        <v>0</v>
      </c>
      <c r="BD307" s="19" t="str">
        <f>IF(係数3!L308="","",係数3!L308)</f>
        <v>須賀川瓦斯(株)</v>
      </c>
    </row>
    <row r="308" spans="47:56">
      <c r="AU308" s="19" t="str">
        <f>IF(係数3!A308="","",係数3!A308)</f>
        <v/>
      </c>
      <c r="AV308" s="19" t="str">
        <f>IF(係数3!B308="","",係数3!B308)</f>
        <v/>
      </c>
      <c r="AW308" s="19" t="str">
        <f>IF(係数3!C308="","",係数3!C308)</f>
        <v>メニューB</v>
      </c>
      <c r="AX308" s="19">
        <f>IF(係数3!D308="","",係数3!D308)</f>
        <v>0</v>
      </c>
      <c r="AY308" s="19">
        <f>IF(係数3!E308="","",係数3!E308)</f>
        <v>0</v>
      </c>
      <c r="AZ308" s="19" t="str">
        <f>IF(係数3!F308="","",係数3!F308)</f>
        <v>(株)リミックスポイント</v>
      </c>
      <c r="BA308" s="19" t="str">
        <f>IF(係数3!G308="","",係数3!G308)</f>
        <v>(株)リミックスポイント_メニューB</v>
      </c>
      <c r="BB308" s="19">
        <f t="shared" si="22"/>
        <v>0</v>
      </c>
      <c r="BD308" s="19" t="str">
        <f>IF(係数3!L309="","",係数3!L309)</f>
        <v>鈴鹿グリーンエナジー(株)</v>
      </c>
    </row>
    <row r="309" spans="47:56">
      <c r="AU309" s="19" t="str">
        <f>IF(係数3!A309="","",係数3!A309)</f>
        <v/>
      </c>
      <c r="AV309" s="19" t="str">
        <f>IF(係数3!B309="","",係数3!B309)</f>
        <v/>
      </c>
      <c r="AW309" s="19" t="str">
        <f>IF(係数3!C309="","",係数3!C309)</f>
        <v>メニューC</v>
      </c>
      <c r="AX309" s="19">
        <f>IF(係数3!D309="","",係数3!D309)</f>
        <v>4.0000000000000002E-4</v>
      </c>
      <c r="AY309" s="19">
        <f>IF(係数3!E309="","",係数3!E309)</f>
        <v>4.0000000000000002E-4</v>
      </c>
      <c r="AZ309" s="19" t="str">
        <f>IF(係数3!F309="","",係数3!F309)</f>
        <v>(株)リミックスポイント</v>
      </c>
      <c r="BA309" s="19" t="str">
        <f>IF(係数3!G309="","",係数3!G309)</f>
        <v>(株)リミックスポイント_メニューC</v>
      </c>
      <c r="BB309" s="19">
        <f t="shared" si="22"/>
        <v>0.4</v>
      </c>
      <c r="BD309" s="19" t="str">
        <f>IF(係数3!L310="","",係数3!L310)</f>
        <v>鈴与商事(株)</v>
      </c>
    </row>
    <row r="310" spans="47:56">
      <c r="AU310" s="19" t="str">
        <f>IF(係数3!A310="","",係数3!A310)</f>
        <v/>
      </c>
      <c r="AV310" s="19" t="str">
        <f>IF(係数3!B310="","",係数3!B310)</f>
        <v/>
      </c>
      <c r="AW310" s="19" t="str">
        <f>IF(係数3!C310="","",係数3!C310)</f>
        <v>メニューD(残差)</v>
      </c>
      <c r="AX310" s="19">
        <f>IF(係数3!D310="","",係数3!D310)</f>
        <v>5.3499999999999999E-4</v>
      </c>
      <c r="AY310" s="19">
        <f>IF(係数3!E310="","",係数3!E310)</f>
        <v>5.3499999999999999E-4</v>
      </c>
      <c r="AZ310" s="19" t="str">
        <f>IF(係数3!F310="","",係数3!F310)</f>
        <v>(株)リミックスポイント</v>
      </c>
      <c r="BA310" s="19" t="str">
        <f>IF(係数3!G310="","",係数3!G310)</f>
        <v>(株)リミックスポイント_メニューD(残差)</v>
      </c>
      <c r="BB310" s="19">
        <f t="shared" si="22"/>
        <v>0.53500000000000003</v>
      </c>
      <c r="BD310" s="19" t="str">
        <f>IF(係数3!L311="","",係数3!L311)</f>
        <v>鈴与電力(株)</v>
      </c>
    </row>
    <row r="311" spans="47:56">
      <c r="AU311" s="19" t="str">
        <f>IF(係数3!A311="","",係数3!A311)</f>
        <v/>
      </c>
      <c r="AV311" s="19" t="str">
        <f>IF(係数3!B311="","",係数3!B311)</f>
        <v/>
      </c>
      <c r="AW311" s="19" t="str">
        <f>IF(係数3!C311="","",係数3!C311)</f>
        <v>(参考値)事業者全体</v>
      </c>
      <c r="AX311" s="19">
        <f>IF(係数3!D311="","",係数3!D311)</f>
        <v>5.2999999999999998E-4</v>
      </c>
      <c r="AY311" s="19">
        <f>IF(係数3!E311="","",係数3!E311)</f>
        <v>5.2999999999999998E-4</v>
      </c>
      <c r="AZ311" s="19" t="str">
        <f>IF(係数3!F311="","",係数3!F311)</f>
        <v>(株)リミックスポイント</v>
      </c>
      <c r="BA311" s="19" t="str">
        <f>IF(係数3!G311="","",係数3!G311)</f>
        <v>(株)リミックスポイント_(参考値)事業者全体</v>
      </c>
      <c r="BB311" s="19">
        <f t="shared" si="22"/>
        <v>0.53</v>
      </c>
      <c r="BD311" s="19" t="str">
        <f>IF(係数3!L312="","",係数3!L312)</f>
        <v>スターティア(株)</v>
      </c>
    </row>
    <row r="312" spans="47:56">
      <c r="AU312" s="19" t="str">
        <f>IF(係数3!A312="","",係数3!A312)</f>
        <v>A0092</v>
      </c>
      <c r="AV312" s="19" t="str">
        <f>IF(係数3!B312="","",係数3!B312)</f>
        <v>(株)中海テレビ放送</v>
      </c>
      <c r="AW312" s="19" t="str">
        <f>IF(係数3!C312="","",係数3!C312)</f>
        <v/>
      </c>
      <c r="AX312" s="19">
        <f>IF(係数3!D312="","",係数3!D312)</f>
        <v>7.3999999999999999E-4</v>
      </c>
      <c r="AY312" s="19">
        <f>IF(係数3!E312="","",係数3!E312)</f>
        <v>7.3999999999999999E-4</v>
      </c>
      <c r="AZ312" s="19" t="str">
        <f>IF(係数3!F312="","",係数3!F312)</f>
        <v>(株)中海テレビ放送</v>
      </c>
      <c r="BA312" s="19" t="str">
        <f>IF(係数3!G312="","",係数3!G312)</f>
        <v>(株)中海テレビ放送_</v>
      </c>
      <c r="BB312" s="19">
        <f t="shared" si="22"/>
        <v>0.74</v>
      </c>
      <c r="BD312" s="19" t="str">
        <f>IF(係数3!L313="","",係数3!L313)</f>
        <v>(株)ストエネ</v>
      </c>
    </row>
    <row r="313" spans="47:56">
      <c r="AU313" s="19" t="str">
        <f>IF(係数3!A313="","",係数3!A313)</f>
        <v>A0093</v>
      </c>
      <c r="AV313" s="19" t="str">
        <f>IF(係数3!B313="","",係数3!B313)</f>
        <v>パシフィックパワー(株)</v>
      </c>
      <c r="AW313" s="19" t="str">
        <f>IF(係数3!C313="","",係数3!C313)</f>
        <v>メニューA</v>
      </c>
      <c r="AX313" s="19">
        <f>IF(係数3!D313="","",係数3!D313)</f>
        <v>0</v>
      </c>
      <c r="AY313" s="19">
        <f>IF(係数3!E313="","",係数3!E313)</f>
        <v>0</v>
      </c>
      <c r="AZ313" s="19" t="str">
        <f>IF(係数3!F313="","",係数3!F313)</f>
        <v>パシフィックパワー(株)</v>
      </c>
      <c r="BA313" s="19" t="str">
        <f>IF(係数3!G313="","",係数3!G313)</f>
        <v>パシフィックパワー(株)_メニューA</v>
      </c>
      <c r="BB313" s="19">
        <f t="shared" si="22"/>
        <v>0</v>
      </c>
      <c r="BD313" s="19" t="str">
        <f>IF(係数3!L314="","",係数3!L314)</f>
        <v>(株)スマート</v>
      </c>
    </row>
    <row r="314" spans="47:56">
      <c r="AU314" s="19" t="str">
        <f>IF(係数3!A314="","",係数3!A314)</f>
        <v/>
      </c>
      <c r="AV314" s="19" t="str">
        <f>IF(係数3!B314="","",係数3!B314)</f>
        <v/>
      </c>
      <c r="AW314" s="19" t="str">
        <f>IF(係数3!C314="","",係数3!C314)</f>
        <v>メニューB</v>
      </c>
      <c r="AX314" s="19">
        <f>IF(係数3!D314="","",係数3!D314)</f>
        <v>0</v>
      </c>
      <c r="AY314" s="19">
        <f>IF(係数3!E314="","",係数3!E314)</f>
        <v>0</v>
      </c>
      <c r="AZ314" s="19" t="str">
        <f>IF(係数3!F314="","",係数3!F314)</f>
        <v>パシフィックパワー(株)</v>
      </c>
      <c r="BA314" s="19" t="str">
        <f>IF(係数3!G314="","",係数3!G314)</f>
        <v>パシフィックパワー(株)_メニューB</v>
      </c>
      <c r="BB314" s="19">
        <f t="shared" si="22"/>
        <v>0</v>
      </c>
      <c r="BD314" s="19" t="str">
        <f>IF(係数3!L315="","",係数3!L315)</f>
        <v>スマートエコエナジー(株)</v>
      </c>
    </row>
    <row r="315" spans="47:56">
      <c r="AU315" s="19" t="str">
        <f>IF(係数3!A315="","",係数3!A315)</f>
        <v/>
      </c>
      <c r="AV315" s="19" t="str">
        <f>IF(係数3!B315="","",係数3!B315)</f>
        <v/>
      </c>
      <c r="AW315" s="19" t="str">
        <f>IF(係数3!C315="","",係数3!C315)</f>
        <v>メニューC(残差)</v>
      </c>
      <c r="AX315" s="19">
        <f>IF(係数3!D315="","",係数3!D315)</f>
        <v>4.0299999999999998E-4</v>
      </c>
      <c r="AY315" s="19">
        <f>IF(係数3!E315="","",係数3!E315)</f>
        <v>4.0299999999999998E-4</v>
      </c>
      <c r="AZ315" s="19" t="str">
        <f>IF(係数3!F315="","",係数3!F315)</f>
        <v>パシフィックパワー(株)</v>
      </c>
      <c r="BA315" s="19" t="str">
        <f>IF(係数3!G315="","",係数3!G315)</f>
        <v>パシフィックパワー(株)_メニューC(残差)</v>
      </c>
      <c r="BB315" s="19">
        <f t="shared" si="22"/>
        <v>0.40299999999999997</v>
      </c>
      <c r="BD315" s="19" t="str">
        <f>IF(係数3!L316="","",係数3!L316)</f>
        <v>スマートエナジー磐田(株)</v>
      </c>
    </row>
    <row r="316" spans="47:56">
      <c r="AU316" s="19" t="str">
        <f>IF(係数3!A316="","",係数3!A316)</f>
        <v/>
      </c>
      <c r="AV316" s="19" t="str">
        <f>IF(係数3!B316="","",係数3!B316)</f>
        <v/>
      </c>
      <c r="AW316" s="19" t="str">
        <f>IF(係数3!C316="","",係数3!C316)</f>
        <v>(参考値)事業者全体</v>
      </c>
      <c r="AX316" s="19">
        <f>IF(係数3!D316="","",係数3!D316)</f>
        <v>1.63E-4</v>
      </c>
      <c r="AY316" s="19">
        <f>IF(係数3!E316="","",係数3!E316)</f>
        <v>1.63E-4</v>
      </c>
      <c r="AZ316" s="19" t="str">
        <f>IF(係数3!F316="","",係数3!F316)</f>
        <v>パシフィックパワー(株)</v>
      </c>
      <c r="BA316" s="19" t="str">
        <f>IF(係数3!G316="","",係数3!G316)</f>
        <v>パシフィックパワー(株)_(参考値)事業者全体</v>
      </c>
      <c r="BB316" s="19">
        <f t="shared" si="22"/>
        <v>0.16300000000000001</v>
      </c>
      <c r="BD316" s="19" t="str">
        <f>IF(係数3!L317="","",係数3!L317)</f>
        <v>スマートエナジー熊本(株)</v>
      </c>
    </row>
    <row r="317" spans="47:56">
      <c r="AU317" s="19" t="str">
        <f>IF(係数3!A317="","",係数3!A317)</f>
        <v>A0104</v>
      </c>
      <c r="AV317" s="19" t="str">
        <f>IF(係数3!B317="","",係数3!B317)</f>
        <v>(株)ジェイコム札幌</v>
      </c>
      <c r="AW317" s="19" t="str">
        <f>IF(係数3!C317="","",係数3!C317)</f>
        <v>メニューA</v>
      </c>
      <c r="AX317" s="19">
        <f>IF(係数3!D317="","",係数3!D317)</f>
        <v>0</v>
      </c>
      <c r="AY317" s="19">
        <f>IF(係数3!E317="","",係数3!E317)</f>
        <v>0</v>
      </c>
      <c r="AZ317" s="19" t="str">
        <f>IF(係数3!F317="","",係数3!F317)</f>
        <v>(株)ジェイコム札幌</v>
      </c>
      <c r="BA317" s="19" t="str">
        <f>IF(係数3!G317="","",係数3!G317)</f>
        <v>(株)ジェイコム札幌_メニューA</v>
      </c>
      <c r="BB317" s="19">
        <f t="shared" si="22"/>
        <v>0</v>
      </c>
      <c r="BD317" s="19" t="str">
        <f>IF(係数3!L318="","",係数3!L318)</f>
        <v>スマート電気(株)</v>
      </c>
    </row>
    <row r="318" spans="47:56">
      <c r="AU318" s="19" t="str">
        <f>IF(係数3!A318="","",係数3!A318)</f>
        <v/>
      </c>
      <c r="AV318" s="19" t="str">
        <f>IF(係数3!B318="","",係数3!B318)</f>
        <v/>
      </c>
      <c r="AW318" s="19" t="str">
        <f>IF(係数3!C318="","",係数3!C318)</f>
        <v>メニューB(残差)</v>
      </c>
      <c r="AX318" s="19">
        <f>IF(係数3!D318="","",係数3!D318)</f>
        <v>5.4699999999999996E-4</v>
      </c>
      <c r="AY318" s="19">
        <f>IF(係数3!E318="","",係数3!E318)</f>
        <v>5.4699999999999996E-4</v>
      </c>
      <c r="AZ318" s="19" t="str">
        <f>IF(係数3!F318="","",係数3!F318)</f>
        <v>(株)ジェイコム札幌</v>
      </c>
      <c r="BA318" s="19" t="str">
        <f>IF(係数3!G318="","",係数3!G318)</f>
        <v>(株)ジェイコム札幌_メニューB(残差)</v>
      </c>
      <c r="BB318" s="19">
        <f t="shared" si="22"/>
        <v>0.54699999999999993</v>
      </c>
      <c r="BD318" s="19" t="str">
        <f>IF(係数3!L319="","",係数3!L319)</f>
        <v>住友商事(株)</v>
      </c>
    </row>
    <row r="319" spans="47:56">
      <c r="AU319" s="19" t="str">
        <f>IF(係数3!A319="","",係数3!A319)</f>
        <v/>
      </c>
      <c r="AV319" s="19" t="str">
        <f>IF(係数3!B319="","",係数3!B319)</f>
        <v/>
      </c>
      <c r="AW319" s="19" t="str">
        <f>IF(係数3!C319="","",係数3!C319)</f>
        <v>(参考値)事業者全体</v>
      </c>
      <c r="AX319" s="19">
        <f>IF(係数3!D319="","",係数3!D319)</f>
        <v>5.3700000000000004E-4</v>
      </c>
      <c r="AY319" s="19">
        <f>IF(係数3!E319="","",係数3!E319)</f>
        <v>5.3700000000000004E-4</v>
      </c>
      <c r="AZ319" s="19" t="str">
        <f>IF(係数3!F319="","",係数3!F319)</f>
        <v>(株)ジェイコム札幌</v>
      </c>
      <c r="BA319" s="19" t="str">
        <f>IF(係数3!G319="","",係数3!G319)</f>
        <v>(株)ジェイコム札幌_(参考値)事業者全体</v>
      </c>
      <c r="BB319" s="19">
        <f t="shared" si="22"/>
        <v>0.53700000000000003</v>
      </c>
      <c r="BD319" s="19" t="str">
        <f>IF(係数3!L320="","",係数3!L320)</f>
        <v>諏訪瓦斯(株)</v>
      </c>
    </row>
    <row r="320" spans="47:56">
      <c r="AU320" s="19" t="str">
        <f>IF(係数3!A320="","",係数3!A320)</f>
        <v>A0120</v>
      </c>
      <c r="AV320" s="19" t="str">
        <f>IF(係数3!B320="","",係数3!B320)</f>
        <v>鹿児島電力(株)</v>
      </c>
      <c r="AW320" s="19" t="str">
        <f>IF(係数3!C320="","",係数3!C320)</f>
        <v/>
      </c>
      <c r="AX320" s="19">
        <f>IF(係数3!D320="","",係数3!D320)</f>
        <v>4.0900000000000002E-4</v>
      </c>
      <c r="AY320" s="19">
        <f>IF(係数3!E320="","",係数3!E320)</f>
        <v>4.0900000000000002E-4</v>
      </c>
      <c r="AZ320" s="19" t="str">
        <f>IF(係数3!F320="","",係数3!F320)</f>
        <v>鹿児島電力(株)</v>
      </c>
      <c r="BA320" s="19" t="str">
        <f>IF(係数3!G320="","",係数3!G320)</f>
        <v>鹿児島電力(株)_</v>
      </c>
      <c r="BB320" s="19">
        <f t="shared" si="22"/>
        <v>0.40900000000000003</v>
      </c>
      <c r="BD320" s="19" t="str">
        <f>IF(係数3!L321="","",係数3!L321)</f>
        <v>生活協同組合コープこうべ</v>
      </c>
    </row>
    <row r="321" spans="47:56">
      <c r="AU321" s="19" t="str">
        <f>IF(係数3!A321="","",係数3!A321)</f>
        <v>A0121</v>
      </c>
      <c r="AV321" s="19" t="str">
        <f>IF(係数3!B321="","",係数3!B321)</f>
        <v>太陽ガス(株)</v>
      </c>
      <c r="AW321" s="19" t="str">
        <f>IF(係数3!C321="","",係数3!C321)</f>
        <v/>
      </c>
      <c r="AX321" s="19">
        <f>IF(係数3!D321="","",係数3!D321)</f>
        <v>4.2900000000000002E-4</v>
      </c>
      <c r="AY321" s="19">
        <f>IF(係数3!E321="","",係数3!E321)</f>
        <v>4.2900000000000002E-4</v>
      </c>
      <c r="AZ321" s="19" t="str">
        <f>IF(係数3!F321="","",係数3!F321)</f>
        <v>太陽ガス(株)</v>
      </c>
      <c r="BA321" s="19" t="str">
        <f>IF(係数3!G321="","",係数3!G321)</f>
        <v>太陽ガス(株)_</v>
      </c>
      <c r="BB321" s="19">
        <f t="shared" si="22"/>
        <v>0.42899999999999999</v>
      </c>
      <c r="BD321" s="19" t="str">
        <f>IF(係数3!L322="","",係数3!L322)</f>
        <v>生活協同組合ひろしま</v>
      </c>
    </row>
    <row r="322" spans="47:56">
      <c r="AU322" s="19" t="str">
        <f>IF(係数3!A322="","",係数3!A322)</f>
        <v>A0122</v>
      </c>
      <c r="AV322" s="19" t="str">
        <f>IF(係数3!B322="","",係数3!B322)</f>
        <v>アーバンエナジー(株)</v>
      </c>
      <c r="AW322" s="19" t="str">
        <f>IF(係数3!C322="","",係数3!C322)</f>
        <v>メニューA</v>
      </c>
      <c r="AX322" s="19">
        <f>IF(係数3!D322="","",係数3!D322)</f>
        <v>0</v>
      </c>
      <c r="AY322" s="19">
        <f>IF(係数3!E322="","",係数3!E322)</f>
        <v>0</v>
      </c>
      <c r="AZ322" s="19" t="str">
        <f>IF(係数3!F322="","",係数3!F322)</f>
        <v>アーバンエナジー(株)</v>
      </c>
      <c r="BA322" s="19" t="str">
        <f>IF(係数3!G322="","",係数3!G322)</f>
        <v>アーバンエナジー(株)_メニューA</v>
      </c>
      <c r="BB322" s="19">
        <f t="shared" si="22"/>
        <v>0</v>
      </c>
      <c r="BD322" s="19" t="str">
        <f>IF(係数3!L323="","",係数3!L323)</f>
        <v>(株)生活クラブエナジー</v>
      </c>
    </row>
    <row r="323" spans="47:56">
      <c r="AU323" s="19" t="str">
        <f>IF(係数3!A323="","",係数3!A323)</f>
        <v/>
      </c>
      <c r="AV323" s="19" t="str">
        <f>IF(係数3!B323="","",係数3!B323)</f>
        <v/>
      </c>
      <c r="AW323" s="19" t="str">
        <f>IF(係数3!C323="","",係数3!C323)</f>
        <v>メニューB</v>
      </c>
      <c r="AX323" s="19">
        <f>IF(係数3!D323="","",係数3!D323)</f>
        <v>2.9E-4</v>
      </c>
      <c r="AY323" s="19">
        <f>IF(係数3!E323="","",係数3!E323)</f>
        <v>2.9E-4</v>
      </c>
      <c r="AZ323" s="19" t="str">
        <f>IF(係数3!F323="","",係数3!F323)</f>
        <v>アーバンエナジー(株)</v>
      </c>
      <c r="BA323" s="19" t="str">
        <f>IF(係数3!G323="","",係数3!G323)</f>
        <v>アーバンエナジー(株)_メニューB</v>
      </c>
      <c r="BB323" s="19">
        <f t="shared" si="22"/>
        <v>0.28999999999999998</v>
      </c>
      <c r="BD323" s="19" t="str">
        <f>IF(係数3!L324="","",係数3!L324)</f>
        <v>西武ガス(株)</v>
      </c>
    </row>
    <row r="324" spans="47:56">
      <c r="AU324" s="19" t="str">
        <f>IF(係数3!A324="","",係数3!A324)</f>
        <v/>
      </c>
      <c r="AV324" s="19" t="str">
        <f>IF(係数3!B324="","",係数3!B324)</f>
        <v/>
      </c>
      <c r="AW324" s="19" t="str">
        <f>IF(係数3!C324="","",係数3!C324)</f>
        <v>メニューC</v>
      </c>
      <c r="AX324" s="19">
        <f>IF(係数3!D324="","",係数3!D324)</f>
        <v>3.1599999999999998E-4</v>
      </c>
      <c r="AY324" s="19">
        <f>IF(係数3!E324="","",係数3!E324)</f>
        <v>3.1599999999999998E-4</v>
      </c>
      <c r="AZ324" s="19" t="str">
        <f>IF(係数3!F324="","",係数3!F324)</f>
        <v>アーバンエナジー(株)</v>
      </c>
      <c r="BA324" s="19" t="str">
        <f>IF(係数3!G324="","",係数3!G324)</f>
        <v>アーバンエナジー(株)_メニューC</v>
      </c>
      <c r="BB324" s="19">
        <f t="shared" si="22"/>
        <v>0.316</v>
      </c>
      <c r="BD324" s="19" t="str">
        <f>IF(係数3!L325="","",係数3!L325)</f>
        <v>石油資源開発(株)</v>
      </c>
    </row>
    <row r="325" spans="47:56">
      <c r="AU325" s="19" t="str">
        <f>IF(係数3!A325="","",係数3!A325)</f>
        <v/>
      </c>
      <c r="AV325" s="19" t="str">
        <f>IF(係数3!B325="","",係数3!B325)</f>
        <v/>
      </c>
      <c r="AW325" s="19" t="str">
        <f>IF(係数3!C325="","",係数3!C325)</f>
        <v>メニューD</v>
      </c>
      <c r="AX325" s="19">
        <f>IF(係数3!D325="","",係数3!D325)</f>
        <v>2.5500000000000002E-4</v>
      </c>
      <c r="AY325" s="19">
        <f>IF(係数3!E325="","",係数3!E325)</f>
        <v>2.5500000000000002E-4</v>
      </c>
      <c r="AZ325" s="19" t="str">
        <f>IF(係数3!F325="","",係数3!F325)</f>
        <v>アーバンエナジー(株)</v>
      </c>
      <c r="BA325" s="19" t="str">
        <f>IF(係数3!G325="","",係数3!G325)</f>
        <v>アーバンエナジー(株)_メニューD</v>
      </c>
      <c r="BB325" s="19">
        <f t="shared" si="22"/>
        <v>0.255</v>
      </c>
      <c r="BD325" s="19" t="str">
        <f>IF(係数3!L326="","",係数3!L326)</f>
        <v>ゼロワットパワー(株)</v>
      </c>
    </row>
    <row r="326" spans="47:56">
      <c r="AU326" s="19" t="str">
        <f>IF(係数3!A326="","",係数3!A326)</f>
        <v/>
      </c>
      <c r="AV326" s="19" t="str">
        <f>IF(係数3!B326="","",係数3!B326)</f>
        <v/>
      </c>
      <c r="AW326" s="19" t="str">
        <f>IF(係数3!C326="","",係数3!C326)</f>
        <v>メニューE</v>
      </c>
      <c r="AX326" s="19">
        <f>IF(係数3!D326="","",係数3!D326)</f>
        <v>3.7300000000000001E-4</v>
      </c>
      <c r="AY326" s="19">
        <f>IF(係数3!E326="","",係数3!E326)</f>
        <v>3.7300000000000001E-4</v>
      </c>
      <c r="AZ326" s="19" t="str">
        <f>IF(係数3!F326="","",係数3!F326)</f>
        <v>アーバンエナジー(株)</v>
      </c>
      <c r="BA326" s="19" t="str">
        <f>IF(係数3!G326="","",係数3!G326)</f>
        <v>アーバンエナジー(株)_メニューE</v>
      </c>
      <c r="BB326" s="19">
        <f t="shared" ref="BB326:BB389" si="23">AY326*1000</f>
        <v>0.373</v>
      </c>
      <c r="BD326" s="19" t="str">
        <f>IF(係数3!L327="","",係数3!L327)</f>
        <v>(株)センカク</v>
      </c>
    </row>
    <row r="327" spans="47:56">
      <c r="AU327" s="19" t="str">
        <f>IF(係数3!A327="","",係数3!A327)</f>
        <v/>
      </c>
      <c r="AV327" s="19" t="str">
        <f>IF(係数3!B327="","",係数3!B327)</f>
        <v/>
      </c>
      <c r="AW327" s="19" t="str">
        <f>IF(係数3!C327="","",係数3!C327)</f>
        <v>メニューF</v>
      </c>
      <c r="AX327" s="19">
        <f>IF(係数3!D327="","",係数3!D327)</f>
        <v>3.6200000000000002E-4</v>
      </c>
      <c r="AY327" s="19">
        <f>IF(係数3!E327="","",係数3!E327)</f>
        <v>3.6200000000000002E-4</v>
      </c>
      <c r="AZ327" s="19" t="str">
        <f>IF(係数3!F327="","",係数3!F327)</f>
        <v>アーバンエナジー(株)</v>
      </c>
      <c r="BA327" s="19" t="str">
        <f>IF(係数3!G327="","",係数3!G327)</f>
        <v>アーバンエナジー(株)_メニューF</v>
      </c>
      <c r="BB327" s="19">
        <f t="shared" si="23"/>
        <v>0.36200000000000004</v>
      </c>
      <c r="BD327" s="19" t="str">
        <f>IF(係数3!L328="","",係数3!L328)</f>
        <v>セントラル石油瓦斯(株)</v>
      </c>
    </row>
    <row r="328" spans="47:56">
      <c r="AU328" s="19" t="str">
        <f>IF(係数3!A328="","",係数3!A328)</f>
        <v/>
      </c>
      <c r="AV328" s="19" t="str">
        <f>IF(係数3!B328="","",係数3!B328)</f>
        <v/>
      </c>
      <c r="AW328" s="19" t="str">
        <f>IF(係数3!C328="","",係数3!C328)</f>
        <v>メニューG(残差)</v>
      </c>
      <c r="AX328" s="19">
        <f>IF(係数3!D328="","",係数3!D328)</f>
        <v>3.8000000000000002E-4</v>
      </c>
      <c r="AY328" s="19">
        <f>IF(係数3!E328="","",係数3!E328)</f>
        <v>3.8000000000000002E-4</v>
      </c>
      <c r="AZ328" s="19" t="str">
        <f>IF(係数3!F328="","",係数3!F328)</f>
        <v>アーバンエナジー(株)</v>
      </c>
      <c r="BA328" s="19" t="str">
        <f>IF(係数3!G328="","",係数3!G328)</f>
        <v>アーバンエナジー(株)_メニューG(残差)</v>
      </c>
      <c r="BB328" s="19">
        <f t="shared" si="23"/>
        <v>0.38</v>
      </c>
      <c r="BD328" s="19" t="str">
        <f>IF(係数3!L329="","",係数3!L329)</f>
        <v>全農エネルギー(株)</v>
      </c>
    </row>
    <row r="329" spans="47:56">
      <c r="AU329" s="19" t="str">
        <f>IF(係数3!A329="","",係数3!A329)</f>
        <v/>
      </c>
      <c r="AV329" s="19" t="str">
        <f>IF(係数3!B329="","",係数3!B329)</f>
        <v/>
      </c>
      <c r="AW329" s="19" t="str">
        <f>IF(係数3!C329="","",係数3!C329)</f>
        <v>(参考値)事業者全体</v>
      </c>
      <c r="AX329" s="19">
        <f>IF(係数3!D329="","",係数3!D329)</f>
        <v>1.65E-4</v>
      </c>
      <c r="AY329" s="19">
        <f>IF(係数3!E329="","",係数3!E329)</f>
        <v>1.65E-4</v>
      </c>
      <c r="AZ329" s="19" t="str">
        <f>IF(係数3!F329="","",係数3!F329)</f>
        <v>アーバンエナジー(株)</v>
      </c>
      <c r="BA329" s="19" t="str">
        <f>IF(係数3!G329="","",係数3!G329)</f>
        <v>アーバンエナジー(株)_(参考値)事業者全体</v>
      </c>
      <c r="BB329" s="19">
        <f t="shared" si="23"/>
        <v>0.16500000000000001</v>
      </c>
      <c r="BD329" s="19" t="str">
        <f>IF(係数3!L330="","",係数3!L330)</f>
        <v>そうまIグリッド合同会社</v>
      </c>
    </row>
    <row r="330" spans="47:56">
      <c r="AU330" s="19" t="str">
        <f>IF(係数3!A330="","",係数3!A330)</f>
        <v>A0123</v>
      </c>
      <c r="AV330" s="19" t="str">
        <f>IF(係数3!B330="","",係数3!B330)</f>
        <v>パワーネクスト(株)</v>
      </c>
      <c r="AW330" s="19" t="str">
        <f>IF(係数3!C330="","",係数3!C330)</f>
        <v/>
      </c>
      <c r="AX330" s="19">
        <f>IF(係数3!D330="","",係数3!D330)</f>
        <v>1.2019999999999999E-3</v>
      </c>
      <c r="AY330" s="19">
        <f>IF(係数3!E330="","",係数3!E330)</f>
        <v>1.2019999999999999E-3</v>
      </c>
      <c r="AZ330" s="19" t="str">
        <f>IF(係数3!F330="","",係数3!F330)</f>
        <v>パワーネクスト(株)</v>
      </c>
      <c r="BA330" s="19" t="str">
        <f>IF(係数3!G330="","",係数3!G330)</f>
        <v>パワーネクスト(株)_</v>
      </c>
      <c r="BB330" s="19">
        <f t="shared" si="23"/>
        <v>1.202</v>
      </c>
      <c r="BD330" s="19" t="str">
        <f>IF(係数3!L331="","",係数3!L331)</f>
        <v>大一ガス(株)</v>
      </c>
    </row>
    <row r="331" spans="47:56">
      <c r="AU331" s="19" t="str">
        <f>IF(係数3!A331="","",係数3!A331)</f>
        <v>A0124</v>
      </c>
      <c r="AV331" s="19" t="str">
        <f>IF(係数3!B331="","",係数3!B331)</f>
        <v>合同会社北上新電力</v>
      </c>
      <c r="AW331" s="19" t="str">
        <f>IF(係数3!C331="","",係数3!C331)</f>
        <v>メニューA</v>
      </c>
      <c r="AX331" s="19">
        <f>IF(係数3!D331="","",係数3!D331)</f>
        <v>0</v>
      </c>
      <c r="AY331" s="19">
        <f>IF(係数3!E331="","",係数3!E331)</f>
        <v>0</v>
      </c>
      <c r="AZ331" s="19" t="str">
        <f>IF(係数3!F331="","",係数3!F331)</f>
        <v>合同会社北上新電力</v>
      </c>
      <c r="BA331" s="19" t="str">
        <f>IF(係数3!G331="","",係数3!G331)</f>
        <v>合同会社北上新電力_メニューA</v>
      </c>
      <c r="BB331" s="19">
        <f t="shared" si="23"/>
        <v>0</v>
      </c>
      <c r="BD331" s="19" t="str">
        <f>IF(係数3!L332="","",係数3!L332)</f>
        <v>大東ガス(株)</v>
      </c>
    </row>
    <row r="332" spans="47:56">
      <c r="AU332" s="19" t="str">
        <f>IF(係数3!A332="","",係数3!A332)</f>
        <v/>
      </c>
      <c r="AV332" s="19" t="str">
        <f>IF(係数3!B332="","",係数3!B332)</f>
        <v/>
      </c>
      <c r="AW332" s="19" t="str">
        <f>IF(係数3!C332="","",係数3!C332)</f>
        <v>メニューB(残差)</v>
      </c>
      <c r="AX332" s="19">
        <f>IF(係数3!D332="","",係数3!D332)</f>
        <v>6.1600000000000001E-4</v>
      </c>
      <c r="AY332" s="19">
        <f>IF(係数3!E332="","",係数3!E332)</f>
        <v>6.1600000000000001E-4</v>
      </c>
      <c r="AZ332" s="19" t="str">
        <f>IF(係数3!F332="","",係数3!F332)</f>
        <v>合同会社北上新電力</v>
      </c>
      <c r="BA332" s="19" t="str">
        <f>IF(係数3!G332="","",係数3!G332)</f>
        <v>合同会社北上新電力_メニューB(残差)</v>
      </c>
      <c r="BB332" s="19">
        <f t="shared" si="23"/>
        <v>0.61599999999999999</v>
      </c>
      <c r="BD332" s="19" t="str">
        <f>IF(係数3!L333="","",係数3!L333)</f>
        <v>大東建託パートナーズ(株)</v>
      </c>
    </row>
    <row r="333" spans="47:56">
      <c r="AU333" s="19" t="str">
        <f>IF(係数3!A333="","",係数3!A333)</f>
        <v/>
      </c>
      <c r="AV333" s="19" t="str">
        <f>IF(係数3!B333="","",係数3!B333)</f>
        <v/>
      </c>
      <c r="AW333" s="19" t="str">
        <f>IF(係数3!C333="","",係数3!C333)</f>
        <v>(参考値)事業者全体</v>
      </c>
      <c r="AX333" s="19">
        <f>IF(係数3!D333="","",係数3!D333)</f>
        <v>6.1600000000000001E-4</v>
      </c>
      <c r="AY333" s="19">
        <f>IF(係数3!E333="","",係数3!E333)</f>
        <v>6.1600000000000001E-4</v>
      </c>
      <c r="AZ333" s="19" t="str">
        <f>IF(係数3!F333="","",係数3!F333)</f>
        <v>合同会社北上新電力</v>
      </c>
      <c r="BA333" s="19" t="str">
        <f>IF(係数3!G333="","",係数3!G333)</f>
        <v>合同会社北上新電力_(参考値)事業者全体</v>
      </c>
      <c r="BB333" s="19">
        <f t="shared" si="23"/>
        <v>0.61599999999999999</v>
      </c>
      <c r="BD333" s="19" t="str">
        <f>IF(係数3!L334="","",係数3!L334)</f>
        <v>ダイヤモンドパワー(株)</v>
      </c>
    </row>
    <row r="334" spans="47:56">
      <c r="AU334" s="19" t="str">
        <f>IF(係数3!A334="","",係数3!A334)</f>
        <v>A0126</v>
      </c>
      <c r="AV334" s="19" t="str">
        <f>IF(係数3!B334="","",係数3!B334)</f>
        <v>(株)タクマエナジー</v>
      </c>
      <c r="AW334" s="19" t="str">
        <f>IF(係数3!C334="","",係数3!C334)</f>
        <v>メニューA</v>
      </c>
      <c r="AX334" s="19">
        <f>IF(係数3!D334="","",係数3!D334)</f>
        <v>0</v>
      </c>
      <c r="AY334" s="19">
        <f>IF(係数3!E334="","",係数3!E334)</f>
        <v>0</v>
      </c>
      <c r="AZ334" s="19" t="str">
        <f>IF(係数3!F334="","",係数3!F334)</f>
        <v>(株)タクマエナジー</v>
      </c>
      <c r="BA334" s="19" t="str">
        <f>IF(係数3!G334="","",係数3!G334)</f>
        <v>(株)タクマエナジー_メニューA</v>
      </c>
      <c r="BB334" s="19">
        <f t="shared" si="23"/>
        <v>0</v>
      </c>
      <c r="BD334" s="19" t="str">
        <f>IF(係数3!L335="","",係数3!L335)</f>
        <v>太陽ガス(株)</v>
      </c>
    </row>
    <row r="335" spans="47:56">
      <c r="AU335" s="19" t="str">
        <f>IF(係数3!A335="","",係数3!A335)</f>
        <v/>
      </c>
      <c r="AV335" s="19" t="str">
        <f>IF(係数3!B335="","",係数3!B335)</f>
        <v/>
      </c>
      <c r="AW335" s="19" t="str">
        <f>IF(係数3!C335="","",係数3!C335)</f>
        <v>メニューB</v>
      </c>
      <c r="AX335" s="19">
        <f>IF(係数3!D335="","",係数3!D335)</f>
        <v>0</v>
      </c>
      <c r="AY335" s="19">
        <f>IF(係数3!E335="","",係数3!E335)</f>
        <v>0</v>
      </c>
      <c r="AZ335" s="19" t="str">
        <f>IF(係数3!F335="","",係数3!F335)</f>
        <v>(株)タクマエナジー</v>
      </c>
      <c r="BA335" s="19" t="str">
        <f>IF(係数3!G335="","",係数3!G335)</f>
        <v>(株)タクマエナジー_メニューB</v>
      </c>
      <c r="BB335" s="19">
        <f t="shared" si="23"/>
        <v>0</v>
      </c>
      <c r="BD335" s="19" t="str">
        <f>IF(係数3!L336="","",係数3!L336)</f>
        <v>大和エネルギー(株)</v>
      </c>
    </row>
    <row r="336" spans="47:56">
      <c r="AU336" s="19" t="str">
        <f>IF(係数3!A336="","",係数3!A336)</f>
        <v/>
      </c>
      <c r="AV336" s="19" t="str">
        <f>IF(係数3!B336="","",係数3!B336)</f>
        <v/>
      </c>
      <c r="AW336" s="19" t="str">
        <f>IF(係数3!C336="","",係数3!C336)</f>
        <v>メニューC</v>
      </c>
      <c r="AX336" s="19">
        <f>IF(係数3!D336="","",係数3!D336)</f>
        <v>0</v>
      </c>
      <c r="AY336" s="19">
        <f>IF(係数3!E336="","",係数3!E336)</f>
        <v>0</v>
      </c>
      <c r="AZ336" s="19" t="str">
        <f>IF(係数3!F336="","",係数3!F336)</f>
        <v>(株)タクマエナジー</v>
      </c>
      <c r="BA336" s="19" t="str">
        <f>IF(係数3!G336="","",係数3!G336)</f>
        <v>(株)タクマエナジー_メニューC</v>
      </c>
      <c r="BB336" s="19">
        <f t="shared" si="23"/>
        <v>0</v>
      </c>
      <c r="BD336" s="19" t="str">
        <f>IF(係数3!L337="","",係数3!L337)</f>
        <v>大和ハウス工業(株)</v>
      </c>
    </row>
    <row r="337" spans="47:56">
      <c r="AU337" s="19" t="str">
        <f>IF(係数3!A337="","",係数3!A337)</f>
        <v/>
      </c>
      <c r="AV337" s="19" t="str">
        <f>IF(係数3!B337="","",係数3!B337)</f>
        <v/>
      </c>
      <c r="AW337" s="19" t="str">
        <f>IF(係数3!C337="","",係数3!C337)</f>
        <v>メニューD</v>
      </c>
      <c r="AX337" s="19">
        <f>IF(係数3!D337="","",係数3!D337)</f>
        <v>0</v>
      </c>
      <c r="AY337" s="19">
        <f>IF(係数3!E337="","",係数3!E337)</f>
        <v>0</v>
      </c>
      <c r="AZ337" s="19" t="str">
        <f>IF(係数3!F337="","",係数3!F337)</f>
        <v>(株)タクマエナジー</v>
      </c>
      <c r="BA337" s="19" t="str">
        <f>IF(係数3!G337="","",係数3!G337)</f>
        <v>(株)タクマエナジー_メニューD</v>
      </c>
      <c r="BB337" s="19">
        <f t="shared" si="23"/>
        <v>0</v>
      </c>
      <c r="BD337" s="19" t="str">
        <f>IF(係数3!L338="","",係数3!L338)</f>
        <v>(株)タクマエナジー</v>
      </c>
    </row>
    <row r="338" spans="47:56">
      <c r="AU338" s="19" t="str">
        <f>IF(係数3!A338="","",係数3!A338)</f>
        <v/>
      </c>
      <c r="AV338" s="19" t="str">
        <f>IF(係数3!B338="","",係数3!B338)</f>
        <v/>
      </c>
      <c r="AW338" s="19" t="str">
        <f>IF(係数3!C338="","",係数3!C338)</f>
        <v>メニューE</v>
      </c>
      <c r="AX338" s="19">
        <f>IF(係数3!D338="","",係数3!D338)</f>
        <v>0</v>
      </c>
      <c r="AY338" s="19">
        <f>IF(係数3!E338="","",係数3!E338)</f>
        <v>0</v>
      </c>
      <c r="AZ338" s="19" t="str">
        <f>IF(係数3!F338="","",係数3!F338)</f>
        <v>(株)タクマエナジー</v>
      </c>
      <c r="BA338" s="19" t="str">
        <f>IF(係数3!G338="","",係数3!G338)</f>
        <v>(株)タクマエナジー_メニューE</v>
      </c>
      <c r="BB338" s="19">
        <f t="shared" si="23"/>
        <v>0</v>
      </c>
      <c r="BD338" s="19" t="str">
        <f>IF(係数3!L339="","",係数3!L339)</f>
        <v>(株)タケエイでんき</v>
      </c>
    </row>
    <row r="339" spans="47:56">
      <c r="AU339" s="19" t="str">
        <f>IF(係数3!A339="","",係数3!A339)</f>
        <v/>
      </c>
      <c r="AV339" s="19" t="str">
        <f>IF(係数3!B339="","",係数3!B339)</f>
        <v/>
      </c>
      <c r="AW339" s="19" t="str">
        <f>IF(係数3!C339="","",係数3!C339)</f>
        <v>メニューF</v>
      </c>
      <c r="AX339" s="19">
        <f>IF(係数3!D339="","",係数3!D339)</f>
        <v>0</v>
      </c>
      <c r="AY339" s="19">
        <f>IF(係数3!E339="","",係数3!E339)</f>
        <v>0</v>
      </c>
      <c r="AZ339" s="19" t="str">
        <f>IF(係数3!F339="","",係数3!F339)</f>
        <v>(株)タクマエナジー</v>
      </c>
      <c r="BA339" s="19" t="str">
        <f>IF(係数3!G339="","",係数3!G339)</f>
        <v>(株)タクマエナジー_メニューF</v>
      </c>
      <c r="BB339" s="19">
        <f t="shared" si="23"/>
        <v>0</v>
      </c>
      <c r="BD339" s="19" t="str">
        <f>IF(係数3!L340="","",係数3!L340)</f>
        <v>たんたんエナジー(株)</v>
      </c>
    </row>
    <row r="340" spans="47:56">
      <c r="AU340" s="19" t="str">
        <f>IF(係数3!A340="","",係数3!A340)</f>
        <v/>
      </c>
      <c r="AV340" s="19" t="str">
        <f>IF(係数3!B340="","",係数3!B340)</f>
        <v/>
      </c>
      <c r="AW340" s="19" t="str">
        <f>IF(係数3!C340="","",係数3!C340)</f>
        <v>メニューG</v>
      </c>
      <c r="AX340" s="19">
        <f>IF(係数3!D340="","",係数3!D340)</f>
        <v>0</v>
      </c>
      <c r="AY340" s="19">
        <f>IF(係数3!E340="","",係数3!E340)</f>
        <v>0</v>
      </c>
      <c r="AZ340" s="19" t="str">
        <f>IF(係数3!F340="","",係数3!F340)</f>
        <v>(株)タクマエナジー</v>
      </c>
      <c r="BA340" s="19" t="str">
        <f>IF(係数3!G340="","",係数3!G340)</f>
        <v>(株)タクマエナジー_メニューG</v>
      </c>
      <c r="BB340" s="19">
        <f t="shared" si="23"/>
        <v>0</v>
      </c>
      <c r="BD340" s="19" t="str">
        <f>IF(係数3!L341="","",係数3!L341)</f>
        <v>(株)地域創生ホールディングス</v>
      </c>
    </row>
    <row r="341" spans="47:56">
      <c r="AU341" s="19" t="str">
        <f>IF(係数3!A341="","",係数3!A341)</f>
        <v/>
      </c>
      <c r="AV341" s="19" t="str">
        <f>IF(係数3!B341="","",係数3!B341)</f>
        <v/>
      </c>
      <c r="AW341" s="19" t="str">
        <f>IF(係数3!C341="","",係数3!C341)</f>
        <v>メニューH</v>
      </c>
      <c r="AX341" s="19">
        <f>IF(係数3!D341="","",係数3!D341)</f>
        <v>0</v>
      </c>
      <c r="AY341" s="19">
        <f>IF(係数3!E341="","",係数3!E341)</f>
        <v>0</v>
      </c>
      <c r="AZ341" s="19" t="str">
        <f>IF(係数3!F341="","",係数3!F341)</f>
        <v>(株)タクマエナジー</v>
      </c>
      <c r="BA341" s="19" t="str">
        <f>IF(係数3!G341="","",係数3!G341)</f>
        <v>(株)タクマエナジー_メニューH</v>
      </c>
      <c r="BB341" s="19">
        <f t="shared" si="23"/>
        <v>0</v>
      </c>
      <c r="BD341" s="19" t="str">
        <f>IF(係数3!L342="","",係数3!L342)</f>
        <v>(株)地球クラブ</v>
      </c>
    </row>
    <row r="342" spans="47:56">
      <c r="AU342" s="19" t="str">
        <f>IF(係数3!A342="","",係数3!A342)</f>
        <v/>
      </c>
      <c r="AV342" s="19" t="str">
        <f>IF(係数3!B342="","",係数3!B342)</f>
        <v/>
      </c>
      <c r="AW342" s="19" t="str">
        <f>IF(係数3!C342="","",係数3!C342)</f>
        <v>メニューI</v>
      </c>
      <c r="AX342" s="19">
        <f>IF(係数3!D342="","",係数3!D342)</f>
        <v>0</v>
      </c>
      <c r="AY342" s="19">
        <f>IF(係数3!E342="","",係数3!E342)</f>
        <v>0</v>
      </c>
      <c r="AZ342" s="19" t="str">
        <f>IF(係数3!F342="","",係数3!F342)</f>
        <v>(株)タクマエナジー</v>
      </c>
      <c r="BA342" s="19" t="str">
        <f>IF(係数3!G342="","",係数3!G342)</f>
        <v>(株)タクマエナジー_メニューI</v>
      </c>
      <c r="BB342" s="19">
        <f t="shared" si="23"/>
        <v>0</v>
      </c>
      <c r="BD342" s="19" t="str">
        <f>IF(係数3!L343="","",係数3!L343)</f>
        <v>秩父新電力(株)</v>
      </c>
    </row>
    <row r="343" spans="47:56">
      <c r="AU343" s="19" t="str">
        <f>IF(係数3!A343="","",係数3!A343)</f>
        <v/>
      </c>
      <c r="AV343" s="19" t="str">
        <f>IF(係数3!B343="","",係数3!B343)</f>
        <v/>
      </c>
      <c r="AW343" s="19" t="str">
        <f>IF(係数3!C343="","",係数3!C343)</f>
        <v>メニューJ(残差)</v>
      </c>
      <c r="AX343" s="19">
        <f>IF(係数3!D343="","",係数3!D343)</f>
        <v>7.7300000000000003E-4</v>
      </c>
      <c r="AY343" s="19">
        <f>IF(係数3!E343="","",係数3!E343)</f>
        <v>7.7300000000000003E-4</v>
      </c>
      <c r="AZ343" s="19" t="str">
        <f>IF(係数3!F343="","",係数3!F343)</f>
        <v>(株)タクマエナジー</v>
      </c>
      <c r="BA343" s="19" t="str">
        <f>IF(係数3!G343="","",係数3!G343)</f>
        <v>(株)タクマエナジー_メニューJ(残差)</v>
      </c>
      <c r="BB343" s="19">
        <f t="shared" si="23"/>
        <v>0.77300000000000002</v>
      </c>
      <c r="BD343" s="19" t="str">
        <f>IF(係数3!L344="","",係数3!L344)</f>
        <v>千葉電力(株)</v>
      </c>
    </row>
    <row r="344" spans="47:56">
      <c r="AU344" s="19" t="str">
        <f>IF(係数3!A344="","",係数3!A344)</f>
        <v/>
      </c>
      <c r="AV344" s="19" t="str">
        <f>IF(係数3!B344="","",係数3!B344)</f>
        <v/>
      </c>
      <c r="AW344" s="19" t="str">
        <f>IF(係数3!C344="","",係数3!C344)</f>
        <v>(参考値)事業者全体</v>
      </c>
      <c r="AX344" s="19">
        <f>IF(係数3!D344="","",係数3!D344)</f>
        <v>3.5199999999999999E-4</v>
      </c>
      <c r="AY344" s="19">
        <f>IF(係数3!E344="","",係数3!E344)</f>
        <v>3.5199999999999999E-4</v>
      </c>
      <c r="AZ344" s="19" t="str">
        <f>IF(係数3!F344="","",係数3!F344)</f>
        <v>(株)タクマエナジー</v>
      </c>
      <c r="BA344" s="19" t="str">
        <f>IF(係数3!G344="","",係数3!G344)</f>
        <v>(株)タクマエナジー_(参考値)事業者全体</v>
      </c>
      <c r="BB344" s="19">
        <f t="shared" si="23"/>
        <v>0.35199999999999998</v>
      </c>
      <c r="BD344" s="19" t="str">
        <f>IF(係数3!L345="","",係数3!L345)</f>
        <v>(株)チャームドライフ</v>
      </c>
    </row>
    <row r="345" spans="47:56">
      <c r="AU345" s="19" t="str">
        <f>IF(係数3!A345="","",係数3!A345)</f>
        <v>A0130</v>
      </c>
      <c r="AV345" s="19" t="str">
        <f>IF(係数3!B345="","",係数3!B345)</f>
        <v>丸紅新電力(株)</v>
      </c>
      <c r="AW345" s="19" t="str">
        <f>IF(係数3!C345="","",係数3!C345)</f>
        <v>メニューA</v>
      </c>
      <c r="AX345" s="19">
        <f>IF(係数3!D345="","",係数3!D345)</f>
        <v>0</v>
      </c>
      <c r="AY345" s="19">
        <f>IF(係数3!E345="","",係数3!E345)</f>
        <v>0</v>
      </c>
      <c r="AZ345" s="19" t="str">
        <f>IF(係数3!F345="","",係数3!F345)</f>
        <v>丸紅新電力(株)</v>
      </c>
      <c r="BA345" s="19" t="str">
        <f>IF(係数3!G345="","",係数3!G345)</f>
        <v>丸紅新電力(株)_メニューA</v>
      </c>
      <c r="BB345" s="19">
        <f t="shared" si="23"/>
        <v>0</v>
      </c>
      <c r="BD345" s="19" t="str">
        <f>IF(係数3!L346="","",係数3!L346)</f>
        <v>中央電力エナジー(株)</v>
      </c>
    </row>
    <row r="346" spans="47:56">
      <c r="AU346" s="19" t="str">
        <f>IF(係数3!A346="","",係数3!A346)</f>
        <v/>
      </c>
      <c r="AV346" s="19" t="str">
        <f>IF(係数3!B346="","",係数3!B346)</f>
        <v/>
      </c>
      <c r="AW346" s="19" t="str">
        <f>IF(係数3!C346="","",係数3!C346)</f>
        <v>メニューB</v>
      </c>
      <c r="AX346" s="19">
        <f>IF(係数3!D346="","",係数3!D346)</f>
        <v>1.6699999999999999E-4</v>
      </c>
      <c r="AY346" s="19">
        <f>IF(係数3!E346="","",係数3!E346)</f>
        <v>1.6699999999999999E-4</v>
      </c>
      <c r="AZ346" s="19" t="str">
        <f>IF(係数3!F346="","",係数3!F346)</f>
        <v>丸紅新電力(株)</v>
      </c>
      <c r="BA346" s="19" t="str">
        <f>IF(係数3!G346="","",係数3!G346)</f>
        <v>丸紅新電力(株)_メニューB</v>
      </c>
      <c r="BB346" s="19">
        <f t="shared" si="23"/>
        <v>0.16699999999999998</v>
      </c>
      <c r="BD346" s="19" t="str">
        <f>IF(係数3!L347="","",係数3!L347)</f>
        <v>(株)中海テレビ放送</v>
      </c>
    </row>
    <row r="347" spans="47:56">
      <c r="AU347" s="19" t="str">
        <f>IF(係数3!A347="","",係数3!A347)</f>
        <v/>
      </c>
      <c r="AV347" s="19" t="str">
        <f>IF(係数3!B347="","",係数3!B347)</f>
        <v/>
      </c>
      <c r="AW347" s="19" t="str">
        <f>IF(係数3!C347="","",係数3!C347)</f>
        <v>メニューC</v>
      </c>
      <c r="AX347" s="19">
        <f>IF(係数3!D347="","",係数3!D347)</f>
        <v>2.5300000000000002E-4</v>
      </c>
      <c r="AY347" s="19">
        <f>IF(係数3!E347="","",係数3!E347)</f>
        <v>2.5300000000000002E-4</v>
      </c>
      <c r="AZ347" s="19" t="str">
        <f>IF(係数3!F347="","",係数3!F347)</f>
        <v>丸紅新電力(株)</v>
      </c>
      <c r="BA347" s="19" t="str">
        <f>IF(係数3!G347="","",係数3!G347)</f>
        <v>丸紅新電力(株)_メニューC</v>
      </c>
      <c r="BB347" s="19">
        <f t="shared" si="23"/>
        <v>0.253</v>
      </c>
      <c r="BD347" s="19" t="str">
        <f>IF(係数3!L348="","",係数3!L348)</f>
        <v>(株)中京電力</v>
      </c>
    </row>
    <row r="348" spans="47:56">
      <c r="AU348" s="19" t="str">
        <f>IF(係数3!A348="","",係数3!A348)</f>
        <v/>
      </c>
      <c r="AV348" s="19" t="str">
        <f>IF(係数3!B348="","",係数3!B348)</f>
        <v/>
      </c>
      <c r="AW348" s="19" t="str">
        <f>IF(係数3!C348="","",係数3!C348)</f>
        <v>メニューD</v>
      </c>
      <c r="AX348" s="19">
        <f>IF(係数3!D348="","",係数3!D348)</f>
        <v>2.7399999999999999E-4</v>
      </c>
      <c r="AY348" s="19">
        <f>IF(係数3!E348="","",係数3!E348)</f>
        <v>2.7399999999999999E-4</v>
      </c>
      <c r="AZ348" s="19" t="str">
        <f>IF(係数3!F348="","",係数3!F348)</f>
        <v>丸紅新電力(株)</v>
      </c>
      <c r="BA348" s="19" t="str">
        <f>IF(係数3!G348="","",係数3!G348)</f>
        <v>丸紅新電力(株)_メニューD</v>
      </c>
      <c r="BB348" s="19">
        <f t="shared" si="23"/>
        <v>0.27399999999999997</v>
      </c>
      <c r="BD348" s="19" t="str">
        <f>IF(係数3!L349="","",係数3!L349)</f>
        <v>中小企業支援(株)</v>
      </c>
    </row>
    <row r="349" spans="47:56">
      <c r="AU349" s="19" t="str">
        <f>IF(係数3!A349="","",係数3!A349)</f>
        <v/>
      </c>
      <c r="AV349" s="19" t="str">
        <f>IF(係数3!B349="","",係数3!B349)</f>
        <v/>
      </c>
      <c r="AW349" s="19" t="str">
        <f>IF(係数3!C349="","",係数3!C349)</f>
        <v>メニューE</v>
      </c>
      <c r="AX349" s="19">
        <f>IF(係数3!D349="","",係数3!D349)</f>
        <v>2.9500000000000001E-4</v>
      </c>
      <c r="AY349" s="19">
        <f>IF(係数3!E349="","",係数3!E349)</f>
        <v>2.9500000000000001E-4</v>
      </c>
      <c r="AZ349" s="19" t="str">
        <f>IF(係数3!F349="","",係数3!F349)</f>
        <v>丸紅新電力(株)</v>
      </c>
      <c r="BA349" s="19" t="str">
        <f>IF(係数3!G349="","",係数3!G349)</f>
        <v>丸紅新電力(株)_メニューE</v>
      </c>
      <c r="BB349" s="19">
        <f t="shared" si="23"/>
        <v>0.29500000000000004</v>
      </c>
      <c r="BD349" s="19" t="str">
        <f>IF(係数3!L350="","",係数3!L350)</f>
        <v>つばさでんき(株)(旧：(株)アルファライズ)</v>
      </c>
    </row>
    <row r="350" spans="47:56">
      <c r="AU350" s="19" t="str">
        <f>IF(係数3!A350="","",係数3!A350)</f>
        <v/>
      </c>
      <c r="AV350" s="19" t="str">
        <f>IF(係数3!B350="","",係数3!B350)</f>
        <v/>
      </c>
      <c r="AW350" s="19" t="str">
        <f>IF(係数3!C350="","",係数3!C350)</f>
        <v>メニューF</v>
      </c>
      <c r="AX350" s="19">
        <f>IF(係数3!D350="","",係数3!D350)</f>
        <v>3.8699999999999997E-4</v>
      </c>
      <c r="AY350" s="19">
        <f>IF(係数3!E350="","",係数3!E350)</f>
        <v>3.8699999999999997E-4</v>
      </c>
      <c r="AZ350" s="19" t="str">
        <f>IF(係数3!F350="","",係数3!F350)</f>
        <v>丸紅新電力(株)</v>
      </c>
      <c r="BA350" s="19" t="str">
        <f>IF(係数3!G350="","",係数3!G350)</f>
        <v>丸紅新電力(株)_メニューF</v>
      </c>
      <c r="BB350" s="19">
        <f t="shared" si="23"/>
        <v>0.38699999999999996</v>
      </c>
      <c r="BD350" s="19" t="str">
        <f>IF(係数3!L351="","",係数3!L351)</f>
        <v>(株)つるエネルギー</v>
      </c>
    </row>
    <row r="351" spans="47:56">
      <c r="AU351" s="19" t="str">
        <f>IF(係数3!A351="","",係数3!A351)</f>
        <v/>
      </c>
      <c r="AV351" s="19" t="str">
        <f>IF(係数3!B351="","",係数3!B351)</f>
        <v/>
      </c>
      <c r="AW351" s="19" t="str">
        <f>IF(係数3!C351="","",係数3!C351)</f>
        <v>メニューG</v>
      </c>
      <c r="AX351" s="19">
        <f>IF(係数3!D351="","",係数3!D351)</f>
        <v>0</v>
      </c>
      <c r="AY351" s="19">
        <f>IF(係数3!E351="","",係数3!E351)</f>
        <v>0</v>
      </c>
      <c r="AZ351" s="19" t="str">
        <f>IF(係数3!F351="","",係数3!F351)</f>
        <v>丸紅新電力(株)</v>
      </c>
      <c r="BA351" s="19" t="str">
        <f>IF(係数3!G351="","",係数3!G351)</f>
        <v>丸紅新電力(株)_メニューG</v>
      </c>
      <c r="BB351" s="19">
        <f t="shared" si="23"/>
        <v>0</v>
      </c>
      <c r="BD351" s="19" t="str">
        <f>IF(係数3!L352="","",係数3!L352)</f>
        <v>ティーダッシュ合同会社</v>
      </c>
    </row>
    <row r="352" spans="47:56">
      <c r="AU352" s="19" t="str">
        <f>IF(係数3!A352="","",係数3!A352)</f>
        <v/>
      </c>
      <c r="AV352" s="19" t="str">
        <f>IF(係数3!B352="","",係数3!B352)</f>
        <v/>
      </c>
      <c r="AW352" s="19" t="str">
        <f>IF(係数3!C352="","",係数3!C352)</f>
        <v>メニューH</v>
      </c>
      <c r="AX352" s="19">
        <f>IF(係数3!D352="","",係数3!D352)</f>
        <v>0</v>
      </c>
      <c r="AY352" s="19">
        <f>IF(係数3!E352="","",係数3!E352)</f>
        <v>0</v>
      </c>
      <c r="AZ352" s="19" t="str">
        <f>IF(係数3!F352="","",係数3!F352)</f>
        <v>丸紅新電力(株)</v>
      </c>
      <c r="BA352" s="19" t="str">
        <f>IF(係数3!G352="","",係数3!G352)</f>
        <v>丸紅新電力(株)_メニューH</v>
      </c>
      <c r="BB352" s="19">
        <f t="shared" si="23"/>
        <v>0</v>
      </c>
      <c r="BD352" s="19" t="str">
        <f>IF(係数3!L353="","",係数3!L353)</f>
        <v>テス・エンジニアリング(株)</v>
      </c>
    </row>
    <row r="353" spans="47:56">
      <c r="AU353" s="19" t="str">
        <f>IF(係数3!A353="","",係数3!A353)</f>
        <v/>
      </c>
      <c r="AV353" s="19" t="str">
        <f>IF(係数3!B353="","",係数3!B353)</f>
        <v/>
      </c>
      <c r="AW353" s="19" t="str">
        <f>IF(係数3!C353="","",係数3!C353)</f>
        <v>メニューI</v>
      </c>
      <c r="AX353" s="19">
        <f>IF(係数3!D353="","",係数3!D353)</f>
        <v>3.3E-4</v>
      </c>
      <c r="AY353" s="19">
        <f>IF(係数3!E353="","",係数3!E353)</f>
        <v>3.3E-4</v>
      </c>
      <c r="AZ353" s="19" t="str">
        <f>IF(係数3!F353="","",係数3!F353)</f>
        <v>丸紅新電力(株)</v>
      </c>
      <c r="BA353" s="19" t="str">
        <f>IF(係数3!G353="","",係数3!G353)</f>
        <v>丸紅新電力(株)_メニューI</v>
      </c>
      <c r="BB353" s="19">
        <f t="shared" si="23"/>
        <v>0.33</v>
      </c>
      <c r="BD353" s="19" t="str">
        <f>IF(係数3!L354="","",係数3!L354)</f>
        <v>(株)デベロップ</v>
      </c>
    </row>
    <row r="354" spans="47:56">
      <c r="AU354" s="19" t="str">
        <f>IF(係数3!A354="","",係数3!A354)</f>
        <v/>
      </c>
      <c r="AV354" s="19" t="str">
        <f>IF(係数3!B354="","",係数3!B354)</f>
        <v/>
      </c>
      <c r="AW354" s="19" t="str">
        <f>IF(係数3!C354="","",係数3!C354)</f>
        <v>メニューJ</v>
      </c>
      <c r="AX354" s="19">
        <f>IF(係数3!D354="","",係数3!D354)</f>
        <v>0</v>
      </c>
      <c r="AY354" s="19">
        <f>IF(係数3!E354="","",係数3!E354)</f>
        <v>0</v>
      </c>
      <c r="AZ354" s="19" t="str">
        <f>IF(係数3!F354="","",係数3!F354)</f>
        <v>丸紅新電力(株)</v>
      </c>
      <c r="BA354" s="19" t="str">
        <f>IF(係数3!G354="","",係数3!G354)</f>
        <v>丸紅新電力(株)_メニューJ</v>
      </c>
      <c r="BB354" s="19">
        <f t="shared" si="23"/>
        <v>0</v>
      </c>
      <c r="BD354" s="19" t="str">
        <f>IF(係数3!L355="","",係数3!L355)</f>
        <v>(株)テラス(旧：(株)ネオ・コーポレーション)</v>
      </c>
    </row>
    <row r="355" spans="47:56">
      <c r="AU355" s="19" t="str">
        <f>IF(係数3!A355="","",係数3!A355)</f>
        <v/>
      </c>
      <c r="AV355" s="19" t="str">
        <f>IF(係数3!B355="","",係数3!B355)</f>
        <v/>
      </c>
      <c r="AW355" s="19" t="str">
        <f>IF(係数3!C355="","",係数3!C355)</f>
        <v>メニューK(残差)</v>
      </c>
      <c r="AX355" s="19">
        <f>IF(係数3!D355="","",係数3!D355)</f>
        <v>6.5700000000000003E-4</v>
      </c>
      <c r="AY355" s="19">
        <f>IF(係数3!E355="","",係数3!E355)</f>
        <v>6.5700000000000003E-4</v>
      </c>
      <c r="AZ355" s="19" t="str">
        <f>IF(係数3!F355="","",係数3!F355)</f>
        <v>丸紅新電力(株)</v>
      </c>
      <c r="BA355" s="19" t="str">
        <f>IF(係数3!G355="","",係数3!G355)</f>
        <v>丸紅新電力(株)_メニューK(残差)</v>
      </c>
      <c r="BB355" s="19">
        <f t="shared" si="23"/>
        <v>0.65700000000000003</v>
      </c>
      <c r="BD355" s="19" t="str">
        <f>IF(係数3!L356="","",係数3!L356)</f>
        <v>(株)テレ・マーカー</v>
      </c>
    </row>
    <row r="356" spans="47:56">
      <c r="AU356" s="19" t="str">
        <f>IF(係数3!A356="","",係数3!A356)</f>
        <v/>
      </c>
      <c r="AV356" s="19" t="str">
        <f>IF(係数3!B356="","",係数3!B356)</f>
        <v/>
      </c>
      <c r="AW356" s="19" t="str">
        <f>IF(係数3!C356="","",係数3!C356)</f>
        <v>(参考値)事業者全体</v>
      </c>
      <c r="AX356" s="19">
        <f>IF(係数3!D356="","",係数3!D356)</f>
        <v>4.5399999999999998E-4</v>
      </c>
      <c r="AY356" s="19">
        <f>IF(係数3!E356="","",係数3!E356)</f>
        <v>4.5399999999999998E-4</v>
      </c>
      <c r="AZ356" s="19" t="str">
        <f>IF(係数3!F356="","",係数3!F356)</f>
        <v>丸紅新電力(株)</v>
      </c>
      <c r="BA356" s="19" t="str">
        <f>IF(係数3!G356="","",係数3!G356)</f>
        <v>丸紅新電力(株)_(参考値)事業者全体</v>
      </c>
      <c r="BB356" s="19">
        <f t="shared" si="23"/>
        <v>0.45399999999999996</v>
      </c>
      <c r="BD356" s="19" t="str">
        <f>IF(係数3!L357="","",係数3!L357)</f>
        <v>(株)デンケン</v>
      </c>
    </row>
    <row r="357" spans="47:56">
      <c r="AU357" s="19" t="str">
        <f>IF(係数3!A357="","",係数3!A357)</f>
        <v>A0133</v>
      </c>
      <c r="AV357" s="19" t="str">
        <f>IF(係数3!B357="","",係数3!B357)</f>
        <v>奈良電力(株)</v>
      </c>
      <c r="AW357" s="19" t="str">
        <f>IF(係数3!C357="","",係数3!C357)</f>
        <v/>
      </c>
      <c r="AX357" s="19">
        <f>IF(係数3!D357="","",係数3!D357)</f>
        <v>6.29E-4</v>
      </c>
      <c r="AY357" s="19">
        <f>IF(係数3!E357="","",係数3!E357)</f>
        <v>6.29E-4</v>
      </c>
      <c r="AZ357" s="19" t="str">
        <f>IF(係数3!F357="","",係数3!F357)</f>
        <v>奈良電力(株)</v>
      </c>
      <c r="BA357" s="19" t="str">
        <f>IF(係数3!G357="","",係数3!G357)</f>
        <v>奈良電力(株)_</v>
      </c>
      <c r="BB357" s="19">
        <f t="shared" si="23"/>
        <v>0.629</v>
      </c>
      <c r="BD357" s="19" t="str">
        <f>IF(係数3!L358="","",係数3!L358)</f>
        <v>電源開発(株)</v>
      </c>
    </row>
    <row r="358" spans="47:56">
      <c r="AU358" s="19" t="str">
        <f>IF(係数3!A358="","",係数3!A358)</f>
        <v>A0134</v>
      </c>
      <c r="AV358" s="19" t="str">
        <f>IF(係数3!B358="","",係数3!B358)</f>
        <v>カナデビア(株)（旧:日立造船(株)）</v>
      </c>
      <c r="AW358" s="19" t="str">
        <f>IF(係数3!C358="","",係数3!C358)</f>
        <v>メニューA</v>
      </c>
      <c r="AX358" s="19">
        <f>IF(係数3!D358="","",係数3!D358)</f>
        <v>0</v>
      </c>
      <c r="AY358" s="19">
        <f>IF(係数3!E358="","",係数3!E358)</f>
        <v>0</v>
      </c>
      <c r="AZ358" s="19" t="str">
        <f>IF(係数3!F358="","",係数3!F358)</f>
        <v>カナデビア(株)（旧:日立造船(株)）</v>
      </c>
      <c r="BA358" s="19" t="str">
        <f>IF(係数3!G358="","",係数3!G358)</f>
        <v>カナデビア(株)（旧:日立造船(株)）_メニューA</v>
      </c>
      <c r="BB358" s="19">
        <f t="shared" si="23"/>
        <v>0</v>
      </c>
      <c r="BD358" s="19" t="str">
        <f>IF(係数3!L359="","",係数3!L359)</f>
        <v>東亜ガス(株)</v>
      </c>
    </row>
    <row r="359" spans="47:56">
      <c r="AU359" s="19" t="str">
        <f>IF(係数3!A359="","",係数3!A359)</f>
        <v/>
      </c>
      <c r="AV359" s="19" t="str">
        <f>IF(係数3!B359="","",係数3!B359)</f>
        <v/>
      </c>
      <c r="AW359" s="19" t="str">
        <f>IF(係数3!C359="","",係数3!C359)</f>
        <v>メニューB</v>
      </c>
      <c r="AX359" s="19">
        <f>IF(係数3!D359="","",係数3!D359)</f>
        <v>0</v>
      </c>
      <c r="AY359" s="19">
        <f>IF(係数3!E359="","",係数3!E359)</f>
        <v>0</v>
      </c>
      <c r="AZ359" s="19" t="str">
        <f>IF(係数3!F359="","",係数3!F359)</f>
        <v>カナデビア(株)（旧:日立造船(株)）</v>
      </c>
      <c r="BA359" s="19" t="str">
        <f>IF(係数3!G359="","",係数3!G359)</f>
        <v>カナデビア(株)（旧:日立造船(株)）_メニューB</v>
      </c>
      <c r="BB359" s="19">
        <f t="shared" si="23"/>
        <v>0</v>
      </c>
      <c r="BD359" s="19" t="str">
        <f>IF(係数3!L360="","",係数3!L360)</f>
        <v>(株)東急パワーサプライ</v>
      </c>
    </row>
    <row r="360" spans="47:56">
      <c r="AU360" s="19" t="str">
        <f>IF(係数3!A360="","",係数3!A360)</f>
        <v/>
      </c>
      <c r="AV360" s="19" t="str">
        <f>IF(係数3!B360="","",係数3!B360)</f>
        <v/>
      </c>
      <c r="AW360" s="19" t="str">
        <f>IF(係数3!C360="","",係数3!C360)</f>
        <v>メニューC(残差)</v>
      </c>
      <c r="AX360" s="19">
        <f>IF(係数3!D360="","",係数3!D360)</f>
        <v>2.0000000000000001E-4</v>
      </c>
      <c r="AY360" s="19">
        <f>IF(係数3!E360="","",係数3!E360)</f>
        <v>2.0000000000000001E-4</v>
      </c>
      <c r="AZ360" s="19" t="str">
        <f>IF(係数3!F360="","",係数3!F360)</f>
        <v>カナデビア(株)（旧:日立造船(株)）</v>
      </c>
      <c r="BA360" s="19" t="str">
        <f>IF(係数3!G360="","",係数3!G360)</f>
        <v>カナデビア(株)（旧:日立造船(株)）_メニューC(残差)</v>
      </c>
      <c r="BB360" s="19">
        <f t="shared" si="23"/>
        <v>0.2</v>
      </c>
      <c r="BD360" s="19" t="str">
        <f>IF(係数3!L361="","",係数3!L361)</f>
        <v>東京エコサービス(株)</v>
      </c>
    </row>
    <row r="361" spans="47:56">
      <c r="AU361" s="19" t="str">
        <f>IF(係数3!A361="","",係数3!A361)</f>
        <v/>
      </c>
      <c r="AV361" s="19" t="str">
        <f>IF(係数3!B361="","",係数3!B361)</f>
        <v/>
      </c>
      <c r="AW361" s="19" t="str">
        <f>IF(係数3!C361="","",係数3!C361)</f>
        <v>(参考値)事業者全体</v>
      </c>
      <c r="AX361" s="19">
        <f>IF(係数3!D361="","",係数3!D361)</f>
        <v>1.18E-4</v>
      </c>
      <c r="AY361" s="19">
        <f>IF(係数3!E361="","",係数3!E361)</f>
        <v>1.18E-4</v>
      </c>
      <c r="AZ361" s="19" t="str">
        <f>IF(係数3!F361="","",係数3!F361)</f>
        <v>カナデビア(株)（旧:日立造船(株)）</v>
      </c>
      <c r="BA361" s="19" t="str">
        <f>IF(係数3!G361="","",係数3!G361)</f>
        <v>カナデビア(株)（旧:日立造船(株)）_(参考値)事業者全体</v>
      </c>
      <c r="BB361" s="19">
        <f t="shared" si="23"/>
        <v>0.11799999999999999</v>
      </c>
      <c r="BD361" s="19" t="str">
        <f>IF(係数3!L362="","",係数3!L362)</f>
        <v>東京ガス(株)</v>
      </c>
    </row>
    <row r="362" spans="47:56">
      <c r="AU362" s="19" t="str">
        <f>IF(係数3!A362="","",係数3!A362)</f>
        <v>A0135</v>
      </c>
      <c r="AV362" s="19" t="str">
        <f>IF(係数3!B362="","",係数3!B362)</f>
        <v>大東ガス(株)</v>
      </c>
      <c r="AW362" s="19" t="str">
        <f>IF(係数3!C362="","",係数3!C362)</f>
        <v>メニューA</v>
      </c>
      <c r="AX362" s="19">
        <f>IF(係数3!D362="","",係数3!D362)</f>
        <v>0</v>
      </c>
      <c r="AY362" s="19">
        <f>IF(係数3!E362="","",係数3!E362)</f>
        <v>0</v>
      </c>
      <c r="AZ362" s="19" t="str">
        <f>IF(係数3!F362="","",係数3!F362)</f>
        <v>大東ガス(株)</v>
      </c>
      <c r="BA362" s="19" t="str">
        <f>IF(係数3!G362="","",係数3!G362)</f>
        <v>大東ガス(株)_メニューA</v>
      </c>
      <c r="BB362" s="19">
        <f t="shared" si="23"/>
        <v>0</v>
      </c>
      <c r="BD362" s="19" t="str">
        <f>IF(係数3!L363="","",係数3!L363)</f>
        <v>公益財団法人東京都環境公社</v>
      </c>
    </row>
    <row r="363" spans="47:56">
      <c r="AU363" s="19" t="str">
        <f>IF(係数3!A363="","",係数3!A363)</f>
        <v/>
      </c>
      <c r="AV363" s="19" t="str">
        <f>IF(係数3!B363="","",係数3!B363)</f>
        <v/>
      </c>
      <c r="AW363" s="19" t="str">
        <f>IF(係数3!C363="","",係数3!C363)</f>
        <v>メニューB(残差)</v>
      </c>
      <c r="AX363" s="19">
        <f>IF(係数3!D363="","",係数3!D363)</f>
        <v>4.17E-4</v>
      </c>
      <c r="AY363" s="19">
        <f>IF(係数3!E363="","",係数3!E363)</f>
        <v>4.17E-4</v>
      </c>
      <c r="AZ363" s="19" t="str">
        <f>IF(係数3!F363="","",係数3!F363)</f>
        <v>大東ガス(株)</v>
      </c>
      <c r="BA363" s="19" t="str">
        <f>IF(係数3!G363="","",係数3!G363)</f>
        <v>大東ガス(株)_メニューB(残差)</v>
      </c>
      <c r="BB363" s="19">
        <f t="shared" si="23"/>
        <v>0.41699999999999998</v>
      </c>
      <c r="BD363" s="19" t="str">
        <f>IF(係数3!L364="","",係数3!L364)</f>
        <v>東邦ガス(株)</v>
      </c>
    </row>
    <row r="364" spans="47:56">
      <c r="AU364" s="19" t="str">
        <f>IF(係数3!A364="","",係数3!A364)</f>
        <v/>
      </c>
      <c r="AV364" s="19" t="str">
        <f>IF(係数3!B364="","",係数3!B364)</f>
        <v/>
      </c>
      <c r="AW364" s="19" t="str">
        <f>IF(係数3!C364="","",係数3!C364)</f>
        <v>(参考値)事業者全体</v>
      </c>
      <c r="AX364" s="19">
        <f>IF(係数3!D364="","",係数3!D364)</f>
        <v>3.6900000000000002E-4</v>
      </c>
      <c r="AY364" s="19">
        <f>IF(係数3!E364="","",係数3!E364)</f>
        <v>3.6900000000000002E-4</v>
      </c>
      <c r="AZ364" s="19" t="str">
        <f>IF(係数3!F364="","",係数3!F364)</f>
        <v>大東ガス(株)</v>
      </c>
      <c r="BA364" s="19" t="str">
        <f>IF(係数3!G364="","",係数3!G364)</f>
        <v>大東ガス(株)_(参考値)事業者全体</v>
      </c>
      <c r="BB364" s="19">
        <f t="shared" si="23"/>
        <v>0.36900000000000005</v>
      </c>
      <c r="BD364" s="19" t="str">
        <f>IF(係数3!L365="","",係数3!L365)</f>
        <v>東北エネルギーサービス(株)</v>
      </c>
    </row>
    <row r="365" spans="47:56">
      <c r="AU365" s="19" t="str">
        <f>IF(係数3!A365="","",係数3!A365)</f>
        <v>A0136</v>
      </c>
      <c r="AV365" s="19" t="str">
        <f>IF(係数3!B365="","",係数3!B365)</f>
        <v>パナソニックオペレーショナルエクセレンス(株)</v>
      </c>
      <c r="AW365" s="19" t="str">
        <f>IF(係数3!C365="","",係数3!C365)</f>
        <v>メニューA</v>
      </c>
      <c r="AX365" s="19">
        <f>IF(係数3!D365="","",係数3!D365)</f>
        <v>0</v>
      </c>
      <c r="AY365" s="19">
        <f>IF(係数3!E365="","",係数3!E365)</f>
        <v>0</v>
      </c>
      <c r="AZ365" s="19" t="str">
        <f>IF(係数3!F365="","",係数3!F365)</f>
        <v>パナソニックオペレーショナルエクセレンス(株)</v>
      </c>
      <c r="BA365" s="19" t="str">
        <f>IF(係数3!G365="","",係数3!G365)</f>
        <v>パナソニックオペレーショナルエクセレンス(株)_メニューA</v>
      </c>
      <c r="BB365" s="19">
        <f t="shared" si="23"/>
        <v>0</v>
      </c>
      <c r="BD365" s="19" t="str">
        <f>IF(係数3!L366="","",係数3!L366)</f>
        <v>一般社団法人東北自動車産業グリーンエネルギー普及協会</v>
      </c>
    </row>
    <row r="366" spans="47:56">
      <c r="AU366" s="19" t="str">
        <f>IF(係数3!A366="","",係数3!A366)</f>
        <v/>
      </c>
      <c r="AV366" s="19" t="str">
        <f>IF(係数3!B366="","",係数3!B366)</f>
        <v/>
      </c>
      <c r="AW366" s="19" t="str">
        <f>IF(係数3!C366="","",係数3!C366)</f>
        <v>メニューB</v>
      </c>
      <c r="AX366" s="19">
        <f>IF(係数3!D366="","",係数3!D366)</f>
        <v>0</v>
      </c>
      <c r="AY366" s="19">
        <f>IF(係数3!E366="","",係数3!E366)</f>
        <v>0</v>
      </c>
      <c r="AZ366" s="19" t="str">
        <f>IF(係数3!F366="","",係数3!F366)</f>
        <v>パナソニックオペレーショナルエクセレンス(株)</v>
      </c>
      <c r="BA366" s="19" t="str">
        <f>IF(係数3!G366="","",係数3!G366)</f>
        <v>パナソニックオペレーショナルエクセレンス(株)_メニューB</v>
      </c>
      <c r="BB366" s="19">
        <f t="shared" si="23"/>
        <v>0</v>
      </c>
      <c r="BD366" s="19" t="str">
        <f>IF(係数3!L367="","",係数3!L367)</f>
        <v>東北電力エナジートレーディング(株)</v>
      </c>
    </row>
    <row r="367" spans="47:56">
      <c r="AU367" s="19" t="str">
        <f>IF(係数3!A367="","",係数3!A367)</f>
        <v/>
      </c>
      <c r="AV367" s="19" t="str">
        <f>IF(係数3!B367="","",係数3!B367)</f>
        <v/>
      </c>
      <c r="AW367" s="19" t="str">
        <f>IF(係数3!C367="","",係数3!C367)</f>
        <v>メニューC(残差)</v>
      </c>
      <c r="AX367" s="19">
        <f>IF(係数3!D367="","",係数3!D367)</f>
        <v>5.3899999999999998E-4</v>
      </c>
      <c r="AY367" s="19">
        <f>IF(係数3!E367="","",係数3!E367)</f>
        <v>5.3899999999999998E-4</v>
      </c>
      <c r="AZ367" s="19" t="str">
        <f>IF(係数3!F367="","",係数3!F367)</f>
        <v>パナソニックオペレーショナルエクセレンス(株)</v>
      </c>
      <c r="BA367" s="19" t="str">
        <f>IF(係数3!G367="","",係数3!G367)</f>
        <v>パナソニックオペレーショナルエクセレンス(株)_メニューC(残差)</v>
      </c>
      <c r="BB367" s="19">
        <f t="shared" si="23"/>
        <v>0.53900000000000003</v>
      </c>
      <c r="BD367" s="19" t="str">
        <f>IF(係数3!L368="","",係数3!L368)</f>
        <v>東北電力フロンティア(株)</v>
      </c>
    </row>
    <row r="368" spans="47:56">
      <c r="AU368" s="19" t="str">
        <f>IF(係数3!A368="","",係数3!A368)</f>
        <v/>
      </c>
      <c r="AV368" s="19" t="str">
        <f>IF(係数3!B368="","",係数3!B368)</f>
        <v/>
      </c>
      <c r="AW368" s="19" t="str">
        <f>IF(係数3!C368="","",係数3!C368)</f>
        <v>(参考値)事業者全体</v>
      </c>
      <c r="AX368" s="19">
        <f>IF(係数3!D368="","",係数3!D368)</f>
        <v>3.9100000000000002E-4</v>
      </c>
      <c r="AY368" s="19">
        <f>IF(係数3!E368="","",係数3!E368)</f>
        <v>3.9100000000000002E-4</v>
      </c>
      <c r="AZ368" s="19" t="str">
        <f>IF(係数3!F368="","",係数3!F368)</f>
        <v>パナソニックオペレーショナルエクセレンス(株)</v>
      </c>
      <c r="BA368" s="19" t="str">
        <f>IF(係数3!G368="","",係数3!G368)</f>
        <v>パナソニックオペレーショナルエクセレンス(株)_(参考値)事業者全体</v>
      </c>
      <c r="BB368" s="19">
        <f t="shared" si="23"/>
        <v>0.39100000000000001</v>
      </c>
      <c r="BD368" s="19" t="str">
        <f>IF(係数3!L369="","",係数3!L369)</f>
        <v>(株)東名</v>
      </c>
    </row>
    <row r="369" spans="47:56">
      <c r="AU369" s="19" t="str">
        <f>IF(係数3!A369="","",係数3!A369)</f>
        <v>A0137</v>
      </c>
      <c r="AV369" s="19" t="str">
        <f>IF(係数3!B369="","",係数3!B369)</f>
        <v>アストモスエネルギー(株)</v>
      </c>
      <c r="AW369" s="19" t="str">
        <f>IF(係数3!C369="","",係数3!C369)</f>
        <v/>
      </c>
      <c r="AX369" s="19">
        <f>IF(係数3!D369="","",係数3!D369)</f>
        <v>3.2299999999999999E-4</v>
      </c>
      <c r="AY369" s="19">
        <f>IF(係数3!E369="","",係数3!E369)</f>
        <v>3.2299999999999999E-4</v>
      </c>
      <c r="AZ369" s="19" t="str">
        <f>IF(係数3!F369="","",係数3!F369)</f>
        <v>アストモスエネルギー(株)</v>
      </c>
      <c r="BA369" s="19" t="str">
        <f>IF(係数3!G369="","",係数3!G369)</f>
        <v>アストモスエネルギー(株)_</v>
      </c>
      <c r="BB369" s="19">
        <f t="shared" si="23"/>
        <v>0.32300000000000001</v>
      </c>
      <c r="BD369" s="19" t="str">
        <f>IF(係数3!L370="","",係数3!L370)</f>
        <v>(株)ところざわ未来電力</v>
      </c>
    </row>
    <row r="370" spans="47:56">
      <c r="AU370" s="19" t="str">
        <f>IF(係数3!A370="","",係数3!A370)</f>
        <v>A0138</v>
      </c>
      <c r="AV370" s="19" t="str">
        <f>IF(係数3!B370="","",係数3!B370)</f>
        <v>(株)関電エネルギーソリューション</v>
      </c>
      <c r="AW370" s="19" t="str">
        <f>IF(係数3!C370="","",係数3!C370)</f>
        <v>メニューA</v>
      </c>
      <c r="AX370" s="19">
        <f>IF(係数3!D370="","",係数3!D370)</f>
        <v>0</v>
      </c>
      <c r="AY370" s="19">
        <f>IF(係数3!E370="","",係数3!E370)</f>
        <v>0</v>
      </c>
      <c r="AZ370" s="19" t="str">
        <f>IF(係数3!F370="","",係数3!F370)</f>
        <v>(株)関電エネルギーソリューション</v>
      </c>
      <c r="BA370" s="19" t="str">
        <f>IF(係数3!G370="","",係数3!G370)</f>
        <v>(株)関電エネルギーソリューション_メニューA</v>
      </c>
      <c r="BB370" s="19">
        <f t="shared" si="23"/>
        <v>0</v>
      </c>
      <c r="BD370" s="19" t="str">
        <f>IF(係数3!L371="","",係数3!L371)</f>
        <v>(株)どさんこパワー</v>
      </c>
    </row>
    <row r="371" spans="47:56">
      <c r="AU371" s="19" t="str">
        <f>IF(係数3!A371="","",係数3!A371)</f>
        <v/>
      </c>
      <c r="AV371" s="19" t="str">
        <f>IF(係数3!B371="","",係数3!B371)</f>
        <v/>
      </c>
      <c r="AW371" s="19" t="str">
        <f>IF(係数3!C371="","",係数3!C371)</f>
        <v>メニューB(残差)</v>
      </c>
      <c r="AX371" s="19">
        <f>IF(係数3!D371="","",係数3!D371)</f>
        <v>6.38E-4</v>
      </c>
      <c r="AY371" s="19">
        <f>IF(係数3!E371="","",係数3!E371)</f>
        <v>6.38E-4</v>
      </c>
      <c r="AZ371" s="19" t="str">
        <f>IF(係数3!F371="","",係数3!F371)</f>
        <v>(株)関電エネルギーソリューション</v>
      </c>
      <c r="BA371" s="19" t="str">
        <f>IF(係数3!G371="","",係数3!G371)</f>
        <v>(株)関電エネルギーソリューション_メニューB(残差)</v>
      </c>
      <c r="BB371" s="19">
        <f t="shared" si="23"/>
        <v>0.63800000000000001</v>
      </c>
      <c r="BD371" s="19" t="str">
        <f>IF(係数3!L372="","",係数3!L372)</f>
        <v>(株)とっとり市民電力</v>
      </c>
    </row>
    <row r="372" spans="47:56">
      <c r="AU372" s="19" t="str">
        <f>IF(係数3!A372="","",係数3!A372)</f>
        <v/>
      </c>
      <c r="AV372" s="19" t="str">
        <f>IF(係数3!B372="","",係数3!B372)</f>
        <v/>
      </c>
      <c r="AW372" s="19" t="str">
        <f>IF(係数3!C372="","",係数3!C372)</f>
        <v>(参考値)事業者全体</v>
      </c>
      <c r="AX372" s="19">
        <f>IF(係数3!D372="","",係数3!D372)</f>
        <v>5.6800000000000004E-4</v>
      </c>
      <c r="AY372" s="19">
        <f>IF(係数3!E372="","",係数3!E372)</f>
        <v>5.6800000000000004E-4</v>
      </c>
      <c r="AZ372" s="19" t="str">
        <f>IF(係数3!F372="","",係数3!F372)</f>
        <v>(株)関電エネルギーソリューション</v>
      </c>
      <c r="BA372" s="19" t="str">
        <f>IF(係数3!G372="","",係数3!G372)</f>
        <v>(株)関電エネルギーソリューション_(参考値)事業者全体</v>
      </c>
      <c r="BB372" s="19">
        <f t="shared" si="23"/>
        <v>0.56800000000000006</v>
      </c>
      <c r="BD372" s="19" t="str">
        <f>IF(係数3!L373="","",係数3!L373)</f>
        <v>(株)鳥取みらい電力</v>
      </c>
    </row>
    <row r="373" spans="47:56">
      <c r="AU373" s="19" t="str">
        <f>IF(係数3!A373="","",係数3!A373)</f>
        <v>A0140</v>
      </c>
      <c r="AV373" s="19" t="str">
        <f>IF(係数3!B373="","",係数3!B373)</f>
        <v>MCリテールエナジー(株)</v>
      </c>
      <c r="AW373" s="19" t="str">
        <f>IF(係数3!C373="","",係数3!C373)</f>
        <v>メニューA</v>
      </c>
      <c r="AX373" s="19">
        <f>IF(係数3!D373="","",係数3!D373)</f>
        <v>0</v>
      </c>
      <c r="AY373" s="19">
        <f>IF(係数3!E373="","",係数3!E373)</f>
        <v>0</v>
      </c>
      <c r="AZ373" s="19" t="str">
        <f>IF(係数3!F373="","",係数3!F373)</f>
        <v>MCリテールエナジー(株)</v>
      </c>
      <c r="BA373" s="19" t="str">
        <f>IF(係数3!G373="","",係数3!G373)</f>
        <v>MCリテールエナジー(株)_メニューA</v>
      </c>
      <c r="BB373" s="19">
        <f t="shared" si="23"/>
        <v>0</v>
      </c>
      <c r="BD373" s="19" t="str">
        <f>IF(係数3!L374="","",係数3!L374)</f>
        <v>(株)トヨタエナジーソリューションズ</v>
      </c>
    </row>
    <row r="374" spans="47:56">
      <c r="AU374" s="19" t="str">
        <f>IF(係数3!A374="","",係数3!A374)</f>
        <v/>
      </c>
      <c r="AV374" s="19" t="str">
        <f>IF(係数3!B374="","",係数3!B374)</f>
        <v/>
      </c>
      <c r="AW374" s="19" t="str">
        <f>IF(係数3!C374="","",係数3!C374)</f>
        <v>メニューB</v>
      </c>
      <c r="AX374" s="19">
        <f>IF(係数3!D374="","",係数3!D374)</f>
        <v>0</v>
      </c>
      <c r="AY374" s="19">
        <f>IF(係数3!E374="","",係数3!E374)</f>
        <v>0</v>
      </c>
      <c r="AZ374" s="19" t="str">
        <f>IF(係数3!F374="","",係数3!F374)</f>
        <v>MCリテールエナジー(株)</v>
      </c>
      <c r="BA374" s="19" t="str">
        <f>IF(係数3!G374="","",係数3!G374)</f>
        <v>MCリテールエナジー(株)_メニューB</v>
      </c>
      <c r="BB374" s="19">
        <f t="shared" si="23"/>
        <v>0</v>
      </c>
      <c r="BD374" s="19" t="str">
        <f>IF(係数3!L375="","",係数3!L375)</f>
        <v>トリニティエナジー(株)</v>
      </c>
    </row>
    <row r="375" spans="47:56">
      <c r="AU375" s="19" t="str">
        <f>IF(係数3!A375="","",係数3!A375)</f>
        <v/>
      </c>
      <c r="AV375" s="19" t="str">
        <f>IF(係数3!B375="","",係数3!B375)</f>
        <v/>
      </c>
      <c r="AW375" s="19" t="str">
        <f>IF(係数3!C375="","",係数3!C375)</f>
        <v>メニューC(残差)</v>
      </c>
      <c r="AX375" s="19">
        <f>IF(係数3!D375="","",係数3!D375)</f>
        <v>5.0500000000000002E-4</v>
      </c>
      <c r="AY375" s="19">
        <f>IF(係数3!E375="","",係数3!E375)</f>
        <v>5.0500000000000002E-4</v>
      </c>
      <c r="AZ375" s="19" t="str">
        <f>IF(係数3!F375="","",係数3!F375)</f>
        <v>MCリテールエナジー(株)</v>
      </c>
      <c r="BA375" s="19" t="str">
        <f>IF(係数3!G375="","",係数3!G375)</f>
        <v>MCリテールエナジー(株)_メニューC(残差)</v>
      </c>
      <c r="BB375" s="19">
        <f t="shared" si="23"/>
        <v>0.505</v>
      </c>
      <c r="BD375" s="19" t="str">
        <f>IF(係数3!L376="","",係数3!L376)</f>
        <v>(株)とんでんホールディングス</v>
      </c>
    </row>
    <row r="376" spans="47:56">
      <c r="AU376" s="19" t="str">
        <f>IF(係数3!A376="","",係数3!A376)</f>
        <v/>
      </c>
      <c r="AV376" s="19" t="str">
        <f>IF(係数3!B376="","",係数3!B376)</f>
        <v/>
      </c>
      <c r="AW376" s="19" t="str">
        <f>IF(係数3!C376="","",係数3!C376)</f>
        <v>(参考値)事業者全体</v>
      </c>
      <c r="AX376" s="19">
        <f>IF(係数3!D376="","",係数3!D376)</f>
        <v>4.8700000000000002E-4</v>
      </c>
      <c r="AY376" s="19">
        <f>IF(係数3!E376="","",係数3!E376)</f>
        <v>4.8700000000000002E-4</v>
      </c>
      <c r="AZ376" s="19" t="str">
        <f>IF(係数3!F376="","",係数3!F376)</f>
        <v>MCリテールエナジー(株)</v>
      </c>
      <c r="BA376" s="19" t="str">
        <f>IF(係数3!G376="","",係数3!G376)</f>
        <v>MCリテールエナジー(株)_(参考値)事業者全体</v>
      </c>
      <c r="BB376" s="19">
        <f t="shared" si="23"/>
        <v>0.48700000000000004</v>
      </c>
      <c r="BD376" s="19" t="str">
        <f>IF(係数3!L377="","",係数3!L377)</f>
        <v>永井自動車工業(株)</v>
      </c>
    </row>
    <row r="377" spans="47:56">
      <c r="AU377" s="19" t="str">
        <f>IF(係数3!A377="","",係数3!A377)</f>
        <v>A0141</v>
      </c>
      <c r="AV377" s="19" t="str">
        <f>IF(係数3!B377="","",係数3!B377)</f>
        <v>(株)北九州パワー</v>
      </c>
      <c r="AW377" s="19" t="str">
        <f>IF(係数3!C377="","",係数3!C377)</f>
        <v>メニューA</v>
      </c>
      <c r="AX377" s="19">
        <f>IF(係数3!D377="","",係数3!D377)</f>
        <v>0</v>
      </c>
      <c r="AY377" s="19">
        <f>IF(係数3!E377="","",係数3!E377)</f>
        <v>0</v>
      </c>
      <c r="AZ377" s="19" t="str">
        <f>IF(係数3!F377="","",係数3!F377)</f>
        <v>(株)北九州パワー</v>
      </c>
      <c r="BA377" s="19" t="str">
        <f>IF(係数3!G377="","",係数3!G377)</f>
        <v>(株)北九州パワー_メニューA</v>
      </c>
      <c r="BB377" s="19">
        <f t="shared" si="23"/>
        <v>0</v>
      </c>
      <c r="BD377" s="19" t="str">
        <f>IF(係数3!L378="","",係数3!L378)</f>
        <v>(株)ながさきサステナエナジー</v>
      </c>
    </row>
    <row r="378" spans="47:56">
      <c r="AU378" s="19" t="str">
        <f>IF(係数3!A378="","",係数3!A378)</f>
        <v/>
      </c>
      <c r="AV378" s="19" t="str">
        <f>IF(係数3!B378="","",係数3!B378)</f>
        <v/>
      </c>
      <c r="AW378" s="19" t="str">
        <f>IF(係数3!C378="","",係数3!C378)</f>
        <v>メニューB</v>
      </c>
      <c r="AX378" s="19">
        <f>IF(係数3!D378="","",係数3!D378)</f>
        <v>0</v>
      </c>
      <c r="AY378" s="19">
        <f>IF(係数3!E378="","",係数3!E378)</f>
        <v>0</v>
      </c>
      <c r="AZ378" s="19" t="str">
        <f>IF(係数3!F378="","",係数3!F378)</f>
        <v>(株)北九州パワー</v>
      </c>
      <c r="BA378" s="19" t="str">
        <f>IF(係数3!G378="","",係数3!G378)</f>
        <v>(株)北九州パワー_メニューB</v>
      </c>
      <c r="BB378" s="19">
        <f t="shared" si="23"/>
        <v>0</v>
      </c>
      <c r="BD378" s="19" t="str">
        <f>IF(係数3!L379="","",係数3!L379)</f>
        <v>長崎地域電力(株)</v>
      </c>
    </row>
    <row r="379" spans="47:56">
      <c r="AU379" s="19" t="str">
        <f>IF(係数3!A379="","",係数3!A379)</f>
        <v/>
      </c>
      <c r="AV379" s="19" t="str">
        <f>IF(係数3!B379="","",係数3!B379)</f>
        <v/>
      </c>
      <c r="AW379" s="19" t="str">
        <f>IF(係数3!C379="","",係数3!C379)</f>
        <v>メニューC(残差)</v>
      </c>
      <c r="AX379" s="19">
        <f>IF(係数3!D379="","",係数3!D379)</f>
        <v>2.23E-4</v>
      </c>
      <c r="AY379" s="19">
        <f>IF(係数3!E379="","",係数3!E379)</f>
        <v>2.23E-4</v>
      </c>
      <c r="AZ379" s="19" t="str">
        <f>IF(係数3!F379="","",係数3!F379)</f>
        <v>(株)北九州パワー</v>
      </c>
      <c r="BA379" s="19" t="str">
        <f>IF(係数3!G379="","",係数3!G379)</f>
        <v>(株)北九州パワー_メニューC(残差)</v>
      </c>
      <c r="BB379" s="19">
        <f t="shared" si="23"/>
        <v>0.223</v>
      </c>
      <c r="BD379" s="19" t="str">
        <f>IF(係数3!L380="","",係数3!L380)</f>
        <v>(株)中之条パワー</v>
      </c>
    </row>
    <row r="380" spans="47:56">
      <c r="AU380" s="19" t="str">
        <f>IF(係数3!A380="","",係数3!A380)</f>
        <v/>
      </c>
      <c r="AV380" s="19" t="str">
        <f>IF(係数3!B380="","",係数3!B380)</f>
        <v/>
      </c>
      <c r="AW380" s="19" t="str">
        <f>IF(係数3!C380="","",係数3!C380)</f>
        <v>(参考値)事業者全体</v>
      </c>
      <c r="AX380" s="19">
        <f>IF(係数3!D380="","",係数3!D380)</f>
        <v>6.0000000000000002E-5</v>
      </c>
      <c r="AY380" s="19">
        <f>IF(係数3!E380="","",係数3!E380)</f>
        <v>6.0000000000000002E-5</v>
      </c>
      <c r="AZ380" s="19" t="str">
        <f>IF(係数3!F380="","",係数3!F380)</f>
        <v>(株)北九州パワー</v>
      </c>
      <c r="BA380" s="19" t="str">
        <f>IF(係数3!G380="","",係数3!G380)</f>
        <v>(株)北九州パワー_(参考値)事業者全体</v>
      </c>
      <c r="BB380" s="19">
        <f t="shared" si="23"/>
        <v>6.0000000000000005E-2</v>
      </c>
      <c r="BD380" s="19" t="str">
        <f>IF(係数3!L381="","",係数3!L381)</f>
        <v>ながのスマートパワー(株)</v>
      </c>
    </row>
    <row r="381" spans="47:56">
      <c r="AU381" s="19" t="str">
        <f>IF(係数3!A381="","",係数3!A381)</f>
        <v>A0142</v>
      </c>
      <c r="AV381" s="19" t="str">
        <f>IF(係数3!B381="","",係数3!B381)</f>
        <v>武州瓦斯(株)</v>
      </c>
      <c r="AW381" s="19" t="str">
        <f>IF(係数3!C381="","",係数3!C381)</f>
        <v>メニューA</v>
      </c>
      <c r="AX381" s="19">
        <f>IF(係数3!D381="","",係数3!D381)</f>
        <v>0</v>
      </c>
      <c r="AY381" s="19">
        <f>IF(係数3!E381="","",係数3!E381)</f>
        <v>0</v>
      </c>
      <c r="AZ381" s="19" t="str">
        <f>IF(係数3!F381="","",係数3!F381)</f>
        <v>武州瓦斯(株)</v>
      </c>
      <c r="BA381" s="19" t="str">
        <f>IF(係数3!G381="","",係数3!G381)</f>
        <v>武州瓦斯(株)_メニューA</v>
      </c>
      <c r="BB381" s="19">
        <f t="shared" si="23"/>
        <v>0</v>
      </c>
      <c r="BD381" s="19" t="str">
        <f>IF(係数3!L382="","",係数3!L382)</f>
        <v>長野都市ガス(株)</v>
      </c>
    </row>
    <row r="382" spans="47:56">
      <c r="AU382" s="19" t="str">
        <f>IF(係数3!A382="","",係数3!A382)</f>
        <v/>
      </c>
      <c r="AV382" s="19" t="str">
        <f>IF(係数3!B382="","",係数3!B382)</f>
        <v/>
      </c>
      <c r="AW382" s="19" t="str">
        <f>IF(係数3!C382="","",係数3!C382)</f>
        <v>メニューB(残差)</v>
      </c>
      <c r="AX382" s="19">
        <f>IF(係数3!D382="","",係数3!D382)</f>
        <v>4.2000000000000002E-4</v>
      </c>
      <c r="AY382" s="19">
        <f>IF(係数3!E382="","",係数3!E382)</f>
        <v>4.2000000000000002E-4</v>
      </c>
      <c r="AZ382" s="19" t="str">
        <f>IF(係数3!F382="","",係数3!F382)</f>
        <v>武州瓦斯(株)</v>
      </c>
      <c r="BA382" s="19" t="str">
        <f>IF(係数3!G382="","",係数3!G382)</f>
        <v>武州瓦斯(株)_メニューB(残差)</v>
      </c>
      <c r="BB382" s="19">
        <f t="shared" si="23"/>
        <v>0.42000000000000004</v>
      </c>
      <c r="BD382" s="19" t="str">
        <f>IF(係数3!L383="","",係数3!L383)</f>
        <v>那須野ヶ原みらい電力(株)</v>
      </c>
    </row>
    <row r="383" spans="47:56">
      <c r="AU383" s="19" t="str">
        <f>IF(係数3!A383="","",係数3!A383)</f>
        <v/>
      </c>
      <c r="AV383" s="19" t="str">
        <f>IF(係数3!B383="","",係数3!B383)</f>
        <v/>
      </c>
      <c r="AW383" s="19" t="str">
        <f>IF(係数3!C383="","",係数3!C383)</f>
        <v>(参考値)事業者全体</v>
      </c>
      <c r="AX383" s="19">
        <f>IF(係数3!D383="","",係数3!D383)</f>
        <v>4.1599999999999997E-4</v>
      </c>
      <c r="AY383" s="19">
        <f>IF(係数3!E383="","",係数3!E383)</f>
        <v>4.1599999999999997E-4</v>
      </c>
      <c r="AZ383" s="19" t="str">
        <f>IF(係数3!F383="","",係数3!F383)</f>
        <v>武州瓦斯(株)</v>
      </c>
      <c r="BA383" s="19" t="str">
        <f>IF(係数3!G383="","",係数3!G383)</f>
        <v>武州瓦斯(株)_(参考値)事業者全体</v>
      </c>
      <c r="BB383" s="19">
        <f t="shared" si="23"/>
        <v>0.41599999999999998</v>
      </c>
      <c r="BD383" s="19" t="str">
        <f>IF(係数3!L384="","",係数3!L384)</f>
        <v>なでしこ電力(株)</v>
      </c>
    </row>
    <row r="384" spans="47:56">
      <c r="AU384" s="19" t="str">
        <f>IF(係数3!A384="","",係数3!A384)</f>
        <v>A0143</v>
      </c>
      <c r="AV384" s="19" t="str">
        <f>IF(係数3!B384="","",係数3!B384)</f>
        <v>リニューアブル・ジャパン(株)</v>
      </c>
      <c r="AW384" s="19" t="str">
        <f>IF(係数3!C384="","",係数3!C384)</f>
        <v>メニューA</v>
      </c>
      <c r="AX384" s="19">
        <f>IF(係数3!D384="","",係数3!D384)</f>
        <v>0</v>
      </c>
      <c r="AY384" s="19">
        <f>IF(係数3!E384="","",係数3!E384)</f>
        <v>0</v>
      </c>
      <c r="AZ384" s="19" t="str">
        <f>IF(係数3!F384="","",係数3!F384)</f>
        <v>リニューアブル・ジャパン(株)</v>
      </c>
      <c r="BA384" s="19" t="str">
        <f>IF(係数3!G384="","",係数3!G384)</f>
        <v>リニューアブル・ジャパン(株)_メニューA</v>
      </c>
      <c r="BB384" s="19">
        <f t="shared" si="23"/>
        <v>0</v>
      </c>
      <c r="BD384" s="19" t="str">
        <f>IF(係数3!L385="","",係数3!L385)</f>
        <v>奈良電力(株)</v>
      </c>
    </row>
    <row r="385" spans="47:56">
      <c r="AU385" s="19" t="str">
        <f>IF(係数3!A385="","",係数3!A385)</f>
        <v/>
      </c>
      <c r="AV385" s="19" t="str">
        <f>IF(係数3!B385="","",係数3!B385)</f>
        <v/>
      </c>
      <c r="AW385" s="19" t="str">
        <f>IF(係数3!C385="","",係数3!C385)</f>
        <v>(参考値)事業者全体</v>
      </c>
      <c r="AX385" s="19">
        <f>IF(係数3!D385="","",係数3!D385)</f>
        <v>0</v>
      </c>
      <c r="AY385" s="19">
        <f>IF(係数3!E385="","",係数3!E385)</f>
        <v>0</v>
      </c>
      <c r="AZ385" s="19" t="str">
        <f>IF(係数3!F385="","",係数3!F385)</f>
        <v>リニューアブル・ジャパン(株)</v>
      </c>
      <c r="BA385" s="19" t="str">
        <f>IF(係数3!G385="","",係数3!G385)</f>
        <v>リニューアブル・ジャパン(株)_(参考値)事業者全体</v>
      </c>
      <c r="BB385" s="19">
        <f t="shared" si="23"/>
        <v>0</v>
      </c>
      <c r="BD385" s="19" t="str">
        <f>IF(係数3!L386="","",係数3!L386)</f>
        <v>(株)成田香取エネルギー</v>
      </c>
    </row>
    <row r="386" spans="47:56">
      <c r="AU386" s="19" t="str">
        <f>IF(係数3!A386="","",係数3!A386)</f>
        <v>A0144</v>
      </c>
      <c r="AV386" s="19" t="str">
        <f>IF(係数3!B386="","",係数3!B386)</f>
        <v>大垣ガス(株)</v>
      </c>
      <c r="AW386" s="19" t="str">
        <f>IF(係数3!C386="","",係数3!C386)</f>
        <v/>
      </c>
      <c r="AX386" s="19">
        <f>IF(係数3!D386="","",係数3!D386)</f>
        <v>4.1899999999999999E-4</v>
      </c>
      <c r="AY386" s="19">
        <f>IF(係数3!E386="","",係数3!E386)</f>
        <v>4.1899999999999999E-4</v>
      </c>
      <c r="AZ386" s="19" t="str">
        <f>IF(係数3!F386="","",係数3!F386)</f>
        <v>大垣ガス(株)</v>
      </c>
      <c r="BA386" s="19" t="str">
        <f>IF(係数3!G386="","",係数3!G386)</f>
        <v>大垣ガス(株)_</v>
      </c>
      <c r="BB386" s="19">
        <f t="shared" si="23"/>
        <v>0.41899999999999998</v>
      </c>
      <c r="BD386" s="19" t="str">
        <f>IF(係数3!L387="","",係数3!L387)</f>
        <v>(株)なんとエナジー</v>
      </c>
    </row>
    <row r="387" spans="47:56">
      <c r="AU387" s="19" t="str">
        <f>IF(係数3!A387="","",係数3!A387)</f>
        <v>A0145</v>
      </c>
      <c r="AV387" s="19" t="str">
        <f>IF(係数3!B387="","",係数3!B387)</f>
        <v>(株)藤田商店</v>
      </c>
      <c r="AW387" s="19" t="str">
        <f>IF(係数3!C387="","",係数3!C387)</f>
        <v>メニューA</v>
      </c>
      <c r="AX387" s="19">
        <f>IF(係数3!D387="","",係数3!D387)</f>
        <v>2.0599999999999999E-4</v>
      </c>
      <c r="AY387" s="19">
        <f>IF(係数3!E387="","",係数3!E387)</f>
        <v>2.0599999999999999E-4</v>
      </c>
      <c r="AZ387" s="19" t="str">
        <f>IF(係数3!F387="","",係数3!F387)</f>
        <v>(株)藤田商店</v>
      </c>
      <c r="BA387" s="19" t="str">
        <f>IF(係数3!G387="","",係数3!G387)</f>
        <v>(株)藤田商店_メニューA</v>
      </c>
      <c r="BB387" s="19">
        <f t="shared" si="23"/>
        <v>0.20599999999999999</v>
      </c>
      <c r="BD387" s="19" t="str">
        <f>IF(係数3!L388="","",係数3!L388)</f>
        <v>南部だんだんエナジー(株)</v>
      </c>
    </row>
    <row r="388" spans="47:56">
      <c r="AU388" s="19" t="str">
        <f>IF(係数3!A388="","",係数3!A388)</f>
        <v/>
      </c>
      <c r="AV388" s="19" t="str">
        <f>IF(係数3!B388="","",係数3!B388)</f>
        <v/>
      </c>
      <c r="AW388" s="19" t="str">
        <f>IF(係数3!C388="","",係数3!C388)</f>
        <v>メニューB</v>
      </c>
      <c r="AX388" s="19">
        <f>IF(係数3!D388="","",係数3!D388)</f>
        <v>3.2499999999999999E-4</v>
      </c>
      <c r="AY388" s="19">
        <f>IF(係数3!E388="","",係数3!E388)</f>
        <v>3.2499999999999999E-4</v>
      </c>
      <c r="AZ388" s="19" t="str">
        <f>IF(係数3!F388="","",係数3!F388)</f>
        <v>(株)藤田商店</v>
      </c>
      <c r="BA388" s="19" t="str">
        <f>IF(係数3!G388="","",係数3!G388)</f>
        <v>(株)藤田商店_メニューB</v>
      </c>
      <c r="BB388" s="19">
        <f t="shared" si="23"/>
        <v>0.32500000000000001</v>
      </c>
      <c r="BD388" s="19" t="str">
        <f>IF(係数3!L389="","",係数3!L389)</f>
        <v>(株)ナンワ(旧：(株)ナンワエナジー)</v>
      </c>
    </row>
    <row r="389" spans="47:56">
      <c r="AU389" s="19" t="str">
        <f>IF(係数3!A389="","",係数3!A389)</f>
        <v/>
      </c>
      <c r="AV389" s="19" t="str">
        <f>IF(係数3!B389="","",係数3!B389)</f>
        <v/>
      </c>
      <c r="AW389" s="19" t="str">
        <f>IF(係数3!C389="","",係数3!C389)</f>
        <v>メニューC(残差)</v>
      </c>
      <c r="AX389" s="19">
        <f>IF(係数3!D389="","",係数3!D389)</f>
        <v>5.2999999999999998E-4</v>
      </c>
      <c r="AY389" s="19">
        <f>IF(係数3!E389="","",係数3!E389)</f>
        <v>5.2999999999999998E-4</v>
      </c>
      <c r="AZ389" s="19" t="str">
        <f>IF(係数3!F389="","",係数3!F389)</f>
        <v>(株)藤田商店</v>
      </c>
      <c r="BA389" s="19" t="str">
        <f>IF(係数3!G389="","",係数3!G389)</f>
        <v>(株)藤田商店_メニューC(残差)</v>
      </c>
      <c r="BB389" s="19">
        <f t="shared" si="23"/>
        <v>0.53</v>
      </c>
      <c r="BD389" s="19" t="str">
        <f>IF(係数3!L390="","",係数3!L390)</f>
        <v>新潟スワンエナジー(株)</v>
      </c>
    </row>
    <row r="390" spans="47:56">
      <c r="AU390" s="19" t="str">
        <f>IF(係数3!A390="","",係数3!A390)</f>
        <v/>
      </c>
      <c r="AV390" s="19" t="str">
        <f>IF(係数3!B390="","",係数3!B390)</f>
        <v/>
      </c>
      <c r="AW390" s="19" t="str">
        <f>IF(係数3!C390="","",係数3!C390)</f>
        <v>(参考値)事業者全体</v>
      </c>
      <c r="AX390" s="19">
        <f>IF(係数3!D390="","",係数3!D390)</f>
        <v>4.8999999999999998E-4</v>
      </c>
      <c r="AY390" s="19">
        <f>IF(係数3!E390="","",係数3!E390)</f>
        <v>4.8999999999999998E-4</v>
      </c>
      <c r="AZ390" s="19" t="str">
        <f>IF(係数3!F390="","",係数3!F390)</f>
        <v>(株)藤田商店</v>
      </c>
      <c r="BA390" s="19" t="str">
        <f>IF(係数3!G390="","",係数3!G390)</f>
        <v>(株)藤田商店_(参考値)事業者全体</v>
      </c>
      <c r="BB390" s="19">
        <f t="shared" ref="BB390:BB453" si="24">AY390*1000</f>
        <v>0.49</v>
      </c>
      <c r="BD390" s="19" t="str">
        <f>IF(係数3!L391="","",係数3!L391)</f>
        <v>(株)西九州させぼパワーズ</v>
      </c>
    </row>
    <row r="391" spans="47:56">
      <c r="AU391" s="19" t="str">
        <f>IF(係数3!A391="","",係数3!A391)</f>
        <v>A0149</v>
      </c>
      <c r="AV391" s="19" t="str">
        <f>IF(係数3!B391="","",係数3!B391)</f>
        <v>(株)グローバルエンジニアリング</v>
      </c>
      <c r="AW391" s="19" t="str">
        <f>IF(係数3!C391="","",係数3!C391)</f>
        <v>メニューA</v>
      </c>
      <c r="AX391" s="19">
        <f>IF(係数3!D391="","",係数3!D391)</f>
        <v>0</v>
      </c>
      <c r="AY391" s="19">
        <f>IF(係数3!E391="","",係数3!E391)</f>
        <v>0</v>
      </c>
      <c r="AZ391" s="19" t="str">
        <f>IF(係数3!F391="","",係数3!F391)</f>
        <v>(株)グローバルエンジニアリング</v>
      </c>
      <c r="BA391" s="19" t="str">
        <f>IF(係数3!G391="","",係数3!G391)</f>
        <v>(株)グローバルエンジニアリング_メニューA</v>
      </c>
      <c r="BB391" s="19">
        <f t="shared" si="24"/>
        <v>0</v>
      </c>
      <c r="BD391" s="19" t="str">
        <f>IF(係数3!L392="","",係数3!L392)</f>
        <v>ニシムラ(株)</v>
      </c>
    </row>
    <row r="392" spans="47:56">
      <c r="AU392" s="19" t="str">
        <f>IF(係数3!A392="","",係数3!A392)</f>
        <v/>
      </c>
      <c r="AV392" s="19" t="str">
        <f>IF(係数3!B392="","",係数3!B392)</f>
        <v/>
      </c>
      <c r="AW392" s="19" t="str">
        <f>IF(係数3!C392="","",係数3!C392)</f>
        <v>メニューB</v>
      </c>
      <c r="AX392" s="19">
        <f>IF(係数3!D392="","",係数3!D392)</f>
        <v>0</v>
      </c>
      <c r="AY392" s="19">
        <f>IF(係数3!E392="","",係数3!E392)</f>
        <v>0</v>
      </c>
      <c r="AZ392" s="19" t="str">
        <f>IF(係数3!F392="","",係数3!F392)</f>
        <v>(株)グローバルエンジニアリング</v>
      </c>
      <c r="BA392" s="19" t="str">
        <f>IF(係数3!G392="","",係数3!G392)</f>
        <v>(株)グローバルエンジニアリング_メニューB</v>
      </c>
      <c r="BB392" s="19">
        <f t="shared" si="24"/>
        <v>0</v>
      </c>
      <c r="BD392" s="19" t="str">
        <f>IF(係数3!L393="","",係数3!L393)</f>
        <v>日産トレーデイング(株)</v>
      </c>
    </row>
    <row r="393" spans="47:56">
      <c r="AU393" s="19" t="str">
        <f>IF(係数3!A393="","",係数3!A393)</f>
        <v/>
      </c>
      <c r="AV393" s="19" t="str">
        <f>IF(係数3!B393="","",係数3!B393)</f>
        <v/>
      </c>
      <c r="AW393" s="19" t="str">
        <f>IF(係数3!C393="","",係数3!C393)</f>
        <v>メニューC(残差)</v>
      </c>
      <c r="AX393" s="19">
        <f>IF(係数3!D393="","",係数3!D393)</f>
        <v>4.5199999999999998E-4</v>
      </c>
      <c r="AY393" s="19">
        <f>IF(係数3!E393="","",係数3!E393)</f>
        <v>4.5199999999999998E-4</v>
      </c>
      <c r="AZ393" s="19" t="str">
        <f>IF(係数3!F393="","",係数3!F393)</f>
        <v>(株)グローバルエンジニアリング</v>
      </c>
      <c r="BA393" s="19" t="str">
        <f>IF(係数3!G393="","",係数3!G393)</f>
        <v>(株)グローバルエンジニアリング_メニューC(残差)</v>
      </c>
      <c r="BB393" s="19">
        <f t="shared" si="24"/>
        <v>0.45199999999999996</v>
      </c>
      <c r="BD393" s="19" t="str">
        <f>IF(係数3!L394="","",係数3!L394)</f>
        <v>日鉄エンジニアリング(株)</v>
      </c>
    </row>
    <row r="394" spans="47:56">
      <c r="AU394" s="19" t="str">
        <f>IF(係数3!A394="","",係数3!A394)</f>
        <v/>
      </c>
      <c r="AV394" s="19" t="str">
        <f>IF(係数3!B394="","",係数3!B394)</f>
        <v/>
      </c>
      <c r="AW394" s="19" t="str">
        <f>IF(係数3!C394="","",係数3!C394)</f>
        <v>(参考値)事業者全体</v>
      </c>
      <c r="AX394" s="19">
        <f>IF(係数3!D394="","",係数3!D394)</f>
        <v>4.1899999999999999E-4</v>
      </c>
      <c r="AY394" s="19">
        <f>IF(係数3!E394="","",係数3!E394)</f>
        <v>4.1899999999999999E-4</v>
      </c>
      <c r="AZ394" s="19" t="str">
        <f>IF(係数3!F394="","",係数3!F394)</f>
        <v>(株)グローバルエンジニアリング</v>
      </c>
      <c r="BA394" s="19" t="str">
        <f>IF(係数3!G394="","",係数3!G394)</f>
        <v>(株)グローバルエンジニアリング_(参考値)事業者全体</v>
      </c>
      <c r="BB394" s="19">
        <f t="shared" si="24"/>
        <v>0.41899999999999998</v>
      </c>
      <c r="BD394" s="19" t="str">
        <f>IF(係数3!L395="","",係数3!L395)</f>
        <v>日本エネルギー総合システム(株)</v>
      </c>
    </row>
    <row r="395" spans="47:56">
      <c r="AU395" s="19" t="str">
        <f>IF(係数3!A395="","",係数3!A395)</f>
        <v>A0150</v>
      </c>
      <c r="AV395" s="19" t="str">
        <f>IF(係数3!B395="","",係数3!B395)</f>
        <v>九州エナジー(株)</v>
      </c>
      <c r="AW395" s="19" t="str">
        <f>IF(係数3!C395="","",係数3!C395)</f>
        <v>メニューA</v>
      </c>
      <c r="AX395" s="19">
        <f>IF(係数3!D395="","",係数3!D395)</f>
        <v>0</v>
      </c>
      <c r="AY395" s="19">
        <f>IF(係数3!E395="","",係数3!E395)</f>
        <v>0</v>
      </c>
      <c r="AZ395" s="19" t="str">
        <f>IF(係数3!F395="","",係数3!F395)</f>
        <v>九州エナジー(株)</v>
      </c>
      <c r="BA395" s="19" t="str">
        <f>IF(係数3!G395="","",係数3!G395)</f>
        <v>九州エナジー(株)_メニューA</v>
      </c>
      <c r="BB395" s="19">
        <f t="shared" si="24"/>
        <v>0</v>
      </c>
      <c r="BD395" s="19" t="str">
        <f>IF(係数3!L396="","",係数3!L396)</f>
        <v>日本エネルギーファーム(株)</v>
      </c>
    </row>
    <row r="396" spans="47:56">
      <c r="AU396" s="19" t="str">
        <f>IF(係数3!A396="","",係数3!A396)</f>
        <v/>
      </c>
      <c r="AV396" s="19" t="str">
        <f>IF(係数3!B396="","",係数3!B396)</f>
        <v/>
      </c>
      <c r="AW396" s="19" t="str">
        <f>IF(係数3!C396="","",係数3!C396)</f>
        <v>メニューB(残差)</v>
      </c>
      <c r="AX396" s="19">
        <f>IF(係数3!D396="","",係数3!D396)</f>
        <v>2.1800000000000001E-4</v>
      </c>
      <c r="AY396" s="19">
        <f>IF(係数3!E396="","",係数3!E396)</f>
        <v>2.1800000000000001E-4</v>
      </c>
      <c r="AZ396" s="19" t="str">
        <f>IF(係数3!F396="","",係数3!F396)</f>
        <v>九州エナジー(株)</v>
      </c>
      <c r="BA396" s="19" t="str">
        <f>IF(係数3!G396="","",係数3!G396)</f>
        <v>九州エナジー(株)_メニューB(残差)</v>
      </c>
      <c r="BB396" s="19">
        <f t="shared" si="24"/>
        <v>0.21800000000000003</v>
      </c>
      <c r="BD396" s="19" t="str">
        <f>IF(係数3!L397="","",係数3!L397)</f>
        <v>(株)日本海水</v>
      </c>
    </row>
    <row r="397" spans="47:56">
      <c r="AU397" s="19" t="str">
        <f>IF(係数3!A397="","",係数3!A397)</f>
        <v/>
      </c>
      <c r="AV397" s="19" t="str">
        <f>IF(係数3!B397="","",係数3!B397)</f>
        <v/>
      </c>
      <c r="AW397" s="19" t="str">
        <f>IF(係数3!C397="","",係数3!C397)</f>
        <v>(参考値)事業者全体</v>
      </c>
      <c r="AX397" s="19">
        <f>IF(係数3!D397="","",係数3!D397)</f>
        <v>2.13E-4</v>
      </c>
      <c r="AY397" s="19">
        <f>IF(係数3!E397="","",係数3!E397)</f>
        <v>2.13E-4</v>
      </c>
      <c r="AZ397" s="19" t="str">
        <f>IF(係数3!F397="","",係数3!F397)</f>
        <v>九州エナジー(株)</v>
      </c>
      <c r="BA397" s="19" t="str">
        <f>IF(係数3!G397="","",係数3!G397)</f>
        <v>九州エナジー(株)_(参考値)事業者全体</v>
      </c>
      <c r="BB397" s="19">
        <f t="shared" si="24"/>
        <v>0.21299999999999999</v>
      </c>
      <c r="BD397" s="19" t="str">
        <f>IF(係数3!L398="","",係数3!L398)</f>
        <v>日本瓦斯(株)(日本ガス(株))</v>
      </c>
    </row>
    <row r="398" spans="47:56">
      <c r="AU398" s="19" t="str">
        <f>IF(係数3!A398="","",係数3!A398)</f>
        <v>A0151</v>
      </c>
      <c r="AV398" s="19" t="str">
        <f>IF(係数3!B398="","",係数3!B398)</f>
        <v>(株)トヨタエナジーソリューションズ</v>
      </c>
      <c r="AW398" s="19" t="str">
        <f>IF(係数3!C398="","",係数3!C398)</f>
        <v>メニューA</v>
      </c>
      <c r="AX398" s="19">
        <f>IF(係数3!D398="","",係数3!D398)</f>
        <v>0</v>
      </c>
      <c r="AY398" s="19">
        <f>IF(係数3!E398="","",係数3!E398)</f>
        <v>0</v>
      </c>
      <c r="AZ398" s="19" t="str">
        <f>IF(係数3!F398="","",係数3!F398)</f>
        <v>(株)トヨタエナジーソリューションズ</v>
      </c>
      <c r="BA398" s="19" t="str">
        <f>IF(係数3!G398="","",係数3!G398)</f>
        <v>(株)トヨタエナジーソリューションズ_メニューA</v>
      </c>
      <c r="BB398" s="19">
        <f t="shared" si="24"/>
        <v>0</v>
      </c>
      <c r="BD398" s="19" t="str">
        <f>IF(係数3!L399="","",係数3!L399)</f>
        <v>日本瓦斯(株)</v>
      </c>
    </row>
    <row r="399" spans="47:56">
      <c r="AU399" s="19" t="str">
        <f>IF(係数3!A399="","",係数3!A399)</f>
        <v/>
      </c>
      <c r="AV399" s="19" t="str">
        <f>IF(係数3!B399="","",係数3!B399)</f>
        <v/>
      </c>
      <c r="AW399" s="19" t="str">
        <f>IF(係数3!C399="","",係数3!C399)</f>
        <v>メニューB(残差)</v>
      </c>
      <c r="AX399" s="19">
        <f>IF(係数3!D399="","",係数3!D399)</f>
        <v>4.8999999999999998E-4</v>
      </c>
      <c r="AY399" s="19">
        <f>IF(係数3!E399="","",係数3!E399)</f>
        <v>4.8999999999999998E-4</v>
      </c>
      <c r="AZ399" s="19" t="str">
        <f>IF(係数3!F399="","",係数3!F399)</f>
        <v>(株)トヨタエナジーソリューションズ</v>
      </c>
      <c r="BA399" s="19" t="str">
        <f>IF(係数3!G399="","",係数3!G399)</f>
        <v>(株)トヨタエナジーソリューションズ_メニューB(残差)</v>
      </c>
      <c r="BB399" s="19">
        <f t="shared" si="24"/>
        <v>0.49</v>
      </c>
      <c r="BD399" s="19" t="str">
        <f>IF(係数3!L400="","",係数3!L400)</f>
        <v>(株)日本セレモニー</v>
      </c>
    </row>
    <row r="400" spans="47:56">
      <c r="AU400" s="19" t="str">
        <f>IF(係数3!A400="","",係数3!A400)</f>
        <v/>
      </c>
      <c r="AV400" s="19" t="str">
        <f>IF(係数3!B400="","",係数3!B400)</f>
        <v/>
      </c>
      <c r="AW400" s="19" t="str">
        <f>IF(係数3!C400="","",係数3!C400)</f>
        <v>(参考値)事業者全体</v>
      </c>
      <c r="AX400" s="19">
        <f>IF(係数3!D400="","",係数3!D400)</f>
        <v>4.8299999999999998E-4</v>
      </c>
      <c r="AY400" s="19">
        <f>IF(係数3!E400="","",係数3!E400)</f>
        <v>4.8299999999999998E-4</v>
      </c>
      <c r="AZ400" s="19" t="str">
        <f>IF(係数3!F400="","",係数3!F400)</f>
        <v>(株)トヨタエナジーソリューションズ</v>
      </c>
      <c r="BA400" s="19" t="str">
        <f>IF(係数3!G400="","",係数3!G400)</f>
        <v>(株)トヨタエナジーソリューションズ_(参考値)事業者全体</v>
      </c>
      <c r="BB400" s="19">
        <f t="shared" si="24"/>
        <v>0.48299999999999998</v>
      </c>
      <c r="BD400" s="19" t="str">
        <f>IF(係数3!L401="","",係数3!L401)</f>
        <v>日本テクノ(株)</v>
      </c>
    </row>
    <row r="401" spans="47:56">
      <c r="AU401" s="19" t="str">
        <f>IF(係数3!A401="","",係数3!A401)</f>
        <v>A0153</v>
      </c>
      <c r="AV401" s="19" t="str">
        <f>IF(係数3!B401="","",係数3!B401)</f>
        <v>(株)エナリス・パワー・マーケティング</v>
      </c>
      <c r="AW401" s="19" t="str">
        <f>IF(係数3!C401="","",係数3!C401)</f>
        <v>メニューA</v>
      </c>
      <c r="AX401" s="19">
        <f>IF(係数3!D401="","",係数3!D401)</f>
        <v>0</v>
      </c>
      <c r="AY401" s="19">
        <f>IF(係数3!E401="","",係数3!E401)</f>
        <v>0</v>
      </c>
      <c r="AZ401" s="19" t="str">
        <f>IF(係数3!F401="","",係数3!F401)</f>
        <v>(株)エナリス・パワー・マーケティング</v>
      </c>
      <c r="BA401" s="19" t="str">
        <f>IF(係数3!G401="","",係数3!G401)</f>
        <v>(株)エナリス・パワー・マーケティング_メニューA</v>
      </c>
      <c r="BB401" s="19">
        <f t="shared" si="24"/>
        <v>0</v>
      </c>
      <c r="BD401" s="19" t="str">
        <f>IF(係数3!L402="","",係数3!L402)</f>
        <v>ネイチャーエナジー小国(株)</v>
      </c>
    </row>
    <row r="402" spans="47:56">
      <c r="AU402" s="19" t="str">
        <f>IF(係数3!A402="","",係数3!A402)</f>
        <v/>
      </c>
      <c r="AV402" s="19" t="str">
        <f>IF(係数3!B402="","",係数3!B402)</f>
        <v/>
      </c>
      <c r="AW402" s="19" t="str">
        <f>IF(係数3!C402="","",係数3!C402)</f>
        <v>メニューB</v>
      </c>
      <c r="AX402" s="19">
        <f>IF(係数3!D402="","",係数3!D402)</f>
        <v>0</v>
      </c>
      <c r="AY402" s="19">
        <f>IF(係数3!E402="","",係数3!E402)</f>
        <v>0</v>
      </c>
      <c r="AZ402" s="19" t="str">
        <f>IF(係数3!F402="","",係数3!F402)</f>
        <v>(株)エナリス・パワー・マーケティング</v>
      </c>
      <c r="BA402" s="19" t="str">
        <f>IF(係数3!G402="","",係数3!G402)</f>
        <v>(株)エナリス・パワー・マーケティング_メニューB</v>
      </c>
      <c r="BB402" s="19">
        <f t="shared" si="24"/>
        <v>0</v>
      </c>
      <c r="BD402" s="19" t="str">
        <f>IF(係数3!L403="","",係数3!L403)</f>
        <v>ネクストパワーやまと(株)</v>
      </c>
    </row>
    <row r="403" spans="47:56">
      <c r="AU403" s="19" t="str">
        <f>IF(係数3!A403="","",係数3!A403)</f>
        <v/>
      </c>
      <c r="AV403" s="19" t="str">
        <f>IF(係数3!B403="","",係数3!B403)</f>
        <v/>
      </c>
      <c r="AW403" s="19" t="str">
        <f>IF(係数3!C403="","",係数3!C403)</f>
        <v>メニューC</v>
      </c>
      <c r="AX403" s="19">
        <f>IF(係数3!D403="","",係数3!D403)</f>
        <v>4.0000000000000002E-4</v>
      </c>
      <c r="AY403" s="19">
        <f>IF(係数3!E403="","",係数3!E403)</f>
        <v>4.0000000000000002E-4</v>
      </c>
      <c r="AZ403" s="19" t="str">
        <f>IF(係数3!F403="","",係数3!F403)</f>
        <v>(株)エナリス・パワー・マーケティング</v>
      </c>
      <c r="BA403" s="19" t="str">
        <f>IF(係数3!G403="","",係数3!G403)</f>
        <v>(株)エナリス・パワー・マーケティング_メニューC</v>
      </c>
      <c r="BB403" s="19">
        <f t="shared" si="24"/>
        <v>0.4</v>
      </c>
      <c r="BD403" s="19" t="str">
        <f>IF(係数3!L404="","",係数3!L404)</f>
        <v>(株)能勢・豊能まちづくり</v>
      </c>
    </row>
    <row r="404" spans="47:56">
      <c r="AU404" s="19" t="str">
        <f>IF(係数3!A404="","",係数3!A404)</f>
        <v/>
      </c>
      <c r="AV404" s="19" t="str">
        <f>IF(係数3!B404="","",係数3!B404)</f>
        <v/>
      </c>
      <c r="AW404" s="19" t="str">
        <f>IF(係数3!C404="","",係数3!C404)</f>
        <v>メニューD</v>
      </c>
      <c r="AX404" s="19">
        <f>IF(係数3!D404="","",係数3!D404)</f>
        <v>0</v>
      </c>
      <c r="AY404" s="19">
        <f>IF(係数3!E404="","",係数3!E404)</f>
        <v>0</v>
      </c>
      <c r="AZ404" s="19" t="str">
        <f>IF(係数3!F404="","",係数3!F404)</f>
        <v>(株)エナリス・パワー・マーケティング</v>
      </c>
      <c r="BA404" s="19" t="str">
        <f>IF(係数3!G404="","",係数3!G404)</f>
        <v>(株)エナリス・パワー・マーケティング_メニューD</v>
      </c>
      <c r="BB404" s="19">
        <f t="shared" si="24"/>
        <v>0</v>
      </c>
      <c r="BD404" s="19" t="str">
        <f>IF(係数3!L405="","",係数3!L405)</f>
        <v>パシフィックパワー(株)</v>
      </c>
    </row>
    <row r="405" spans="47:56">
      <c r="AU405" s="19" t="str">
        <f>IF(係数3!A405="","",係数3!A405)</f>
        <v/>
      </c>
      <c r="AV405" s="19" t="str">
        <f>IF(係数3!B405="","",係数3!B405)</f>
        <v/>
      </c>
      <c r="AW405" s="19" t="str">
        <f>IF(係数3!C405="","",係数3!C405)</f>
        <v>メニューE(残差)</v>
      </c>
      <c r="AX405" s="19">
        <f>IF(係数3!D405="","",係数3!D405)</f>
        <v>4.2200000000000001E-4</v>
      </c>
      <c r="AY405" s="19">
        <f>IF(係数3!E405="","",係数3!E405)</f>
        <v>4.2200000000000001E-4</v>
      </c>
      <c r="AZ405" s="19" t="str">
        <f>IF(係数3!F405="","",係数3!F405)</f>
        <v>(株)エナリス・パワー・マーケティング</v>
      </c>
      <c r="BA405" s="19" t="str">
        <f>IF(係数3!G405="","",係数3!G405)</f>
        <v>(株)エナリス・パワー・マーケティング_メニューE(残差)</v>
      </c>
      <c r="BB405" s="19">
        <f t="shared" si="24"/>
        <v>0.42199999999999999</v>
      </c>
      <c r="BD405" s="19" t="str">
        <f>IF(係数3!L406="","",係数3!L406)</f>
        <v>(株)はちまんたいジオパワー</v>
      </c>
    </row>
    <row r="406" spans="47:56">
      <c r="AU406" s="19" t="str">
        <f>IF(係数3!A406="","",係数3!A406)</f>
        <v/>
      </c>
      <c r="AV406" s="19" t="str">
        <f>IF(係数3!B406="","",係数3!B406)</f>
        <v/>
      </c>
      <c r="AW406" s="19" t="str">
        <f>IF(係数3!C406="","",係数3!C406)</f>
        <v>(参考値)事業者全体</v>
      </c>
      <c r="AX406" s="19">
        <f>IF(係数3!D406="","",係数3!D406)</f>
        <v>4.57E-4</v>
      </c>
      <c r="AY406" s="19">
        <f>IF(係数3!E406="","",係数3!E406)</f>
        <v>4.57E-4</v>
      </c>
      <c r="AZ406" s="19" t="str">
        <f>IF(係数3!F406="","",係数3!F406)</f>
        <v>(株)エナリス・パワー・マーケティング</v>
      </c>
      <c r="BA406" s="19" t="str">
        <f>IF(係数3!G406="","",係数3!G406)</f>
        <v>(株)エナリス・パワー・マーケティング_(参考値)事業者全体</v>
      </c>
      <c r="BB406" s="19">
        <f t="shared" si="24"/>
        <v>0.45700000000000002</v>
      </c>
      <c r="BD406" s="19" t="str">
        <f>IF(係数3!L407="","",係数3!L407)</f>
        <v>パナソニックオペレーショナルエクセレンス(株)</v>
      </c>
    </row>
    <row r="407" spans="47:56">
      <c r="AU407" s="19" t="str">
        <f>IF(係数3!A407="","",係数3!A407)</f>
        <v>A0154</v>
      </c>
      <c r="AV407" s="19" t="str">
        <f>IF(係数3!B407="","",係数3!B407)</f>
        <v>歌舞伎エナジー(株)</v>
      </c>
      <c r="AW407" s="19" t="str">
        <f>IF(係数3!C407="","",係数3!C407)</f>
        <v/>
      </c>
      <c r="AX407" s="19">
        <f>IF(係数3!D407="","",係数3!D407)</f>
        <v>5.7700000000000004E-4</v>
      </c>
      <c r="AY407" s="19">
        <f>IF(係数3!E407="","",係数3!E407)</f>
        <v>5.7700000000000004E-4</v>
      </c>
      <c r="AZ407" s="19" t="str">
        <f>IF(係数3!F407="","",係数3!F407)</f>
        <v>歌舞伎エナジー(株)</v>
      </c>
      <c r="BA407" s="19" t="str">
        <f>IF(係数3!G407="","",係数3!G407)</f>
        <v>歌舞伎エナジー(株)_</v>
      </c>
      <c r="BB407" s="19">
        <f t="shared" si="24"/>
        <v>0.57700000000000007</v>
      </c>
      <c r="BD407" s="19" t="str">
        <f>IF(係数3!L408="","",係数3!L408)</f>
        <v>浜田ガス(株)</v>
      </c>
    </row>
    <row r="408" spans="47:56">
      <c r="AU408" s="19" t="str">
        <f>IF(係数3!A408="","",係数3!A408)</f>
        <v>A0155</v>
      </c>
      <c r="AV408" s="19" t="str">
        <f>IF(係数3!B408="","",係数3!B408)</f>
        <v>みやまスマートエネルギー(株)</v>
      </c>
      <c r="AW408" s="19" t="str">
        <f>IF(係数3!C408="","",係数3!C408)</f>
        <v>メニューA</v>
      </c>
      <c r="AX408" s="19">
        <f>IF(係数3!D408="","",係数3!D408)</f>
        <v>0</v>
      </c>
      <c r="AY408" s="19">
        <f>IF(係数3!E408="","",係数3!E408)</f>
        <v>0</v>
      </c>
      <c r="AZ408" s="19" t="str">
        <f>IF(係数3!F408="","",係数3!F408)</f>
        <v>みやまスマートエネルギー(株)</v>
      </c>
      <c r="BA408" s="19" t="str">
        <f>IF(係数3!G408="","",係数3!G408)</f>
        <v>みやまスマートエネルギー(株)_メニューA</v>
      </c>
      <c r="BB408" s="19">
        <f t="shared" si="24"/>
        <v>0</v>
      </c>
      <c r="BD408" s="19" t="str">
        <f>IF(係数3!L409="","",係数3!L409)</f>
        <v>(株)浜松新電力</v>
      </c>
    </row>
    <row r="409" spans="47:56">
      <c r="AU409" s="19" t="str">
        <f>IF(係数3!A409="","",係数3!A409)</f>
        <v/>
      </c>
      <c r="AV409" s="19" t="str">
        <f>IF(係数3!B409="","",係数3!B409)</f>
        <v/>
      </c>
      <c r="AW409" s="19" t="str">
        <f>IF(係数3!C409="","",係数3!C409)</f>
        <v>メニューB(残差)</v>
      </c>
      <c r="AX409" s="19">
        <f>IF(係数3!D409="","",係数3!D409)</f>
        <v>4.4499999999999997E-4</v>
      </c>
      <c r="AY409" s="19">
        <f>IF(係数3!E409="","",係数3!E409)</f>
        <v>4.4499999999999997E-4</v>
      </c>
      <c r="AZ409" s="19" t="str">
        <f>IF(係数3!F409="","",係数3!F409)</f>
        <v>みやまスマートエネルギー(株)</v>
      </c>
      <c r="BA409" s="19" t="str">
        <f>IF(係数3!G409="","",係数3!G409)</f>
        <v>みやまスマートエネルギー(株)_メニューB(残差)</v>
      </c>
      <c r="BB409" s="19">
        <f t="shared" si="24"/>
        <v>0.44499999999999995</v>
      </c>
      <c r="BD409" s="19" t="str">
        <f>IF(係数3!L410="","",係数3!L410)</f>
        <v>はりま電力(株)</v>
      </c>
    </row>
    <row r="410" spans="47:56">
      <c r="AU410" s="19" t="str">
        <f>IF(係数3!A410="","",係数3!A410)</f>
        <v/>
      </c>
      <c r="AV410" s="19" t="str">
        <f>IF(係数3!B410="","",係数3!B410)</f>
        <v/>
      </c>
      <c r="AW410" s="19" t="str">
        <f>IF(係数3!C410="","",係数3!C410)</f>
        <v>(参考値)事業者全体</v>
      </c>
      <c r="AX410" s="19">
        <f>IF(係数3!D410="","",係数3!D410)</f>
        <v>4.37E-4</v>
      </c>
      <c r="AY410" s="19">
        <f>IF(係数3!E410="","",係数3!E410)</f>
        <v>4.37E-4</v>
      </c>
      <c r="AZ410" s="19" t="str">
        <f>IF(係数3!F410="","",係数3!F410)</f>
        <v>みやまスマートエネルギー(株)</v>
      </c>
      <c r="BA410" s="19" t="str">
        <f>IF(係数3!G410="","",係数3!G410)</f>
        <v>みやまスマートエネルギー(株)_(参考値)事業者全体</v>
      </c>
      <c r="BB410" s="19">
        <f t="shared" si="24"/>
        <v>0.437</v>
      </c>
      <c r="BD410" s="19" t="str">
        <f>IF(係数3!L411="","",係数3!L411)</f>
        <v>(株)ハルエネ</v>
      </c>
    </row>
    <row r="411" spans="47:56">
      <c r="AU411" s="19" t="str">
        <f>IF(係数3!A411="","",係数3!A411)</f>
        <v>A0156</v>
      </c>
      <c r="AV411" s="19" t="str">
        <f>IF(係数3!B411="","",係数3!B411)</f>
        <v>エフィシエント(株)</v>
      </c>
      <c r="AW411" s="19" t="str">
        <f>IF(係数3!C411="","",係数3!C411)</f>
        <v/>
      </c>
      <c r="AX411" s="19">
        <f>IF(係数3!D411="","",係数3!D411)</f>
        <v>4.2200000000000001E-4</v>
      </c>
      <c r="AY411" s="19">
        <f>IF(係数3!E411="","",係数3!E411)</f>
        <v>4.2200000000000001E-4</v>
      </c>
      <c r="AZ411" s="19" t="str">
        <f>IF(係数3!F411="","",係数3!F411)</f>
        <v>エフィシエント(株)</v>
      </c>
      <c r="BA411" s="19" t="str">
        <f>IF(係数3!G411="","",係数3!G411)</f>
        <v>エフィシエント(株)_</v>
      </c>
      <c r="BB411" s="19">
        <f t="shared" si="24"/>
        <v>0.42199999999999999</v>
      </c>
      <c r="BD411" s="19" t="str">
        <f>IF(係数3!L412="","",係数3!L412)</f>
        <v>(株)パルシステム電力</v>
      </c>
    </row>
    <row r="412" spans="47:56">
      <c r="AU412" s="19" t="str">
        <f>IF(係数3!A412="","",係数3!A412)</f>
        <v>A0157</v>
      </c>
      <c r="AV412" s="19" t="str">
        <f>IF(係数3!B412="","",係数3!B412)</f>
        <v>(株)生活クラブエナジー</v>
      </c>
      <c r="AW412" s="19" t="str">
        <f>IF(係数3!C412="","",係数3!C412)</f>
        <v>メニューA</v>
      </c>
      <c r="AX412" s="19">
        <f>IF(係数3!D412="","",係数3!D412)</f>
        <v>2.8299999999999999E-4</v>
      </c>
      <c r="AY412" s="19">
        <f>IF(係数3!E412="","",係数3!E412)</f>
        <v>2.8299999999999999E-4</v>
      </c>
      <c r="AZ412" s="19" t="str">
        <f>IF(係数3!F412="","",係数3!F412)</f>
        <v>(株)生活クラブエナジー</v>
      </c>
      <c r="BA412" s="19" t="str">
        <f>IF(係数3!G412="","",係数3!G412)</f>
        <v>(株)生活クラブエナジー_メニューA</v>
      </c>
      <c r="BB412" s="19">
        <f t="shared" si="24"/>
        <v>0.28299999999999997</v>
      </c>
      <c r="BD412" s="19" t="str">
        <f>IF(係数3!L413="","",係数3!L413)</f>
        <v>(株)パワーエックス</v>
      </c>
    </row>
    <row r="413" spans="47:56">
      <c r="AU413" s="19" t="str">
        <f>IF(係数3!A413="","",係数3!A413)</f>
        <v/>
      </c>
      <c r="AV413" s="19" t="str">
        <f>IF(係数3!B413="","",係数3!B413)</f>
        <v/>
      </c>
      <c r="AW413" s="19" t="str">
        <f>IF(係数3!C413="","",係数3!C413)</f>
        <v>メニューB</v>
      </c>
      <c r="AX413" s="19">
        <f>IF(係数3!D413="","",係数3!D413)</f>
        <v>0</v>
      </c>
      <c r="AY413" s="19">
        <f>IF(係数3!E413="","",係数3!E413)</f>
        <v>0</v>
      </c>
      <c r="AZ413" s="19" t="str">
        <f>IF(係数3!F413="","",係数3!F413)</f>
        <v>(株)生活クラブエナジー</v>
      </c>
      <c r="BA413" s="19" t="str">
        <f>IF(係数3!G413="","",係数3!G413)</f>
        <v>(株)生活クラブエナジー_メニューB</v>
      </c>
      <c r="BB413" s="19">
        <f t="shared" si="24"/>
        <v>0</v>
      </c>
      <c r="BD413" s="19" t="str">
        <f>IF(係数3!L414="","",係数3!L414)</f>
        <v>(株)パワー・オプティマイザー</v>
      </c>
    </row>
    <row r="414" spans="47:56">
      <c r="AU414" s="19" t="str">
        <f>IF(係数3!A414="","",係数3!A414)</f>
        <v/>
      </c>
      <c r="AV414" s="19" t="str">
        <f>IF(係数3!B414="","",係数3!B414)</f>
        <v/>
      </c>
      <c r="AW414" s="19" t="str">
        <f>IF(係数3!C414="","",係数3!C414)</f>
        <v>メニューC(残差)</v>
      </c>
      <c r="AX414" s="19">
        <f>IF(係数3!D414="","",係数3!D414)</f>
        <v>5.5500000000000005E-4</v>
      </c>
      <c r="AY414" s="19">
        <f>IF(係数3!E414="","",係数3!E414)</f>
        <v>5.5500000000000005E-4</v>
      </c>
      <c r="AZ414" s="19" t="str">
        <f>IF(係数3!F414="","",係数3!F414)</f>
        <v>(株)生活クラブエナジー</v>
      </c>
      <c r="BA414" s="19" t="str">
        <f>IF(係数3!G414="","",係数3!G414)</f>
        <v>(株)生活クラブエナジー_メニューC(残差)</v>
      </c>
      <c r="BB414" s="19">
        <f t="shared" si="24"/>
        <v>0.55500000000000005</v>
      </c>
      <c r="BD414" s="19" t="str">
        <f>IF(係数3!L415="","",係数3!L415)</f>
        <v>パワーネクスト(株)</v>
      </c>
    </row>
    <row r="415" spans="47:56">
      <c r="AU415" s="19" t="str">
        <f>IF(係数3!A415="","",係数3!A415)</f>
        <v/>
      </c>
      <c r="AV415" s="19" t="str">
        <f>IF(係数3!B415="","",係数3!B415)</f>
        <v/>
      </c>
      <c r="AW415" s="19" t="str">
        <f>IF(係数3!C415="","",係数3!C415)</f>
        <v>(参考値)事業者全体</v>
      </c>
      <c r="AX415" s="19">
        <f>IF(係数3!D415="","",係数3!D415)</f>
        <v>5.2099999999999998E-4</v>
      </c>
      <c r="AY415" s="19">
        <f>IF(係数3!E415="","",係数3!E415)</f>
        <v>5.2099999999999998E-4</v>
      </c>
      <c r="AZ415" s="19" t="str">
        <f>IF(係数3!F415="","",係数3!F415)</f>
        <v>(株)生活クラブエナジー</v>
      </c>
      <c r="BA415" s="19" t="str">
        <f>IF(係数3!G415="","",係数3!G415)</f>
        <v>(株)生活クラブエナジー_(参考値)事業者全体</v>
      </c>
      <c r="BB415" s="19">
        <f t="shared" si="24"/>
        <v>0.52100000000000002</v>
      </c>
      <c r="BD415" s="19" t="str">
        <f>IF(係数3!L416="","",係数3!L416)</f>
        <v>バンプーパワートレーディング合同会社</v>
      </c>
    </row>
    <row r="416" spans="47:56">
      <c r="AU416" s="19" t="str">
        <f>IF(係数3!A416="","",係数3!A416)</f>
        <v>A0158</v>
      </c>
      <c r="AV416" s="19" t="str">
        <f>IF(係数3!B416="","",係数3!B416)</f>
        <v>生活協同組合コープこうべ</v>
      </c>
      <c r="AW416" s="19" t="str">
        <f>IF(係数3!C416="","",係数3!C416)</f>
        <v>メニューA</v>
      </c>
      <c r="AX416" s="19">
        <f>IF(係数3!D416="","",係数3!D416)</f>
        <v>3.8699999999999997E-4</v>
      </c>
      <c r="AY416" s="19">
        <f>IF(係数3!E416="","",係数3!E416)</f>
        <v>3.8699999999999997E-4</v>
      </c>
      <c r="AZ416" s="19" t="str">
        <f>IF(係数3!F416="","",係数3!F416)</f>
        <v>生活協同組合コープこうべ</v>
      </c>
      <c r="BA416" s="19" t="str">
        <f>IF(係数3!G416="","",係数3!G416)</f>
        <v>生活協同組合コープこうべ_メニューA</v>
      </c>
      <c r="BB416" s="19">
        <f t="shared" si="24"/>
        <v>0.38699999999999996</v>
      </c>
      <c r="BD416" s="19" t="str">
        <f>IF(係数3!L417="","",係数3!L417)</f>
        <v>ひおき地域エネルギー(株)</v>
      </c>
    </row>
    <row r="417" spans="47:56">
      <c r="AU417" s="19" t="str">
        <f>IF(係数3!A417="","",係数3!A417)</f>
        <v/>
      </c>
      <c r="AV417" s="19" t="str">
        <f>IF(係数3!B417="","",係数3!B417)</f>
        <v/>
      </c>
      <c r="AW417" s="19" t="str">
        <f>IF(係数3!C417="","",係数3!C417)</f>
        <v>メニューB</v>
      </c>
      <c r="AX417" s="19">
        <f>IF(係数3!D417="","",係数3!D417)</f>
        <v>3.6299999999999999E-4</v>
      </c>
      <c r="AY417" s="19">
        <f>IF(係数3!E417="","",係数3!E417)</f>
        <v>3.6299999999999999E-4</v>
      </c>
      <c r="AZ417" s="19" t="str">
        <f>IF(係数3!F417="","",係数3!F417)</f>
        <v>生活協同組合コープこうべ</v>
      </c>
      <c r="BA417" s="19" t="str">
        <f>IF(係数3!G417="","",係数3!G417)</f>
        <v>生活協同組合コープこうべ_メニューB</v>
      </c>
      <c r="BB417" s="19">
        <f t="shared" si="24"/>
        <v>0.36299999999999999</v>
      </c>
      <c r="BD417" s="19" t="str">
        <f>IF(係数3!L418="","",係数3!L418)</f>
        <v>東広島スマートエネルギー(株)</v>
      </c>
    </row>
    <row r="418" spans="47:56">
      <c r="AU418" s="19" t="str">
        <f>IF(係数3!A418="","",係数3!A418)</f>
        <v/>
      </c>
      <c r="AV418" s="19" t="str">
        <f>IF(係数3!B418="","",係数3!B418)</f>
        <v/>
      </c>
      <c r="AW418" s="19" t="str">
        <f>IF(係数3!C418="","",係数3!C418)</f>
        <v>メニューC(残差)</v>
      </c>
      <c r="AX418" s="19">
        <f>IF(係数3!D418="","",係数3!D418)</f>
        <v>3.9500000000000001E-4</v>
      </c>
      <c r="AY418" s="19">
        <f>IF(係数3!E418="","",係数3!E418)</f>
        <v>3.9500000000000001E-4</v>
      </c>
      <c r="AZ418" s="19" t="str">
        <f>IF(係数3!F418="","",係数3!F418)</f>
        <v>生活協同組合コープこうべ</v>
      </c>
      <c r="BA418" s="19" t="str">
        <f>IF(係数3!G418="","",係数3!G418)</f>
        <v>生活協同組合コープこうべ_メニューC(残差)</v>
      </c>
      <c r="BB418" s="19">
        <f t="shared" si="24"/>
        <v>0.39500000000000002</v>
      </c>
      <c r="BD418" s="19" t="str">
        <f>IF(係数3!L419="","",係数3!L419)</f>
        <v>一般社団法人東松島みらいとし機構</v>
      </c>
    </row>
    <row r="419" spans="47:56">
      <c r="AU419" s="19" t="str">
        <f>IF(係数3!A419="","",係数3!A419)</f>
        <v/>
      </c>
      <c r="AV419" s="19" t="str">
        <f>IF(係数3!B419="","",係数3!B419)</f>
        <v/>
      </c>
      <c r="AW419" s="19" t="str">
        <f>IF(係数3!C419="","",係数3!C419)</f>
        <v>(参考値)事業者全体</v>
      </c>
      <c r="AX419" s="19">
        <f>IF(係数3!D419="","",係数3!D419)</f>
        <v>3.8699999999999997E-4</v>
      </c>
      <c r="AY419" s="19">
        <f>IF(係数3!E419="","",係数3!E419)</f>
        <v>3.8699999999999997E-4</v>
      </c>
      <c r="AZ419" s="19" t="str">
        <f>IF(係数3!F419="","",係数3!F419)</f>
        <v>生活協同組合コープこうべ</v>
      </c>
      <c r="BA419" s="19" t="str">
        <f>IF(係数3!G419="","",係数3!G419)</f>
        <v>生活協同組合コープこうべ_(参考値)事業者全体</v>
      </c>
      <c r="BB419" s="19">
        <f t="shared" si="24"/>
        <v>0.38699999999999996</v>
      </c>
      <c r="BD419" s="19" t="str">
        <f>IF(係数3!L420="","",係数3!L420)</f>
        <v>日高都市ガス(株)</v>
      </c>
    </row>
    <row r="420" spans="47:56">
      <c r="AU420" s="19" t="str">
        <f>IF(係数3!A420="","",係数3!A420)</f>
        <v>A0159</v>
      </c>
      <c r="AV420" s="19" t="str">
        <f>IF(係数3!B420="","",係数3!B420)</f>
        <v>(株)シーエナジー</v>
      </c>
      <c r="AW420" s="19" t="str">
        <f>IF(係数3!C420="","",係数3!C420)</f>
        <v/>
      </c>
      <c r="AX420" s="19">
        <f>IF(係数3!D420="","",係数3!D420)</f>
        <v>4.1899999999999999E-4</v>
      </c>
      <c r="AY420" s="19">
        <f>IF(係数3!E420="","",係数3!E420)</f>
        <v>4.1899999999999999E-4</v>
      </c>
      <c r="AZ420" s="19" t="str">
        <f>IF(係数3!F420="","",係数3!F420)</f>
        <v>(株)シーエナジー</v>
      </c>
      <c r="BA420" s="19" t="str">
        <f>IF(係数3!G420="","",係数3!G420)</f>
        <v>(株)シーエナジー_</v>
      </c>
      <c r="BB420" s="19">
        <f t="shared" si="24"/>
        <v>0.41899999999999998</v>
      </c>
      <c r="BD420" s="19" t="str">
        <f>IF(係数3!L421="","",係数3!L421)</f>
        <v>日田グリーン電力(株)</v>
      </c>
    </row>
    <row r="421" spans="47:56">
      <c r="AU421" s="19" t="str">
        <f>IF(係数3!A421="","",係数3!A421)</f>
        <v>A0160</v>
      </c>
      <c r="AV421" s="19" t="str">
        <f>IF(係数3!B421="","",係数3!B421)</f>
        <v>角栄ガス(株)</v>
      </c>
      <c r="AW421" s="19" t="str">
        <f>IF(係数3!C421="","",係数3!C421)</f>
        <v/>
      </c>
      <c r="AX421" s="19">
        <f>IF(係数3!D421="","",係数3!D421)</f>
        <v>4.1899999999999999E-4</v>
      </c>
      <c r="AY421" s="19">
        <f>IF(係数3!E421="","",係数3!E421)</f>
        <v>4.1899999999999999E-4</v>
      </c>
      <c r="AZ421" s="19" t="str">
        <f>IF(係数3!F421="","",係数3!F421)</f>
        <v>角栄ガス(株)</v>
      </c>
      <c r="BA421" s="19" t="str">
        <f>IF(係数3!G421="","",係数3!G421)</f>
        <v>角栄ガス(株)_</v>
      </c>
      <c r="BB421" s="19">
        <f t="shared" si="24"/>
        <v>0.41899999999999998</v>
      </c>
      <c r="BD421" s="19" t="str">
        <f>IF(係数3!L422="","",係数3!L422)</f>
        <v>飛騨高山電力(株)</v>
      </c>
    </row>
    <row r="422" spans="47:56">
      <c r="AU422" s="19" t="str">
        <f>IF(係数3!A422="","",係数3!A422)</f>
        <v>A0161</v>
      </c>
      <c r="AV422" s="19" t="str">
        <f>IF(係数3!B422="","",係数3!B422)</f>
        <v>京葉瓦斯(株)</v>
      </c>
      <c r="AW422" s="19" t="str">
        <f>IF(係数3!C422="","",係数3!C422)</f>
        <v>メニューA</v>
      </c>
      <c r="AX422" s="19">
        <f>IF(係数3!D422="","",係数3!D422)</f>
        <v>0</v>
      </c>
      <c r="AY422" s="19">
        <f>IF(係数3!E422="","",係数3!E422)</f>
        <v>0</v>
      </c>
      <c r="AZ422" s="19" t="str">
        <f>IF(係数3!F422="","",係数3!F422)</f>
        <v>京葉瓦斯(株)</v>
      </c>
      <c r="BA422" s="19" t="str">
        <f>IF(係数3!G422="","",係数3!G422)</f>
        <v>京葉瓦斯(株)_メニューA</v>
      </c>
      <c r="BB422" s="19">
        <f t="shared" si="24"/>
        <v>0</v>
      </c>
      <c r="BD422" s="19" t="str">
        <f>IF(係数3!L423="","",係数3!L423)</f>
        <v>(株)ビビット</v>
      </c>
    </row>
    <row r="423" spans="47:56">
      <c r="AU423" s="19" t="str">
        <f>IF(係数3!A423="","",係数3!A423)</f>
        <v/>
      </c>
      <c r="AV423" s="19" t="str">
        <f>IF(係数3!B423="","",係数3!B423)</f>
        <v/>
      </c>
      <c r="AW423" s="19" t="str">
        <f>IF(係数3!C423="","",係数3!C423)</f>
        <v>メニューB(残差)</v>
      </c>
      <c r="AX423" s="19">
        <f>IF(係数3!D423="","",係数3!D423)</f>
        <v>5.4600000000000004E-4</v>
      </c>
      <c r="AY423" s="19">
        <f>IF(係数3!E423="","",係数3!E423)</f>
        <v>5.4600000000000004E-4</v>
      </c>
      <c r="AZ423" s="19" t="str">
        <f>IF(係数3!F423="","",係数3!F423)</f>
        <v>京葉瓦斯(株)</v>
      </c>
      <c r="BA423" s="19" t="str">
        <f>IF(係数3!G423="","",係数3!G423)</f>
        <v>京葉瓦斯(株)_メニューB(残差)</v>
      </c>
      <c r="BB423" s="19">
        <f t="shared" si="24"/>
        <v>0.54600000000000004</v>
      </c>
      <c r="BD423" s="19" t="str">
        <f>IF(係数3!L424="","",係数3!L424)</f>
        <v>ヒューリックプロパティソリューション(株)</v>
      </c>
    </row>
    <row r="424" spans="47:56">
      <c r="AU424" s="19" t="str">
        <f>IF(係数3!A424="","",係数3!A424)</f>
        <v/>
      </c>
      <c r="AV424" s="19" t="str">
        <f>IF(係数3!B424="","",係数3!B424)</f>
        <v/>
      </c>
      <c r="AW424" s="19" t="str">
        <f>IF(係数3!C424="","",係数3!C424)</f>
        <v>(参考値)事業者全体</v>
      </c>
      <c r="AX424" s="19">
        <f>IF(係数3!D424="","",係数3!D424)</f>
        <v>5.4100000000000003E-4</v>
      </c>
      <c r="AY424" s="19">
        <f>IF(係数3!E424="","",係数3!E424)</f>
        <v>5.4100000000000003E-4</v>
      </c>
      <c r="AZ424" s="19" t="str">
        <f>IF(係数3!F424="","",係数3!F424)</f>
        <v>京葉瓦斯(株)</v>
      </c>
      <c r="BA424" s="19" t="str">
        <f>IF(係数3!G424="","",係数3!G424)</f>
        <v>京葉瓦斯(株)_(参考値)事業者全体</v>
      </c>
      <c r="BB424" s="19">
        <f t="shared" si="24"/>
        <v>0.54100000000000004</v>
      </c>
      <c r="BD424" s="19" t="str">
        <f>IF(係数3!L425="","",係数3!L425)</f>
        <v>兵庫電力(株)</v>
      </c>
    </row>
    <row r="425" spans="47:56">
      <c r="AU425" s="19" t="str">
        <f>IF(係数3!A425="","",係数3!A425)</f>
        <v>A0162</v>
      </c>
      <c r="AV425" s="19" t="str">
        <f>IF(係数3!B425="","",係数3!B425)</f>
        <v>TOPPANホールディングス(株)</v>
      </c>
      <c r="AW425" s="19" t="str">
        <f>IF(係数3!C425="","",係数3!C425)</f>
        <v>メニューA</v>
      </c>
      <c r="AX425" s="19">
        <f>IF(係数3!D425="","",係数3!D425)</f>
        <v>8.3999999999999995E-5</v>
      </c>
      <c r="AY425" s="19">
        <f>IF(係数3!E425="","",係数3!E425)</f>
        <v>8.3999999999999995E-5</v>
      </c>
      <c r="AZ425" s="19" t="str">
        <f>IF(係数3!F425="","",係数3!F425)</f>
        <v>TOPPANホールディングス(株)</v>
      </c>
      <c r="BA425" s="19" t="str">
        <f>IF(係数3!G425="","",係数3!G425)</f>
        <v>TOPPANホールディングス(株)_メニューA</v>
      </c>
      <c r="BB425" s="19">
        <f t="shared" si="24"/>
        <v>8.3999999999999991E-2</v>
      </c>
      <c r="BD425" s="19" t="str">
        <f>IF(係数3!L426="","",係数3!L426)</f>
        <v>弘前ガス(株)</v>
      </c>
    </row>
    <row r="426" spans="47:56">
      <c r="AU426" s="19" t="str">
        <f>IF(係数3!A426="","",係数3!A426)</f>
        <v/>
      </c>
      <c r="AV426" s="19" t="str">
        <f>IF(係数3!B426="","",係数3!B426)</f>
        <v/>
      </c>
      <c r="AW426" s="19" t="str">
        <f>IF(係数3!C426="","",係数3!C426)</f>
        <v>メニューB</v>
      </c>
      <c r="AX426" s="19">
        <f>IF(係数3!D426="","",係数3!D426)</f>
        <v>1.7200000000000001E-4</v>
      </c>
      <c r="AY426" s="19">
        <f>IF(係数3!E426="","",係数3!E426)</f>
        <v>1.7200000000000001E-4</v>
      </c>
      <c r="AZ426" s="19" t="str">
        <f>IF(係数3!F426="","",係数3!F426)</f>
        <v>TOPPANホールディングス(株)</v>
      </c>
      <c r="BA426" s="19" t="str">
        <f>IF(係数3!G426="","",係数3!G426)</f>
        <v>TOPPANホールディングス(株)_メニューB</v>
      </c>
      <c r="BB426" s="19">
        <f t="shared" si="24"/>
        <v>0.17200000000000001</v>
      </c>
      <c r="BD426" s="19" t="str">
        <f>IF(係数3!L427="","",係数3!L427)</f>
        <v>広島ガス(株)</v>
      </c>
    </row>
    <row r="427" spans="47:56">
      <c r="AU427" s="19" t="str">
        <f>IF(係数3!A427="","",係数3!A427)</f>
        <v/>
      </c>
      <c r="AV427" s="19" t="str">
        <f>IF(係数3!B427="","",係数3!B427)</f>
        <v/>
      </c>
      <c r="AW427" s="19" t="str">
        <f>IF(係数3!C427="","",係数3!C427)</f>
        <v>メニューC</v>
      </c>
      <c r="AX427" s="19">
        <f>IF(係数3!D427="","",係数3!D427)</f>
        <v>1.8000000000000001E-4</v>
      </c>
      <c r="AY427" s="19">
        <f>IF(係数3!E427="","",係数3!E427)</f>
        <v>1.8000000000000001E-4</v>
      </c>
      <c r="AZ427" s="19" t="str">
        <f>IF(係数3!F427="","",係数3!F427)</f>
        <v>TOPPANホールディングス(株)</v>
      </c>
      <c r="BA427" s="19" t="str">
        <f>IF(係数3!G427="","",係数3!G427)</f>
        <v>TOPPANホールディングス(株)_メニューC</v>
      </c>
      <c r="BB427" s="19">
        <f t="shared" si="24"/>
        <v>0.18000000000000002</v>
      </c>
      <c r="BD427" s="19" t="str">
        <f>IF(係数3!L428="","",係数3!L428)</f>
        <v>(株)ファミリーネット・ジャパン</v>
      </c>
    </row>
    <row r="428" spans="47:56">
      <c r="AU428" s="19" t="str">
        <f>IF(係数3!A428="","",係数3!A428)</f>
        <v/>
      </c>
      <c r="AV428" s="19" t="str">
        <f>IF(係数3!B428="","",係数3!B428)</f>
        <v/>
      </c>
      <c r="AW428" s="19" t="str">
        <f>IF(係数3!C428="","",係数3!C428)</f>
        <v>メニューD(残差)</v>
      </c>
      <c r="AX428" s="19">
        <f>IF(係数3!D428="","",係数3!D428)</f>
        <v>5.04E-4</v>
      </c>
      <c r="AY428" s="19">
        <f>IF(係数3!E428="","",係数3!E428)</f>
        <v>5.04E-4</v>
      </c>
      <c r="AZ428" s="19" t="str">
        <f>IF(係数3!F428="","",係数3!F428)</f>
        <v>TOPPANホールディングス(株)</v>
      </c>
      <c r="BA428" s="19" t="str">
        <f>IF(係数3!G428="","",係数3!G428)</f>
        <v>TOPPANホールディングス(株)_メニューD(残差)</v>
      </c>
      <c r="BB428" s="19">
        <f t="shared" si="24"/>
        <v>0.504</v>
      </c>
      <c r="BD428" s="19" t="str">
        <f>IF(係数3!L429="","",係数3!L429)</f>
        <v>(株)ファラデー</v>
      </c>
    </row>
    <row r="429" spans="47:56">
      <c r="AU429" s="19" t="str">
        <f>IF(係数3!A429="","",係数3!A429)</f>
        <v/>
      </c>
      <c r="AV429" s="19" t="str">
        <f>IF(係数3!B429="","",係数3!B429)</f>
        <v/>
      </c>
      <c r="AW429" s="19" t="str">
        <f>IF(係数3!C429="","",係数3!C429)</f>
        <v>(参考値)事業者全体</v>
      </c>
      <c r="AX429" s="19">
        <f>IF(係数3!D429="","",係数3!D429)</f>
        <v>4.5399999999999998E-4</v>
      </c>
      <c r="AY429" s="19">
        <f>IF(係数3!E429="","",係数3!E429)</f>
        <v>4.5399999999999998E-4</v>
      </c>
      <c r="AZ429" s="19" t="str">
        <f>IF(係数3!F429="","",係数3!F429)</f>
        <v>TOPPANホールディングス(株)</v>
      </c>
      <c r="BA429" s="19" t="str">
        <f>IF(係数3!G429="","",係数3!G429)</f>
        <v>TOPPANホールディングス(株)_(参考値)事業者全体</v>
      </c>
      <c r="BB429" s="19">
        <f t="shared" si="24"/>
        <v>0.45399999999999996</v>
      </c>
      <c r="BD429" s="19" t="str">
        <f>IF(係数3!L430="","",係数3!L430)</f>
        <v>フィンテックラボ協同組合</v>
      </c>
    </row>
    <row r="430" spans="47:56">
      <c r="AU430" s="19" t="str">
        <f>IF(係数3!A430="","",係数3!A430)</f>
        <v>A0163</v>
      </c>
      <c r="AV430" s="19" t="str">
        <f>IF(係数3!B430="","",係数3!B430)</f>
        <v>伊勢崎ガス(株)</v>
      </c>
      <c r="AW430" s="19" t="str">
        <f>IF(係数3!C430="","",係数3!C430)</f>
        <v>メニューA</v>
      </c>
      <c r="AX430" s="19">
        <f>IF(係数3!D430="","",係数3!D430)</f>
        <v>0</v>
      </c>
      <c r="AY430" s="19">
        <f>IF(係数3!E430="","",係数3!E430)</f>
        <v>0</v>
      </c>
      <c r="AZ430" s="19" t="str">
        <f>IF(係数3!F430="","",係数3!F430)</f>
        <v>伊勢崎ガス(株)</v>
      </c>
      <c r="BA430" s="19" t="str">
        <f>IF(係数3!G430="","",係数3!G430)</f>
        <v>伊勢崎ガス(株)_メニューA</v>
      </c>
      <c r="BB430" s="19">
        <f t="shared" si="24"/>
        <v>0</v>
      </c>
      <c r="BD430" s="19" t="str">
        <f>IF(係数3!L431="","",係数3!L431)</f>
        <v>(株)フォーバルテレコム</v>
      </c>
    </row>
    <row r="431" spans="47:56">
      <c r="AU431" s="19" t="str">
        <f>IF(係数3!A431="","",係数3!A431)</f>
        <v/>
      </c>
      <c r="AV431" s="19" t="str">
        <f>IF(係数3!B431="","",係数3!B431)</f>
        <v/>
      </c>
      <c r="AW431" s="19" t="str">
        <f>IF(係数3!C431="","",係数3!C431)</f>
        <v>メニューB(残差)</v>
      </c>
      <c r="AX431" s="19">
        <f>IF(係数3!D431="","",係数3!D431)</f>
        <v>4.2000000000000002E-4</v>
      </c>
      <c r="AY431" s="19">
        <f>IF(係数3!E431="","",係数3!E431)</f>
        <v>4.2000000000000002E-4</v>
      </c>
      <c r="AZ431" s="19" t="str">
        <f>IF(係数3!F431="","",係数3!F431)</f>
        <v>伊勢崎ガス(株)</v>
      </c>
      <c r="BA431" s="19" t="str">
        <f>IF(係数3!G431="","",係数3!G431)</f>
        <v>伊勢崎ガス(株)_メニューB(残差)</v>
      </c>
      <c r="BB431" s="19">
        <f t="shared" si="24"/>
        <v>0.42000000000000004</v>
      </c>
      <c r="BD431" s="19" t="str">
        <f>IF(係数3!L432="","",係数3!L432)</f>
        <v>(株)フォレストパワー</v>
      </c>
    </row>
    <row r="432" spans="47:56">
      <c r="AU432" s="19" t="str">
        <f>IF(係数3!A432="","",係数3!A432)</f>
        <v/>
      </c>
      <c r="AV432" s="19" t="str">
        <f>IF(係数3!B432="","",係数3!B432)</f>
        <v/>
      </c>
      <c r="AW432" s="19" t="str">
        <f>IF(係数3!C432="","",係数3!C432)</f>
        <v>(参考値)事業者全体</v>
      </c>
      <c r="AX432" s="19">
        <f>IF(係数3!D432="","",係数3!D432)</f>
        <v>4.1300000000000001E-4</v>
      </c>
      <c r="AY432" s="19">
        <f>IF(係数3!E432="","",係数3!E432)</f>
        <v>4.1300000000000001E-4</v>
      </c>
      <c r="AZ432" s="19" t="str">
        <f>IF(係数3!F432="","",係数3!F432)</f>
        <v>伊勢崎ガス(株)</v>
      </c>
      <c r="BA432" s="19" t="str">
        <f>IF(係数3!G432="","",係数3!G432)</f>
        <v>伊勢崎ガス(株)_(参考値)事業者全体</v>
      </c>
      <c r="BB432" s="19">
        <f t="shared" si="24"/>
        <v>0.41300000000000003</v>
      </c>
      <c r="BD432" s="19" t="str">
        <f>IF(係数3!L433="","",係数3!L433)</f>
        <v>ふかやeパワー(株)</v>
      </c>
    </row>
    <row r="433" spans="47:56">
      <c r="AU433" s="19" t="str">
        <f>IF(係数3!A433="","",係数3!A433)</f>
        <v>A0164</v>
      </c>
      <c r="AV433" s="19" t="str">
        <f>IF(係数3!B433="","",係数3!B433)</f>
        <v>キヤノンマーケティングジャパン(株)</v>
      </c>
      <c r="AW433" s="19" t="str">
        <f>IF(係数3!C433="","",係数3!C433)</f>
        <v/>
      </c>
      <c r="AX433" s="19">
        <f>IF(係数3!D433="","",係数3!D433)</f>
        <v>4.1899999999999999E-4</v>
      </c>
      <c r="AY433" s="19">
        <f>IF(係数3!E433="","",係数3!E433)</f>
        <v>4.1899999999999999E-4</v>
      </c>
      <c r="AZ433" s="19" t="str">
        <f>IF(係数3!F433="","",係数3!F433)</f>
        <v>キヤノンマーケティングジャパン(株)</v>
      </c>
      <c r="BA433" s="19" t="str">
        <f>IF(係数3!G433="","",係数3!G433)</f>
        <v>キヤノンマーケティングジャパン(株)_</v>
      </c>
      <c r="BB433" s="19">
        <f t="shared" si="24"/>
        <v>0.41899999999999998</v>
      </c>
      <c r="BD433" s="19" t="str">
        <f>IF(係数3!L434="","",係数3!L434)</f>
        <v>福井電力(株)</v>
      </c>
    </row>
    <row r="434" spans="47:56">
      <c r="AU434" s="19" t="str">
        <f>IF(係数3!A434="","",係数3!A434)</f>
        <v>A0165</v>
      </c>
      <c r="AV434" s="19" t="str">
        <f>IF(係数3!B434="","",係数3!B434)</f>
        <v>(株)とっとり市民電力</v>
      </c>
      <c r="AW434" s="19" t="str">
        <f>IF(係数3!C434="","",係数3!C434)</f>
        <v>メニューA</v>
      </c>
      <c r="AX434" s="19">
        <f>IF(係数3!D434="","",係数3!D434)</f>
        <v>0</v>
      </c>
      <c r="AY434" s="19">
        <f>IF(係数3!E434="","",係数3!E434)</f>
        <v>0</v>
      </c>
      <c r="AZ434" s="19" t="str">
        <f>IF(係数3!F434="","",係数3!F434)</f>
        <v>(株)とっとり市民電力</v>
      </c>
      <c r="BA434" s="19" t="str">
        <f>IF(係数3!G434="","",係数3!G434)</f>
        <v>(株)とっとり市民電力_メニューA</v>
      </c>
      <c r="BB434" s="19">
        <f t="shared" si="24"/>
        <v>0</v>
      </c>
      <c r="BD434" s="19" t="str">
        <f>IF(係数3!L435="","",係数3!L435)</f>
        <v>ふくしま新電力(株)</v>
      </c>
    </row>
    <row r="435" spans="47:56">
      <c r="AU435" s="19" t="str">
        <f>IF(係数3!A435="","",係数3!A435)</f>
        <v/>
      </c>
      <c r="AV435" s="19" t="str">
        <f>IF(係数3!B435="","",係数3!B435)</f>
        <v/>
      </c>
      <c r="AW435" s="19" t="str">
        <f>IF(係数3!C435="","",係数3!C435)</f>
        <v>メニューB(残差)</v>
      </c>
      <c r="AX435" s="19">
        <f>IF(係数3!D435="","",係数3!D435)</f>
        <v>2.9599999999999998E-4</v>
      </c>
      <c r="AY435" s="19">
        <f>IF(係数3!E435="","",係数3!E435)</f>
        <v>2.9599999999999998E-4</v>
      </c>
      <c r="AZ435" s="19" t="str">
        <f>IF(係数3!F435="","",係数3!F435)</f>
        <v>(株)とっとり市民電力</v>
      </c>
      <c r="BA435" s="19" t="str">
        <f>IF(係数3!G435="","",係数3!G435)</f>
        <v>(株)とっとり市民電力_メニューB(残差)</v>
      </c>
      <c r="BB435" s="19">
        <f t="shared" si="24"/>
        <v>0.29599999999999999</v>
      </c>
      <c r="BD435" s="19" t="str">
        <f>IF(係数3!L436="","",係数3!L436)</f>
        <v>福島フェニックス電力(株)</v>
      </c>
    </row>
    <row r="436" spans="47:56">
      <c r="AU436" s="19" t="str">
        <f>IF(係数3!A436="","",係数3!A436)</f>
        <v/>
      </c>
      <c r="AV436" s="19" t="str">
        <f>IF(係数3!B436="","",係数3!B436)</f>
        <v/>
      </c>
      <c r="AW436" s="19" t="str">
        <f>IF(係数3!C436="","",係数3!C436)</f>
        <v>(参考値)事業者全体</v>
      </c>
      <c r="AX436" s="19">
        <f>IF(係数3!D436="","",係数3!D436)</f>
        <v>2.9100000000000003E-4</v>
      </c>
      <c r="AY436" s="19">
        <f>IF(係数3!E436="","",係数3!E436)</f>
        <v>2.9100000000000003E-4</v>
      </c>
      <c r="AZ436" s="19" t="str">
        <f>IF(係数3!F436="","",係数3!F436)</f>
        <v>(株)とっとり市民電力</v>
      </c>
      <c r="BA436" s="19" t="str">
        <f>IF(係数3!G436="","",係数3!G436)</f>
        <v>(株)とっとり市民電力_(参考値)事業者全体</v>
      </c>
      <c r="BB436" s="19">
        <f t="shared" si="24"/>
        <v>0.29100000000000004</v>
      </c>
      <c r="BD436" s="19" t="str">
        <f>IF(係数3!L437="","",係数3!L437)</f>
        <v>福山未来エナジー(株)</v>
      </c>
    </row>
    <row r="437" spans="47:56">
      <c r="AU437" s="19" t="str">
        <f>IF(係数3!A437="","",係数3!A437)</f>
        <v>A0166</v>
      </c>
      <c r="AV437" s="19" t="str">
        <f>IF(係数3!B437="","",係数3!B437)</f>
        <v>(株)エクスゲート(旧：(株)イーエムアイ)</v>
      </c>
      <c r="AW437" s="19" t="str">
        <f>IF(係数3!C437="","",係数3!C437)</f>
        <v/>
      </c>
      <c r="AX437" s="19">
        <f>IF(係数3!D437="","",係数3!D437)</f>
        <v>7.1599999999999995E-4</v>
      </c>
      <c r="AY437" s="19">
        <f>IF(係数3!E437="","",係数3!E437)</f>
        <v>7.1599999999999995E-4</v>
      </c>
      <c r="AZ437" s="19" t="str">
        <f>IF(係数3!F437="","",係数3!F437)</f>
        <v>(株)エクスゲート(旧：(株)イーエムアイ)</v>
      </c>
      <c r="BA437" s="19" t="str">
        <f>IF(係数3!G437="","",係数3!G437)</f>
        <v>(株)エクスゲート(旧：(株)イーエムアイ)_</v>
      </c>
      <c r="BB437" s="19">
        <f t="shared" si="24"/>
        <v>0.71599999999999997</v>
      </c>
      <c r="BD437" s="19" t="str">
        <f>IF(係数3!L438="","",係数3!L438)</f>
        <v>富士山エナジー(株)</v>
      </c>
    </row>
    <row r="438" spans="47:56">
      <c r="AU438" s="19" t="str">
        <f>IF(係数3!A438="","",係数3!A438)</f>
        <v>A0167</v>
      </c>
      <c r="AV438" s="19" t="str">
        <f>IF(係数3!B438="","",係数3!B438)</f>
        <v>佐野瓦斯(株)</v>
      </c>
      <c r="AW438" s="19" t="str">
        <f>IF(係数3!C438="","",係数3!C438)</f>
        <v>メニューA</v>
      </c>
      <c r="AX438" s="19">
        <f>IF(係数3!D438="","",係数3!D438)</f>
        <v>0</v>
      </c>
      <c r="AY438" s="19">
        <f>IF(係数3!E438="","",係数3!E438)</f>
        <v>0</v>
      </c>
      <c r="AZ438" s="19" t="str">
        <f>IF(係数3!F438="","",係数3!F438)</f>
        <v>佐野瓦斯(株)</v>
      </c>
      <c r="BA438" s="19" t="str">
        <f>IF(係数3!G438="","",係数3!G438)</f>
        <v>佐野瓦斯(株)_メニューA</v>
      </c>
      <c r="BB438" s="19">
        <f t="shared" si="24"/>
        <v>0</v>
      </c>
      <c r="BD438" s="19" t="str">
        <f>IF(係数3!L439="","",係数3!L439)</f>
        <v>(株)藤田商店</v>
      </c>
    </row>
    <row r="439" spans="47:56">
      <c r="AU439" s="19" t="str">
        <f>IF(係数3!A439="","",係数3!A439)</f>
        <v/>
      </c>
      <c r="AV439" s="19" t="str">
        <f>IF(係数3!B439="","",係数3!B439)</f>
        <v/>
      </c>
      <c r="AW439" s="19" t="str">
        <f>IF(係数3!C439="","",係数3!C439)</f>
        <v>メニューB(残差)</v>
      </c>
      <c r="AX439" s="19">
        <f>IF(係数3!D439="","",係数3!D439)</f>
        <v>4.0999999999999999E-4</v>
      </c>
      <c r="AY439" s="19">
        <f>IF(係数3!E439="","",係数3!E439)</f>
        <v>4.0999999999999999E-4</v>
      </c>
      <c r="AZ439" s="19" t="str">
        <f>IF(係数3!F439="","",係数3!F439)</f>
        <v>佐野瓦斯(株)</v>
      </c>
      <c r="BA439" s="19" t="str">
        <f>IF(係数3!G439="","",係数3!G439)</f>
        <v>佐野瓦斯(株)_メニューB(残差)</v>
      </c>
      <c r="BB439" s="19">
        <f t="shared" si="24"/>
        <v>0.41</v>
      </c>
      <c r="BD439" s="19" t="str">
        <f>IF(係数3!L440="","",係数3!L440)</f>
        <v>フジ物産(株)</v>
      </c>
    </row>
    <row r="440" spans="47:56">
      <c r="AU440" s="19" t="str">
        <f>IF(係数3!A440="","",係数3!A440)</f>
        <v/>
      </c>
      <c r="AV440" s="19" t="str">
        <f>IF(係数3!B440="","",係数3!B440)</f>
        <v/>
      </c>
      <c r="AW440" s="19" t="str">
        <f>IF(係数3!C440="","",係数3!C440)</f>
        <v>(参考値)事業者全体</v>
      </c>
      <c r="AX440" s="19">
        <f>IF(係数3!D440="","",係数3!D440)</f>
        <v>3.8299999999999999E-4</v>
      </c>
      <c r="AY440" s="19">
        <f>IF(係数3!E440="","",係数3!E440)</f>
        <v>3.8299999999999999E-4</v>
      </c>
      <c r="AZ440" s="19" t="str">
        <f>IF(係数3!F440="","",係数3!F440)</f>
        <v>佐野瓦斯(株)</v>
      </c>
      <c r="BA440" s="19" t="str">
        <f>IF(係数3!G440="","",係数3!G440)</f>
        <v>佐野瓦斯(株)_(参考値)事業者全体</v>
      </c>
      <c r="BB440" s="19">
        <f t="shared" si="24"/>
        <v>0.38300000000000001</v>
      </c>
      <c r="BD440" s="19" t="str">
        <f>IF(係数3!L441="","",係数3!L441)</f>
        <v>武州瓦斯(株)</v>
      </c>
    </row>
    <row r="441" spans="47:56">
      <c r="AU441" s="19" t="str">
        <f>IF(係数3!A441="","",係数3!A441)</f>
        <v>A0168</v>
      </c>
      <c r="AV441" s="19" t="str">
        <f>IF(係数3!B441="","",係数3!B441)</f>
        <v>桐生瓦斯(株)</v>
      </c>
      <c r="AW441" s="19" t="str">
        <f>IF(係数3!C441="","",係数3!C441)</f>
        <v/>
      </c>
      <c r="AX441" s="19">
        <f>IF(係数3!D441="","",係数3!D441)</f>
        <v>4.1899999999999999E-4</v>
      </c>
      <c r="AY441" s="19">
        <f>IF(係数3!E441="","",係数3!E441)</f>
        <v>4.1899999999999999E-4</v>
      </c>
      <c r="AZ441" s="19" t="str">
        <f>IF(係数3!F441="","",係数3!F441)</f>
        <v>桐生瓦斯(株)</v>
      </c>
      <c r="BA441" s="19" t="str">
        <f>IF(係数3!G441="","",係数3!G441)</f>
        <v>桐生瓦斯(株)_</v>
      </c>
      <c r="BB441" s="19">
        <f t="shared" si="24"/>
        <v>0.41899999999999998</v>
      </c>
      <c r="BD441" s="19" t="str">
        <f>IF(係数3!L442="","",係数3!L442)</f>
        <v>(株)フソウ・エナジー</v>
      </c>
    </row>
    <row r="442" spans="47:56">
      <c r="AU442" s="19" t="str">
        <f>IF(係数3!A442="","",係数3!A442)</f>
        <v>A0169</v>
      </c>
      <c r="AV442" s="19" t="str">
        <f>IF(係数3!B442="","",係数3!B442)</f>
        <v>森の電力(株)</v>
      </c>
      <c r="AW442" s="19" t="str">
        <f>IF(係数3!C442="","",係数3!C442)</f>
        <v>メニューA</v>
      </c>
      <c r="AX442" s="19">
        <f>IF(係数3!D442="","",係数3!D442)</f>
        <v>0</v>
      </c>
      <c r="AY442" s="19">
        <f>IF(係数3!E442="","",係数3!E442)</f>
        <v>0</v>
      </c>
      <c r="AZ442" s="19" t="str">
        <f>IF(係数3!F442="","",係数3!F442)</f>
        <v>森の電力(株)</v>
      </c>
      <c r="BA442" s="19" t="str">
        <f>IF(係数3!G442="","",係数3!G442)</f>
        <v>森の電力(株)_メニューA</v>
      </c>
      <c r="BB442" s="19">
        <f t="shared" si="24"/>
        <v>0</v>
      </c>
      <c r="BD442" s="19" t="str">
        <f>IF(係数3!L443="","",係数3!L443)</f>
        <v>武陽ガス(株)</v>
      </c>
    </row>
    <row r="443" spans="47:56">
      <c r="AU443" s="19" t="str">
        <f>IF(係数3!A443="","",係数3!A443)</f>
        <v/>
      </c>
      <c r="AV443" s="19" t="str">
        <f>IF(係数3!B443="","",係数3!B443)</f>
        <v/>
      </c>
      <c r="AW443" s="19" t="str">
        <f>IF(係数3!C443="","",係数3!C443)</f>
        <v>メニューB(残差)</v>
      </c>
      <c r="AX443" s="19">
        <f>IF(係数3!D443="","",係数3!D443)</f>
        <v>5.8399999999999999E-4</v>
      </c>
      <c r="AY443" s="19">
        <f>IF(係数3!E443="","",係数3!E443)</f>
        <v>5.8399999999999999E-4</v>
      </c>
      <c r="AZ443" s="19" t="str">
        <f>IF(係数3!F443="","",係数3!F443)</f>
        <v>森の電力(株)</v>
      </c>
      <c r="BA443" s="19" t="str">
        <f>IF(係数3!G443="","",係数3!G443)</f>
        <v>森の電力(株)_メニューB(残差)</v>
      </c>
      <c r="BB443" s="19">
        <f t="shared" si="24"/>
        <v>0.58399999999999996</v>
      </c>
      <c r="BD443" s="19" t="str">
        <f>IF(係数3!L444="","",係数3!L444)</f>
        <v>フラワーペイメント(株)</v>
      </c>
    </row>
    <row r="444" spans="47:56">
      <c r="AU444" s="19" t="str">
        <f>IF(係数3!A444="","",係数3!A444)</f>
        <v/>
      </c>
      <c r="AV444" s="19" t="str">
        <f>IF(係数3!B444="","",係数3!B444)</f>
        <v/>
      </c>
      <c r="AW444" s="19" t="str">
        <f>IF(係数3!C444="","",係数3!C444)</f>
        <v>(参考値)事業者全体</v>
      </c>
      <c r="AX444" s="19">
        <f>IF(係数3!D444="","",係数3!D444)</f>
        <v>0</v>
      </c>
      <c r="AY444" s="19">
        <f>IF(係数3!E444="","",係数3!E444)</f>
        <v>0</v>
      </c>
      <c r="AZ444" s="19" t="str">
        <f>IF(係数3!F444="","",係数3!F444)</f>
        <v>森の電力(株)</v>
      </c>
      <c r="BA444" s="19" t="str">
        <f>IF(係数3!G444="","",係数3!G444)</f>
        <v>森の電力(株)_(参考値)事業者全体</v>
      </c>
      <c r="BB444" s="19">
        <f t="shared" si="24"/>
        <v>0</v>
      </c>
      <c r="BD444" s="19" t="str">
        <f>IF(係数3!L445="","",係数3!L445)</f>
        <v>合同会社グリーンパワーリテイリング</v>
      </c>
    </row>
    <row r="445" spans="47:56">
      <c r="AU445" s="19" t="str">
        <f>IF(係数3!A445="","",係数3!A445)</f>
        <v>A0170</v>
      </c>
      <c r="AV445" s="19" t="str">
        <f>IF(係数3!B445="","",係数3!B445)</f>
        <v>大和ハウス工業(株)</v>
      </c>
      <c r="AW445" s="19" t="str">
        <f>IF(係数3!C445="","",係数3!C445)</f>
        <v>メニューA</v>
      </c>
      <c r="AX445" s="19">
        <f>IF(係数3!D445="","",係数3!D445)</f>
        <v>0</v>
      </c>
      <c r="AY445" s="19">
        <f>IF(係数3!E445="","",係数3!E445)</f>
        <v>0</v>
      </c>
      <c r="AZ445" s="19" t="str">
        <f>IF(係数3!F445="","",係数3!F445)</f>
        <v>大和ハウス工業(株)</v>
      </c>
      <c r="BA445" s="19" t="str">
        <f>IF(係数3!G445="","",係数3!G445)</f>
        <v>大和ハウス工業(株)_メニューA</v>
      </c>
      <c r="BB445" s="19">
        <f t="shared" si="24"/>
        <v>0</v>
      </c>
      <c r="BD445" s="19" t="str">
        <f>IF(係数3!L446="","",係数3!L446)</f>
        <v>(株)フリクト電力(旧：(株)Mpower)</v>
      </c>
    </row>
    <row r="446" spans="47:56">
      <c r="AU446" s="19" t="str">
        <f>IF(係数3!A446="","",係数3!A446)</f>
        <v/>
      </c>
      <c r="AV446" s="19" t="str">
        <f>IF(係数3!B446="","",係数3!B446)</f>
        <v/>
      </c>
      <c r="AW446" s="19" t="str">
        <f>IF(係数3!C446="","",係数3!C446)</f>
        <v>メニューB</v>
      </c>
      <c r="AX446" s="19">
        <f>IF(係数3!D446="","",係数3!D446)</f>
        <v>0</v>
      </c>
      <c r="AY446" s="19">
        <f>IF(係数3!E446="","",係数3!E446)</f>
        <v>0</v>
      </c>
      <c r="AZ446" s="19" t="str">
        <f>IF(係数3!F446="","",係数3!F446)</f>
        <v>大和ハウス工業(株)</v>
      </c>
      <c r="BA446" s="19" t="str">
        <f>IF(係数3!G446="","",係数3!G446)</f>
        <v>大和ハウス工業(株)_メニューB</v>
      </c>
      <c r="BB446" s="19">
        <f t="shared" si="24"/>
        <v>0</v>
      </c>
      <c r="BD446" s="19" t="str">
        <f>IF(係数3!L447="","",係数3!L447)</f>
        <v>(株)ぶんごおおのエナジー</v>
      </c>
    </row>
    <row r="447" spans="47:56">
      <c r="AU447" s="19" t="str">
        <f>IF(係数3!A447="","",係数3!A447)</f>
        <v/>
      </c>
      <c r="AV447" s="19" t="str">
        <f>IF(係数3!B447="","",係数3!B447)</f>
        <v/>
      </c>
      <c r="AW447" s="19" t="str">
        <f>IF(係数3!C447="","",係数3!C447)</f>
        <v>メニューC</v>
      </c>
      <c r="AX447" s="19">
        <f>IF(係数3!D447="","",係数3!D447)</f>
        <v>7.8999999999999996E-5</v>
      </c>
      <c r="AY447" s="19">
        <f>IF(係数3!E447="","",係数3!E447)</f>
        <v>7.8999999999999996E-5</v>
      </c>
      <c r="AZ447" s="19" t="str">
        <f>IF(係数3!F447="","",係数3!F447)</f>
        <v>大和ハウス工業(株)</v>
      </c>
      <c r="BA447" s="19" t="str">
        <f>IF(係数3!G447="","",係数3!G447)</f>
        <v>大和ハウス工業(株)_メニューC</v>
      </c>
      <c r="BB447" s="19">
        <f t="shared" si="24"/>
        <v>7.9000000000000001E-2</v>
      </c>
      <c r="BD447" s="19" t="str">
        <f>IF(係数3!L448="","",係数3!L448)</f>
        <v>(株)ボーダレス・ジャパン</v>
      </c>
    </row>
    <row r="448" spans="47:56">
      <c r="AU448" s="19" t="str">
        <f>IF(係数3!A448="","",係数3!A448)</f>
        <v/>
      </c>
      <c r="AV448" s="19" t="str">
        <f>IF(係数3!B448="","",係数3!B448)</f>
        <v/>
      </c>
      <c r="AW448" s="19" t="str">
        <f>IF(係数3!C448="","",係数3!C448)</f>
        <v>メニューD</v>
      </c>
      <c r="AX448" s="19">
        <f>IF(係数3!D448="","",係数3!D448)</f>
        <v>2.5500000000000002E-4</v>
      </c>
      <c r="AY448" s="19">
        <f>IF(係数3!E448="","",係数3!E448)</f>
        <v>2.5500000000000002E-4</v>
      </c>
      <c r="AZ448" s="19" t="str">
        <f>IF(係数3!F448="","",係数3!F448)</f>
        <v>大和ハウス工業(株)</v>
      </c>
      <c r="BA448" s="19" t="str">
        <f>IF(係数3!G448="","",係数3!G448)</f>
        <v>大和ハウス工業(株)_メニューD</v>
      </c>
      <c r="BB448" s="19">
        <f t="shared" si="24"/>
        <v>0.255</v>
      </c>
      <c r="BD448" s="19" t="str">
        <f>IF(係数3!L449="","",係数3!L449)</f>
        <v>ホームタウンエナジー(株)</v>
      </c>
    </row>
    <row r="449" spans="47:56">
      <c r="AU449" s="19" t="str">
        <f>IF(係数3!A449="","",係数3!A449)</f>
        <v/>
      </c>
      <c r="AV449" s="19" t="str">
        <f>IF(係数3!B449="","",係数3!B449)</f>
        <v/>
      </c>
      <c r="AW449" s="19" t="str">
        <f>IF(係数3!C449="","",係数3!C449)</f>
        <v>メニューE</v>
      </c>
      <c r="AX449" s="19">
        <f>IF(係数3!D449="","",係数3!D449)</f>
        <v>2.7500000000000002E-4</v>
      </c>
      <c r="AY449" s="19">
        <f>IF(係数3!E449="","",係数3!E449)</f>
        <v>2.7500000000000002E-4</v>
      </c>
      <c r="AZ449" s="19" t="str">
        <f>IF(係数3!F449="","",係数3!F449)</f>
        <v>大和ハウス工業(株)</v>
      </c>
      <c r="BA449" s="19" t="str">
        <f>IF(係数3!G449="","",係数3!G449)</f>
        <v>大和ハウス工業(株)_メニューE</v>
      </c>
      <c r="BB449" s="19">
        <f t="shared" si="24"/>
        <v>0.27500000000000002</v>
      </c>
      <c r="BD449" s="19" t="str">
        <f>IF(係数3!L450="","",係数3!L450)</f>
        <v>(株)ほくだん</v>
      </c>
    </row>
    <row r="450" spans="47:56">
      <c r="AU450" s="19" t="str">
        <f>IF(係数3!A450="","",係数3!A450)</f>
        <v/>
      </c>
      <c r="AV450" s="19" t="str">
        <f>IF(係数3!B450="","",係数3!B450)</f>
        <v/>
      </c>
      <c r="AW450" s="19" t="str">
        <f>IF(係数3!C450="","",係数3!C450)</f>
        <v>メニューF(残差)</v>
      </c>
      <c r="AX450" s="19">
        <f>IF(係数3!D450="","",係数3!D450)</f>
        <v>3.7800000000000003E-4</v>
      </c>
      <c r="AY450" s="19">
        <f>IF(係数3!E450="","",係数3!E450)</f>
        <v>3.7800000000000003E-4</v>
      </c>
      <c r="AZ450" s="19" t="str">
        <f>IF(係数3!F450="","",係数3!F450)</f>
        <v>大和ハウス工業(株)</v>
      </c>
      <c r="BA450" s="19" t="str">
        <f>IF(係数3!G450="","",係数3!G450)</f>
        <v>大和ハウス工業(株)_メニューF(残差)</v>
      </c>
      <c r="BB450" s="19">
        <f t="shared" si="24"/>
        <v>0.378</v>
      </c>
      <c r="BD450" s="19" t="str">
        <f>IF(係数3!L451="","",係数3!L451)</f>
        <v>北陸電力ビズ・エナジーソリューション(株)</v>
      </c>
    </row>
    <row r="451" spans="47:56">
      <c r="AU451" s="19" t="str">
        <f>IF(係数3!A451="","",係数3!A451)</f>
        <v/>
      </c>
      <c r="AV451" s="19" t="str">
        <f>IF(係数3!B451="","",係数3!B451)</f>
        <v/>
      </c>
      <c r="AW451" s="19" t="str">
        <f>IF(係数3!C451="","",係数3!C451)</f>
        <v>(参考値)事業者全体</v>
      </c>
      <c r="AX451" s="19">
        <f>IF(係数3!D451="","",係数3!D451)</f>
        <v>3.2499999999999999E-4</v>
      </c>
      <c r="AY451" s="19">
        <f>IF(係数3!E451="","",係数3!E451)</f>
        <v>3.2499999999999999E-4</v>
      </c>
      <c r="AZ451" s="19" t="str">
        <f>IF(係数3!F451="","",係数3!F451)</f>
        <v>大和ハウス工業(株)</v>
      </c>
      <c r="BA451" s="19" t="str">
        <f>IF(係数3!G451="","",係数3!G451)</f>
        <v>大和ハウス工業(株)_(参考値)事業者全体</v>
      </c>
      <c r="BB451" s="19">
        <f t="shared" si="24"/>
        <v>0.32500000000000001</v>
      </c>
      <c r="BD451" s="19" t="str">
        <f>IF(係数3!L452="","",係数3!L452)</f>
        <v>(株)ホクレン油機サービス</v>
      </c>
    </row>
    <row r="452" spans="47:56">
      <c r="AU452" s="19" t="str">
        <f>IF(係数3!A452="","",係数3!A452)</f>
        <v>A0172</v>
      </c>
      <c r="AV452" s="19" t="str">
        <f>IF(係数3!B452="","",係数3!B452)</f>
        <v>HTBエナジー(株)</v>
      </c>
      <c r="AW452" s="19" t="str">
        <f>IF(係数3!C452="","",係数3!C452)</f>
        <v>メニューA</v>
      </c>
      <c r="AX452" s="19">
        <f>IF(係数3!D452="","",係数3!D452)</f>
        <v>0</v>
      </c>
      <c r="AY452" s="19">
        <f>IF(係数3!E452="","",係数3!E452)</f>
        <v>0</v>
      </c>
      <c r="AZ452" s="19" t="str">
        <f>IF(係数3!F452="","",係数3!F452)</f>
        <v>HTBエナジー(株)</v>
      </c>
      <c r="BA452" s="19" t="str">
        <f>IF(係数3!G452="","",係数3!G452)</f>
        <v>HTBエナジー(株)_メニューA</v>
      </c>
      <c r="BB452" s="19">
        <f t="shared" si="24"/>
        <v>0</v>
      </c>
      <c r="BD452" s="19" t="str">
        <f>IF(係数3!L453="","",係数3!L453)</f>
        <v>北海道瓦斯(株)</v>
      </c>
    </row>
    <row r="453" spans="47:56">
      <c r="AU453" s="19" t="str">
        <f>IF(係数3!A453="","",係数3!A453)</f>
        <v/>
      </c>
      <c r="AV453" s="19" t="str">
        <f>IF(係数3!B453="","",係数3!B453)</f>
        <v/>
      </c>
      <c r="AW453" s="19" t="str">
        <f>IF(係数3!C453="","",係数3!C453)</f>
        <v>メニューB(残差)</v>
      </c>
      <c r="AX453" s="19">
        <f>IF(係数3!D453="","",係数3!D453)</f>
        <v>3.9599999999999998E-4</v>
      </c>
      <c r="AY453" s="19">
        <f>IF(係数3!E453="","",係数3!E453)</f>
        <v>3.9599999999999998E-4</v>
      </c>
      <c r="AZ453" s="19" t="str">
        <f>IF(係数3!F453="","",係数3!F453)</f>
        <v>HTBエナジー(株)</v>
      </c>
      <c r="BA453" s="19" t="str">
        <f>IF(係数3!G453="","",係数3!G453)</f>
        <v>HTBエナジー(株)_メニューB(残差)</v>
      </c>
      <c r="BB453" s="19">
        <f t="shared" si="24"/>
        <v>0.39599999999999996</v>
      </c>
      <c r="BD453" s="19" t="str">
        <f>IF(係数3!L454="","",係数3!L454)</f>
        <v>穂の国とよはし電力(株)</v>
      </c>
    </row>
    <row r="454" spans="47:56">
      <c r="AU454" s="19" t="str">
        <f>IF(係数3!A454="","",係数3!A454)</f>
        <v/>
      </c>
      <c r="AV454" s="19" t="str">
        <f>IF(係数3!B454="","",係数3!B454)</f>
        <v/>
      </c>
      <c r="AW454" s="19" t="str">
        <f>IF(係数3!C454="","",係数3!C454)</f>
        <v>(参考値)事業者全体</v>
      </c>
      <c r="AX454" s="19">
        <f>IF(係数3!D454="","",係数3!D454)</f>
        <v>3.6299999999999999E-4</v>
      </c>
      <c r="AY454" s="19">
        <f>IF(係数3!E454="","",係数3!E454)</f>
        <v>3.6299999999999999E-4</v>
      </c>
      <c r="AZ454" s="19" t="str">
        <f>IF(係数3!F454="","",係数3!F454)</f>
        <v>HTBエナジー(株)</v>
      </c>
      <c r="BA454" s="19" t="str">
        <f>IF(係数3!G454="","",係数3!G454)</f>
        <v>HTBエナジー(株)_(参考値)事業者全体</v>
      </c>
      <c r="BB454" s="19">
        <f t="shared" ref="BB454:BB517" si="25">AY454*1000</f>
        <v>0.36299999999999999</v>
      </c>
      <c r="BD454" s="19" t="str">
        <f>IF(係数3!L455="","",係数3!L455)</f>
        <v>本庄ガス(株)</v>
      </c>
    </row>
    <row r="455" spans="47:56">
      <c r="AU455" s="19" t="str">
        <f>IF(係数3!A455="","",係数3!A455)</f>
        <v>A0173</v>
      </c>
      <c r="AV455" s="19" t="str">
        <f>IF(係数3!B455="","",係数3!B455)</f>
        <v>(株)アシストワンエナジー</v>
      </c>
      <c r="AW455" s="19" t="str">
        <f>IF(係数3!C455="","",係数3!C455)</f>
        <v/>
      </c>
      <c r="AX455" s="19">
        <f>IF(係数3!D455="","",係数3!D455)</f>
        <v>6.1600000000000001E-4</v>
      </c>
      <c r="AY455" s="19">
        <f>IF(係数3!E455="","",係数3!E455)</f>
        <v>6.1600000000000001E-4</v>
      </c>
      <c r="AZ455" s="19" t="str">
        <f>IF(係数3!F455="","",係数3!F455)</f>
        <v>(株)アシストワンエナジー</v>
      </c>
      <c r="BA455" s="19" t="str">
        <f>IF(係数3!G455="","",係数3!G455)</f>
        <v>(株)アシストワンエナジー_</v>
      </c>
      <c r="BB455" s="19">
        <f t="shared" si="25"/>
        <v>0.61599999999999999</v>
      </c>
      <c r="BD455" s="19" t="str">
        <f>IF(係数3!L456="","",係数3!L456)</f>
        <v>(株)まち未来製作所</v>
      </c>
    </row>
    <row r="456" spans="47:56">
      <c r="AU456" s="19" t="str">
        <f>IF(係数3!A456="","",係数3!A456)</f>
        <v>A0175</v>
      </c>
      <c r="AV456" s="19" t="str">
        <f>IF(係数3!B456="","",係数3!B456)</f>
        <v>(株)フソウ・エナジー</v>
      </c>
      <c r="AW456" s="19" t="str">
        <f>IF(係数3!C456="","",係数3!C456)</f>
        <v/>
      </c>
      <c r="AX456" s="19">
        <f>IF(係数3!D456="","",係数3!D456)</f>
        <v>6.4800000000000003E-4</v>
      </c>
      <c r="AY456" s="19">
        <f>IF(係数3!E456="","",係数3!E456)</f>
        <v>6.4800000000000003E-4</v>
      </c>
      <c r="AZ456" s="19" t="str">
        <f>IF(係数3!F456="","",係数3!F456)</f>
        <v>(株)フソウ・エナジー</v>
      </c>
      <c r="BA456" s="19" t="str">
        <f>IF(係数3!G456="","",係数3!G456)</f>
        <v>(株)フソウ・エナジー_</v>
      </c>
      <c r="BB456" s="19">
        <f t="shared" si="25"/>
        <v>0.64800000000000002</v>
      </c>
      <c r="BD456" s="19" t="str">
        <f>IF(係数3!L457="","",係数3!L457)</f>
        <v>松阪新電力(株)</v>
      </c>
    </row>
    <row r="457" spans="47:56">
      <c r="AU457" s="19" t="str">
        <f>IF(係数3!A457="","",係数3!A457)</f>
        <v>A0177</v>
      </c>
      <c r="AV457" s="19" t="str">
        <f>IF(係数3!B457="","",係数3!B457)</f>
        <v>湘南電力(株)</v>
      </c>
      <c r="AW457" s="19" t="str">
        <f>IF(係数3!C457="","",係数3!C457)</f>
        <v>メニューA</v>
      </c>
      <c r="AX457" s="19">
        <f>IF(係数3!D457="","",係数3!D457)</f>
        <v>0</v>
      </c>
      <c r="AY457" s="19">
        <f>IF(係数3!E457="","",係数3!E457)</f>
        <v>0</v>
      </c>
      <c r="AZ457" s="19" t="str">
        <f>IF(係数3!F457="","",係数3!F457)</f>
        <v>湘南電力(株)</v>
      </c>
      <c r="BA457" s="19" t="str">
        <f>IF(係数3!G457="","",係数3!G457)</f>
        <v>湘南電力(株)_メニューA</v>
      </c>
      <c r="BB457" s="19">
        <f t="shared" si="25"/>
        <v>0</v>
      </c>
      <c r="BD457" s="19" t="str">
        <f>IF(係数3!L458="","",係数3!L458)</f>
        <v>松本ガス(株)</v>
      </c>
    </row>
    <row r="458" spans="47:56">
      <c r="AU458" s="19" t="str">
        <f>IF(係数3!A458="","",係数3!A458)</f>
        <v/>
      </c>
      <c r="AV458" s="19" t="str">
        <f>IF(係数3!B458="","",係数3!B458)</f>
        <v/>
      </c>
      <c r="AW458" s="19" t="str">
        <f>IF(係数3!C458="","",係数3!C458)</f>
        <v>メニューB(残差)</v>
      </c>
      <c r="AX458" s="19">
        <f>IF(係数3!D458="","",係数3!D458)</f>
        <v>5.4699999999999996E-4</v>
      </c>
      <c r="AY458" s="19">
        <f>IF(係数3!E458="","",係数3!E458)</f>
        <v>5.4699999999999996E-4</v>
      </c>
      <c r="AZ458" s="19" t="str">
        <f>IF(係数3!F458="","",係数3!F458)</f>
        <v>湘南電力(株)</v>
      </c>
      <c r="BA458" s="19" t="str">
        <f>IF(係数3!G458="","",係数3!G458)</f>
        <v>湘南電力(株)_メニューB(残差)</v>
      </c>
      <c r="BB458" s="19">
        <f t="shared" si="25"/>
        <v>0.54699999999999993</v>
      </c>
      <c r="BD458" s="19" t="str">
        <f>IF(係数3!L459="","",係数3!L459)</f>
        <v>真庭バイオエネルギー(株)</v>
      </c>
    </row>
    <row r="459" spans="47:56">
      <c r="AU459" s="19" t="str">
        <f>IF(係数3!A459="","",係数3!A459)</f>
        <v/>
      </c>
      <c r="AV459" s="19" t="str">
        <f>IF(係数3!B459="","",係数3!B459)</f>
        <v/>
      </c>
      <c r="AW459" s="19" t="str">
        <f>IF(係数3!C459="","",係数3!C459)</f>
        <v>(参考値)事業者全体</v>
      </c>
      <c r="AX459" s="19">
        <f>IF(係数3!D459="","",係数3!D459)</f>
        <v>5.0600000000000005E-4</v>
      </c>
      <c r="AY459" s="19">
        <f>IF(係数3!E459="","",係数3!E459)</f>
        <v>5.0600000000000005E-4</v>
      </c>
      <c r="AZ459" s="19" t="str">
        <f>IF(係数3!F459="","",係数3!F459)</f>
        <v>湘南電力(株)</v>
      </c>
      <c r="BA459" s="19" t="str">
        <f>IF(係数3!G459="","",係数3!G459)</f>
        <v>湘南電力(株)_(参考値)事業者全体</v>
      </c>
      <c r="BB459" s="19">
        <f t="shared" si="25"/>
        <v>0.50600000000000001</v>
      </c>
      <c r="BD459" s="19" t="str">
        <f>IF(係数3!L460="","",係数3!L460)</f>
        <v>(株)マルイファシリティーズ</v>
      </c>
    </row>
    <row r="460" spans="47:56">
      <c r="AU460" s="19" t="str">
        <f>IF(係数3!A460="","",係数3!A460)</f>
        <v>A0178</v>
      </c>
      <c r="AV460" s="19" t="str">
        <f>IF(係数3!B460="","",係数3!B460)</f>
        <v>大東建託パートナーズ(株)</v>
      </c>
      <c r="AW460" s="19" t="str">
        <f>IF(係数3!C460="","",係数3!C460)</f>
        <v/>
      </c>
      <c r="AX460" s="19">
        <f>IF(係数3!D460="","",係数3!D460)</f>
        <v>5.7600000000000001E-4</v>
      </c>
      <c r="AY460" s="19">
        <f>IF(係数3!E460="","",係数3!E460)</f>
        <v>5.7600000000000001E-4</v>
      </c>
      <c r="AZ460" s="19" t="str">
        <f>IF(係数3!F460="","",係数3!F460)</f>
        <v>大東建託パートナーズ(株)</v>
      </c>
      <c r="BA460" s="19" t="str">
        <f>IF(係数3!G460="","",係数3!G460)</f>
        <v>大東建託パートナーズ(株)_</v>
      </c>
      <c r="BB460" s="19">
        <f t="shared" si="25"/>
        <v>0.57600000000000007</v>
      </c>
      <c r="BD460" s="19" t="str">
        <f>IF(係数3!L461="","",係数3!L461)</f>
        <v>(株)丸の内電力</v>
      </c>
    </row>
    <row r="461" spans="47:56">
      <c r="AU461" s="19" t="str">
        <f>IF(係数3!A461="","",係数3!A461)</f>
        <v>A0179</v>
      </c>
      <c r="AV461" s="19" t="str">
        <f>IF(係数3!B461="","",係数3!B461)</f>
        <v>Japan電力(株)</v>
      </c>
      <c r="AW461" s="19" t="str">
        <f>IF(係数3!C461="","",係数3!C461)</f>
        <v>メニューA</v>
      </c>
      <c r="AX461" s="19">
        <f>IF(係数3!D461="","",係数3!D461)</f>
        <v>0</v>
      </c>
      <c r="AY461" s="19">
        <f>IF(係数3!E461="","",係数3!E461)</f>
        <v>0</v>
      </c>
      <c r="AZ461" s="19" t="str">
        <f>IF(係数3!F461="","",係数3!F461)</f>
        <v>Japan電力(株)</v>
      </c>
      <c r="BA461" s="19" t="str">
        <f>IF(係数3!G461="","",係数3!G461)</f>
        <v>Japan電力(株)_メニューA</v>
      </c>
      <c r="BB461" s="19">
        <f t="shared" si="25"/>
        <v>0</v>
      </c>
      <c r="BD461" s="19" t="str">
        <f>IF(係数3!L462="","",係数3!L462)</f>
        <v>丸紅新電力(株)</v>
      </c>
    </row>
    <row r="462" spans="47:56">
      <c r="AU462" s="19" t="str">
        <f>IF(係数3!A462="","",係数3!A462)</f>
        <v/>
      </c>
      <c r="AV462" s="19" t="str">
        <f>IF(係数3!B462="","",係数3!B462)</f>
        <v/>
      </c>
      <c r="AW462" s="19" t="str">
        <f>IF(係数3!C462="","",係数3!C462)</f>
        <v>メニューB(残差)</v>
      </c>
      <c r="AX462" s="19">
        <f>IF(係数3!D462="","",係数3!D462)</f>
        <v>4.2099999999999999E-4</v>
      </c>
      <c r="AY462" s="19">
        <f>IF(係数3!E462="","",係数3!E462)</f>
        <v>4.2099999999999999E-4</v>
      </c>
      <c r="AZ462" s="19" t="str">
        <f>IF(係数3!F462="","",係数3!F462)</f>
        <v>Japan電力(株)</v>
      </c>
      <c r="BA462" s="19" t="str">
        <f>IF(係数3!G462="","",係数3!G462)</f>
        <v>Japan電力(株)_メニューB(残差)</v>
      </c>
      <c r="BB462" s="19">
        <f t="shared" si="25"/>
        <v>0.42099999999999999</v>
      </c>
      <c r="BD462" s="19" t="str">
        <f>IF(係数3!L463="","",係数3!L463)</f>
        <v>(株)マルヰ</v>
      </c>
    </row>
    <row r="463" spans="47:56">
      <c r="AU463" s="19" t="str">
        <f>IF(係数3!A463="","",係数3!A463)</f>
        <v/>
      </c>
      <c r="AV463" s="19" t="str">
        <f>IF(係数3!B463="","",係数3!B463)</f>
        <v/>
      </c>
      <c r="AW463" s="19" t="str">
        <f>IF(係数3!C463="","",係数3!C463)</f>
        <v>(参考値)事業者全体</v>
      </c>
      <c r="AX463" s="19">
        <f>IF(係数3!D463="","",係数3!D463)</f>
        <v>3.9199999999999999E-4</v>
      </c>
      <c r="AY463" s="19">
        <f>IF(係数3!E463="","",係数3!E463)</f>
        <v>3.9199999999999999E-4</v>
      </c>
      <c r="AZ463" s="19" t="str">
        <f>IF(係数3!F463="","",係数3!F463)</f>
        <v>Japan電力(株)</v>
      </c>
      <c r="BA463" s="19" t="str">
        <f>IF(係数3!G463="","",係数3!G463)</f>
        <v>Japan電力(株)_(参考値)事業者全体</v>
      </c>
      <c r="BB463" s="19">
        <f t="shared" si="25"/>
        <v>0.39200000000000002</v>
      </c>
      <c r="BD463" s="19" t="str">
        <f>IF(係数3!L464="","",係数3!L464)</f>
        <v>三河商事(株)</v>
      </c>
    </row>
    <row r="464" spans="47:56">
      <c r="AU464" s="19" t="str">
        <f>IF(係数3!A464="","",係数3!A464)</f>
        <v>A0180</v>
      </c>
      <c r="AV464" s="19" t="str">
        <f>IF(係数3!B464="","",係数3!B464)</f>
        <v>電源開発(株)</v>
      </c>
      <c r="AW464" s="19" t="str">
        <f>IF(係数3!C464="","",係数3!C464)</f>
        <v>メニューA</v>
      </c>
      <c r="AX464" s="19">
        <f>IF(係数3!D464="","",係数3!D464)</f>
        <v>4.2499999999999998E-4</v>
      </c>
      <c r="AY464" s="19">
        <f>IF(係数3!E464="","",係数3!E464)</f>
        <v>4.2499999999999998E-4</v>
      </c>
      <c r="AZ464" s="19" t="str">
        <f>IF(係数3!F464="","",係数3!F464)</f>
        <v>電源開発(株)</v>
      </c>
      <c r="BA464" s="19" t="str">
        <f>IF(係数3!G464="","",係数3!G464)</f>
        <v>電源開発(株)_メニューA</v>
      </c>
      <c r="BB464" s="19">
        <f t="shared" si="25"/>
        <v>0.42499999999999999</v>
      </c>
      <c r="BD464" s="19" t="str">
        <f>IF(係数3!L465="","",係数3!L465)</f>
        <v>(株)三河の山里コミュニティパワー</v>
      </c>
    </row>
    <row r="465" spans="47:56">
      <c r="AU465" s="19" t="str">
        <f>IF(係数3!A465="","",係数3!A465)</f>
        <v/>
      </c>
      <c r="AV465" s="19" t="str">
        <f>IF(係数3!B465="","",係数3!B465)</f>
        <v/>
      </c>
      <c r="AW465" s="19" t="str">
        <f>IF(係数3!C465="","",係数3!C465)</f>
        <v>メニューB(残差)</v>
      </c>
      <c r="AX465" s="19">
        <f>IF(係数3!D465="","",係数3!D465)</f>
        <v>4.2200000000000001E-4</v>
      </c>
      <c r="AY465" s="19">
        <f>IF(係数3!E465="","",係数3!E465)</f>
        <v>4.2200000000000001E-4</v>
      </c>
      <c r="AZ465" s="19" t="str">
        <f>IF(係数3!F465="","",係数3!F465)</f>
        <v>電源開発(株)</v>
      </c>
      <c r="BA465" s="19" t="str">
        <f>IF(係数3!G465="","",係数3!G465)</f>
        <v>電源開発(株)_メニューB(残差)</v>
      </c>
      <c r="BB465" s="19">
        <f t="shared" si="25"/>
        <v>0.42199999999999999</v>
      </c>
      <c r="BD465" s="19" t="str">
        <f>IF(係数3!L466="","",係数3!L466)</f>
        <v>三井物産(株)</v>
      </c>
    </row>
    <row r="466" spans="47:56">
      <c r="AU466" s="19" t="str">
        <f>IF(係数3!A466="","",係数3!A466)</f>
        <v/>
      </c>
      <c r="AV466" s="19" t="str">
        <f>IF(係数3!B466="","",係数3!B466)</f>
        <v/>
      </c>
      <c r="AW466" s="19" t="str">
        <f>IF(係数3!C466="","",係数3!C466)</f>
        <v>(参考値)事業者全体</v>
      </c>
      <c r="AX466" s="19">
        <f>IF(係数3!D466="","",係数3!D466)</f>
        <v>4.2200000000000001E-4</v>
      </c>
      <c r="AY466" s="19">
        <f>IF(係数3!E466="","",係数3!E466)</f>
        <v>4.2200000000000001E-4</v>
      </c>
      <c r="AZ466" s="19" t="str">
        <f>IF(係数3!F466="","",係数3!F466)</f>
        <v>電源開発(株)</v>
      </c>
      <c r="BA466" s="19" t="str">
        <f>IF(係数3!G466="","",係数3!G466)</f>
        <v>電源開発(株)_(参考値)事業者全体</v>
      </c>
      <c r="BB466" s="19">
        <f t="shared" si="25"/>
        <v>0.42199999999999999</v>
      </c>
      <c r="BD466" s="19" t="str">
        <f>IF(係数3!L467="","",係数3!L467)</f>
        <v>ミツウロコグリーンエネルギー(株)</v>
      </c>
    </row>
    <row r="467" spans="47:56">
      <c r="AU467" s="19" t="str">
        <f>IF(係数3!A467="","",係数3!A467)</f>
        <v>A0181</v>
      </c>
      <c r="AV467" s="19" t="str">
        <f>IF(係数3!B467="","",係数3!B467)</f>
        <v>鈴与商事(株)</v>
      </c>
      <c r="AW467" s="19" t="str">
        <f>IF(係数3!C467="","",係数3!C467)</f>
        <v>メニューA</v>
      </c>
      <c r="AX467" s="19">
        <f>IF(係数3!D467="","",係数3!D467)</f>
        <v>2.9599999999999998E-4</v>
      </c>
      <c r="AY467" s="19">
        <f>IF(係数3!E467="","",係数3!E467)</f>
        <v>2.9599999999999998E-4</v>
      </c>
      <c r="AZ467" s="19" t="str">
        <f>IF(係数3!F467="","",係数3!F467)</f>
        <v>鈴与商事(株)</v>
      </c>
      <c r="BA467" s="19" t="str">
        <f>IF(係数3!G467="","",係数3!G467)</f>
        <v>鈴与商事(株)_メニューA</v>
      </c>
      <c r="BB467" s="19">
        <f t="shared" si="25"/>
        <v>0.29599999999999999</v>
      </c>
      <c r="BD467" s="19" t="str">
        <f>IF(係数3!L468="","",係数3!L468)</f>
        <v>三菱HCキャピタルエナジー(株)</v>
      </c>
    </row>
    <row r="468" spans="47:56">
      <c r="AU468" s="19" t="str">
        <f>IF(係数3!A468="","",係数3!A468)</f>
        <v/>
      </c>
      <c r="AV468" s="19" t="str">
        <f>IF(係数3!B468="","",係数3!B468)</f>
        <v/>
      </c>
      <c r="AW468" s="19" t="str">
        <f>IF(係数3!C468="","",係数3!C468)</f>
        <v>メニューB</v>
      </c>
      <c r="AX468" s="19">
        <f>IF(係数3!D468="","",係数3!D468)</f>
        <v>0</v>
      </c>
      <c r="AY468" s="19">
        <f>IF(係数3!E468="","",係数3!E468)</f>
        <v>0</v>
      </c>
      <c r="AZ468" s="19" t="str">
        <f>IF(係数3!F468="","",係数3!F468)</f>
        <v>鈴与商事(株)</v>
      </c>
      <c r="BA468" s="19" t="str">
        <f>IF(係数3!G468="","",係数3!G468)</f>
        <v>鈴与商事(株)_メニューB</v>
      </c>
      <c r="BB468" s="19">
        <f t="shared" si="25"/>
        <v>0</v>
      </c>
      <c r="BD468" s="19" t="str">
        <f>IF(係数3!L469="","",係数3!L469)</f>
        <v>(株)ミナサポ</v>
      </c>
    </row>
    <row r="469" spans="47:56">
      <c r="AU469" s="19" t="str">
        <f>IF(係数3!A469="","",係数3!A469)</f>
        <v/>
      </c>
      <c r="AV469" s="19" t="str">
        <f>IF(係数3!B469="","",係数3!B469)</f>
        <v/>
      </c>
      <c r="AW469" s="19" t="str">
        <f>IF(係数3!C469="","",係数3!C469)</f>
        <v>メニューC</v>
      </c>
      <c r="AX469" s="19">
        <f>IF(係数3!D469="","",係数3!D469)</f>
        <v>0</v>
      </c>
      <c r="AY469" s="19">
        <f>IF(係数3!E469="","",係数3!E469)</f>
        <v>0</v>
      </c>
      <c r="AZ469" s="19" t="str">
        <f>IF(係数3!F469="","",係数3!F469)</f>
        <v>鈴与商事(株)</v>
      </c>
      <c r="BA469" s="19" t="str">
        <f>IF(係数3!G469="","",係数3!G469)</f>
        <v>鈴与商事(株)_メニューC</v>
      </c>
      <c r="BB469" s="19">
        <f t="shared" si="25"/>
        <v>0</v>
      </c>
      <c r="BD469" s="19" t="str">
        <f>IF(係数3!L470="","",係数3!L470)</f>
        <v>(株)美作国電力</v>
      </c>
    </row>
    <row r="470" spans="47:56">
      <c r="AU470" s="19" t="str">
        <f>IF(係数3!A470="","",係数3!A470)</f>
        <v/>
      </c>
      <c r="AV470" s="19" t="str">
        <f>IF(係数3!B470="","",係数3!B470)</f>
        <v/>
      </c>
      <c r="AW470" s="19" t="str">
        <f>IF(係数3!C470="","",係数3!C470)</f>
        <v>メニューD</v>
      </c>
      <c r="AX470" s="19">
        <f>IF(係数3!D470="","",係数3!D470)</f>
        <v>5.2999999999999998E-4</v>
      </c>
      <c r="AY470" s="19">
        <f>IF(係数3!E470="","",係数3!E470)</f>
        <v>5.2999999999999998E-4</v>
      </c>
      <c r="AZ470" s="19" t="str">
        <f>IF(係数3!F470="","",係数3!F470)</f>
        <v>鈴与商事(株)</v>
      </c>
      <c r="BA470" s="19" t="str">
        <f>IF(係数3!G470="","",係数3!G470)</f>
        <v>鈴与商事(株)_メニューD</v>
      </c>
      <c r="BB470" s="19">
        <f t="shared" si="25"/>
        <v>0.53</v>
      </c>
      <c r="BD470" s="19" t="str">
        <f>IF(係数3!L471="","",係数3!L471)</f>
        <v>(株)みやきエネルギー</v>
      </c>
    </row>
    <row r="471" spans="47:56">
      <c r="AU471" s="19" t="str">
        <f>IF(係数3!A471="","",係数3!A471)</f>
        <v/>
      </c>
      <c r="AV471" s="19" t="str">
        <f>IF(係数3!B471="","",係数3!B471)</f>
        <v/>
      </c>
      <c r="AW471" s="19" t="str">
        <f>IF(係数3!C471="","",係数3!C471)</f>
        <v>メニューE</v>
      </c>
      <c r="AX471" s="19">
        <f>IF(係数3!D471="","",係数3!D471)</f>
        <v>5.1999999999999995E-4</v>
      </c>
      <c r="AY471" s="19">
        <f>IF(係数3!E471="","",係数3!E471)</f>
        <v>5.1999999999999995E-4</v>
      </c>
      <c r="AZ471" s="19" t="str">
        <f>IF(係数3!F471="","",係数3!F471)</f>
        <v>鈴与商事(株)</v>
      </c>
      <c r="BA471" s="19" t="str">
        <f>IF(係数3!G471="","",係数3!G471)</f>
        <v>鈴与商事(株)_メニューE</v>
      </c>
      <c r="BB471" s="19">
        <f t="shared" si="25"/>
        <v>0.51999999999999991</v>
      </c>
      <c r="BD471" s="19" t="str">
        <f>IF(係数3!L472="","",係数3!L472)</f>
        <v>宮古新電力(株)</v>
      </c>
    </row>
    <row r="472" spans="47:56">
      <c r="AU472" s="19" t="str">
        <f>IF(係数3!A472="","",係数3!A472)</f>
        <v/>
      </c>
      <c r="AV472" s="19" t="str">
        <f>IF(係数3!B472="","",係数3!B472)</f>
        <v/>
      </c>
      <c r="AW472" s="19" t="str">
        <f>IF(係数3!C472="","",係数3!C472)</f>
        <v>メニューF</v>
      </c>
      <c r="AX472" s="19">
        <f>IF(係数3!D472="","",係数3!D472)</f>
        <v>4.6999999999999999E-4</v>
      </c>
      <c r="AY472" s="19">
        <f>IF(係数3!E472="","",係数3!E472)</f>
        <v>4.6999999999999999E-4</v>
      </c>
      <c r="AZ472" s="19" t="str">
        <f>IF(係数3!F472="","",係数3!F472)</f>
        <v>鈴与商事(株)</v>
      </c>
      <c r="BA472" s="19" t="str">
        <f>IF(係数3!G472="","",係数3!G472)</f>
        <v>鈴与商事(株)_メニューF</v>
      </c>
      <c r="BB472" s="19">
        <f t="shared" si="25"/>
        <v>0.47</v>
      </c>
      <c r="BD472" s="19" t="str">
        <f>IF(係数3!L473="","",係数3!L473)</f>
        <v>宮崎瓦斯(株)(旧：(株)宮崎ガスリビング)</v>
      </c>
    </row>
    <row r="473" spans="47:56">
      <c r="AU473" s="19" t="str">
        <f>IF(係数3!A473="","",係数3!A473)</f>
        <v/>
      </c>
      <c r="AV473" s="19" t="str">
        <f>IF(係数3!B473="","",係数3!B473)</f>
        <v/>
      </c>
      <c r="AW473" s="19" t="str">
        <f>IF(係数3!C473="","",係数3!C473)</f>
        <v>メニューG</v>
      </c>
      <c r="AX473" s="19">
        <f>IF(係数3!D473="","",係数3!D473)</f>
        <v>0</v>
      </c>
      <c r="AY473" s="19">
        <f>IF(係数3!E473="","",係数3!E473)</f>
        <v>0</v>
      </c>
      <c r="AZ473" s="19" t="str">
        <f>IF(係数3!F473="","",係数3!F473)</f>
        <v>鈴与商事(株)</v>
      </c>
      <c r="BA473" s="19" t="str">
        <f>IF(係数3!G473="","",係数3!G473)</f>
        <v>鈴与商事(株)_メニューG</v>
      </c>
      <c r="BB473" s="19">
        <f t="shared" si="25"/>
        <v>0</v>
      </c>
      <c r="BD473" s="19" t="str">
        <f>IF(係数3!L474="","",係数3!L474)</f>
        <v>宮崎電力(株)</v>
      </c>
    </row>
    <row r="474" spans="47:56">
      <c r="AU474" s="19" t="str">
        <f>IF(係数3!A474="","",係数3!A474)</f>
        <v/>
      </c>
      <c r="AV474" s="19" t="str">
        <f>IF(係数3!B474="","",係数3!B474)</f>
        <v/>
      </c>
      <c r="AW474" s="19" t="str">
        <f>IF(係数3!C474="","",係数3!C474)</f>
        <v>メニューH(残差)</v>
      </c>
      <c r="AX474" s="19">
        <f>IF(係数3!D474="","",係数3!D474)</f>
        <v>6.4899999999999995E-4</v>
      </c>
      <c r="AY474" s="19">
        <f>IF(係数3!E474="","",係数3!E474)</f>
        <v>6.3900000000000003E-4</v>
      </c>
      <c r="AZ474" s="19" t="str">
        <f>IF(係数3!F474="","",係数3!F474)</f>
        <v>鈴与商事(株)</v>
      </c>
      <c r="BA474" s="19" t="str">
        <f>IF(係数3!G474="","",係数3!G474)</f>
        <v>鈴与商事(株)_メニューH(残差)</v>
      </c>
      <c r="BB474" s="19">
        <f t="shared" si="25"/>
        <v>0.63900000000000001</v>
      </c>
      <c r="BD474" s="19" t="str">
        <f>IF(係数3!L475="","",係数3!L475)</f>
        <v>宮崎パワーライン(株)</v>
      </c>
    </row>
    <row r="475" spans="47:56">
      <c r="AU475" s="19" t="str">
        <f>IF(係数3!A475="","",係数3!A475)</f>
        <v/>
      </c>
      <c r="AV475" s="19" t="str">
        <f>IF(係数3!B475="","",係数3!B475)</f>
        <v/>
      </c>
      <c r="AW475" s="19" t="str">
        <f>IF(係数3!C475="","",係数3!C475)</f>
        <v>(参考値)事業者全体</v>
      </c>
      <c r="AX475" s="19">
        <f>IF(係数3!D475="","",係数3!D475)</f>
        <v>4.7699999999999999E-4</v>
      </c>
      <c r="AY475" s="19">
        <f>IF(係数3!E475="","",係数3!E475)</f>
        <v>4.73E-4</v>
      </c>
      <c r="AZ475" s="19" t="str">
        <f>IF(係数3!F475="","",係数3!F475)</f>
        <v>鈴与商事(株)</v>
      </c>
      <c r="BA475" s="19" t="str">
        <f>IF(係数3!G475="","",係数3!G475)</f>
        <v>鈴与商事(株)_(参考値)事業者全体</v>
      </c>
      <c r="BB475" s="19">
        <f t="shared" si="25"/>
        <v>0.47300000000000003</v>
      </c>
      <c r="BD475" s="19" t="str">
        <f>IF(係数3!L476="","",係数3!L476)</f>
        <v>みやまスマートエネルギー(株)</v>
      </c>
    </row>
    <row r="476" spans="47:56">
      <c r="AU476" s="19" t="str">
        <f>IF(係数3!A476="","",係数3!A476)</f>
        <v>A0184</v>
      </c>
      <c r="AV476" s="19" t="str">
        <f>IF(係数3!B476="","",係数3!B476)</f>
        <v>ワタミエナジー(株)</v>
      </c>
      <c r="AW476" s="19" t="str">
        <f>IF(係数3!C476="","",係数3!C476)</f>
        <v>メニューA</v>
      </c>
      <c r="AX476" s="19">
        <f>IF(係数3!D476="","",係数3!D476)</f>
        <v>0</v>
      </c>
      <c r="AY476" s="19">
        <f>IF(係数3!E476="","",係数3!E476)</f>
        <v>0</v>
      </c>
      <c r="AZ476" s="19" t="str">
        <f>IF(係数3!F476="","",係数3!F476)</f>
        <v>ワタミエナジー(株)</v>
      </c>
      <c r="BA476" s="19" t="str">
        <f>IF(係数3!G476="","",係数3!G476)</f>
        <v>ワタミエナジー(株)_メニューA</v>
      </c>
      <c r="BB476" s="19">
        <f t="shared" si="25"/>
        <v>0</v>
      </c>
      <c r="BD476" s="19" t="str">
        <f>IF(係数3!L477="","",係数3!L477)</f>
        <v>みよしエナジー(株)</v>
      </c>
    </row>
    <row r="477" spans="47:56">
      <c r="AU477" s="19" t="str">
        <f>IF(係数3!A477="","",係数3!A477)</f>
        <v/>
      </c>
      <c r="AV477" s="19" t="str">
        <f>IF(係数3!B477="","",係数3!B477)</f>
        <v/>
      </c>
      <c r="AW477" s="19" t="str">
        <f>IF(係数3!C477="","",係数3!C477)</f>
        <v>メニューB(残差)</v>
      </c>
      <c r="AX477" s="19">
        <f>IF(係数3!D477="","",係数3!D477)</f>
        <v>6.2799999999999998E-4</v>
      </c>
      <c r="AY477" s="19">
        <f>IF(係数3!E477="","",係数3!E477)</f>
        <v>6.2799999999999998E-4</v>
      </c>
      <c r="AZ477" s="19" t="str">
        <f>IF(係数3!F477="","",係数3!F477)</f>
        <v>ワタミエナジー(株)</v>
      </c>
      <c r="BA477" s="19" t="str">
        <f>IF(係数3!G477="","",係数3!G477)</f>
        <v>ワタミエナジー(株)_メニューB(残差)</v>
      </c>
      <c r="BB477" s="19">
        <f t="shared" si="25"/>
        <v>0.628</v>
      </c>
      <c r="BD477" s="19" t="str">
        <f>IF(係数3!L478="","",係数3!L478)</f>
        <v>ミライフ(株)</v>
      </c>
    </row>
    <row r="478" spans="47:56">
      <c r="AU478" s="19" t="str">
        <f>IF(係数3!A478="","",係数3!A478)</f>
        <v/>
      </c>
      <c r="AV478" s="19" t="str">
        <f>IF(係数3!B478="","",係数3!B478)</f>
        <v/>
      </c>
      <c r="AW478" s="19" t="str">
        <f>IF(係数3!C478="","",係数3!C478)</f>
        <v>(参考値)事業者全体</v>
      </c>
      <c r="AX478" s="19">
        <f>IF(係数3!D478="","",係数3!D478)</f>
        <v>4.95E-4</v>
      </c>
      <c r="AY478" s="19">
        <f>IF(係数3!E478="","",係数3!E478)</f>
        <v>4.95E-4</v>
      </c>
      <c r="AZ478" s="19" t="str">
        <f>IF(係数3!F478="","",係数3!F478)</f>
        <v>ワタミエナジー(株)</v>
      </c>
      <c r="BA478" s="19" t="str">
        <f>IF(係数3!G478="","",係数3!G478)</f>
        <v>ワタミエナジー(株)_(参考値)事業者全体</v>
      </c>
      <c r="BB478" s="19">
        <f t="shared" si="25"/>
        <v>0.495</v>
      </c>
      <c r="BD478" s="19" t="str">
        <f>IF(係数3!L479="","",係数3!L479)</f>
        <v xml:space="preserve">ミライフ東日本(株) </v>
      </c>
    </row>
    <row r="479" spans="47:56">
      <c r="AU479" s="19" t="str">
        <f>IF(係数3!A479="","",係数3!A479)</f>
        <v>A0185</v>
      </c>
      <c r="AV479" s="19" t="str">
        <f>IF(係数3!B479="","",係数3!B479)</f>
        <v>(株)パルシステム電力</v>
      </c>
      <c r="AW479" s="19" t="str">
        <f>IF(係数3!C479="","",係数3!C479)</f>
        <v/>
      </c>
      <c r="AX479" s="19">
        <f>IF(係数3!D479="","",係数3!D479)</f>
        <v>3.7100000000000002E-4</v>
      </c>
      <c r="AY479" s="19">
        <f>IF(係数3!E479="","",係数3!E479)</f>
        <v>3.7100000000000002E-4</v>
      </c>
      <c r="AZ479" s="19" t="str">
        <f>IF(係数3!F479="","",係数3!F479)</f>
        <v>(株)パルシステム電力</v>
      </c>
      <c r="BA479" s="19" t="str">
        <f>IF(係数3!G479="","",係数3!G479)</f>
        <v>(株)パルシステム電力_</v>
      </c>
      <c r="BB479" s="19">
        <f t="shared" si="25"/>
        <v>0.371</v>
      </c>
      <c r="BD479" s="19" t="str">
        <f>IF(係数3!L480="","",係数3!L480)</f>
        <v>(株)明治産業</v>
      </c>
    </row>
    <row r="480" spans="47:56">
      <c r="AU480" s="19" t="str">
        <f>IF(係数3!A480="","",係数3!A480)</f>
        <v>A0186</v>
      </c>
      <c r="AV480" s="19" t="str">
        <f>IF(係数3!B480="","",係数3!B480)</f>
        <v>SBパワー(株)</v>
      </c>
      <c r="AW480" s="19" t="str">
        <f>IF(係数3!C480="","",係数3!C480)</f>
        <v>メニューA</v>
      </c>
      <c r="AX480" s="19">
        <f>IF(係数3!D480="","",係数3!D480)</f>
        <v>0</v>
      </c>
      <c r="AY480" s="19">
        <f>IF(係数3!E480="","",係数3!E480)</f>
        <v>0</v>
      </c>
      <c r="AZ480" s="19" t="str">
        <f>IF(係数3!F480="","",係数3!F480)</f>
        <v>SBパワー(株)</v>
      </c>
      <c r="BA480" s="19" t="str">
        <f>IF(係数3!G480="","",係数3!G480)</f>
        <v>SBパワー(株)_メニューA</v>
      </c>
      <c r="BB480" s="19">
        <f t="shared" si="25"/>
        <v>0</v>
      </c>
      <c r="BD480" s="19" t="str">
        <f>IF(係数3!L481="","",係数3!L481)</f>
        <v>名南共同エネルギー(株)</v>
      </c>
    </row>
    <row r="481" spans="47:56">
      <c r="AU481" s="19" t="str">
        <f>IF(係数3!A481="","",係数3!A481)</f>
        <v/>
      </c>
      <c r="AV481" s="19" t="str">
        <f>IF(係数3!B481="","",係数3!B481)</f>
        <v/>
      </c>
      <c r="AW481" s="19" t="str">
        <f>IF(係数3!C481="","",係数3!C481)</f>
        <v>メニューB</v>
      </c>
      <c r="AX481" s="19">
        <f>IF(係数3!D481="","",係数3!D481)</f>
        <v>0</v>
      </c>
      <c r="AY481" s="19">
        <f>IF(係数3!E481="","",係数3!E481)</f>
        <v>0</v>
      </c>
      <c r="AZ481" s="19" t="str">
        <f>IF(係数3!F481="","",係数3!F481)</f>
        <v>SBパワー(株)</v>
      </c>
      <c r="BA481" s="19" t="str">
        <f>IF(係数3!G481="","",係数3!G481)</f>
        <v>SBパワー(株)_メニューB</v>
      </c>
      <c r="BB481" s="19">
        <f t="shared" si="25"/>
        <v>0</v>
      </c>
      <c r="BD481" s="19" t="str">
        <f>IF(係数3!L482="","",係数3!L482)</f>
        <v>もみじ電力(株)</v>
      </c>
    </row>
    <row r="482" spans="47:56">
      <c r="AU482" s="19" t="str">
        <f>IF(係数3!A482="","",係数3!A482)</f>
        <v/>
      </c>
      <c r="AV482" s="19" t="str">
        <f>IF(係数3!B482="","",係数3!B482)</f>
        <v/>
      </c>
      <c r="AW482" s="19" t="str">
        <f>IF(係数3!C482="","",係数3!C482)</f>
        <v>メニューC</v>
      </c>
      <c r="AX482" s="19">
        <f>IF(係数3!D482="","",係数3!D482)</f>
        <v>1.66E-4</v>
      </c>
      <c r="AY482" s="19">
        <f>IF(係数3!E482="","",係数3!E482)</f>
        <v>1.66E-4</v>
      </c>
      <c r="AZ482" s="19" t="str">
        <f>IF(係数3!F482="","",係数3!F482)</f>
        <v>SBパワー(株)</v>
      </c>
      <c r="BA482" s="19" t="str">
        <f>IF(係数3!G482="","",係数3!G482)</f>
        <v>SBパワー(株)_メニューC</v>
      </c>
      <c r="BB482" s="19">
        <f t="shared" si="25"/>
        <v>0.16600000000000001</v>
      </c>
      <c r="BD482" s="19" t="str">
        <f>IF(係数3!L483="","",係数3!L483)</f>
        <v>森のエネルギー(株)</v>
      </c>
    </row>
    <row r="483" spans="47:56">
      <c r="AU483" s="19" t="str">
        <f>IF(係数3!A483="","",係数3!A483)</f>
        <v/>
      </c>
      <c r="AV483" s="19" t="str">
        <f>IF(係数3!B483="","",係数3!B483)</f>
        <v/>
      </c>
      <c r="AW483" s="19" t="str">
        <f>IF(係数3!C483="","",係数3!C483)</f>
        <v>メニューD</v>
      </c>
      <c r="AX483" s="19">
        <f>IF(係数3!D483="","",係数3!D483)</f>
        <v>3.8999999999999999E-4</v>
      </c>
      <c r="AY483" s="19">
        <f>IF(係数3!E483="","",係数3!E483)</f>
        <v>3.8999999999999999E-4</v>
      </c>
      <c r="AZ483" s="19" t="str">
        <f>IF(係数3!F483="","",係数3!F483)</f>
        <v>SBパワー(株)</v>
      </c>
      <c r="BA483" s="19" t="str">
        <f>IF(係数3!G483="","",係数3!G483)</f>
        <v>SBパワー(株)_メニューD</v>
      </c>
      <c r="BB483" s="19">
        <f t="shared" si="25"/>
        <v>0.39</v>
      </c>
      <c r="BD483" s="19" t="str">
        <f>IF(係数3!L484="","",係数3!L484)</f>
        <v>森の電力(株)</v>
      </c>
    </row>
    <row r="484" spans="47:56">
      <c r="AU484" s="19" t="str">
        <f>IF(係数3!A484="","",係数3!A484)</f>
        <v/>
      </c>
      <c r="AV484" s="19" t="str">
        <f>IF(係数3!B484="","",係数3!B484)</f>
        <v/>
      </c>
      <c r="AW484" s="19" t="str">
        <f>IF(係数3!C484="","",係数3!C484)</f>
        <v>メニューE(残差)</v>
      </c>
      <c r="AX484" s="19">
        <f>IF(係数3!D484="","",係数3!D484)</f>
        <v>6.5899999999999997E-4</v>
      </c>
      <c r="AY484" s="19">
        <f>IF(係数3!E484="","",係数3!E484)</f>
        <v>6.5899999999999997E-4</v>
      </c>
      <c r="AZ484" s="19" t="str">
        <f>IF(係数3!F484="","",係数3!F484)</f>
        <v>SBパワー(株)</v>
      </c>
      <c r="BA484" s="19" t="str">
        <f>IF(係数3!G484="","",係数3!G484)</f>
        <v>SBパワー(株)_メニューE(残差)</v>
      </c>
      <c r="BB484" s="19">
        <f t="shared" si="25"/>
        <v>0.65899999999999992</v>
      </c>
      <c r="BD484" s="19" t="str">
        <f>IF(係数3!L485="","",係数3!L485)</f>
        <v>八千代エンジニヤリング(株)</v>
      </c>
    </row>
    <row r="485" spans="47:56">
      <c r="AU485" s="19" t="str">
        <f>IF(係数3!A485="","",係数3!A485)</f>
        <v/>
      </c>
      <c r="AV485" s="19" t="str">
        <f>IF(係数3!B485="","",係数3!B485)</f>
        <v/>
      </c>
      <c r="AW485" s="19" t="str">
        <f>IF(係数3!C485="","",係数3!C485)</f>
        <v>(参考値)事業者全体</v>
      </c>
      <c r="AX485" s="19">
        <f>IF(係数3!D485="","",係数3!D485)</f>
        <v>6.2E-4</v>
      </c>
      <c r="AY485" s="19">
        <f>IF(係数3!E485="","",係数3!E485)</f>
        <v>6.2E-4</v>
      </c>
      <c r="AZ485" s="19" t="str">
        <f>IF(係数3!F485="","",係数3!F485)</f>
        <v>SBパワー(株)</v>
      </c>
      <c r="BA485" s="19" t="str">
        <f>IF(係数3!G485="","",係数3!G485)</f>
        <v>SBパワー(株)_(参考値)事業者全体</v>
      </c>
      <c r="BB485" s="19">
        <f t="shared" si="25"/>
        <v>0.62</v>
      </c>
      <c r="BD485" s="19" t="str">
        <f>IF(係数3!L486="","",係数3!L486)</f>
        <v>八幡商事(株)</v>
      </c>
    </row>
    <row r="486" spans="47:56">
      <c r="AU486" s="19" t="str">
        <f>IF(係数3!A486="","",係数3!A486)</f>
        <v>A0187</v>
      </c>
      <c r="AV486" s="19" t="str">
        <f>IF(係数3!B486="","",係数3!B486)</f>
        <v>NFパワーサービス(株)</v>
      </c>
      <c r="AW486" s="19" t="str">
        <f>IF(係数3!C486="","",係数3!C486)</f>
        <v>メニューA</v>
      </c>
      <c r="AX486" s="19">
        <f>IF(係数3!D486="","",係数3!D486)</f>
        <v>0</v>
      </c>
      <c r="AY486" s="19">
        <f>IF(係数3!E486="","",係数3!E486)</f>
        <v>0</v>
      </c>
      <c r="AZ486" s="19" t="str">
        <f>IF(係数3!F486="","",係数3!F486)</f>
        <v>NFパワーサービス(株)</v>
      </c>
      <c r="BA486" s="19" t="str">
        <f>IF(係数3!G486="","",係数3!G486)</f>
        <v>NFパワーサービス(株)_メニューA</v>
      </c>
      <c r="BB486" s="19">
        <f t="shared" si="25"/>
        <v>0</v>
      </c>
      <c r="BD486" s="19" t="str">
        <f>IF(係数3!L487="","",係数3!L487)</f>
        <v>(株)やまがた新電力</v>
      </c>
    </row>
    <row r="487" spans="47:56">
      <c r="AU487" s="19" t="str">
        <f>IF(係数3!A487="","",係数3!A487)</f>
        <v/>
      </c>
      <c r="AV487" s="19" t="str">
        <f>IF(係数3!B487="","",係数3!B487)</f>
        <v/>
      </c>
      <c r="AW487" s="19" t="str">
        <f>IF(係数3!C487="","",係数3!C487)</f>
        <v>メニューB(残差)</v>
      </c>
      <c r="AX487" s="19">
        <f>IF(係数3!D487="","",係数3!D487)</f>
        <v>3.8699999999999997E-4</v>
      </c>
      <c r="AY487" s="19">
        <f>IF(係数3!E487="","",係数3!E487)</f>
        <v>3.8699999999999997E-4</v>
      </c>
      <c r="AZ487" s="19" t="str">
        <f>IF(係数3!F487="","",係数3!F487)</f>
        <v>NFパワーサービス(株)</v>
      </c>
      <c r="BA487" s="19" t="str">
        <f>IF(係数3!G487="","",係数3!G487)</f>
        <v>NFパワーサービス(株)_メニューB(残差)</v>
      </c>
      <c r="BB487" s="19">
        <f t="shared" si="25"/>
        <v>0.38699999999999996</v>
      </c>
      <c r="BD487" s="19" t="str">
        <f>IF(係数3!L488="","",係数3!L488)</f>
        <v>山口グリーンエネルギー(株)</v>
      </c>
    </row>
    <row r="488" spans="47:56">
      <c r="AU488" s="19" t="str">
        <f>IF(係数3!A488="","",係数3!A488)</f>
        <v/>
      </c>
      <c r="AV488" s="19" t="str">
        <f>IF(係数3!B488="","",係数3!B488)</f>
        <v/>
      </c>
      <c r="AW488" s="19" t="str">
        <f>IF(係数3!C488="","",係数3!C488)</f>
        <v>(参考値)事業者全体</v>
      </c>
      <c r="AX488" s="19">
        <f>IF(係数3!D488="","",係数3!D488)</f>
        <v>2.9300000000000002E-4</v>
      </c>
      <c r="AY488" s="19">
        <f>IF(係数3!E488="","",係数3!E488)</f>
        <v>2.9300000000000002E-4</v>
      </c>
      <c r="AZ488" s="19" t="str">
        <f>IF(係数3!F488="","",係数3!F488)</f>
        <v>NFパワーサービス(株)</v>
      </c>
      <c r="BA488" s="19" t="str">
        <f>IF(係数3!G488="","",係数3!G488)</f>
        <v>NFパワーサービス(株)_(参考値)事業者全体</v>
      </c>
      <c r="BB488" s="19">
        <f t="shared" si="25"/>
        <v>0.29300000000000004</v>
      </c>
      <c r="BD488" s="19" t="str">
        <f>IF(係数3!L489="","",係数3!L489)</f>
        <v>やめエネルギー(株)</v>
      </c>
    </row>
    <row r="489" spans="47:56">
      <c r="AU489" s="19" t="str">
        <f>IF(係数3!A489="","",係数3!A489)</f>
        <v>A0188</v>
      </c>
      <c r="AV489" s="19" t="str">
        <f>IF(係数3!B489="","",係数3!B489)</f>
        <v>ひおき地域エネルギー(株)</v>
      </c>
      <c r="AW489" s="19" t="str">
        <f>IF(係数3!C489="","",係数3!C489)</f>
        <v>メニューA</v>
      </c>
      <c r="AX489" s="19">
        <f>IF(係数3!D489="","",係数3!D489)</f>
        <v>2.9300000000000002E-4</v>
      </c>
      <c r="AY489" s="19">
        <f>IF(係数3!E489="","",係数3!E489)</f>
        <v>2.9300000000000002E-4</v>
      </c>
      <c r="AZ489" s="19" t="str">
        <f>IF(係数3!F489="","",係数3!F489)</f>
        <v>ひおき地域エネルギー(株)</v>
      </c>
      <c r="BA489" s="19" t="str">
        <f>IF(係数3!G489="","",係数3!G489)</f>
        <v>ひおき地域エネルギー(株)_メニューA</v>
      </c>
      <c r="BB489" s="19">
        <f t="shared" si="25"/>
        <v>0.29300000000000004</v>
      </c>
      <c r="BD489" s="19" t="str">
        <f>IF(係数3!L490="","",係数3!L490)</f>
        <v>(株)ユーラスグリーンエナジー</v>
      </c>
    </row>
    <row r="490" spans="47:56">
      <c r="AU490" s="19" t="str">
        <f>IF(係数3!A490="","",係数3!A490)</f>
        <v/>
      </c>
      <c r="AV490" s="19" t="str">
        <f>IF(係数3!B490="","",係数3!B490)</f>
        <v/>
      </c>
      <c r="AW490" s="19" t="str">
        <f>IF(係数3!C490="","",係数3!C490)</f>
        <v>メニューB</v>
      </c>
      <c r="AX490" s="19">
        <f>IF(係数3!D490="","",係数3!D490)</f>
        <v>3.4000000000000002E-4</v>
      </c>
      <c r="AY490" s="19">
        <f>IF(係数3!E490="","",係数3!E490)</f>
        <v>3.4000000000000002E-4</v>
      </c>
      <c r="AZ490" s="19" t="str">
        <f>IF(係数3!F490="","",係数3!F490)</f>
        <v>ひおき地域エネルギー(株)</v>
      </c>
      <c r="BA490" s="19" t="str">
        <f>IF(係数3!G490="","",係数3!G490)</f>
        <v>ひおき地域エネルギー(株)_メニューB</v>
      </c>
      <c r="BB490" s="19">
        <f t="shared" si="25"/>
        <v>0.34</v>
      </c>
      <c r="BD490" s="19" t="str">
        <f>IF(係数3!L491="","",係数3!L491)</f>
        <v>ゆきぐに新電力(株)</v>
      </c>
    </row>
    <row r="491" spans="47:56">
      <c r="AU491" s="19" t="str">
        <f>IF(係数3!A491="","",係数3!A491)</f>
        <v/>
      </c>
      <c r="AV491" s="19" t="str">
        <f>IF(係数3!B491="","",係数3!B491)</f>
        <v/>
      </c>
      <c r="AW491" s="19" t="str">
        <f>IF(係数3!C491="","",係数3!C491)</f>
        <v>メニューC</v>
      </c>
      <c r="AX491" s="19">
        <f>IF(係数3!D491="","",係数3!D491)</f>
        <v>2.0599999999999999E-4</v>
      </c>
      <c r="AY491" s="19">
        <f>IF(係数3!E491="","",係数3!E491)</f>
        <v>2.0599999999999999E-4</v>
      </c>
      <c r="AZ491" s="19" t="str">
        <f>IF(係数3!F491="","",係数3!F491)</f>
        <v>ひおき地域エネルギー(株)</v>
      </c>
      <c r="BA491" s="19" t="str">
        <f>IF(係数3!G491="","",係数3!G491)</f>
        <v>ひおき地域エネルギー(株)_メニューC</v>
      </c>
      <c r="BB491" s="19">
        <f t="shared" si="25"/>
        <v>0.20599999999999999</v>
      </c>
      <c r="BD491" s="19" t="str">
        <f>IF(係数3!L492="","",係数3!L492)</f>
        <v>(株)吉田石油店</v>
      </c>
    </row>
    <row r="492" spans="47:56">
      <c r="AU492" s="19" t="str">
        <f>IF(係数3!A492="","",係数3!A492)</f>
        <v/>
      </c>
      <c r="AV492" s="19" t="str">
        <f>IF(係数3!B492="","",係数3!B492)</f>
        <v/>
      </c>
      <c r="AW492" s="19" t="str">
        <f>IF(係数3!C492="","",係数3!C492)</f>
        <v>メニューD</v>
      </c>
      <c r="AX492" s="19">
        <f>IF(係数3!D492="","",係数3!D492)</f>
        <v>0</v>
      </c>
      <c r="AY492" s="19">
        <f>IF(係数3!E492="","",係数3!E492)</f>
        <v>0</v>
      </c>
      <c r="AZ492" s="19" t="str">
        <f>IF(係数3!F492="","",係数3!F492)</f>
        <v>ひおき地域エネルギー(株)</v>
      </c>
      <c r="BA492" s="19" t="str">
        <f>IF(係数3!G492="","",係数3!G492)</f>
        <v>ひおき地域エネルギー(株)_メニューD</v>
      </c>
      <c r="BB492" s="19">
        <f t="shared" si="25"/>
        <v>0</v>
      </c>
      <c r="BD492" s="19" t="str">
        <f>IF(係数3!L493="","",係数3!L493)</f>
        <v>米子瓦斯(株)</v>
      </c>
    </row>
    <row r="493" spans="47:56">
      <c r="AU493" s="19" t="str">
        <f>IF(係数3!A493="","",係数3!A493)</f>
        <v/>
      </c>
      <c r="AV493" s="19" t="str">
        <f>IF(係数3!B493="","",係数3!B493)</f>
        <v/>
      </c>
      <c r="AW493" s="19" t="str">
        <f>IF(係数3!C493="","",係数3!C493)</f>
        <v>メニューE(残差)</v>
      </c>
      <c r="AX493" s="19">
        <f>IF(係数3!D493="","",係数3!D493)</f>
        <v>4.1399999999999998E-4</v>
      </c>
      <c r="AY493" s="19">
        <f>IF(係数3!E493="","",係数3!E493)</f>
        <v>4.1399999999999998E-4</v>
      </c>
      <c r="AZ493" s="19" t="str">
        <f>IF(係数3!F493="","",係数3!F493)</f>
        <v>ひおき地域エネルギー(株)</v>
      </c>
      <c r="BA493" s="19" t="str">
        <f>IF(係数3!G493="","",係数3!G493)</f>
        <v>ひおき地域エネルギー(株)_メニューE(残差)</v>
      </c>
      <c r="BB493" s="19">
        <f t="shared" si="25"/>
        <v>0.41399999999999998</v>
      </c>
      <c r="BD493" s="19" t="str">
        <f>IF(係数3!L494="","",係数3!L494)</f>
        <v>楽天モバイル(株)(旧：楽天エナジー(株))</v>
      </c>
    </row>
    <row r="494" spans="47:56">
      <c r="AU494" s="19" t="str">
        <f>IF(係数3!A494="","",係数3!A494)</f>
        <v/>
      </c>
      <c r="AV494" s="19" t="str">
        <f>IF(係数3!B494="","",係数3!B494)</f>
        <v/>
      </c>
      <c r="AW494" s="19" t="str">
        <f>IF(係数3!C494="","",係数3!C494)</f>
        <v>(参考値)事業者全体</v>
      </c>
      <c r="AX494" s="19">
        <f>IF(係数3!D494="","",係数3!D494)</f>
        <v>3.7300000000000001E-4</v>
      </c>
      <c r="AY494" s="19">
        <f>IF(係数3!E494="","",係数3!E494)</f>
        <v>3.7300000000000001E-4</v>
      </c>
      <c r="AZ494" s="19" t="str">
        <f>IF(係数3!F494="","",係数3!F494)</f>
        <v>ひおき地域エネルギー(株)</v>
      </c>
      <c r="BA494" s="19" t="str">
        <f>IF(係数3!G494="","",係数3!G494)</f>
        <v>ひおき地域エネルギー(株)_(参考値)事業者全体</v>
      </c>
      <c r="BB494" s="19">
        <f t="shared" si="25"/>
        <v>0.373</v>
      </c>
      <c r="BD494" s="19" t="str">
        <f>IF(係数3!L495="","",係数3!L495)</f>
        <v>リエスパワー(株)</v>
      </c>
    </row>
    <row r="495" spans="47:56">
      <c r="AU495" s="19" t="str">
        <f>IF(係数3!A495="","",係数3!A495)</f>
        <v>A0189</v>
      </c>
      <c r="AV495" s="19" t="str">
        <f>IF(係数3!B495="","",係数3!B495)</f>
        <v>和歌山電力(株)</v>
      </c>
      <c r="AW495" s="19" t="str">
        <f>IF(係数3!C495="","",係数3!C495)</f>
        <v/>
      </c>
      <c r="AX495" s="19">
        <f>IF(係数3!D495="","",係数3!D495)</f>
        <v>6.2200000000000005E-4</v>
      </c>
      <c r="AY495" s="19">
        <f>IF(係数3!E495="","",係数3!E495)</f>
        <v>6.2200000000000005E-4</v>
      </c>
      <c r="AZ495" s="19" t="str">
        <f>IF(係数3!F495="","",係数3!F495)</f>
        <v>和歌山電力(株)</v>
      </c>
      <c r="BA495" s="19" t="str">
        <f>IF(係数3!G495="","",係数3!G495)</f>
        <v>和歌山電力(株)_</v>
      </c>
      <c r="BB495" s="19">
        <f t="shared" si="25"/>
        <v>0.622</v>
      </c>
      <c r="BD495" s="19" t="str">
        <f>IF(係数3!L496="","",係数3!L496)</f>
        <v>リエスパワーネクスト(株)</v>
      </c>
    </row>
    <row r="496" spans="47:56">
      <c r="AU496" s="19" t="str">
        <f>IF(係数3!A496="","",係数3!A496)</f>
        <v>A0190</v>
      </c>
      <c r="AV496" s="19" t="str">
        <f>IF(係数3!B496="","",係数3!B496)</f>
        <v>日本瓦斯(株)(日本ガス(株))</v>
      </c>
      <c r="AW496" s="19" t="str">
        <f>IF(係数3!C496="","",係数3!C496)</f>
        <v/>
      </c>
      <c r="AX496" s="19">
        <f>IF(係数3!D496="","",係数3!D496)</f>
        <v>3.7199999999999999E-4</v>
      </c>
      <c r="AY496" s="19">
        <f>IF(係数3!E496="","",係数3!E496)</f>
        <v>3.7199999999999999E-4</v>
      </c>
      <c r="AZ496" s="19" t="str">
        <f>IF(係数3!F496="","",係数3!F496)</f>
        <v>日本瓦斯(株)(日本ガス(株))</v>
      </c>
      <c r="BA496" s="19" t="str">
        <f>IF(係数3!G496="","",係数3!G496)</f>
        <v>日本瓦斯(株)(日本ガス(株))_</v>
      </c>
      <c r="BB496" s="19">
        <f t="shared" si="25"/>
        <v>0.372</v>
      </c>
      <c r="BD496" s="19" t="str">
        <f>IF(係数3!L497="","",係数3!L497)</f>
        <v>(株)リエネ</v>
      </c>
    </row>
    <row r="497" spans="47:56">
      <c r="AU497" s="19" t="str">
        <f>IF(係数3!A497="","",係数3!A497)</f>
        <v>A0193</v>
      </c>
      <c r="AV497" s="19" t="str">
        <f>IF(係数3!B497="","",係数3!B497)</f>
        <v>九電みらいエナジー(株)</v>
      </c>
      <c r="AW497" s="19" t="str">
        <f>IF(係数3!C497="","",係数3!C497)</f>
        <v>メニューA</v>
      </c>
      <c r="AX497" s="19">
        <f>IF(係数3!D497="","",係数3!D497)</f>
        <v>0</v>
      </c>
      <c r="AY497" s="19">
        <f>IF(係数3!E497="","",係数3!E497)</f>
        <v>0</v>
      </c>
      <c r="AZ497" s="19" t="str">
        <f>IF(係数3!F497="","",係数3!F497)</f>
        <v>九電みらいエナジー(株)</v>
      </c>
      <c r="BA497" s="19" t="str">
        <f>IF(係数3!G497="","",係数3!G497)</f>
        <v>九電みらいエナジー(株)_メニューA</v>
      </c>
      <c r="BB497" s="19">
        <f t="shared" si="25"/>
        <v>0</v>
      </c>
      <c r="BD497" s="19" t="str">
        <f>IF(係数3!L498="","",係数3!L498)</f>
        <v>陸前高田しみんエネルギー(株)</v>
      </c>
    </row>
    <row r="498" spans="47:56">
      <c r="AU498" s="19" t="str">
        <f>IF(係数3!A498="","",係数3!A498)</f>
        <v/>
      </c>
      <c r="AV498" s="19" t="str">
        <f>IF(係数3!B498="","",係数3!B498)</f>
        <v/>
      </c>
      <c r="AW498" s="19" t="str">
        <f>IF(係数3!C498="","",係数3!C498)</f>
        <v>メニューB(残差)</v>
      </c>
      <c r="AX498" s="19">
        <f>IF(係数3!D498="","",係数3!D498)</f>
        <v>4.5100000000000001E-4</v>
      </c>
      <c r="AY498" s="19">
        <f>IF(係数3!E498="","",係数3!E498)</f>
        <v>4.5100000000000001E-4</v>
      </c>
      <c r="AZ498" s="19" t="str">
        <f>IF(係数3!F498="","",係数3!F498)</f>
        <v>九電みらいエナジー(株)</v>
      </c>
      <c r="BA498" s="19" t="str">
        <f>IF(係数3!G498="","",係数3!G498)</f>
        <v>九電みらいエナジー(株)_メニューB(残差)</v>
      </c>
      <c r="BB498" s="19">
        <f t="shared" si="25"/>
        <v>0.45100000000000001</v>
      </c>
      <c r="BD498" s="19" t="str">
        <f>IF(係数3!L499="","",係数3!L499)</f>
        <v>リコージャパン(株)</v>
      </c>
    </row>
    <row r="499" spans="47:56">
      <c r="AU499" s="19" t="str">
        <f>IF(係数3!A499="","",係数3!A499)</f>
        <v/>
      </c>
      <c r="AV499" s="19" t="str">
        <f>IF(係数3!B499="","",係数3!B499)</f>
        <v/>
      </c>
      <c r="AW499" s="19" t="str">
        <f>IF(係数3!C499="","",係数3!C499)</f>
        <v>(参考値)事業者全体</v>
      </c>
      <c r="AX499" s="19">
        <f>IF(係数3!D499="","",係数3!D499)</f>
        <v>4.3600000000000003E-4</v>
      </c>
      <c r="AY499" s="19">
        <f>IF(係数3!E499="","",係数3!E499)</f>
        <v>4.3600000000000003E-4</v>
      </c>
      <c r="AZ499" s="19" t="str">
        <f>IF(係数3!F499="","",係数3!F499)</f>
        <v>九電みらいエナジー(株)</v>
      </c>
      <c r="BA499" s="19" t="str">
        <f>IF(係数3!G499="","",係数3!G499)</f>
        <v>九電みらいエナジー(株)_(参考値)事業者全体</v>
      </c>
      <c r="BB499" s="19">
        <f t="shared" si="25"/>
        <v>0.43600000000000005</v>
      </c>
      <c r="BD499" s="19" t="str">
        <f>IF(係数3!L500="","",係数3!L500)</f>
        <v>リストプロパティーズ(株)</v>
      </c>
    </row>
    <row r="500" spans="47:56">
      <c r="AU500" s="19" t="str">
        <f>IF(係数3!A500="","",係数3!A500)</f>
        <v>A0195</v>
      </c>
      <c r="AV500" s="19" t="str">
        <f>IF(係数3!B500="","",係数3!B500)</f>
        <v>(株)フォレストパワー</v>
      </c>
      <c r="AW500" s="19" t="str">
        <f>IF(係数3!C500="","",係数3!C500)</f>
        <v/>
      </c>
      <c r="AX500" s="19">
        <f>IF(係数3!D500="","",係数3!D500)</f>
        <v>4.46E-4</v>
      </c>
      <c r="AY500" s="19">
        <f>IF(係数3!E500="","",係数3!E500)</f>
        <v>4.46E-4</v>
      </c>
      <c r="AZ500" s="19" t="str">
        <f>IF(係数3!F500="","",係数3!F500)</f>
        <v>(株)フォレストパワー</v>
      </c>
      <c r="BA500" s="19" t="str">
        <f>IF(係数3!G500="","",係数3!G500)</f>
        <v>(株)フォレストパワー_</v>
      </c>
      <c r="BB500" s="19">
        <f t="shared" si="25"/>
        <v>0.44600000000000001</v>
      </c>
      <c r="BD500" s="19" t="str">
        <f>IF(係数3!L501="","",係数3!L501)</f>
        <v>リニューアブル・ジャパン(株)</v>
      </c>
    </row>
    <row r="501" spans="47:56">
      <c r="AU501" s="19" t="str">
        <f>IF(係数3!A501="","",係数3!A501)</f>
        <v>A0196</v>
      </c>
      <c r="AV501" s="19" t="str">
        <f>IF(係数3!B501="","",係数3!B501)</f>
        <v>日高都市ガス(株)</v>
      </c>
      <c r="AW501" s="19" t="str">
        <f>IF(係数3!C501="","",係数3!C501)</f>
        <v/>
      </c>
      <c r="AX501" s="19">
        <f>IF(係数3!D501="","",係数3!D501)</f>
        <v>4.1899999999999999E-4</v>
      </c>
      <c r="AY501" s="19">
        <f>IF(係数3!E501="","",係数3!E501)</f>
        <v>4.1899999999999999E-4</v>
      </c>
      <c r="AZ501" s="19" t="str">
        <f>IF(係数3!F501="","",係数3!F501)</f>
        <v>日高都市ガス(株)</v>
      </c>
      <c r="BA501" s="19" t="str">
        <f>IF(係数3!G501="","",係数3!G501)</f>
        <v>日高都市ガス(株)_</v>
      </c>
      <c r="BB501" s="19">
        <f t="shared" si="25"/>
        <v>0.41899999999999998</v>
      </c>
      <c r="BD501" s="19" t="str">
        <f>IF(係数3!L502="","",係数3!L502)</f>
        <v>リニューアブルトレード(株)</v>
      </c>
    </row>
    <row r="502" spans="47:56">
      <c r="AU502" s="19" t="str">
        <f>IF(係数3!A502="","",係数3!A502)</f>
        <v>A0197</v>
      </c>
      <c r="AV502" s="19" t="str">
        <f>IF(係数3!B502="","",係数3!B502)</f>
        <v>(株)アドバンテック</v>
      </c>
      <c r="AW502" s="19" t="str">
        <f>IF(係数3!C502="","",係数3!C502)</f>
        <v>メニューA</v>
      </c>
      <c r="AX502" s="19">
        <f>IF(係数3!D502="","",係数3!D502)</f>
        <v>1.07E-4</v>
      </c>
      <c r="AY502" s="19">
        <f>IF(係数3!E502="","",係数3!E502)</f>
        <v>1.07E-4</v>
      </c>
      <c r="AZ502" s="19" t="str">
        <f>IF(係数3!F502="","",係数3!F502)</f>
        <v>(株)アドバンテック</v>
      </c>
      <c r="BA502" s="19" t="str">
        <f>IF(係数3!G502="","",係数3!G502)</f>
        <v>(株)アドバンテック_メニューA</v>
      </c>
      <c r="BB502" s="19">
        <f t="shared" si="25"/>
        <v>0.107</v>
      </c>
      <c r="BD502" s="19" t="str">
        <f>IF(係数3!L503="","",係数3!L503)</f>
        <v>(株)リボンエナジー</v>
      </c>
    </row>
    <row r="503" spans="47:56">
      <c r="AU503" s="19" t="str">
        <f>IF(係数3!A503="","",係数3!A503)</f>
        <v/>
      </c>
      <c r="AV503" s="19" t="str">
        <f>IF(係数3!B503="","",係数3!B503)</f>
        <v/>
      </c>
      <c r="AW503" s="19" t="str">
        <f>IF(係数3!C503="","",係数3!C503)</f>
        <v>(参考値)事業者全体</v>
      </c>
      <c r="AX503" s="19">
        <f>IF(係数3!D503="","",係数3!D503)</f>
        <v>1.07E-4</v>
      </c>
      <c r="AY503" s="19">
        <f>IF(係数3!E503="","",係数3!E503)</f>
        <v>1.07E-4</v>
      </c>
      <c r="AZ503" s="19" t="str">
        <f>IF(係数3!F503="","",係数3!F503)</f>
        <v>(株)アドバンテック</v>
      </c>
      <c r="BA503" s="19" t="str">
        <f>IF(係数3!G503="","",係数3!G503)</f>
        <v>(株)アドバンテック_(参考値)事業者全体</v>
      </c>
      <c r="BB503" s="19">
        <f t="shared" si="25"/>
        <v>0.107</v>
      </c>
      <c r="BD503" s="19" t="str">
        <f>IF(係数3!L504="","",係数3!L504)</f>
        <v>(株)リミックスポイント</v>
      </c>
    </row>
    <row r="504" spans="47:56">
      <c r="AU504" s="19" t="str">
        <f>IF(係数3!A504="","",係数3!A504)</f>
        <v>A0199</v>
      </c>
      <c r="AV504" s="19" t="str">
        <f>IF(係数3!B504="","",係数3!B504)</f>
        <v>ローカルエナジー(株)</v>
      </c>
      <c r="AW504" s="19" t="str">
        <f>IF(係数3!C504="","",係数3!C504)</f>
        <v>メニューA</v>
      </c>
      <c r="AX504" s="19">
        <f>IF(係数3!D504="","",係数3!D504)</f>
        <v>0</v>
      </c>
      <c r="AY504" s="19">
        <f>IF(係数3!E504="","",係数3!E504)</f>
        <v>0</v>
      </c>
      <c r="AZ504" s="19" t="str">
        <f>IF(係数3!F504="","",係数3!F504)</f>
        <v>ローカルエナジー(株)</v>
      </c>
      <c r="BA504" s="19" t="str">
        <f>IF(係数3!G504="","",係数3!G504)</f>
        <v>ローカルエナジー(株)_メニューA</v>
      </c>
      <c r="BB504" s="19">
        <f t="shared" si="25"/>
        <v>0</v>
      </c>
      <c r="BD504" s="19" t="str">
        <f>IF(係数3!L505="","",係数3!L505)</f>
        <v>(株)ルーク</v>
      </c>
    </row>
    <row r="505" spans="47:56">
      <c r="AU505" s="19" t="str">
        <f>IF(係数3!A505="","",係数3!A505)</f>
        <v/>
      </c>
      <c r="AV505" s="19" t="str">
        <f>IF(係数3!B505="","",係数3!B505)</f>
        <v/>
      </c>
      <c r="AW505" s="19" t="str">
        <f>IF(係数3!C505="","",係数3!C505)</f>
        <v>メニューB(残差)</v>
      </c>
      <c r="AX505" s="19">
        <f>IF(係数3!D505="","",係数3!D505)</f>
        <v>3.9300000000000001E-4</v>
      </c>
      <c r="AY505" s="19">
        <f>IF(係数3!E505="","",係数3!E505)</f>
        <v>3.9300000000000001E-4</v>
      </c>
      <c r="AZ505" s="19" t="str">
        <f>IF(係数3!F505="","",係数3!F505)</f>
        <v>ローカルエナジー(株)</v>
      </c>
      <c r="BA505" s="19" t="str">
        <f>IF(係数3!G505="","",係数3!G505)</f>
        <v>ローカルエナジー(株)_メニューB(残差)</v>
      </c>
      <c r="BB505" s="19">
        <f t="shared" si="25"/>
        <v>0.39300000000000002</v>
      </c>
      <c r="BD505" s="19" t="str">
        <f>IF(係数3!L506="","",係数3!L506)</f>
        <v>(株)レクスポート</v>
      </c>
    </row>
    <row r="506" spans="47:56">
      <c r="AU506" s="19" t="str">
        <f>IF(係数3!A506="","",係数3!A506)</f>
        <v/>
      </c>
      <c r="AV506" s="19" t="str">
        <f>IF(係数3!B506="","",係数3!B506)</f>
        <v/>
      </c>
      <c r="AW506" s="19" t="str">
        <f>IF(係数3!C506="","",係数3!C506)</f>
        <v>(参考値)事業者全体</v>
      </c>
      <c r="AX506" s="19">
        <f>IF(係数3!D506="","",係数3!D506)</f>
        <v>3.88E-4</v>
      </c>
      <c r="AY506" s="19">
        <f>IF(係数3!E506="","",係数3!E506)</f>
        <v>3.88E-4</v>
      </c>
      <c r="AZ506" s="19" t="str">
        <f>IF(係数3!F506="","",係数3!F506)</f>
        <v>ローカルエナジー(株)</v>
      </c>
      <c r="BA506" s="19" t="str">
        <f>IF(係数3!G506="","",係数3!G506)</f>
        <v>ローカルエナジー(株)_(参考値)事業者全体</v>
      </c>
      <c r="BB506" s="19">
        <f t="shared" si="25"/>
        <v>0.38800000000000001</v>
      </c>
      <c r="BD506" s="19" t="str">
        <f>IF(係数3!L507="","",係数3!L507)</f>
        <v>レジル(株)</v>
      </c>
    </row>
    <row r="507" spans="47:56">
      <c r="AU507" s="19" t="str">
        <f>IF(係数3!A507="","",係数3!A507)</f>
        <v>A0200</v>
      </c>
      <c r="AV507" s="19" t="str">
        <f>IF(係数3!B507="","",係数3!B507)</f>
        <v>エネックス(株)</v>
      </c>
      <c r="AW507" s="19" t="str">
        <f>IF(係数3!C507="","",係数3!C507)</f>
        <v>メニューA</v>
      </c>
      <c r="AX507" s="19">
        <f>IF(係数3!D507="","",係数3!D507)</f>
        <v>0</v>
      </c>
      <c r="AY507" s="19">
        <f>IF(係数3!E507="","",係数3!E507)</f>
        <v>0</v>
      </c>
      <c r="AZ507" s="19" t="str">
        <f>IF(係数3!F507="","",係数3!F507)</f>
        <v>エネックス(株)</v>
      </c>
      <c r="BA507" s="19" t="str">
        <f>IF(係数3!G507="","",係数3!G507)</f>
        <v>エネックス(株)_メニューA</v>
      </c>
      <c r="BB507" s="19">
        <f t="shared" si="25"/>
        <v>0</v>
      </c>
      <c r="BD507" s="19" t="str">
        <f>IF(係数3!L508="","",係数3!L508)</f>
        <v>(株)レックス</v>
      </c>
    </row>
    <row r="508" spans="47:56">
      <c r="AU508" s="19" t="str">
        <f>IF(係数3!A508="","",係数3!A508)</f>
        <v/>
      </c>
      <c r="AV508" s="19" t="str">
        <f>IF(係数3!B508="","",係数3!B508)</f>
        <v/>
      </c>
      <c r="AW508" s="19" t="str">
        <f>IF(係数3!C508="","",係数3!C508)</f>
        <v>メニューB</v>
      </c>
      <c r="AX508" s="19">
        <f>IF(係数3!D508="","",係数3!D508)</f>
        <v>4.3800000000000002E-4</v>
      </c>
      <c r="AY508" s="19">
        <f>IF(係数3!E508="","",係数3!E508)</f>
        <v>4.3800000000000002E-4</v>
      </c>
      <c r="AZ508" s="19" t="str">
        <f>IF(係数3!F508="","",係数3!F508)</f>
        <v>エネックス(株)</v>
      </c>
      <c r="BA508" s="19" t="str">
        <f>IF(係数3!G508="","",係数3!G508)</f>
        <v>エネックス(株)_メニューB</v>
      </c>
      <c r="BB508" s="19">
        <f t="shared" si="25"/>
        <v>0.438</v>
      </c>
      <c r="BD508" s="19" t="str">
        <f>IF(係数3!L509="","",係数3!L509)</f>
        <v>レモンガス(株)</v>
      </c>
    </row>
    <row r="509" spans="47:56">
      <c r="AU509" s="19" t="str">
        <f>IF(係数3!A509="","",係数3!A509)</f>
        <v/>
      </c>
      <c r="AV509" s="19" t="str">
        <f>IF(係数3!B509="","",係数3!B509)</f>
        <v/>
      </c>
      <c r="AW509" s="19" t="str">
        <f>IF(係数3!C509="","",係数3!C509)</f>
        <v>(参考値)事業者全体</v>
      </c>
      <c r="AX509" s="19">
        <f>IF(係数3!D509="","",係数3!D509)</f>
        <v>3.97E-4</v>
      </c>
      <c r="AY509" s="19">
        <f>IF(係数3!E509="","",係数3!E509)</f>
        <v>3.97E-4</v>
      </c>
      <c r="AZ509" s="19" t="str">
        <f>IF(係数3!F509="","",係数3!F509)</f>
        <v>エネックス(株)</v>
      </c>
      <c r="BA509" s="19" t="str">
        <f>IF(係数3!G509="","",係数3!G509)</f>
        <v>エネックス(株)_(参考値)事業者全体</v>
      </c>
      <c r="BB509" s="19">
        <f t="shared" si="25"/>
        <v>0.39700000000000002</v>
      </c>
      <c r="BD509" s="19" t="str">
        <f>IF(係数3!L510="","",係数3!L510)</f>
        <v>ローカルエナジー(株)</v>
      </c>
    </row>
    <row r="510" spans="47:56">
      <c r="AU510" s="19" t="str">
        <f>IF(係数3!A510="","",係数3!A510)</f>
        <v>A0203</v>
      </c>
      <c r="AV510" s="19" t="str">
        <f>IF(係数3!B510="","",係数3!B510)</f>
        <v>(株)レクスポート</v>
      </c>
      <c r="AW510" s="19" t="str">
        <f>IF(係数3!C510="","",係数3!C510)</f>
        <v/>
      </c>
      <c r="AX510" s="19">
        <f>IF(係数3!D510="","",係数3!D510)</f>
        <v>4.4900000000000002E-4</v>
      </c>
      <c r="AY510" s="19">
        <f>IF(係数3!E510="","",係数3!E510)</f>
        <v>4.4900000000000002E-4</v>
      </c>
      <c r="AZ510" s="19" t="str">
        <f>IF(係数3!F510="","",係数3!F510)</f>
        <v>(株)レクスポート</v>
      </c>
      <c r="BA510" s="19" t="str">
        <f>IF(係数3!G510="","",係数3!G510)</f>
        <v>(株)レクスポート_</v>
      </c>
      <c r="BB510" s="19">
        <f t="shared" si="25"/>
        <v>0.44900000000000001</v>
      </c>
      <c r="BD510" s="19" t="str">
        <f>IF(係数3!L511="","",係数3!L511)</f>
        <v>ローカルでんき(株)</v>
      </c>
    </row>
    <row r="511" spans="47:56">
      <c r="AU511" s="19" t="str">
        <f>IF(係数3!A511="","",係数3!A511)</f>
        <v>A0204</v>
      </c>
      <c r="AV511" s="19" t="str">
        <f>IF(係数3!B511="","",係数3!B511)</f>
        <v>なでしこ電力(株)</v>
      </c>
      <c r="AW511" s="19" t="str">
        <f>IF(係数3!C511="","",係数3!C511)</f>
        <v>メニューA</v>
      </c>
      <c r="AX511" s="19">
        <f>IF(係数3!D511="","",係数3!D511)</f>
        <v>0</v>
      </c>
      <c r="AY511" s="19">
        <f>IF(係数3!E511="","",係数3!E511)</f>
        <v>0</v>
      </c>
      <c r="AZ511" s="19" t="str">
        <f>IF(係数3!F511="","",係数3!F511)</f>
        <v>なでしこ電力(株)</v>
      </c>
      <c r="BA511" s="19" t="str">
        <f>IF(係数3!G511="","",係数3!G511)</f>
        <v>なでしこ電力(株)_メニューA</v>
      </c>
      <c r="BB511" s="19">
        <f t="shared" si="25"/>
        <v>0</v>
      </c>
      <c r="BD511" s="19" t="str">
        <f>IF(係数3!L512="","",係数3!L512)</f>
        <v>和歌山電力(株)</v>
      </c>
    </row>
    <row r="512" spans="47:56">
      <c r="AU512" s="19" t="str">
        <f>IF(係数3!A512="","",係数3!A512)</f>
        <v/>
      </c>
      <c r="AV512" s="19" t="str">
        <f>IF(係数3!B512="","",係数3!B512)</f>
        <v/>
      </c>
      <c r="AW512" s="19" t="str">
        <f>IF(係数3!C512="","",係数3!C512)</f>
        <v>メニューB(残差)</v>
      </c>
      <c r="AX512" s="19">
        <f>IF(係数3!D512="","",係数3!D512)</f>
        <v>5.0199999999999995E-4</v>
      </c>
      <c r="AY512" s="19">
        <f>IF(係数3!E512="","",係数3!E512)</f>
        <v>5.0199999999999995E-4</v>
      </c>
      <c r="AZ512" s="19" t="str">
        <f>IF(係数3!F512="","",係数3!F512)</f>
        <v>なでしこ電力(株)</v>
      </c>
      <c r="BA512" s="19" t="str">
        <f>IF(係数3!G512="","",係数3!G512)</f>
        <v>なでしこ電力(株)_メニューB(残差)</v>
      </c>
      <c r="BB512" s="19">
        <f t="shared" si="25"/>
        <v>0.502</v>
      </c>
      <c r="BD512" s="19" t="str">
        <f>IF(係数3!L513="","",係数3!L513)</f>
        <v>綿半パートナーズ(株)</v>
      </c>
    </row>
    <row r="513" spans="47:56">
      <c r="AU513" s="19" t="str">
        <f>IF(係数3!A513="","",係数3!A513)</f>
        <v/>
      </c>
      <c r="AV513" s="19" t="str">
        <f>IF(係数3!B513="","",係数3!B513)</f>
        <v/>
      </c>
      <c r="AW513" s="19" t="str">
        <f>IF(係数3!C513="","",係数3!C513)</f>
        <v>(参考値)事業者全体</v>
      </c>
      <c r="AX513" s="19">
        <f>IF(係数3!D513="","",係数3!D513)</f>
        <v>1.1E-4</v>
      </c>
      <c r="AY513" s="19">
        <f>IF(係数3!E513="","",係数3!E513)</f>
        <v>1.1E-4</v>
      </c>
      <c r="AZ513" s="19" t="str">
        <f>IF(係数3!F513="","",係数3!F513)</f>
        <v>なでしこ電力(株)</v>
      </c>
      <c r="BA513" s="19" t="str">
        <f>IF(係数3!G513="","",係数3!G513)</f>
        <v>なでしこ電力(株)_(参考値)事業者全体</v>
      </c>
      <c r="BB513" s="19">
        <f t="shared" si="25"/>
        <v>0.11</v>
      </c>
      <c r="BD513" s="19" t="str">
        <f>IF(係数3!L514="","",係数3!L514)</f>
        <v>ワタミエナジー(株)</v>
      </c>
    </row>
    <row r="514" spans="47:56">
      <c r="AU514" s="19" t="str">
        <f>IF(係数3!A514="","",係数3!A514)</f>
        <v>A0206</v>
      </c>
      <c r="AV514" s="19" t="str">
        <f>IF(係数3!B514="","",係数3!B514)</f>
        <v>日田グリーン電力(株)</v>
      </c>
      <c r="AW514" s="19" t="str">
        <f>IF(係数3!C514="","",係数3!C514)</f>
        <v>メニューA</v>
      </c>
      <c r="AX514" s="19">
        <f>IF(係数3!D514="","",係数3!D514)</f>
        <v>0</v>
      </c>
      <c r="AY514" s="19">
        <f>IF(係数3!E514="","",係数3!E514)</f>
        <v>0</v>
      </c>
      <c r="AZ514" s="19" t="str">
        <f>IF(係数3!F514="","",係数3!F514)</f>
        <v>日田グリーン電力(株)</v>
      </c>
      <c r="BA514" s="19" t="str">
        <f>IF(係数3!G514="","",係数3!G514)</f>
        <v>日田グリーン電力(株)_メニューA</v>
      </c>
      <c r="BB514" s="19">
        <f t="shared" si="25"/>
        <v>0</v>
      </c>
      <c r="BD514" s="19" t="str">
        <f>IF(係数3!L515="","",係数3!L515)</f>
        <v>(株)ワット</v>
      </c>
    </row>
    <row r="515" spans="47:56">
      <c r="AU515" s="19" t="str">
        <f>IF(係数3!A515="","",係数3!A515)</f>
        <v/>
      </c>
      <c r="AV515" s="19" t="str">
        <f>IF(係数3!B515="","",係数3!B515)</f>
        <v/>
      </c>
      <c r="AW515" s="19" t="str">
        <f>IF(係数3!C515="","",係数3!C515)</f>
        <v>メニューB(残差)</v>
      </c>
      <c r="AX515" s="19">
        <f>IF(係数3!D515="","",係数3!D515)</f>
        <v>4.2900000000000002E-4</v>
      </c>
      <c r="AY515" s="19">
        <f>IF(係数3!E515="","",係数3!E515)</f>
        <v>4.2900000000000002E-4</v>
      </c>
      <c r="AZ515" s="19" t="str">
        <f>IF(係数3!F515="","",係数3!F515)</f>
        <v>日田グリーン電力(株)</v>
      </c>
      <c r="BA515" s="19" t="str">
        <f>IF(係数3!G515="","",係数3!G515)</f>
        <v>日田グリーン電力(株)_メニューB(残差)</v>
      </c>
      <c r="BB515" s="19">
        <f t="shared" si="25"/>
        <v>0.42899999999999999</v>
      </c>
      <c r="BD515" s="19" t="str">
        <f>IF(係数3!L516="","",係数3!L516)</f>
        <v/>
      </c>
    </row>
    <row r="516" spans="47:56">
      <c r="AU516" s="19" t="str">
        <f>IF(係数3!A516="","",係数3!A516)</f>
        <v/>
      </c>
      <c r="AV516" s="19" t="str">
        <f>IF(係数3!B516="","",係数3!B516)</f>
        <v/>
      </c>
      <c r="AW516" s="19" t="str">
        <f>IF(係数3!C516="","",係数3!C516)</f>
        <v>(参考値)事業者全体</v>
      </c>
      <c r="AX516" s="19">
        <f>IF(係数3!D516="","",係数3!D516)</f>
        <v>4.2700000000000002E-4</v>
      </c>
      <c r="AY516" s="19">
        <f>IF(係数3!E516="","",係数3!E516)</f>
        <v>4.2700000000000002E-4</v>
      </c>
      <c r="AZ516" s="19" t="str">
        <f>IF(係数3!F516="","",係数3!F516)</f>
        <v>日田グリーン電力(株)</v>
      </c>
      <c r="BA516" s="19" t="str">
        <f>IF(係数3!G516="","",係数3!G516)</f>
        <v>日田グリーン電力(株)_(参考値)事業者全体</v>
      </c>
      <c r="BB516" s="19">
        <f t="shared" si="25"/>
        <v>0.42700000000000005</v>
      </c>
      <c r="BD516" s="19" t="str">
        <f>IF(係数3!L517="","",係数3!L517)</f>
        <v/>
      </c>
    </row>
    <row r="517" spans="47:56">
      <c r="AU517" s="19" t="str">
        <f>IF(係数3!A517="","",係数3!A517)</f>
        <v>A0209</v>
      </c>
      <c r="AV517" s="19" t="str">
        <f>IF(係数3!B517="","",係数3!B517)</f>
        <v>埼玉ガス(株)</v>
      </c>
      <c r="AW517" s="19" t="str">
        <f>IF(係数3!C517="","",係数3!C517)</f>
        <v/>
      </c>
      <c r="AX517" s="19">
        <f>IF(係数3!D517="","",係数3!D517)</f>
        <v>4.1899999999999999E-4</v>
      </c>
      <c r="AY517" s="19">
        <f>IF(係数3!E517="","",係数3!E517)</f>
        <v>4.1899999999999999E-4</v>
      </c>
      <c r="AZ517" s="19" t="str">
        <f>IF(係数3!F517="","",係数3!F517)</f>
        <v>埼玉ガス(株)</v>
      </c>
      <c r="BA517" s="19" t="str">
        <f>IF(係数3!G517="","",係数3!G517)</f>
        <v>埼玉ガス(株)_</v>
      </c>
      <c r="BB517" s="19">
        <f t="shared" si="25"/>
        <v>0.41899999999999998</v>
      </c>
      <c r="BD517" s="19" t="str">
        <f>IF(係数3!L518="","",係数3!L518)</f>
        <v/>
      </c>
    </row>
    <row r="518" spans="47:56">
      <c r="AU518" s="19" t="str">
        <f>IF(係数3!A518="","",係数3!A518)</f>
        <v>A0210</v>
      </c>
      <c r="AV518" s="19" t="str">
        <f>IF(係数3!B518="","",係数3!B518)</f>
        <v>宮崎パワーライン(株)</v>
      </c>
      <c r="AW518" s="19" t="str">
        <f>IF(係数3!C518="","",係数3!C518)</f>
        <v/>
      </c>
      <c r="AX518" s="19">
        <f>IF(係数3!D518="","",係数3!D518)</f>
        <v>4.08E-4</v>
      </c>
      <c r="AY518" s="19">
        <f>IF(係数3!E518="","",係数3!E518)</f>
        <v>4.08E-4</v>
      </c>
      <c r="AZ518" s="19" t="str">
        <f>IF(係数3!F518="","",係数3!F518)</f>
        <v>宮崎パワーライン(株)</v>
      </c>
      <c r="BA518" s="19" t="str">
        <f>IF(係数3!G518="","",係数3!G518)</f>
        <v>宮崎パワーライン(株)_</v>
      </c>
      <c r="BB518" s="19">
        <f t="shared" ref="BB518:BB581" si="26">AY518*1000</f>
        <v>0.40799999999999997</v>
      </c>
      <c r="BD518" s="19" t="str">
        <f>IF(係数3!L519="","",係数3!L519)</f>
        <v/>
      </c>
    </row>
    <row r="519" spans="47:56">
      <c r="AU519" s="19" t="str">
        <f>IF(係数3!A519="","",係数3!A519)</f>
        <v>A0211</v>
      </c>
      <c r="AV519" s="19" t="str">
        <f>IF(係数3!B519="","",係数3!B519)</f>
        <v>(株)パワー・オプティマイザー</v>
      </c>
      <c r="AW519" s="19" t="str">
        <f>IF(係数3!C519="","",係数3!C519)</f>
        <v/>
      </c>
      <c r="AX519" s="19">
        <f>IF(係数3!D519="","",係数3!D519)</f>
        <v>4.7199999999999998E-4</v>
      </c>
      <c r="AY519" s="19">
        <f>IF(係数3!E519="","",係数3!E519)</f>
        <v>4.7199999999999998E-4</v>
      </c>
      <c r="AZ519" s="19" t="str">
        <f>IF(係数3!F519="","",係数3!F519)</f>
        <v>(株)パワー・オプティマイザー</v>
      </c>
      <c r="BA519" s="19" t="str">
        <f>IF(係数3!G519="","",係数3!G519)</f>
        <v>(株)パワー・オプティマイザー_</v>
      </c>
      <c r="BB519" s="19">
        <f t="shared" si="26"/>
        <v>0.47199999999999998</v>
      </c>
      <c r="BD519" s="19" t="str">
        <f>IF(係数3!L520="","",係数3!L520)</f>
        <v/>
      </c>
    </row>
    <row r="520" spans="47:56">
      <c r="AU520" s="19" t="str">
        <f>IF(係数3!A520="","",係数3!A520)</f>
        <v>A0213</v>
      </c>
      <c r="AV520" s="19" t="str">
        <f>IF(係数3!B520="","",係数3!B520)</f>
        <v>(株)UーPOWER</v>
      </c>
      <c r="AW520" s="19" t="str">
        <f>IF(係数3!C520="","",係数3!C520)</f>
        <v>メニューA</v>
      </c>
      <c r="AX520" s="19">
        <f>IF(係数3!D520="","",係数3!D520)</f>
        <v>0</v>
      </c>
      <c r="AY520" s="19">
        <f>IF(係数3!E520="","",係数3!E520)</f>
        <v>0</v>
      </c>
      <c r="AZ520" s="19" t="str">
        <f>IF(係数3!F520="","",係数3!F520)</f>
        <v>(株)UーPOWER</v>
      </c>
      <c r="BA520" s="19" t="str">
        <f>IF(係数3!G520="","",係数3!G520)</f>
        <v>(株)UーPOWER_メニューA</v>
      </c>
      <c r="BB520" s="19">
        <f t="shared" si="26"/>
        <v>0</v>
      </c>
      <c r="BD520" s="19" t="str">
        <f>IF(係数3!L521="","",係数3!L521)</f>
        <v/>
      </c>
    </row>
    <row r="521" spans="47:56">
      <c r="AU521" s="19" t="str">
        <f>IF(係数3!A521="","",係数3!A521)</f>
        <v/>
      </c>
      <c r="AV521" s="19" t="str">
        <f>IF(係数3!B521="","",係数3!B521)</f>
        <v/>
      </c>
      <c r="AW521" s="19" t="str">
        <f>IF(係数3!C521="","",係数3!C521)</f>
        <v>メニューB</v>
      </c>
      <c r="AX521" s="19">
        <f>IF(係数3!D521="","",係数3!D521)</f>
        <v>4.9600000000000002E-4</v>
      </c>
      <c r="AY521" s="19">
        <f>IF(係数3!E521="","",係数3!E521)</f>
        <v>4.9600000000000002E-4</v>
      </c>
      <c r="AZ521" s="19" t="str">
        <f>IF(係数3!F521="","",係数3!F521)</f>
        <v>(株)UーPOWER</v>
      </c>
      <c r="BA521" s="19" t="str">
        <f>IF(係数3!G521="","",係数3!G521)</f>
        <v>(株)UーPOWER_メニューB</v>
      </c>
      <c r="BB521" s="19">
        <f t="shared" si="26"/>
        <v>0.496</v>
      </c>
      <c r="BD521" s="19" t="str">
        <f>IF(係数3!L522="","",係数3!L522)</f>
        <v/>
      </c>
    </row>
    <row r="522" spans="47:56">
      <c r="AU522" s="19" t="str">
        <f>IF(係数3!A522="","",係数3!A522)</f>
        <v/>
      </c>
      <c r="AV522" s="19" t="str">
        <f>IF(係数3!B522="","",係数3!B522)</f>
        <v/>
      </c>
      <c r="AW522" s="19" t="str">
        <f>IF(係数3!C522="","",係数3!C522)</f>
        <v>メニューC</v>
      </c>
      <c r="AX522" s="19">
        <f>IF(係数3!D522="","",係数3!D522)</f>
        <v>5.4100000000000003E-4</v>
      </c>
      <c r="AY522" s="19">
        <f>IF(係数3!E522="","",係数3!E522)</f>
        <v>5.4100000000000003E-4</v>
      </c>
      <c r="AZ522" s="19" t="str">
        <f>IF(係数3!F522="","",係数3!F522)</f>
        <v>(株)UーPOWER</v>
      </c>
      <c r="BA522" s="19" t="str">
        <f>IF(係数3!G522="","",係数3!G522)</f>
        <v>(株)UーPOWER_メニューC</v>
      </c>
      <c r="BB522" s="19">
        <f t="shared" si="26"/>
        <v>0.54100000000000004</v>
      </c>
      <c r="BD522" s="19" t="str">
        <f>IF(係数3!L523="","",係数3!L523)</f>
        <v/>
      </c>
    </row>
    <row r="523" spans="47:56">
      <c r="AU523" s="19" t="str">
        <f>IF(係数3!A523="","",係数3!A523)</f>
        <v/>
      </c>
      <c r="AV523" s="19" t="str">
        <f>IF(係数3!B523="","",係数3!B523)</f>
        <v/>
      </c>
      <c r="AW523" s="19" t="str">
        <f>IF(係数3!C523="","",係数3!C523)</f>
        <v>メニューD</v>
      </c>
      <c r="AX523" s="19">
        <f>IF(係数3!D523="","",係数3!D523)</f>
        <v>0</v>
      </c>
      <c r="AY523" s="19">
        <f>IF(係数3!E523="","",係数3!E523)</f>
        <v>0</v>
      </c>
      <c r="AZ523" s="19" t="str">
        <f>IF(係数3!F523="","",係数3!F523)</f>
        <v>(株)UーPOWER</v>
      </c>
      <c r="BA523" s="19" t="str">
        <f>IF(係数3!G523="","",係数3!G523)</f>
        <v>(株)UーPOWER_メニューD</v>
      </c>
      <c r="BB523" s="19">
        <f t="shared" si="26"/>
        <v>0</v>
      </c>
      <c r="BD523" s="19" t="str">
        <f>IF(係数3!L524="","",係数3!L524)</f>
        <v/>
      </c>
    </row>
    <row r="524" spans="47:56">
      <c r="AU524" s="19" t="str">
        <f>IF(係数3!A524="","",係数3!A524)</f>
        <v/>
      </c>
      <c r="AV524" s="19" t="str">
        <f>IF(係数3!B524="","",係数3!B524)</f>
        <v/>
      </c>
      <c r="AW524" s="19" t="str">
        <f>IF(係数3!C524="","",係数3!C524)</f>
        <v>メニューE(残差)</v>
      </c>
      <c r="AX524" s="19">
        <f>IF(係数3!D524="","",係数3!D524)</f>
        <v>4.8299999999999998E-4</v>
      </c>
      <c r="AY524" s="19">
        <f>IF(係数3!E524="","",係数3!E524)</f>
        <v>4.8299999999999998E-4</v>
      </c>
      <c r="AZ524" s="19" t="str">
        <f>IF(係数3!F524="","",係数3!F524)</f>
        <v>(株)UーPOWER</v>
      </c>
      <c r="BA524" s="19" t="str">
        <f>IF(係数3!G524="","",係数3!G524)</f>
        <v>(株)UーPOWER_メニューE(残差)</v>
      </c>
      <c r="BB524" s="19">
        <f t="shared" si="26"/>
        <v>0.48299999999999998</v>
      </c>
      <c r="BD524" s="19" t="str">
        <f>IF(係数3!L525="","",係数3!L525)</f>
        <v/>
      </c>
    </row>
    <row r="525" spans="47:56">
      <c r="AU525" s="19" t="str">
        <f>IF(係数3!A525="","",係数3!A525)</f>
        <v/>
      </c>
      <c r="AV525" s="19" t="str">
        <f>IF(係数3!B525="","",係数3!B525)</f>
        <v/>
      </c>
      <c r="AW525" s="19" t="str">
        <f>IF(係数3!C525="","",係数3!C525)</f>
        <v>(参考値)事業者全体</v>
      </c>
      <c r="AX525" s="19">
        <f>IF(係数3!D525="","",係数3!D525)</f>
        <v>4.6799999999999999E-4</v>
      </c>
      <c r="AY525" s="19">
        <f>IF(係数3!E525="","",係数3!E525)</f>
        <v>4.6799999999999999E-4</v>
      </c>
      <c r="AZ525" s="19" t="str">
        <f>IF(係数3!F525="","",係数3!F525)</f>
        <v>(株)UーPOWER</v>
      </c>
      <c r="BA525" s="19" t="str">
        <f>IF(係数3!G525="","",係数3!G525)</f>
        <v>(株)UーPOWER_(参考値)事業者全体</v>
      </c>
      <c r="BB525" s="19">
        <f t="shared" si="26"/>
        <v>0.46799999999999997</v>
      </c>
      <c r="BD525" s="19" t="str">
        <f>IF(係数3!L526="","",係数3!L526)</f>
        <v/>
      </c>
    </row>
    <row r="526" spans="47:56">
      <c r="AU526" s="19" t="str">
        <f>IF(係数3!A526="","",係数3!A526)</f>
        <v>A0214</v>
      </c>
      <c r="AV526" s="19" t="str">
        <f>IF(係数3!B526="","",係数3!B526)</f>
        <v>(株)TTSパワー</v>
      </c>
      <c r="AW526" s="19" t="str">
        <f>IF(係数3!C526="","",係数3!C526)</f>
        <v/>
      </c>
      <c r="AX526" s="19">
        <f>IF(係数3!D526="","",係数3!D526)</f>
        <v>4.5100000000000001E-4</v>
      </c>
      <c r="AY526" s="19">
        <f>IF(係数3!E526="","",係数3!E526)</f>
        <v>4.5100000000000001E-4</v>
      </c>
      <c r="AZ526" s="19" t="str">
        <f>IF(係数3!F526="","",係数3!F526)</f>
        <v>(株)TTSパワー</v>
      </c>
      <c r="BA526" s="19" t="str">
        <f>IF(係数3!G526="","",係数3!G526)</f>
        <v>(株)TTSパワー_</v>
      </c>
      <c r="BB526" s="19">
        <f t="shared" si="26"/>
        <v>0.45100000000000001</v>
      </c>
      <c r="BD526" s="19" t="str">
        <f>IF(係数3!L527="","",係数3!L527)</f>
        <v/>
      </c>
    </row>
    <row r="527" spans="47:56">
      <c r="AU527" s="19" t="str">
        <f>IF(係数3!A527="","",係数3!A527)</f>
        <v>A0216</v>
      </c>
      <c r="AV527" s="19" t="str">
        <f>IF(係数3!B527="","",係数3!B527)</f>
        <v>(株)岩手ウッドパワー</v>
      </c>
      <c r="AW527" s="19" t="str">
        <f>IF(係数3!C527="","",係数3!C527)</f>
        <v>メニューA</v>
      </c>
      <c r="AX527" s="19">
        <f>IF(係数3!D527="","",係数3!D527)</f>
        <v>0</v>
      </c>
      <c r="AY527" s="19">
        <f>IF(係数3!E527="","",係数3!E527)</f>
        <v>0</v>
      </c>
      <c r="AZ527" s="19" t="str">
        <f>IF(係数3!F527="","",係数3!F527)</f>
        <v>(株)岩手ウッドパワー</v>
      </c>
      <c r="BA527" s="19" t="str">
        <f>IF(係数3!G527="","",係数3!G527)</f>
        <v>(株)岩手ウッドパワー_メニューA</v>
      </c>
      <c r="BB527" s="19">
        <f t="shared" si="26"/>
        <v>0</v>
      </c>
      <c r="BD527" s="19" t="str">
        <f>IF(係数3!L528="","",係数3!L528)</f>
        <v/>
      </c>
    </row>
    <row r="528" spans="47:56">
      <c r="AU528" s="19" t="str">
        <f>IF(係数3!A528="","",係数3!A528)</f>
        <v/>
      </c>
      <c r="AV528" s="19" t="str">
        <f>IF(係数3!B528="","",係数3!B528)</f>
        <v/>
      </c>
      <c r="AW528" s="19" t="str">
        <f>IF(係数3!C528="","",係数3!C528)</f>
        <v>メニューB(残差)</v>
      </c>
      <c r="AX528" s="19">
        <f>IF(係数3!D528="","",係数3!D528)</f>
        <v>5.6999999999999998E-4</v>
      </c>
      <c r="AY528" s="19">
        <f>IF(係数3!E528="","",係数3!E528)</f>
        <v>5.6999999999999998E-4</v>
      </c>
      <c r="AZ528" s="19" t="str">
        <f>IF(係数3!F528="","",係数3!F528)</f>
        <v>(株)岩手ウッドパワー</v>
      </c>
      <c r="BA528" s="19" t="str">
        <f>IF(係数3!G528="","",係数3!G528)</f>
        <v>(株)岩手ウッドパワー_メニューB(残差)</v>
      </c>
      <c r="BB528" s="19">
        <f t="shared" si="26"/>
        <v>0.56999999999999995</v>
      </c>
      <c r="BD528" s="19" t="str">
        <f>IF(係数3!L529="","",係数3!L529)</f>
        <v/>
      </c>
    </row>
    <row r="529" spans="47:56">
      <c r="AU529" s="19" t="str">
        <f>IF(係数3!A529="","",係数3!A529)</f>
        <v/>
      </c>
      <c r="AV529" s="19" t="str">
        <f>IF(係数3!B529="","",係数3!B529)</f>
        <v/>
      </c>
      <c r="AW529" s="19" t="str">
        <f>IF(係数3!C529="","",係数3!C529)</f>
        <v>(参考値)事業者全体</v>
      </c>
      <c r="AX529" s="19">
        <f>IF(係数3!D529="","",係数3!D529)</f>
        <v>2.43E-4</v>
      </c>
      <c r="AY529" s="19">
        <f>IF(係数3!E529="","",係数3!E529)</f>
        <v>2.43E-4</v>
      </c>
      <c r="AZ529" s="19" t="str">
        <f>IF(係数3!F529="","",係数3!F529)</f>
        <v>(株)岩手ウッドパワー</v>
      </c>
      <c r="BA529" s="19" t="str">
        <f>IF(係数3!G529="","",係数3!G529)</f>
        <v>(株)岩手ウッドパワー_(参考値)事業者全体</v>
      </c>
      <c r="BB529" s="19">
        <f t="shared" si="26"/>
        <v>0.24299999999999999</v>
      </c>
      <c r="BD529" s="19" t="str">
        <f>IF(係数3!L530="","",係数3!L530)</f>
        <v/>
      </c>
    </row>
    <row r="530" spans="47:56">
      <c r="AU530" s="19" t="str">
        <f>IF(係数3!A530="","",係数3!A530)</f>
        <v>A0217</v>
      </c>
      <c r="AV530" s="19" t="str">
        <f>IF(係数3!B530="","",係数3!B530)</f>
        <v>里山パワーワークス(株)</v>
      </c>
      <c r="AW530" s="19" t="str">
        <f>IF(係数3!C530="","",係数3!C530)</f>
        <v>メニューA</v>
      </c>
      <c r="AX530" s="19">
        <f>IF(係数3!D530="","",係数3!D530)</f>
        <v>0</v>
      </c>
      <c r="AY530" s="19">
        <f>IF(係数3!E530="","",係数3!E530)</f>
        <v>0</v>
      </c>
      <c r="AZ530" s="19" t="str">
        <f>IF(係数3!F530="","",係数3!F530)</f>
        <v>里山パワーワークス(株)</v>
      </c>
      <c r="BA530" s="19" t="str">
        <f>IF(係数3!G530="","",係数3!G530)</f>
        <v>里山パワーワークス(株)_メニューA</v>
      </c>
      <c r="BB530" s="19">
        <f t="shared" si="26"/>
        <v>0</v>
      </c>
      <c r="BD530" s="19" t="str">
        <f>IF(係数3!L531="","",係数3!L531)</f>
        <v/>
      </c>
    </row>
    <row r="531" spans="47:56">
      <c r="AU531" s="19" t="str">
        <f>IF(係数3!A531="","",係数3!A531)</f>
        <v/>
      </c>
      <c r="AV531" s="19" t="str">
        <f>IF(係数3!B531="","",係数3!B531)</f>
        <v/>
      </c>
      <c r="AW531" s="19" t="str">
        <f>IF(係数3!C531="","",係数3!C531)</f>
        <v>メニューB(残差)</v>
      </c>
      <c r="AX531" s="19">
        <f>IF(係数3!D531="","",係数3!D531)</f>
        <v>5.3700000000000004E-4</v>
      </c>
      <c r="AY531" s="19">
        <f>IF(係数3!E531="","",係数3!E531)</f>
        <v>5.3700000000000004E-4</v>
      </c>
      <c r="AZ531" s="19" t="str">
        <f>IF(係数3!F531="","",係数3!F531)</f>
        <v>里山パワーワークス(株)</v>
      </c>
      <c r="BA531" s="19" t="str">
        <f>IF(係数3!G531="","",係数3!G531)</f>
        <v>里山パワーワークス(株)_メニューB(残差)</v>
      </c>
      <c r="BB531" s="19">
        <f t="shared" si="26"/>
        <v>0.53700000000000003</v>
      </c>
      <c r="BD531" s="19" t="str">
        <f>IF(係数3!L532="","",係数3!L532)</f>
        <v/>
      </c>
    </row>
    <row r="532" spans="47:56">
      <c r="AU532" s="19" t="str">
        <f>IF(係数3!A532="","",係数3!A532)</f>
        <v/>
      </c>
      <c r="AV532" s="19" t="str">
        <f>IF(係数3!B532="","",係数3!B532)</f>
        <v/>
      </c>
      <c r="AW532" s="19" t="str">
        <f>IF(係数3!C532="","",係数3!C532)</f>
        <v>(参考値)事業者全体</v>
      </c>
      <c r="AX532" s="19">
        <f>IF(係数3!D532="","",係数3!D532)</f>
        <v>4.0400000000000001E-4</v>
      </c>
      <c r="AY532" s="19">
        <f>IF(係数3!E532="","",係数3!E532)</f>
        <v>4.0400000000000001E-4</v>
      </c>
      <c r="AZ532" s="19" t="str">
        <f>IF(係数3!F532="","",係数3!F532)</f>
        <v>里山パワーワークス(株)</v>
      </c>
      <c r="BA532" s="19" t="str">
        <f>IF(係数3!G532="","",係数3!G532)</f>
        <v>里山パワーワークス(株)_(参考値)事業者全体</v>
      </c>
      <c r="BB532" s="19">
        <f t="shared" si="26"/>
        <v>0.40400000000000003</v>
      </c>
      <c r="BD532" s="19" t="str">
        <f>IF(係数3!L533="","",係数3!L533)</f>
        <v/>
      </c>
    </row>
    <row r="533" spans="47:56">
      <c r="AU533" s="19" t="str">
        <f>IF(係数3!A533="","",係数3!A533)</f>
        <v>A0218</v>
      </c>
      <c r="AV533" s="19" t="str">
        <f>IF(係数3!B533="","",係数3!B533)</f>
        <v>(株)中之条パワー</v>
      </c>
      <c r="AW533" s="19" t="str">
        <f>IF(係数3!C533="","",係数3!C533)</f>
        <v>メニューA</v>
      </c>
      <c r="AX533" s="19">
        <f>IF(係数3!D533="","",係数3!D533)</f>
        <v>0</v>
      </c>
      <c r="AY533" s="19">
        <f>IF(係数3!E533="","",係数3!E533)</f>
        <v>0</v>
      </c>
      <c r="AZ533" s="19" t="str">
        <f>IF(係数3!F533="","",係数3!F533)</f>
        <v>(株)中之条パワー</v>
      </c>
      <c r="BA533" s="19" t="str">
        <f>IF(係数3!G533="","",係数3!G533)</f>
        <v>(株)中之条パワー_メニューA</v>
      </c>
      <c r="BB533" s="19">
        <f t="shared" si="26"/>
        <v>0</v>
      </c>
      <c r="BD533" s="19" t="str">
        <f>IF(係数3!L534="","",係数3!L534)</f>
        <v/>
      </c>
    </row>
    <row r="534" spans="47:56">
      <c r="AU534" s="19" t="str">
        <f>IF(係数3!A534="","",係数3!A534)</f>
        <v/>
      </c>
      <c r="AV534" s="19" t="str">
        <f>IF(係数3!B534="","",係数3!B534)</f>
        <v/>
      </c>
      <c r="AW534" s="19" t="str">
        <f>IF(係数3!C534="","",係数3!C534)</f>
        <v>メニューB(残差)</v>
      </c>
      <c r="AX534" s="19">
        <f>IF(係数3!D534="","",係数3!D534)</f>
        <v>1.6200000000000001E-4</v>
      </c>
      <c r="AY534" s="19">
        <f>IF(係数3!E534="","",係数3!E534)</f>
        <v>1.6200000000000001E-4</v>
      </c>
      <c r="AZ534" s="19" t="str">
        <f>IF(係数3!F534="","",係数3!F534)</f>
        <v>(株)中之条パワー</v>
      </c>
      <c r="BA534" s="19" t="str">
        <f>IF(係数3!G534="","",係数3!G534)</f>
        <v>(株)中之条パワー_メニューB(残差)</v>
      </c>
      <c r="BB534" s="19">
        <f t="shared" si="26"/>
        <v>0.16200000000000001</v>
      </c>
      <c r="BD534" s="19" t="str">
        <f>IF(係数3!L535="","",係数3!L535)</f>
        <v/>
      </c>
    </row>
    <row r="535" spans="47:56">
      <c r="AU535" s="19" t="str">
        <f>IF(係数3!A535="","",係数3!A535)</f>
        <v/>
      </c>
      <c r="AV535" s="19" t="str">
        <f>IF(係数3!B535="","",係数3!B535)</f>
        <v/>
      </c>
      <c r="AW535" s="19" t="str">
        <f>IF(係数3!C535="","",係数3!C535)</f>
        <v>(参考値)事業者全体</v>
      </c>
      <c r="AX535" s="19">
        <f>IF(係数3!D535="","",係数3!D535)</f>
        <v>1.4899999999999999E-4</v>
      </c>
      <c r="AY535" s="19">
        <f>IF(係数3!E535="","",係数3!E535)</f>
        <v>1.4899999999999999E-4</v>
      </c>
      <c r="AZ535" s="19" t="str">
        <f>IF(係数3!F535="","",係数3!F535)</f>
        <v>(株)中之条パワー</v>
      </c>
      <c r="BA535" s="19" t="str">
        <f>IF(係数3!G535="","",係数3!G535)</f>
        <v>(株)中之条パワー_(参考値)事業者全体</v>
      </c>
      <c r="BB535" s="19">
        <f t="shared" si="26"/>
        <v>0.14899999999999999</v>
      </c>
      <c r="BD535" s="19" t="str">
        <f>IF(係数3!L536="","",係数3!L536)</f>
        <v/>
      </c>
    </row>
    <row r="536" spans="47:56">
      <c r="AU536" s="19" t="str">
        <f>IF(係数3!A536="","",係数3!A536)</f>
        <v>A0220</v>
      </c>
      <c r="AV536" s="19" t="str">
        <f>IF(係数3!B536="","",係数3!B536)</f>
        <v>日産トレーデイング(株)</v>
      </c>
      <c r="AW536" s="19" t="str">
        <f>IF(係数3!C536="","",係数3!C536)</f>
        <v>メニューA</v>
      </c>
      <c r="AX536" s="19">
        <f>IF(係数3!D536="","",係数3!D536)</f>
        <v>0</v>
      </c>
      <c r="AY536" s="19">
        <f>IF(係数3!E536="","",係数3!E536)</f>
        <v>0</v>
      </c>
      <c r="AZ536" s="19" t="str">
        <f>IF(係数3!F536="","",係数3!F536)</f>
        <v>日産トレーデイング(株)</v>
      </c>
      <c r="BA536" s="19" t="str">
        <f>IF(係数3!G536="","",係数3!G536)</f>
        <v>日産トレーデイング(株)_メニューA</v>
      </c>
      <c r="BB536" s="19">
        <f t="shared" si="26"/>
        <v>0</v>
      </c>
      <c r="BD536" s="19" t="str">
        <f>IF(係数3!L537="","",係数3!L537)</f>
        <v/>
      </c>
    </row>
    <row r="537" spans="47:56">
      <c r="AU537" s="19" t="str">
        <f>IF(係数3!A537="","",係数3!A537)</f>
        <v/>
      </c>
      <c r="AV537" s="19" t="str">
        <f>IF(係数3!B537="","",係数3!B537)</f>
        <v/>
      </c>
      <c r="AW537" s="19" t="str">
        <f>IF(係数3!C537="","",係数3!C537)</f>
        <v>メニューB(残差)</v>
      </c>
      <c r="AX537" s="19">
        <f>IF(係数3!D537="","",係数3!D537)</f>
        <v>0</v>
      </c>
      <c r="AY537" s="19">
        <f>IF(係数3!E537="","",係数3!E537)</f>
        <v>0</v>
      </c>
      <c r="AZ537" s="19" t="str">
        <f>IF(係数3!F537="","",係数3!F537)</f>
        <v>日産トレーデイング(株)</v>
      </c>
      <c r="BA537" s="19" t="str">
        <f>IF(係数3!G537="","",係数3!G537)</f>
        <v>日産トレーデイング(株)_メニューB(残差)</v>
      </c>
      <c r="BB537" s="19">
        <f t="shared" si="26"/>
        <v>0</v>
      </c>
      <c r="BD537" s="19" t="str">
        <f>IF(係数3!L538="","",係数3!L538)</f>
        <v/>
      </c>
    </row>
    <row r="538" spans="47:56">
      <c r="AU538" s="19" t="str">
        <f>IF(係数3!A538="","",係数3!A538)</f>
        <v/>
      </c>
      <c r="AV538" s="19" t="str">
        <f>IF(係数3!B538="","",係数3!B538)</f>
        <v/>
      </c>
      <c r="AW538" s="19" t="str">
        <f>IF(係数3!C538="","",係数3!C538)</f>
        <v>(参考値)事業者全体</v>
      </c>
      <c r="AX538" s="19">
        <f>IF(係数3!D538="","",係数3!D538)</f>
        <v>0</v>
      </c>
      <c r="AY538" s="19">
        <f>IF(係数3!E538="","",係数3!E538)</f>
        <v>0</v>
      </c>
      <c r="AZ538" s="19" t="str">
        <f>IF(係数3!F538="","",係数3!F538)</f>
        <v>日産トレーデイング(株)</v>
      </c>
      <c r="BA538" s="19" t="str">
        <f>IF(係数3!G538="","",係数3!G538)</f>
        <v>日産トレーデイング(株)_(参考値)事業者全体</v>
      </c>
      <c r="BB538" s="19">
        <f t="shared" si="26"/>
        <v>0</v>
      </c>
      <c r="BD538" s="19" t="str">
        <f>IF(係数3!L539="","",係数3!L539)</f>
        <v/>
      </c>
    </row>
    <row r="539" spans="47:56">
      <c r="AU539" s="19" t="str">
        <f>IF(係数3!A539="","",係数3!A539)</f>
        <v>A0221</v>
      </c>
      <c r="AV539" s="19" t="str">
        <f>IF(係数3!B539="","",係数3!B539)</f>
        <v>(株)エネウィル</v>
      </c>
      <c r="AW539" s="19" t="str">
        <f>IF(係数3!C539="","",係数3!C539)</f>
        <v>メニューA</v>
      </c>
      <c r="AX539" s="19">
        <f>IF(係数3!D539="","",係数3!D539)</f>
        <v>0</v>
      </c>
      <c r="AY539" s="19">
        <f>IF(係数3!E539="","",係数3!E539)</f>
        <v>0</v>
      </c>
      <c r="AZ539" s="19" t="str">
        <f>IF(係数3!F539="","",係数3!F539)</f>
        <v>(株)エネウィル</v>
      </c>
      <c r="BA539" s="19" t="str">
        <f>IF(係数3!G539="","",係数3!G539)</f>
        <v>(株)エネウィル_メニューA</v>
      </c>
      <c r="BB539" s="19">
        <f t="shared" si="26"/>
        <v>0</v>
      </c>
      <c r="BD539" s="19" t="str">
        <f>IF(係数3!L540="","",係数3!L540)</f>
        <v/>
      </c>
    </row>
    <row r="540" spans="47:56">
      <c r="AU540" s="19" t="str">
        <f>IF(係数3!A540="","",係数3!A540)</f>
        <v/>
      </c>
      <c r="AV540" s="19" t="str">
        <f>IF(係数3!B540="","",係数3!B540)</f>
        <v/>
      </c>
      <c r="AW540" s="19" t="str">
        <f>IF(係数3!C540="","",係数3!C540)</f>
        <v>メニューB(残差)</v>
      </c>
      <c r="AX540" s="19">
        <f>IF(係数3!D540="","",係数3!D540)</f>
        <v>4.2200000000000001E-4</v>
      </c>
      <c r="AY540" s="19">
        <f>IF(係数3!E540="","",係数3!E540)</f>
        <v>4.2200000000000001E-4</v>
      </c>
      <c r="AZ540" s="19" t="str">
        <f>IF(係数3!F540="","",係数3!F540)</f>
        <v>(株)エネウィル</v>
      </c>
      <c r="BA540" s="19" t="str">
        <f>IF(係数3!G540="","",係数3!G540)</f>
        <v>(株)エネウィル_メニューB(残差)</v>
      </c>
      <c r="BB540" s="19">
        <f t="shared" si="26"/>
        <v>0.42199999999999999</v>
      </c>
      <c r="BD540" s="19" t="str">
        <f>IF(係数3!L541="","",係数3!L541)</f>
        <v/>
      </c>
    </row>
    <row r="541" spans="47:56">
      <c r="AU541" s="19" t="str">
        <f>IF(係数3!A541="","",係数3!A541)</f>
        <v/>
      </c>
      <c r="AV541" s="19" t="str">
        <f>IF(係数3!B541="","",係数3!B541)</f>
        <v/>
      </c>
      <c r="AW541" s="19" t="str">
        <f>IF(係数3!C541="","",係数3!C541)</f>
        <v>(参考値)事業者全体</v>
      </c>
      <c r="AX541" s="19">
        <f>IF(係数3!D541="","",係数3!D541)</f>
        <v>1.3749999999999999E-3</v>
      </c>
      <c r="AY541" s="19">
        <f>IF(係数3!E541="","",係数3!E541)</f>
        <v>1.3749999999999999E-3</v>
      </c>
      <c r="AZ541" s="19" t="str">
        <f>IF(係数3!F541="","",係数3!F541)</f>
        <v>(株)エネウィル</v>
      </c>
      <c r="BA541" s="19" t="str">
        <f>IF(係数3!G541="","",係数3!G541)</f>
        <v>(株)エネウィル_(参考値)事業者全体</v>
      </c>
      <c r="BB541" s="19">
        <f t="shared" si="26"/>
        <v>1.375</v>
      </c>
      <c r="BD541" s="19" t="str">
        <f>IF(係数3!L542="","",係数3!L542)</f>
        <v/>
      </c>
    </row>
    <row r="542" spans="47:56">
      <c r="AU542" s="19" t="str">
        <f>IF(係数3!A542="","",係数3!A542)</f>
        <v>A0222</v>
      </c>
      <c r="AV542" s="19" t="str">
        <f>IF(係数3!B542="","",係数3!B542)</f>
        <v>Next Power(株)</v>
      </c>
      <c r="AW542" s="19" t="str">
        <f>IF(係数3!C542="","",係数3!C542)</f>
        <v/>
      </c>
      <c r="AX542" s="19">
        <f>IF(係数3!D542="","",係数3!D542)</f>
        <v>6.0499999999999996E-4</v>
      </c>
      <c r="AY542" s="19">
        <f>IF(係数3!E542="","",係数3!E542)</f>
        <v>6.0499999999999996E-4</v>
      </c>
      <c r="AZ542" s="19" t="str">
        <f>IF(係数3!F542="","",係数3!F542)</f>
        <v>Next Power(株)</v>
      </c>
      <c r="BA542" s="19" t="str">
        <f>IF(係数3!G542="","",係数3!G542)</f>
        <v>Next Power(株)_</v>
      </c>
      <c r="BB542" s="19">
        <f t="shared" si="26"/>
        <v>0.60499999999999998</v>
      </c>
      <c r="BD542" s="19" t="str">
        <f>IF(係数3!L543="","",係数3!L543)</f>
        <v/>
      </c>
    </row>
    <row r="543" spans="47:56">
      <c r="AU543" s="19" t="str">
        <f>IF(係数3!A543="","",係数3!A543)</f>
        <v>A0227</v>
      </c>
      <c r="AV543" s="19" t="str">
        <f>IF(係数3!B543="","",係数3!B543)</f>
        <v>はりま電力(株)</v>
      </c>
      <c r="AW543" s="19" t="str">
        <f>IF(係数3!C543="","",係数3!C543)</f>
        <v>メニューA</v>
      </c>
      <c r="AX543" s="19">
        <f>IF(係数3!D543="","",係数3!D543)</f>
        <v>0</v>
      </c>
      <c r="AY543" s="19">
        <f>IF(係数3!E543="","",係数3!E543)</f>
        <v>0</v>
      </c>
      <c r="AZ543" s="19" t="str">
        <f>IF(係数3!F543="","",係数3!F543)</f>
        <v>はりま電力(株)</v>
      </c>
      <c r="BA543" s="19" t="str">
        <f>IF(係数3!G543="","",係数3!G543)</f>
        <v>はりま電力(株)_メニューA</v>
      </c>
      <c r="BB543" s="19">
        <f t="shared" si="26"/>
        <v>0</v>
      </c>
      <c r="BD543" s="19" t="str">
        <f>IF(係数3!L544="","",係数3!L544)</f>
        <v/>
      </c>
    </row>
    <row r="544" spans="47:56">
      <c r="AU544" s="19" t="str">
        <f>IF(係数3!A544="","",係数3!A544)</f>
        <v/>
      </c>
      <c r="AV544" s="19" t="str">
        <f>IF(係数3!B544="","",係数3!B544)</f>
        <v/>
      </c>
      <c r="AW544" s="19" t="str">
        <f>IF(係数3!C544="","",係数3!C544)</f>
        <v>メニューB(残差)</v>
      </c>
      <c r="AX544" s="19">
        <f>IF(係数3!D544="","",係数3!D544)</f>
        <v>5.9400000000000002E-4</v>
      </c>
      <c r="AY544" s="19">
        <f>IF(係数3!E544="","",係数3!E544)</f>
        <v>5.9400000000000002E-4</v>
      </c>
      <c r="AZ544" s="19" t="str">
        <f>IF(係数3!F544="","",係数3!F544)</f>
        <v>はりま電力(株)</v>
      </c>
      <c r="BA544" s="19" t="str">
        <f>IF(係数3!G544="","",係数3!G544)</f>
        <v>はりま電力(株)_メニューB(残差)</v>
      </c>
      <c r="BB544" s="19">
        <f t="shared" si="26"/>
        <v>0.59399999999999997</v>
      </c>
      <c r="BD544" s="19" t="str">
        <f>IF(係数3!L545="","",係数3!L545)</f>
        <v/>
      </c>
    </row>
    <row r="545" spans="47:56">
      <c r="AU545" s="19" t="str">
        <f>IF(係数3!A545="","",係数3!A545)</f>
        <v/>
      </c>
      <c r="AV545" s="19" t="str">
        <f>IF(係数3!B545="","",係数3!B545)</f>
        <v/>
      </c>
      <c r="AW545" s="19" t="str">
        <f>IF(係数3!C545="","",係数3!C545)</f>
        <v>(参考値)事業者全体</v>
      </c>
      <c r="AX545" s="19">
        <f>IF(係数3!D545="","",係数3!D545)</f>
        <v>5.7899999999999998E-4</v>
      </c>
      <c r="AY545" s="19">
        <f>IF(係数3!E545="","",係数3!E545)</f>
        <v>5.7899999999999998E-4</v>
      </c>
      <c r="AZ545" s="19" t="str">
        <f>IF(係数3!F545="","",係数3!F545)</f>
        <v>はりま電力(株)</v>
      </c>
      <c r="BA545" s="19" t="str">
        <f>IF(係数3!G545="","",係数3!G545)</f>
        <v>はりま電力(株)_(参考値)事業者全体</v>
      </c>
      <c r="BB545" s="19">
        <f t="shared" si="26"/>
        <v>0.57899999999999996</v>
      </c>
      <c r="BD545" s="19" t="str">
        <f>IF(係数3!L546="","",係数3!L546)</f>
        <v/>
      </c>
    </row>
    <row r="546" spans="47:56">
      <c r="AU546" s="19" t="str">
        <f>IF(係数3!A546="","",係数3!A546)</f>
        <v>A0228</v>
      </c>
      <c r="AV546" s="19" t="str">
        <f>IF(係数3!B546="","",係数3!B546)</f>
        <v>(株)浜松新電力</v>
      </c>
      <c r="AW546" s="19" t="str">
        <f>IF(係数3!C546="","",係数3!C546)</f>
        <v>メニューA</v>
      </c>
      <c r="AX546" s="19">
        <f>IF(係数3!D546="","",係数3!D546)</f>
        <v>0</v>
      </c>
      <c r="AY546" s="19">
        <f>IF(係数3!E546="","",係数3!E546)</f>
        <v>0</v>
      </c>
      <c r="AZ546" s="19" t="str">
        <f>IF(係数3!F546="","",係数3!F546)</f>
        <v>(株)浜松新電力</v>
      </c>
      <c r="BA546" s="19" t="str">
        <f>IF(係数3!G546="","",係数3!G546)</f>
        <v>(株)浜松新電力_メニューA</v>
      </c>
      <c r="BB546" s="19">
        <f t="shared" si="26"/>
        <v>0</v>
      </c>
      <c r="BD546" s="19" t="str">
        <f>IF(係数3!L547="","",係数3!L547)</f>
        <v/>
      </c>
    </row>
    <row r="547" spans="47:56">
      <c r="AU547" s="19" t="str">
        <f>IF(係数3!A547="","",係数3!A547)</f>
        <v/>
      </c>
      <c r="AV547" s="19" t="str">
        <f>IF(係数3!B547="","",係数3!B547)</f>
        <v/>
      </c>
      <c r="AW547" s="19" t="str">
        <f>IF(係数3!C547="","",係数3!C547)</f>
        <v>(参考値)事業者全体</v>
      </c>
      <c r="AX547" s="19">
        <f>IF(係数3!D547="","",係数3!D547)</f>
        <v>1.2400000000000001E-4</v>
      </c>
      <c r="AY547" s="19">
        <f>IF(係数3!E547="","",係数3!E547)</f>
        <v>1.2400000000000001E-4</v>
      </c>
      <c r="AZ547" s="19" t="str">
        <f>IF(係数3!F547="","",係数3!F547)</f>
        <v>(株)浜松新電力</v>
      </c>
      <c r="BA547" s="19" t="str">
        <f>IF(係数3!G547="","",係数3!G547)</f>
        <v>(株)浜松新電力_(参考値)事業者全体</v>
      </c>
      <c r="BB547" s="19">
        <f t="shared" si="26"/>
        <v>0.124</v>
      </c>
      <c r="BD547" s="19" t="str">
        <f>IF(係数3!L548="","",係数3!L548)</f>
        <v/>
      </c>
    </row>
    <row r="548" spans="47:56">
      <c r="AU548" s="19" t="str">
        <f>IF(係数3!A548="","",係数3!A548)</f>
        <v>A0229</v>
      </c>
      <c r="AV548" s="19" t="str">
        <f>IF(係数3!B548="","",係数3!B548)</f>
        <v>ゼロワットパワー(株)</v>
      </c>
      <c r="AW548" s="19" t="str">
        <f>IF(係数3!C548="","",係数3!C548)</f>
        <v>メニューA</v>
      </c>
      <c r="AX548" s="19">
        <f>IF(係数3!D548="","",係数3!D548)</f>
        <v>0</v>
      </c>
      <c r="AY548" s="19">
        <f>IF(係数3!E548="","",係数3!E548)</f>
        <v>0</v>
      </c>
      <c r="AZ548" s="19" t="str">
        <f>IF(係数3!F548="","",係数3!F548)</f>
        <v>ゼロワットパワー(株)</v>
      </c>
      <c r="BA548" s="19" t="str">
        <f>IF(係数3!G548="","",係数3!G548)</f>
        <v>ゼロワットパワー(株)_メニューA</v>
      </c>
      <c r="BB548" s="19">
        <f t="shared" si="26"/>
        <v>0</v>
      </c>
      <c r="BD548" s="19" t="str">
        <f>IF(係数3!L549="","",係数3!L549)</f>
        <v/>
      </c>
    </row>
    <row r="549" spans="47:56">
      <c r="AU549" s="19" t="str">
        <f>IF(係数3!A549="","",係数3!A549)</f>
        <v/>
      </c>
      <c r="AV549" s="19" t="str">
        <f>IF(係数3!B549="","",係数3!B549)</f>
        <v/>
      </c>
      <c r="AW549" s="19" t="str">
        <f>IF(係数3!C549="","",係数3!C549)</f>
        <v>メニューB</v>
      </c>
      <c r="AX549" s="19">
        <f>IF(係数3!D549="","",係数3!D549)</f>
        <v>0</v>
      </c>
      <c r="AY549" s="19">
        <f>IF(係数3!E549="","",係数3!E549)</f>
        <v>0</v>
      </c>
      <c r="AZ549" s="19" t="str">
        <f>IF(係数3!F549="","",係数3!F549)</f>
        <v>ゼロワットパワー(株)</v>
      </c>
      <c r="BA549" s="19" t="str">
        <f>IF(係数3!G549="","",係数3!G549)</f>
        <v>ゼロワットパワー(株)_メニューB</v>
      </c>
      <c r="BB549" s="19">
        <f t="shared" si="26"/>
        <v>0</v>
      </c>
      <c r="BD549" s="19" t="str">
        <f>IF(係数3!L550="","",係数3!L550)</f>
        <v/>
      </c>
    </row>
    <row r="550" spans="47:56">
      <c r="AU550" s="19" t="str">
        <f>IF(係数3!A550="","",係数3!A550)</f>
        <v/>
      </c>
      <c r="AV550" s="19" t="str">
        <f>IF(係数3!B550="","",係数3!B550)</f>
        <v/>
      </c>
      <c r="AW550" s="19" t="str">
        <f>IF(係数3!C550="","",係数3!C550)</f>
        <v>メニューC</v>
      </c>
      <c r="AX550" s="19">
        <f>IF(係数3!D550="","",係数3!D550)</f>
        <v>0</v>
      </c>
      <c r="AY550" s="19">
        <f>IF(係数3!E550="","",係数3!E550)</f>
        <v>0</v>
      </c>
      <c r="AZ550" s="19" t="str">
        <f>IF(係数3!F550="","",係数3!F550)</f>
        <v>ゼロワットパワー(株)</v>
      </c>
      <c r="BA550" s="19" t="str">
        <f>IF(係数3!G550="","",係数3!G550)</f>
        <v>ゼロワットパワー(株)_メニューC</v>
      </c>
      <c r="BB550" s="19">
        <f t="shared" si="26"/>
        <v>0</v>
      </c>
      <c r="BD550" s="19" t="str">
        <f>IF(係数3!L551="","",係数3!L551)</f>
        <v/>
      </c>
    </row>
    <row r="551" spans="47:56">
      <c r="AU551" s="19" t="str">
        <f>IF(係数3!A551="","",係数3!A551)</f>
        <v/>
      </c>
      <c r="AV551" s="19" t="str">
        <f>IF(係数3!B551="","",係数3!B551)</f>
        <v/>
      </c>
      <c r="AW551" s="19" t="str">
        <f>IF(係数3!C551="","",係数3!C551)</f>
        <v>メニューD</v>
      </c>
      <c r="AX551" s="19">
        <f>IF(係数3!D551="","",係数3!D551)</f>
        <v>0</v>
      </c>
      <c r="AY551" s="19">
        <f>IF(係数3!E551="","",係数3!E551)</f>
        <v>0</v>
      </c>
      <c r="AZ551" s="19" t="str">
        <f>IF(係数3!F551="","",係数3!F551)</f>
        <v>ゼロワットパワー(株)</v>
      </c>
      <c r="BA551" s="19" t="str">
        <f>IF(係数3!G551="","",係数3!G551)</f>
        <v>ゼロワットパワー(株)_メニューD</v>
      </c>
      <c r="BB551" s="19">
        <f t="shared" si="26"/>
        <v>0</v>
      </c>
      <c r="BD551" s="19" t="str">
        <f>IF(係数3!L552="","",係数3!L552)</f>
        <v/>
      </c>
    </row>
    <row r="552" spans="47:56">
      <c r="AU552" s="19" t="str">
        <f>IF(係数3!A552="","",係数3!A552)</f>
        <v/>
      </c>
      <c r="AV552" s="19" t="str">
        <f>IF(係数3!B552="","",係数3!B552)</f>
        <v/>
      </c>
      <c r="AW552" s="19" t="str">
        <f>IF(係数3!C552="","",係数3!C552)</f>
        <v>メニューE</v>
      </c>
      <c r="AX552" s="19">
        <f>IF(係数3!D552="","",係数3!D552)</f>
        <v>0</v>
      </c>
      <c r="AY552" s="19">
        <f>IF(係数3!E552="","",係数3!E552)</f>
        <v>0</v>
      </c>
      <c r="AZ552" s="19" t="str">
        <f>IF(係数3!F552="","",係数3!F552)</f>
        <v>ゼロワットパワー(株)</v>
      </c>
      <c r="BA552" s="19" t="str">
        <f>IF(係数3!G552="","",係数3!G552)</f>
        <v>ゼロワットパワー(株)_メニューE</v>
      </c>
      <c r="BB552" s="19">
        <f t="shared" si="26"/>
        <v>0</v>
      </c>
      <c r="BD552" s="19" t="str">
        <f>IF(係数3!L553="","",係数3!L553)</f>
        <v/>
      </c>
    </row>
    <row r="553" spans="47:56">
      <c r="AU553" s="19" t="str">
        <f>IF(係数3!A553="","",係数3!A553)</f>
        <v/>
      </c>
      <c r="AV553" s="19" t="str">
        <f>IF(係数3!B553="","",係数3!B553)</f>
        <v/>
      </c>
      <c r="AW553" s="19" t="str">
        <f>IF(係数3!C553="","",係数3!C553)</f>
        <v>メニューF</v>
      </c>
      <c r="AX553" s="19">
        <f>IF(係数3!D553="","",係数3!D553)</f>
        <v>0</v>
      </c>
      <c r="AY553" s="19">
        <f>IF(係数3!E553="","",係数3!E553)</f>
        <v>0</v>
      </c>
      <c r="AZ553" s="19" t="str">
        <f>IF(係数3!F553="","",係数3!F553)</f>
        <v>ゼロワットパワー(株)</v>
      </c>
      <c r="BA553" s="19" t="str">
        <f>IF(係数3!G553="","",係数3!G553)</f>
        <v>ゼロワットパワー(株)_メニューF</v>
      </c>
      <c r="BB553" s="19">
        <f t="shared" si="26"/>
        <v>0</v>
      </c>
      <c r="BD553" s="19" t="str">
        <f>IF(係数3!L554="","",係数3!L554)</f>
        <v/>
      </c>
    </row>
    <row r="554" spans="47:56">
      <c r="AU554" s="19" t="str">
        <f>IF(係数3!A554="","",係数3!A554)</f>
        <v/>
      </c>
      <c r="AV554" s="19" t="str">
        <f>IF(係数3!B554="","",係数3!B554)</f>
        <v/>
      </c>
      <c r="AW554" s="19" t="str">
        <f>IF(係数3!C554="","",係数3!C554)</f>
        <v>メニューG</v>
      </c>
      <c r="AX554" s="19">
        <f>IF(係数3!D554="","",係数3!D554)</f>
        <v>0</v>
      </c>
      <c r="AY554" s="19">
        <f>IF(係数3!E554="","",係数3!E554)</f>
        <v>0</v>
      </c>
      <c r="AZ554" s="19" t="str">
        <f>IF(係数3!F554="","",係数3!F554)</f>
        <v>ゼロワットパワー(株)</v>
      </c>
      <c r="BA554" s="19" t="str">
        <f>IF(係数3!G554="","",係数3!G554)</f>
        <v>ゼロワットパワー(株)_メニューG</v>
      </c>
      <c r="BB554" s="19">
        <f t="shared" si="26"/>
        <v>0</v>
      </c>
      <c r="BD554" s="19" t="str">
        <f>IF(係数3!L555="","",係数3!L555)</f>
        <v/>
      </c>
    </row>
    <row r="555" spans="47:56">
      <c r="AU555" s="19" t="str">
        <f>IF(係数3!A555="","",係数3!A555)</f>
        <v/>
      </c>
      <c r="AV555" s="19" t="str">
        <f>IF(係数3!B555="","",係数3!B555)</f>
        <v/>
      </c>
      <c r="AW555" s="19" t="str">
        <f>IF(係数3!C555="","",係数3!C555)</f>
        <v>メニューH</v>
      </c>
      <c r="AX555" s="19">
        <f>IF(係数3!D555="","",係数3!D555)</f>
        <v>0</v>
      </c>
      <c r="AY555" s="19">
        <f>IF(係数3!E555="","",係数3!E555)</f>
        <v>0</v>
      </c>
      <c r="AZ555" s="19" t="str">
        <f>IF(係数3!F555="","",係数3!F555)</f>
        <v>ゼロワットパワー(株)</v>
      </c>
      <c r="BA555" s="19" t="str">
        <f>IF(係数3!G555="","",係数3!G555)</f>
        <v>ゼロワットパワー(株)_メニューH</v>
      </c>
      <c r="BB555" s="19">
        <f t="shared" si="26"/>
        <v>0</v>
      </c>
      <c r="BD555" s="19" t="str">
        <f>IF(係数3!L556="","",係数3!L556)</f>
        <v/>
      </c>
    </row>
    <row r="556" spans="47:56">
      <c r="AU556" s="19" t="str">
        <f>IF(係数3!A556="","",係数3!A556)</f>
        <v/>
      </c>
      <c r="AV556" s="19" t="str">
        <f>IF(係数3!B556="","",係数3!B556)</f>
        <v/>
      </c>
      <c r="AW556" s="19" t="str">
        <f>IF(係数3!C556="","",係数3!C556)</f>
        <v>メニューI(残差)</v>
      </c>
      <c r="AX556" s="19">
        <f>IF(係数3!D556="","",係数3!D556)</f>
        <v>6.3E-5</v>
      </c>
      <c r="AY556" s="19">
        <f>IF(係数3!E556="","",係数3!E556)</f>
        <v>6.3E-5</v>
      </c>
      <c r="AZ556" s="19" t="str">
        <f>IF(係数3!F556="","",係数3!F556)</f>
        <v>ゼロワットパワー(株)</v>
      </c>
      <c r="BA556" s="19" t="str">
        <f>IF(係数3!G556="","",係数3!G556)</f>
        <v>ゼロワットパワー(株)_メニューI(残差)</v>
      </c>
      <c r="BB556" s="19">
        <f t="shared" si="26"/>
        <v>6.3E-2</v>
      </c>
      <c r="BD556" s="19" t="str">
        <f>IF(係数3!L557="","",係数3!L557)</f>
        <v/>
      </c>
    </row>
    <row r="557" spans="47:56">
      <c r="AU557" s="19" t="str">
        <f>IF(係数3!A557="","",係数3!A557)</f>
        <v/>
      </c>
      <c r="AV557" s="19" t="str">
        <f>IF(係数3!B557="","",係数3!B557)</f>
        <v/>
      </c>
      <c r="AW557" s="19" t="str">
        <f>IF(係数3!C557="","",係数3!C557)</f>
        <v>(参考値)事業者全体</v>
      </c>
      <c r="AX557" s="19">
        <f>IF(係数3!D557="","",係数3!D557)</f>
        <v>7.9999999999999996E-6</v>
      </c>
      <c r="AY557" s="19">
        <f>IF(係数3!E557="","",係数3!E557)</f>
        <v>7.9999999999999996E-6</v>
      </c>
      <c r="AZ557" s="19" t="str">
        <f>IF(係数3!F557="","",係数3!F557)</f>
        <v>ゼロワットパワー(株)</v>
      </c>
      <c r="BA557" s="19" t="str">
        <f>IF(係数3!G557="","",係数3!G557)</f>
        <v>ゼロワットパワー(株)_(参考値)事業者全体</v>
      </c>
      <c r="BB557" s="19">
        <f t="shared" si="26"/>
        <v>8.0000000000000002E-3</v>
      </c>
      <c r="BD557" s="19" t="str">
        <f>IF(係数3!L558="","",係数3!L558)</f>
        <v/>
      </c>
    </row>
    <row r="558" spans="47:56">
      <c r="AU558" s="19" t="str">
        <f>IF(係数3!A558="","",係数3!A558)</f>
        <v>A0230</v>
      </c>
      <c r="AV558" s="19" t="str">
        <f>IF(係数3!B558="","",係数3!B558)</f>
        <v>アストマックス(株)</v>
      </c>
      <c r="AW558" s="19" t="str">
        <f>IF(係数3!C558="","",係数3!C558)</f>
        <v>メニューA</v>
      </c>
      <c r="AX558" s="19">
        <f>IF(係数3!D558="","",係数3!D558)</f>
        <v>0</v>
      </c>
      <c r="AY558" s="19">
        <f>IF(係数3!E558="","",係数3!E558)</f>
        <v>0</v>
      </c>
      <c r="AZ558" s="19" t="str">
        <f>IF(係数3!F558="","",係数3!F558)</f>
        <v>アストマックス(株)</v>
      </c>
      <c r="BA558" s="19" t="str">
        <f>IF(係数3!G558="","",係数3!G558)</f>
        <v>アストマックス(株)_メニューA</v>
      </c>
      <c r="BB558" s="19">
        <f t="shared" si="26"/>
        <v>0</v>
      </c>
      <c r="BD558" s="19" t="str">
        <f>IF(係数3!L559="","",係数3!L559)</f>
        <v/>
      </c>
    </row>
    <row r="559" spans="47:56">
      <c r="AU559" s="19" t="str">
        <f>IF(係数3!A559="","",係数3!A559)</f>
        <v/>
      </c>
      <c r="AV559" s="19" t="str">
        <f>IF(係数3!B559="","",係数3!B559)</f>
        <v/>
      </c>
      <c r="AW559" s="19" t="str">
        <f>IF(係数3!C559="","",係数3!C559)</f>
        <v>メニューB</v>
      </c>
      <c r="AX559" s="19">
        <f>IF(係数3!D559="","",係数3!D559)</f>
        <v>0</v>
      </c>
      <c r="AY559" s="19">
        <f>IF(係数3!E559="","",係数3!E559)</f>
        <v>0</v>
      </c>
      <c r="AZ559" s="19" t="str">
        <f>IF(係数3!F559="","",係数3!F559)</f>
        <v>アストマックス(株)</v>
      </c>
      <c r="BA559" s="19" t="str">
        <f>IF(係数3!G559="","",係数3!G559)</f>
        <v>アストマックス(株)_メニューB</v>
      </c>
      <c r="BB559" s="19">
        <f t="shared" si="26"/>
        <v>0</v>
      </c>
      <c r="BD559" s="19" t="str">
        <f>IF(係数3!L560="","",係数3!L560)</f>
        <v/>
      </c>
    </row>
    <row r="560" spans="47:56">
      <c r="AU560" s="19" t="str">
        <f>IF(係数3!A560="","",係数3!A560)</f>
        <v/>
      </c>
      <c r="AV560" s="19" t="str">
        <f>IF(係数3!B560="","",係数3!B560)</f>
        <v/>
      </c>
      <c r="AW560" s="19" t="str">
        <f>IF(係数3!C560="","",係数3!C560)</f>
        <v>メニューC</v>
      </c>
      <c r="AX560" s="19">
        <f>IF(係数3!D560="","",係数3!D560)</f>
        <v>4.1399999999999998E-4</v>
      </c>
      <c r="AY560" s="19">
        <f>IF(係数3!E560="","",係数3!E560)</f>
        <v>4.1399999999999998E-4</v>
      </c>
      <c r="AZ560" s="19" t="str">
        <f>IF(係数3!F560="","",係数3!F560)</f>
        <v>アストマックス(株)</v>
      </c>
      <c r="BA560" s="19" t="str">
        <f>IF(係数3!G560="","",係数3!G560)</f>
        <v>アストマックス(株)_メニューC</v>
      </c>
      <c r="BB560" s="19">
        <f t="shared" si="26"/>
        <v>0.41399999999999998</v>
      </c>
      <c r="BD560" s="19" t="str">
        <f>IF(係数3!L561="","",係数3!L561)</f>
        <v/>
      </c>
    </row>
    <row r="561" spans="47:56">
      <c r="AU561" s="19" t="str">
        <f>IF(係数3!A561="","",係数3!A561)</f>
        <v/>
      </c>
      <c r="AV561" s="19" t="str">
        <f>IF(係数3!B561="","",係数3!B561)</f>
        <v/>
      </c>
      <c r="AW561" s="19" t="str">
        <f>IF(係数3!C561="","",係数3!C561)</f>
        <v>メニューD(残差)</v>
      </c>
      <c r="AX561" s="19">
        <f>IF(係数3!D561="","",係数3!D561)</f>
        <v>7.7700000000000002E-4</v>
      </c>
      <c r="AY561" s="19">
        <f>IF(係数3!E561="","",係数3!E561)</f>
        <v>7.7700000000000002E-4</v>
      </c>
      <c r="AZ561" s="19" t="str">
        <f>IF(係数3!F561="","",係数3!F561)</f>
        <v>アストマックス(株)</v>
      </c>
      <c r="BA561" s="19" t="str">
        <f>IF(係数3!G561="","",係数3!G561)</f>
        <v>アストマックス(株)_メニューD(残差)</v>
      </c>
      <c r="BB561" s="19">
        <f t="shared" si="26"/>
        <v>0.77700000000000002</v>
      </c>
      <c r="BD561" s="19" t="str">
        <f>IF(係数3!L562="","",係数3!L562)</f>
        <v/>
      </c>
    </row>
    <row r="562" spans="47:56">
      <c r="AU562" s="19" t="str">
        <f>IF(係数3!A562="","",係数3!A562)</f>
        <v/>
      </c>
      <c r="AV562" s="19" t="str">
        <f>IF(係数3!B562="","",係数3!B562)</f>
        <v/>
      </c>
      <c r="AW562" s="19" t="str">
        <f>IF(係数3!C562="","",係数3!C562)</f>
        <v>(参考値)事業者全体</v>
      </c>
      <c r="AX562" s="19">
        <f>IF(係数3!D562="","",係数3!D562)</f>
        <v>7.5299999999999998E-4</v>
      </c>
      <c r="AY562" s="19">
        <f>IF(係数3!E562="","",係数3!E562)</f>
        <v>7.5299999999999998E-4</v>
      </c>
      <c r="AZ562" s="19" t="str">
        <f>IF(係数3!F562="","",係数3!F562)</f>
        <v>アストマックス(株)</v>
      </c>
      <c r="BA562" s="19" t="str">
        <f>IF(係数3!G562="","",係数3!G562)</f>
        <v>アストマックス(株)_(参考値)事業者全体</v>
      </c>
      <c r="BB562" s="19">
        <f t="shared" si="26"/>
        <v>0.753</v>
      </c>
      <c r="BD562" s="19" t="str">
        <f>IF(係数3!L563="","",係数3!L563)</f>
        <v/>
      </c>
    </row>
    <row r="563" spans="47:56">
      <c r="AU563" s="19" t="str">
        <f>IF(係数3!A563="","",係数3!A563)</f>
        <v>A0231</v>
      </c>
      <c r="AV563" s="19" t="str">
        <f>IF(係数3!B563="","",係数3!B563)</f>
        <v>(株)やまがた新電力</v>
      </c>
      <c r="AW563" s="19" t="str">
        <f>IF(係数3!C563="","",係数3!C563)</f>
        <v>メニューA</v>
      </c>
      <c r="AX563" s="19">
        <f>IF(係数3!D563="","",係数3!D563)</f>
        <v>0</v>
      </c>
      <c r="AY563" s="19">
        <f>IF(係数3!E563="","",係数3!E563)</f>
        <v>0</v>
      </c>
      <c r="AZ563" s="19" t="str">
        <f>IF(係数3!F563="","",係数3!F563)</f>
        <v>(株)やまがた新電力</v>
      </c>
      <c r="BA563" s="19" t="str">
        <f>IF(係数3!G563="","",係数3!G563)</f>
        <v>(株)やまがた新電力_メニューA</v>
      </c>
      <c r="BB563" s="19">
        <f t="shared" si="26"/>
        <v>0</v>
      </c>
      <c r="BD563" s="19" t="str">
        <f>IF(係数3!L564="","",係数3!L564)</f>
        <v/>
      </c>
    </row>
    <row r="564" spans="47:56">
      <c r="AU564" s="19" t="str">
        <f>IF(係数3!A564="","",係数3!A564)</f>
        <v/>
      </c>
      <c r="AV564" s="19" t="str">
        <f>IF(係数3!B564="","",係数3!B564)</f>
        <v/>
      </c>
      <c r="AW564" s="19" t="str">
        <f>IF(係数3!C564="","",係数3!C564)</f>
        <v>メニューB</v>
      </c>
      <c r="AX564" s="19">
        <f>IF(係数3!D564="","",係数3!D564)</f>
        <v>5.0000000000000004E-6</v>
      </c>
      <c r="AY564" s="19">
        <f>IF(係数3!E564="","",係数3!E564)</f>
        <v>5.0000000000000004E-6</v>
      </c>
      <c r="AZ564" s="19" t="str">
        <f>IF(係数3!F564="","",係数3!F564)</f>
        <v>(株)やまがた新電力</v>
      </c>
      <c r="BA564" s="19" t="str">
        <f>IF(係数3!G564="","",係数3!G564)</f>
        <v>(株)やまがた新電力_メニューB</v>
      </c>
      <c r="BB564" s="19">
        <f t="shared" si="26"/>
        <v>5.0000000000000001E-3</v>
      </c>
      <c r="BD564" s="19" t="str">
        <f>IF(係数3!L565="","",係数3!L565)</f>
        <v/>
      </c>
    </row>
    <row r="565" spans="47:56">
      <c r="AU565" s="19" t="str">
        <f>IF(係数3!A565="","",係数3!A565)</f>
        <v/>
      </c>
      <c r="AV565" s="19" t="str">
        <f>IF(係数3!B565="","",係数3!B565)</f>
        <v/>
      </c>
      <c r="AW565" s="19" t="str">
        <f>IF(係数3!C565="","",係数3!C565)</f>
        <v>メニューC</v>
      </c>
      <c r="AX565" s="19">
        <f>IF(係数3!D565="","",係数3!D565)</f>
        <v>1.17E-4</v>
      </c>
      <c r="AY565" s="19">
        <f>IF(係数3!E565="","",係数3!E565)</f>
        <v>1.17E-4</v>
      </c>
      <c r="AZ565" s="19" t="str">
        <f>IF(係数3!F565="","",係数3!F565)</f>
        <v>(株)やまがた新電力</v>
      </c>
      <c r="BA565" s="19" t="str">
        <f>IF(係数3!G565="","",係数3!G565)</f>
        <v>(株)やまがた新電力_メニューC</v>
      </c>
      <c r="BB565" s="19">
        <f t="shared" si="26"/>
        <v>0.11699999999999999</v>
      </c>
      <c r="BD565" s="19" t="str">
        <f>IF(係数3!L566="","",係数3!L566)</f>
        <v/>
      </c>
    </row>
    <row r="566" spans="47:56">
      <c r="AU566" s="19" t="str">
        <f>IF(係数3!A566="","",係数3!A566)</f>
        <v/>
      </c>
      <c r="AV566" s="19" t="str">
        <f>IF(係数3!B566="","",係数3!B566)</f>
        <v/>
      </c>
      <c r="AW566" s="19" t="str">
        <f>IF(係数3!C566="","",係数3!C566)</f>
        <v>メニューD(残差)</v>
      </c>
      <c r="AX566" s="19">
        <f>IF(係数3!D566="","",係数3!D566)</f>
        <v>4.2200000000000001E-4</v>
      </c>
      <c r="AY566" s="19">
        <f>IF(係数3!E566="","",係数3!E566)</f>
        <v>4.2200000000000001E-4</v>
      </c>
      <c r="AZ566" s="19" t="str">
        <f>IF(係数3!F566="","",係数3!F566)</f>
        <v>(株)やまがた新電力</v>
      </c>
      <c r="BA566" s="19" t="str">
        <f>IF(係数3!G566="","",係数3!G566)</f>
        <v>(株)やまがた新電力_メニューD(残差)</v>
      </c>
      <c r="BB566" s="19">
        <f t="shared" si="26"/>
        <v>0.42199999999999999</v>
      </c>
      <c r="BD566" s="19" t="str">
        <f>IF(係数3!L567="","",係数3!L567)</f>
        <v/>
      </c>
    </row>
    <row r="567" spans="47:56">
      <c r="AU567" s="19" t="str">
        <f>IF(係数3!A567="","",係数3!A567)</f>
        <v/>
      </c>
      <c r="AV567" s="19" t="str">
        <f>IF(係数3!B567="","",係数3!B567)</f>
        <v/>
      </c>
      <c r="AW567" s="19" t="str">
        <f>IF(係数3!C567="","",係数3!C567)</f>
        <v>(参考値)事業者全体</v>
      </c>
      <c r="AX567" s="19">
        <f>IF(係数3!D567="","",係数3!D567)</f>
        <v>1.2999999999999999E-4</v>
      </c>
      <c r="AY567" s="19">
        <f>IF(係数3!E567="","",係数3!E567)</f>
        <v>1.2999999999999999E-4</v>
      </c>
      <c r="AZ567" s="19" t="str">
        <f>IF(係数3!F567="","",係数3!F567)</f>
        <v>(株)やまがた新電力</v>
      </c>
      <c r="BA567" s="19" t="str">
        <f>IF(係数3!G567="","",係数3!G567)</f>
        <v>(株)やまがた新電力_(参考値)事業者全体</v>
      </c>
      <c r="BB567" s="19">
        <f t="shared" si="26"/>
        <v>0.12999999999999998</v>
      </c>
      <c r="BD567" s="19" t="str">
        <f>IF(係数3!L568="","",係数3!L568)</f>
        <v/>
      </c>
    </row>
    <row r="568" spans="47:56">
      <c r="AU568" s="19" t="str">
        <f>IF(係数3!A568="","",係数3!A568)</f>
        <v>A0232</v>
      </c>
      <c r="AV568" s="19" t="str">
        <f>IF(係数3!B568="","",係数3!B568)</f>
        <v>一般社団法人東松島みらいとし機構</v>
      </c>
      <c r="AW568" s="19" t="str">
        <f>IF(係数3!C568="","",係数3!C568)</f>
        <v>メニューA</v>
      </c>
      <c r="AX568" s="19">
        <f>IF(係数3!D568="","",係数3!D568)</f>
        <v>9.0000000000000002E-6</v>
      </c>
      <c r="AY568" s="19">
        <f>IF(係数3!E568="","",係数3!E568)</f>
        <v>9.0000000000000002E-6</v>
      </c>
      <c r="AZ568" s="19" t="str">
        <f>IF(係数3!F568="","",係数3!F568)</f>
        <v>一般社団法人東松島みらいとし機構</v>
      </c>
      <c r="BA568" s="19" t="str">
        <f>IF(係数3!G568="","",係数3!G568)</f>
        <v>一般社団法人東松島みらいとし機構_メニューA</v>
      </c>
      <c r="BB568" s="19">
        <f t="shared" si="26"/>
        <v>9.0000000000000011E-3</v>
      </c>
      <c r="BD568" s="19" t="str">
        <f>IF(係数3!L569="","",係数3!L569)</f>
        <v/>
      </c>
    </row>
    <row r="569" spans="47:56">
      <c r="AU569" s="19" t="str">
        <f>IF(係数3!A569="","",係数3!A569)</f>
        <v/>
      </c>
      <c r="AV569" s="19" t="str">
        <f>IF(係数3!B569="","",係数3!B569)</f>
        <v/>
      </c>
      <c r="AW569" s="19" t="str">
        <f>IF(係数3!C569="","",係数3!C569)</f>
        <v>メニューB(残差)</v>
      </c>
      <c r="AX569" s="19">
        <f>IF(係数3!D569="","",係数3!D569)</f>
        <v>4.75E-4</v>
      </c>
      <c r="AY569" s="19">
        <f>IF(係数3!E569="","",係数3!E569)</f>
        <v>4.75E-4</v>
      </c>
      <c r="AZ569" s="19" t="str">
        <f>IF(係数3!F569="","",係数3!F569)</f>
        <v>一般社団法人東松島みらいとし機構</v>
      </c>
      <c r="BA569" s="19" t="str">
        <f>IF(係数3!G569="","",係数3!G569)</f>
        <v>一般社団法人東松島みらいとし機構_メニューB(残差)</v>
      </c>
      <c r="BB569" s="19">
        <f t="shared" si="26"/>
        <v>0.47499999999999998</v>
      </c>
      <c r="BD569" s="19" t="str">
        <f>IF(係数3!L570="","",係数3!L570)</f>
        <v/>
      </c>
    </row>
    <row r="570" spans="47:56">
      <c r="AU570" s="19" t="str">
        <f>IF(係数3!A570="","",係数3!A570)</f>
        <v/>
      </c>
      <c r="AV570" s="19" t="str">
        <f>IF(係数3!B570="","",係数3!B570)</f>
        <v/>
      </c>
      <c r="AW570" s="19" t="str">
        <f>IF(係数3!C570="","",係数3!C570)</f>
        <v>(参考値)事業者全体</v>
      </c>
      <c r="AX570" s="19">
        <f>IF(係数3!D570="","",係数3!D570)</f>
        <v>4.6500000000000003E-4</v>
      </c>
      <c r="AY570" s="19">
        <f>IF(係数3!E570="","",係数3!E570)</f>
        <v>4.6500000000000003E-4</v>
      </c>
      <c r="AZ570" s="19" t="str">
        <f>IF(係数3!F570="","",係数3!F570)</f>
        <v>一般社団法人東松島みらいとし機構</v>
      </c>
      <c r="BA570" s="19" t="str">
        <f>IF(係数3!G570="","",係数3!G570)</f>
        <v>一般社団法人東松島みらいとし機構_(参考値)事業者全体</v>
      </c>
      <c r="BB570" s="19">
        <f t="shared" si="26"/>
        <v>0.46500000000000002</v>
      </c>
      <c r="BD570" s="19" t="str">
        <f>IF(係数3!L571="","",係数3!L571)</f>
        <v/>
      </c>
    </row>
    <row r="571" spans="47:56">
      <c r="AU571" s="19" t="str">
        <f>IF(係数3!A571="","",係数3!A571)</f>
        <v>A0234</v>
      </c>
      <c r="AV571" s="19" t="str">
        <f>IF(係数3!B571="","",係数3!B571)</f>
        <v>(株)グリーンパワー大東</v>
      </c>
      <c r="AW571" s="19" t="str">
        <f>IF(係数3!C571="","",係数3!C571)</f>
        <v>メニューA</v>
      </c>
      <c r="AX571" s="19">
        <f>IF(係数3!D571="","",係数3!D571)</f>
        <v>0</v>
      </c>
      <c r="AY571" s="19">
        <f>IF(係数3!E571="","",係数3!E571)</f>
        <v>0</v>
      </c>
      <c r="AZ571" s="19" t="str">
        <f>IF(係数3!F571="","",係数3!F571)</f>
        <v>(株)グリーンパワー大東</v>
      </c>
      <c r="BA571" s="19" t="str">
        <f>IF(係数3!G571="","",係数3!G571)</f>
        <v>(株)グリーンパワー大東_メニューA</v>
      </c>
      <c r="BB571" s="19">
        <f t="shared" si="26"/>
        <v>0</v>
      </c>
      <c r="BD571" s="19" t="str">
        <f>IF(係数3!L572="","",係数3!L572)</f>
        <v/>
      </c>
    </row>
    <row r="572" spans="47:56">
      <c r="AU572" s="19" t="str">
        <f>IF(係数3!A572="","",係数3!A572)</f>
        <v/>
      </c>
      <c r="AV572" s="19" t="str">
        <f>IF(係数3!B572="","",係数3!B572)</f>
        <v/>
      </c>
      <c r="AW572" s="19" t="str">
        <f>IF(係数3!C572="","",係数3!C572)</f>
        <v>メニューB</v>
      </c>
      <c r="AX572" s="19">
        <f>IF(係数3!D572="","",係数3!D572)</f>
        <v>1.2E-4</v>
      </c>
      <c r="AY572" s="19">
        <f>IF(係数3!E572="","",係数3!E572)</f>
        <v>1.2E-4</v>
      </c>
      <c r="AZ572" s="19" t="str">
        <f>IF(係数3!F572="","",係数3!F572)</f>
        <v>(株)グリーンパワー大東</v>
      </c>
      <c r="BA572" s="19" t="str">
        <f>IF(係数3!G572="","",係数3!G572)</f>
        <v>(株)グリーンパワー大東_メニューB</v>
      </c>
      <c r="BB572" s="19">
        <f t="shared" si="26"/>
        <v>0.12000000000000001</v>
      </c>
      <c r="BD572" s="19" t="str">
        <f>IF(係数3!L573="","",係数3!L573)</f>
        <v/>
      </c>
    </row>
    <row r="573" spans="47:56">
      <c r="AU573" s="19" t="str">
        <f>IF(係数3!A573="","",係数3!A573)</f>
        <v/>
      </c>
      <c r="AV573" s="19" t="str">
        <f>IF(係数3!B573="","",係数3!B573)</f>
        <v/>
      </c>
      <c r="AW573" s="19" t="str">
        <f>IF(係数3!C573="","",係数3!C573)</f>
        <v>メニューC(残差)</v>
      </c>
      <c r="AX573" s="19">
        <f>IF(係数3!D573="","",係数3!D573)</f>
        <v>2.1800000000000001E-4</v>
      </c>
      <c r="AY573" s="19">
        <f>IF(係数3!E573="","",係数3!E573)</f>
        <v>2.1800000000000001E-4</v>
      </c>
      <c r="AZ573" s="19" t="str">
        <f>IF(係数3!F573="","",係数3!F573)</f>
        <v>(株)グリーンパワー大東</v>
      </c>
      <c r="BA573" s="19" t="str">
        <f>IF(係数3!G573="","",係数3!G573)</f>
        <v>(株)グリーンパワー大東_メニューC(残差)</v>
      </c>
      <c r="BB573" s="19">
        <f t="shared" si="26"/>
        <v>0.21800000000000003</v>
      </c>
      <c r="BD573" s="19" t="str">
        <f>IF(係数3!L574="","",係数3!L574)</f>
        <v/>
      </c>
    </row>
    <row r="574" spans="47:56">
      <c r="AU574" s="19" t="str">
        <f>IF(係数3!A574="","",係数3!A574)</f>
        <v/>
      </c>
      <c r="AV574" s="19" t="str">
        <f>IF(係数3!B574="","",係数3!B574)</f>
        <v/>
      </c>
      <c r="AW574" s="19" t="str">
        <f>IF(係数3!C574="","",係数3!C574)</f>
        <v>(参考値)事業者全体</v>
      </c>
      <c r="AX574" s="19">
        <f>IF(係数3!D574="","",係数3!D574)</f>
        <v>1.17E-4</v>
      </c>
      <c r="AY574" s="19">
        <f>IF(係数3!E574="","",係数3!E574)</f>
        <v>1.17E-4</v>
      </c>
      <c r="AZ574" s="19" t="str">
        <f>IF(係数3!F574="","",係数3!F574)</f>
        <v>(株)グリーンパワー大東</v>
      </c>
      <c r="BA574" s="19" t="str">
        <f>IF(係数3!G574="","",係数3!G574)</f>
        <v>(株)グリーンパワー大東_(参考値)事業者全体</v>
      </c>
      <c r="BB574" s="19">
        <f t="shared" si="26"/>
        <v>0.11699999999999999</v>
      </c>
      <c r="BD574" s="19" t="str">
        <f>IF(係数3!L575="","",係数3!L575)</f>
        <v/>
      </c>
    </row>
    <row r="575" spans="47:56">
      <c r="AU575" s="19" t="str">
        <f>IF(係数3!A575="","",係数3!A575)</f>
        <v>A0236</v>
      </c>
      <c r="AV575" s="19" t="str">
        <f>IF(係数3!B575="","",係数3!B575)</f>
        <v>(株)シーラソーラー</v>
      </c>
      <c r="AW575" s="19" t="str">
        <f>IF(係数3!C575="","",係数3!C575)</f>
        <v/>
      </c>
      <c r="AX575" s="19">
        <f>IF(係数3!D575="","",係数3!D575)</f>
        <v>5.6800000000000004E-4</v>
      </c>
      <c r="AY575" s="19">
        <f>IF(係数3!E575="","",係数3!E575)</f>
        <v>5.6800000000000004E-4</v>
      </c>
      <c r="AZ575" s="19" t="str">
        <f>IF(係数3!F575="","",係数3!F575)</f>
        <v>(株)シーラソーラー</v>
      </c>
      <c r="BA575" s="19" t="str">
        <f>IF(係数3!G575="","",係数3!G575)</f>
        <v>(株)シーラソーラー_</v>
      </c>
      <c r="BB575" s="19">
        <f t="shared" si="26"/>
        <v>0.56800000000000006</v>
      </c>
      <c r="BD575" s="19" t="str">
        <f>IF(係数3!L576="","",係数3!L576)</f>
        <v/>
      </c>
    </row>
    <row r="576" spans="47:56">
      <c r="AU576" s="19" t="str">
        <f>IF(係数3!A576="","",係数3!A576)</f>
        <v>A0237</v>
      </c>
      <c r="AV576" s="19" t="str">
        <f>IF(係数3!B576="","",係数3!B576)</f>
        <v>御所野縄文電力(株)</v>
      </c>
      <c r="AW576" s="19" t="str">
        <f>IF(係数3!C576="","",係数3!C576)</f>
        <v/>
      </c>
      <c r="AX576" s="19">
        <f>IF(係数3!D576="","",係数3!D576)</f>
        <v>4.8000000000000001E-4</v>
      </c>
      <c r="AY576" s="19">
        <f>IF(係数3!E576="","",係数3!E576)</f>
        <v>4.8000000000000001E-4</v>
      </c>
      <c r="AZ576" s="19" t="str">
        <f>IF(係数3!F576="","",係数3!F576)</f>
        <v>御所野縄文電力(株)</v>
      </c>
      <c r="BA576" s="19" t="str">
        <f>IF(係数3!G576="","",係数3!G576)</f>
        <v>御所野縄文電力(株)_</v>
      </c>
      <c r="BB576" s="19">
        <f t="shared" si="26"/>
        <v>0.48000000000000004</v>
      </c>
      <c r="BD576" s="19" t="str">
        <f>IF(係数3!L577="","",係数3!L577)</f>
        <v/>
      </c>
    </row>
    <row r="577" spans="47:56">
      <c r="AU577" s="19" t="str">
        <f>IF(係数3!A577="","",係数3!A577)</f>
        <v>A0238</v>
      </c>
      <c r="AV577" s="19" t="str">
        <f>IF(係数3!B577="","",係数3!B577)</f>
        <v>(株)カーボンニュートラル</v>
      </c>
      <c r="AW577" s="19" t="str">
        <f>IF(係数3!C577="","",係数3!C577)</f>
        <v>メニューA</v>
      </c>
      <c r="AX577" s="19">
        <f>IF(係数3!D577="","",係数3!D577)</f>
        <v>0</v>
      </c>
      <c r="AY577" s="19">
        <f>IF(係数3!E577="","",係数3!E577)</f>
        <v>0</v>
      </c>
      <c r="AZ577" s="19" t="str">
        <f>IF(係数3!F577="","",係数3!F577)</f>
        <v>(株)カーボンニュートラル</v>
      </c>
      <c r="BA577" s="19" t="str">
        <f>IF(係数3!G577="","",係数3!G577)</f>
        <v>(株)カーボンニュートラル_メニューA</v>
      </c>
      <c r="BB577" s="19">
        <f t="shared" si="26"/>
        <v>0</v>
      </c>
      <c r="BD577" s="19" t="str">
        <f>IF(係数3!L578="","",係数3!L578)</f>
        <v/>
      </c>
    </row>
    <row r="578" spans="47:56">
      <c r="AU578" s="19" t="str">
        <f>IF(係数3!A578="","",係数3!A578)</f>
        <v/>
      </c>
      <c r="AV578" s="19" t="str">
        <f>IF(係数3!B578="","",係数3!B578)</f>
        <v/>
      </c>
      <c r="AW578" s="19" t="str">
        <f>IF(係数3!C578="","",係数3!C578)</f>
        <v>メニューB(残差)</v>
      </c>
      <c r="AX578" s="19">
        <f>IF(係数3!D578="","",係数3!D578)</f>
        <v>3.8299999999999999E-4</v>
      </c>
      <c r="AY578" s="19">
        <f>IF(係数3!E578="","",係数3!E578)</f>
        <v>3.8299999999999999E-4</v>
      </c>
      <c r="AZ578" s="19" t="str">
        <f>IF(係数3!F578="","",係数3!F578)</f>
        <v>(株)カーボンニュートラル</v>
      </c>
      <c r="BA578" s="19" t="str">
        <f>IF(係数3!G578="","",係数3!G578)</f>
        <v>(株)カーボンニュートラル_メニューB(残差)</v>
      </c>
      <c r="BB578" s="19">
        <f t="shared" si="26"/>
        <v>0.38300000000000001</v>
      </c>
      <c r="BD578" s="19" t="str">
        <f>IF(係数3!L579="","",係数3!L579)</f>
        <v/>
      </c>
    </row>
    <row r="579" spans="47:56">
      <c r="AU579" s="19" t="str">
        <f>IF(係数3!A579="","",係数3!A579)</f>
        <v/>
      </c>
      <c r="AV579" s="19" t="str">
        <f>IF(係数3!B579="","",係数3!B579)</f>
        <v/>
      </c>
      <c r="AW579" s="19" t="str">
        <f>IF(係数3!C579="","",係数3!C579)</f>
        <v>(参考値)事業者全体</v>
      </c>
      <c r="AX579" s="19">
        <f>IF(係数3!D579="","",係数3!D579)</f>
        <v>2.5799999999999998E-4</v>
      </c>
      <c r="AY579" s="19">
        <f>IF(係数3!E579="","",係数3!E579)</f>
        <v>2.5799999999999998E-4</v>
      </c>
      <c r="AZ579" s="19" t="str">
        <f>IF(係数3!F579="","",係数3!F579)</f>
        <v>(株)カーボンニュートラル</v>
      </c>
      <c r="BA579" s="19" t="str">
        <f>IF(係数3!G579="","",係数3!G579)</f>
        <v>(株)カーボンニュートラル_(参考値)事業者全体</v>
      </c>
      <c r="BB579" s="19">
        <f t="shared" si="26"/>
        <v>0.25800000000000001</v>
      </c>
      <c r="BD579" s="19" t="str">
        <f>IF(係数3!L580="","",係数3!L580)</f>
        <v/>
      </c>
    </row>
    <row r="580" spans="47:56">
      <c r="AU580" s="19" t="str">
        <f>IF(係数3!A580="","",係数3!A580)</f>
        <v>A0239</v>
      </c>
      <c r="AV580" s="19" t="str">
        <f>IF(係数3!B580="","",係数3!B580)</f>
        <v>宮古新電力(株)</v>
      </c>
      <c r="AW580" s="19" t="str">
        <f>IF(係数3!C580="","",係数3!C580)</f>
        <v>メニューA</v>
      </c>
      <c r="AX580" s="19">
        <f>IF(係数3!D580="","",係数3!D580)</f>
        <v>0</v>
      </c>
      <c r="AY580" s="19">
        <f>IF(係数3!E580="","",係数3!E580)</f>
        <v>0</v>
      </c>
      <c r="AZ580" s="19" t="str">
        <f>IF(係数3!F580="","",係数3!F580)</f>
        <v>宮古新電力(株)</v>
      </c>
      <c r="BA580" s="19" t="str">
        <f>IF(係数3!G580="","",係数3!G580)</f>
        <v>宮古新電力(株)_メニューA</v>
      </c>
      <c r="BB580" s="19">
        <f t="shared" si="26"/>
        <v>0</v>
      </c>
      <c r="BD580" s="19" t="str">
        <f>IF(係数3!L581="","",係数3!L581)</f>
        <v/>
      </c>
    </row>
    <row r="581" spans="47:56">
      <c r="AU581" s="19" t="str">
        <f>IF(係数3!A581="","",係数3!A581)</f>
        <v/>
      </c>
      <c r="AV581" s="19" t="str">
        <f>IF(係数3!B581="","",係数3!B581)</f>
        <v/>
      </c>
      <c r="AW581" s="19" t="str">
        <f>IF(係数3!C581="","",係数3!C581)</f>
        <v>メニューB(残差)</v>
      </c>
      <c r="AX581" s="19">
        <f>IF(係数3!D581="","",係数3!D581)</f>
        <v>4.5899999999999999E-4</v>
      </c>
      <c r="AY581" s="19">
        <f>IF(係数3!E581="","",係数3!E581)</f>
        <v>4.5899999999999999E-4</v>
      </c>
      <c r="AZ581" s="19" t="str">
        <f>IF(係数3!F581="","",係数3!F581)</f>
        <v>宮古新電力(株)</v>
      </c>
      <c r="BA581" s="19" t="str">
        <f>IF(係数3!G581="","",係数3!G581)</f>
        <v>宮古新電力(株)_メニューB(残差)</v>
      </c>
      <c r="BB581" s="19">
        <f t="shared" si="26"/>
        <v>0.45899999999999996</v>
      </c>
      <c r="BD581" s="19" t="str">
        <f>IF(係数3!L582="","",係数3!L582)</f>
        <v/>
      </c>
    </row>
    <row r="582" spans="47:56">
      <c r="AU582" s="19" t="str">
        <f>IF(係数3!A582="","",係数3!A582)</f>
        <v/>
      </c>
      <c r="AV582" s="19" t="str">
        <f>IF(係数3!B582="","",係数3!B582)</f>
        <v/>
      </c>
      <c r="AW582" s="19" t="str">
        <f>IF(係数3!C582="","",係数3!C582)</f>
        <v>(参考値)事業者全体</v>
      </c>
      <c r="AX582" s="19">
        <f>IF(係数3!D582="","",係数3!D582)</f>
        <v>4.5899999999999999E-4</v>
      </c>
      <c r="AY582" s="19">
        <f>IF(係数3!E582="","",係数3!E582)</f>
        <v>4.5899999999999999E-4</v>
      </c>
      <c r="AZ582" s="19" t="str">
        <f>IF(係数3!F582="","",係数3!F582)</f>
        <v>宮古新電力(株)</v>
      </c>
      <c r="BA582" s="19" t="str">
        <f>IF(係数3!G582="","",係数3!G582)</f>
        <v>宮古新電力(株)_(参考値)事業者全体</v>
      </c>
      <c r="BB582" s="19">
        <f t="shared" ref="BB582:BB645" si="27">AY582*1000</f>
        <v>0.45899999999999996</v>
      </c>
      <c r="BD582" s="19" t="str">
        <f>IF(係数3!L583="","",係数3!L583)</f>
        <v/>
      </c>
    </row>
    <row r="583" spans="47:56">
      <c r="AU583" s="19" t="str">
        <f>IF(係数3!A583="","",係数3!A583)</f>
        <v>A0240</v>
      </c>
      <c r="AV583" s="19" t="str">
        <f>IF(係数3!B583="","",係数3!B583)</f>
        <v>長崎地域電力(株)</v>
      </c>
      <c r="AW583" s="19" t="str">
        <f>IF(係数3!C583="","",係数3!C583)</f>
        <v/>
      </c>
      <c r="AX583" s="19">
        <f>IF(係数3!D583="","",係数3!D583)</f>
        <v>5.8699999999999996E-4</v>
      </c>
      <c r="AY583" s="19">
        <f>IF(係数3!E583="","",係数3!E583)</f>
        <v>5.8699999999999996E-4</v>
      </c>
      <c r="AZ583" s="19" t="str">
        <f>IF(係数3!F583="","",係数3!F583)</f>
        <v>長崎地域電力(株)</v>
      </c>
      <c r="BA583" s="19" t="str">
        <f>IF(係数3!G583="","",係数3!G583)</f>
        <v>長崎地域電力(株)_</v>
      </c>
      <c r="BB583" s="19">
        <f t="shared" si="27"/>
        <v>0.58699999999999997</v>
      </c>
      <c r="BD583" s="19" t="str">
        <f>IF(係数3!L584="","",係数3!L584)</f>
        <v/>
      </c>
    </row>
    <row r="584" spans="47:56">
      <c r="AU584" s="19" t="str">
        <f>IF(係数3!A584="","",係数3!A584)</f>
        <v>A0241</v>
      </c>
      <c r="AV584" s="19" t="str">
        <f>IF(係数3!B584="","",係数3!B584)</f>
        <v>(株)エネアーク関西</v>
      </c>
      <c r="AW584" s="19" t="str">
        <f>IF(係数3!C584="","",係数3!C584)</f>
        <v/>
      </c>
      <c r="AX584" s="19">
        <f>IF(係数3!D584="","",係数3!D584)</f>
        <v>3.7800000000000003E-4</v>
      </c>
      <c r="AY584" s="19">
        <f>IF(係数3!E584="","",係数3!E584)</f>
        <v>3.7800000000000003E-4</v>
      </c>
      <c r="AZ584" s="19" t="str">
        <f>IF(係数3!F584="","",係数3!F584)</f>
        <v>(株)エネアーク関西</v>
      </c>
      <c r="BA584" s="19" t="str">
        <f>IF(係数3!G584="","",係数3!G584)</f>
        <v>(株)エネアーク関西_</v>
      </c>
      <c r="BB584" s="19">
        <f t="shared" si="27"/>
        <v>0.378</v>
      </c>
      <c r="BD584" s="19" t="str">
        <f>IF(係数3!L585="","",係数3!L585)</f>
        <v/>
      </c>
    </row>
    <row r="585" spans="47:56">
      <c r="AU585" s="19" t="str">
        <f>IF(係数3!A585="","",係数3!A585)</f>
        <v>A0243</v>
      </c>
      <c r="AV585" s="19" t="str">
        <f>IF(係数3!B585="","",係数3!B585)</f>
        <v>近畿電力(株)</v>
      </c>
      <c r="AW585" s="19" t="str">
        <f>IF(係数3!C585="","",係数3!C585)</f>
        <v/>
      </c>
      <c r="AX585" s="19">
        <f>IF(係数3!D585="","",係数3!D585)</f>
        <v>3.8299999999999999E-4</v>
      </c>
      <c r="AY585" s="19">
        <f>IF(係数3!E585="","",係数3!E585)</f>
        <v>3.8299999999999999E-4</v>
      </c>
      <c r="AZ585" s="19" t="str">
        <f>IF(係数3!F585="","",係数3!F585)</f>
        <v>近畿電力(株)</v>
      </c>
      <c r="BA585" s="19" t="str">
        <f>IF(係数3!G585="","",係数3!G585)</f>
        <v>近畿電力(株)_</v>
      </c>
      <c r="BB585" s="19">
        <f t="shared" si="27"/>
        <v>0.38300000000000001</v>
      </c>
      <c r="BD585" s="19" t="str">
        <f>IF(係数3!L586="","",係数3!L586)</f>
        <v/>
      </c>
    </row>
    <row r="586" spans="47:56">
      <c r="AU586" s="19" t="str">
        <f>IF(係数3!A586="","",係数3!A586)</f>
        <v>A0245</v>
      </c>
      <c r="AV586" s="19" t="str">
        <f>IF(係数3!B586="","",係数3!B586)</f>
        <v>新電力おおいた(株)</v>
      </c>
      <c r="AW586" s="19" t="str">
        <f>IF(係数3!C586="","",係数3!C586)</f>
        <v>メニューA</v>
      </c>
      <c r="AX586" s="19">
        <f>IF(係数3!D586="","",係数3!D586)</f>
        <v>0</v>
      </c>
      <c r="AY586" s="19">
        <f>IF(係数3!E586="","",係数3!E586)</f>
        <v>0</v>
      </c>
      <c r="AZ586" s="19" t="str">
        <f>IF(係数3!F586="","",係数3!F586)</f>
        <v>新電力おおいた(株)</v>
      </c>
      <c r="BA586" s="19" t="str">
        <f>IF(係数3!G586="","",係数3!G586)</f>
        <v>新電力おおいた(株)_メニューA</v>
      </c>
      <c r="BB586" s="19">
        <f t="shared" si="27"/>
        <v>0</v>
      </c>
      <c r="BD586" s="19" t="str">
        <f>IF(係数3!L587="","",係数3!L587)</f>
        <v/>
      </c>
    </row>
    <row r="587" spans="47:56">
      <c r="AU587" s="19" t="str">
        <f>IF(係数3!A587="","",係数3!A587)</f>
        <v/>
      </c>
      <c r="AV587" s="19" t="str">
        <f>IF(係数3!B587="","",係数3!B587)</f>
        <v/>
      </c>
      <c r="AW587" s="19" t="str">
        <f>IF(係数3!C587="","",係数3!C587)</f>
        <v>メニューB(残差)</v>
      </c>
      <c r="AX587" s="19">
        <f>IF(係数3!D587="","",係数3!D587)</f>
        <v>3.7500000000000001E-4</v>
      </c>
      <c r="AY587" s="19">
        <f>IF(係数3!E587="","",係数3!E587)</f>
        <v>3.7500000000000001E-4</v>
      </c>
      <c r="AZ587" s="19" t="str">
        <f>IF(係数3!F587="","",係数3!F587)</f>
        <v>新電力おおいた(株)</v>
      </c>
      <c r="BA587" s="19" t="str">
        <f>IF(係数3!G587="","",係数3!G587)</f>
        <v>新電力おおいた(株)_メニューB(残差)</v>
      </c>
      <c r="BB587" s="19">
        <f t="shared" si="27"/>
        <v>0.375</v>
      </c>
      <c r="BD587" s="19" t="str">
        <f>IF(係数3!L588="","",係数3!L588)</f>
        <v/>
      </c>
    </row>
    <row r="588" spans="47:56">
      <c r="AU588" s="19" t="str">
        <f>IF(係数3!A588="","",係数3!A588)</f>
        <v/>
      </c>
      <c r="AV588" s="19" t="str">
        <f>IF(係数3!B588="","",係数3!B588)</f>
        <v/>
      </c>
      <c r="AW588" s="19" t="str">
        <f>IF(係数3!C588="","",係数3!C588)</f>
        <v>(参考値)事業者全体</v>
      </c>
      <c r="AX588" s="19">
        <f>IF(係数3!D588="","",係数3!D588)</f>
        <v>3.5100000000000002E-4</v>
      </c>
      <c r="AY588" s="19">
        <f>IF(係数3!E588="","",係数3!E588)</f>
        <v>3.5100000000000002E-4</v>
      </c>
      <c r="AZ588" s="19" t="str">
        <f>IF(係数3!F588="","",係数3!F588)</f>
        <v>新電力おおいた(株)</v>
      </c>
      <c r="BA588" s="19" t="str">
        <f>IF(係数3!G588="","",係数3!G588)</f>
        <v>新電力おおいた(株)_(参考値)事業者全体</v>
      </c>
      <c r="BB588" s="19">
        <f t="shared" si="27"/>
        <v>0.35100000000000003</v>
      </c>
      <c r="BD588" s="19" t="str">
        <f>IF(係数3!L589="","",係数3!L589)</f>
        <v/>
      </c>
    </row>
    <row r="589" spans="47:56">
      <c r="AU589" s="19" t="str">
        <f>IF(係数3!A589="","",係数3!A589)</f>
        <v>A0246</v>
      </c>
      <c r="AV589" s="19" t="str">
        <f>IF(係数3!B589="","",係数3!B589)</f>
        <v>(株)日本セレモニー</v>
      </c>
      <c r="AW589" s="19" t="str">
        <f>IF(係数3!C589="","",係数3!C589)</f>
        <v/>
      </c>
      <c r="AX589" s="19">
        <f>IF(係数3!D589="","",係数3!D589)</f>
        <v>5.6700000000000001E-4</v>
      </c>
      <c r="AY589" s="19">
        <f>IF(係数3!E589="","",係数3!E589)</f>
        <v>5.6700000000000001E-4</v>
      </c>
      <c r="AZ589" s="19" t="str">
        <f>IF(係数3!F589="","",係数3!F589)</f>
        <v>(株)日本セレモニー</v>
      </c>
      <c r="BA589" s="19" t="str">
        <f>IF(係数3!G589="","",係数3!G589)</f>
        <v>(株)日本セレモニー_</v>
      </c>
      <c r="BB589" s="19">
        <f t="shared" si="27"/>
        <v>0.56700000000000006</v>
      </c>
      <c r="BD589" s="19" t="str">
        <f>IF(係数3!L590="","",係数3!L590)</f>
        <v/>
      </c>
    </row>
    <row r="590" spans="47:56">
      <c r="AU590" s="19" t="str">
        <f>IF(係数3!A590="","",係数3!A590)</f>
        <v>A0248</v>
      </c>
      <c r="AV590" s="19" t="str">
        <f>IF(係数3!B590="","",係数3!B590)</f>
        <v>(株)池見石油店</v>
      </c>
      <c r="AW590" s="19" t="str">
        <f>IF(係数3!C590="","",係数3!C590)</f>
        <v/>
      </c>
      <c r="AX590" s="19">
        <f>IF(係数3!D590="","",係数3!D590)</f>
        <v>6.4700000000000001E-4</v>
      </c>
      <c r="AY590" s="19">
        <f>IF(係数3!E590="","",係数3!E590)</f>
        <v>6.4700000000000001E-4</v>
      </c>
      <c r="AZ590" s="19" t="str">
        <f>IF(係数3!F590="","",係数3!F590)</f>
        <v>(株)池見石油店</v>
      </c>
      <c r="BA590" s="19" t="str">
        <f>IF(係数3!G590="","",係数3!G590)</f>
        <v>(株)池見石油店_</v>
      </c>
      <c r="BB590" s="19">
        <f t="shared" si="27"/>
        <v>0.64700000000000002</v>
      </c>
      <c r="BD590" s="19" t="str">
        <f>IF(係数3!L591="","",係数3!L591)</f>
        <v/>
      </c>
    </row>
    <row r="591" spans="47:56">
      <c r="AU591" s="19" t="str">
        <f>IF(係数3!A591="","",係数3!A591)</f>
        <v>A0250</v>
      </c>
      <c r="AV591" s="19" t="str">
        <f>IF(係数3!B591="","",係数3!B591)</f>
        <v>芝浦電力(株)</v>
      </c>
      <c r="AW591" s="19" t="str">
        <f>IF(係数3!C591="","",係数3!C591)</f>
        <v>メニューA</v>
      </c>
      <c r="AX591" s="19">
        <f>IF(係数3!D591="","",係数3!D591)</f>
        <v>0</v>
      </c>
      <c r="AY591" s="19">
        <f>IF(係数3!E591="","",係数3!E591)</f>
        <v>0</v>
      </c>
      <c r="AZ591" s="19" t="str">
        <f>IF(係数3!F591="","",係数3!F591)</f>
        <v>芝浦電力(株)</v>
      </c>
      <c r="BA591" s="19" t="str">
        <f>IF(係数3!G591="","",係数3!G591)</f>
        <v>芝浦電力(株)_メニューA</v>
      </c>
      <c r="BB591" s="19">
        <f t="shared" si="27"/>
        <v>0</v>
      </c>
      <c r="BD591" s="19" t="str">
        <f>IF(係数3!L592="","",係数3!L592)</f>
        <v/>
      </c>
    </row>
    <row r="592" spans="47:56">
      <c r="AU592" s="19" t="str">
        <f>IF(係数3!A592="","",係数3!A592)</f>
        <v/>
      </c>
      <c r="AV592" s="19" t="str">
        <f>IF(係数3!B592="","",係数3!B592)</f>
        <v/>
      </c>
      <c r="AW592" s="19" t="str">
        <f>IF(係数3!C592="","",係数3!C592)</f>
        <v>メニューB(残差)</v>
      </c>
      <c r="AX592" s="19">
        <f>IF(係数3!D592="","",係数3!D592)</f>
        <v>5.4299999999999997E-4</v>
      </c>
      <c r="AY592" s="19">
        <f>IF(係数3!E592="","",係数3!E592)</f>
        <v>5.4299999999999997E-4</v>
      </c>
      <c r="AZ592" s="19" t="str">
        <f>IF(係数3!F592="","",係数3!F592)</f>
        <v>芝浦電力(株)</v>
      </c>
      <c r="BA592" s="19" t="str">
        <f>IF(係数3!G592="","",係数3!G592)</f>
        <v>芝浦電力(株)_メニューB(残差)</v>
      </c>
      <c r="BB592" s="19">
        <f t="shared" si="27"/>
        <v>0.54299999999999993</v>
      </c>
      <c r="BD592" s="19" t="str">
        <f>IF(係数3!L593="","",係数3!L593)</f>
        <v/>
      </c>
    </row>
    <row r="593" spans="47:56">
      <c r="AU593" s="19" t="str">
        <f>IF(係数3!A593="","",係数3!A593)</f>
        <v/>
      </c>
      <c r="AV593" s="19" t="str">
        <f>IF(係数3!B593="","",係数3!B593)</f>
        <v/>
      </c>
      <c r="AW593" s="19" t="str">
        <f>IF(係数3!C593="","",係数3!C593)</f>
        <v>(参考値)事業者全体</v>
      </c>
      <c r="AX593" s="19">
        <f>IF(係数3!D593="","",係数3!D593)</f>
        <v>4.9399999999999997E-4</v>
      </c>
      <c r="AY593" s="19">
        <f>IF(係数3!E593="","",係数3!E593)</f>
        <v>4.9399999999999997E-4</v>
      </c>
      <c r="AZ593" s="19" t="str">
        <f>IF(係数3!F593="","",係数3!F593)</f>
        <v>芝浦電力(株)</v>
      </c>
      <c r="BA593" s="19" t="str">
        <f>IF(係数3!G593="","",係数3!G593)</f>
        <v>芝浦電力(株)_(参考値)事業者全体</v>
      </c>
      <c r="BB593" s="19">
        <f t="shared" si="27"/>
        <v>0.49399999999999999</v>
      </c>
      <c r="BD593" s="19" t="str">
        <f>IF(係数3!L594="","",係数3!L594)</f>
        <v/>
      </c>
    </row>
    <row r="594" spans="47:56">
      <c r="AU594" s="19" t="str">
        <f>IF(係数3!A594="","",係数3!A594)</f>
        <v>A0253</v>
      </c>
      <c r="AV594" s="19" t="str">
        <f>IF(係数3!B594="","",係数3!B594)</f>
        <v>(株)地域創生ホールディングス</v>
      </c>
      <c r="AW594" s="19" t="str">
        <f>IF(係数3!C594="","",係数3!C594)</f>
        <v/>
      </c>
      <c r="AX594" s="19">
        <f>IF(係数3!D594="","",係数3!D594)</f>
        <v>4.2299999999999998E-4</v>
      </c>
      <c r="AY594" s="19">
        <f>IF(係数3!E594="","",係数3!E594)</f>
        <v>4.2299999999999998E-4</v>
      </c>
      <c r="AZ594" s="19" t="str">
        <f>IF(係数3!F594="","",係数3!F594)</f>
        <v>(株)地域創生ホールディングス</v>
      </c>
      <c r="BA594" s="19" t="str">
        <f>IF(係数3!G594="","",係数3!G594)</f>
        <v>(株)地域創生ホールディングス_</v>
      </c>
      <c r="BB594" s="19">
        <f t="shared" si="27"/>
        <v>0.42299999999999999</v>
      </c>
      <c r="BD594" s="19" t="str">
        <f>IF(係数3!L595="","",係数3!L595)</f>
        <v/>
      </c>
    </row>
    <row r="595" spans="47:56">
      <c r="AU595" s="19" t="str">
        <f>IF(係数3!A595="","",係数3!A595)</f>
        <v>A0256</v>
      </c>
      <c r="AV595" s="19" t="str">
        <f>IF(係数3!B595="","",係数3!B595)</f>
        <v>(株)エーコープサービス</v>
      </c>
      <c r="AW595" s="19" t="str">
        <f>IF(係数3!C595="","",係数3!C595)</f>
        <v/>
      </c>
      <c r="AX595" s="19">
        <f>IF(係数3!D595="","",係数3!D595)</f>
        <v>4.06E-4</v>
      </c>
      <c r="AY595" s="19">
        <f>IF(係数3!E595="","",係数3!E595)</f>
        <v>4.06E-4</v>
      </c>
      <c r="AZ595" s="19" t="str">
        <f>IF(係数3!F595="","",係数3!F595)</f>
        <v>(株)エーコープサービス</v>
      </c>
      <c r="BA595" s="19" t="str">
        <f>IF(係数3!G595="","",係数3!G595)</f>
        <v>(株)エーコープサービス_</v>
      </c>
      <c r="BB595" s="19">
        <f t="shared" si="27"/>
        <v>0.40600000000000003</v>
      </c>
      <c r="BD595" s="19" t="str">
        <f>IF(係数3!L596="","",係数3!L596)</f>
        <v/>
      </c>
    </row>
    <row r="596" spans="47:56">
      <c r="AU596" s="19" t="str">
        <f>IF(係数3!A596="","",係数3!A596)</f>
        <v>A0258</v>
      </c>
      <c r="AV596" s="19" t="str">
        <f>IF(係数3!B596="","",係数3!B596)</f>
        <v>宮崎瓦斯(株)(旧：(株)宮崎ガスリビング)</v>
      </c>
      <c r="AW596" s="19" t="str">
        <f>IF(係数3!C596="","",係数3!C596)</f>
        <v/>
      </c>
      <c r="AX596" s="19">
        <f>IF(係数3!D596="","",係数3!D596)</f>
        <v>4.5600000000000003E-4</v>
      </c>
      <c r="AY596" s="19">
        <f>IF(係数3!E596="","",係数3!E596)</f>
        <v>4.5600000000000003E-4</v>
      </c>
      <c r="AZ596" s="19" t="str">
        <f>IF(係数3!F596="","",係数3!F596)</f>
        <v>宮崎瓦斯(株)(旧：(株)宮崎ガスリビング)</v>
      </c>
      <c r="BA596" s="19" t="str">
        <f>IF(係数3!G596="","",係数3!G596)</f>
        <v>宮崎瓦斯(株)(旧：(株)宮崎ガスリビング)_</v>
      </c>
      <c r="BB596" s="19">
        <f t="shared" si="27"/>
        <v>0.45600000000000002</v>
      </c>
      <c r="BD596" s="19" t="str">
        <f>IF(係数3!L597="","",係数3!L597)</f>
        <v/>
      </c>
    </row>
    <row r="597" spans="47:56">
      <c r="AU597" s="19" t="str">
        <f>IF(係数3!A597="","",係数3!A597)</f>
        <v>A0259</v>
      </c>
      <c r="AV597" s="19" t="str">
        <f>IF(係数3!B597="","",係数3!B597)</f>
        <v>山陰エレキ・アライアンス(株)</v>
      </c>
      <c r="AW597" s="19" t="str">
        <f>IF(係数3!C597="","",係数3!C597)</f>
        <v/>
      </c>
      <c r="AX597" s="19">
        <f>IF(係数3!D597="","",係数3!D597)</f>
        <v>4.3800000000000002E-4</v>
      </c>
      <c r="AY597" s="19">
        <f>IF(係数3!E597="","",係数3!E597)</f>
        <v>4.3800000000000002E-4</v>
      </c>
      <c r="AZ597" s="19" t="str">
        <f>IF(係数3!F597="","",係数3!F597)</f>
        <v>山陰エレキ・アライアンス(株)</v>
      </c>
      <c r="BA597" s="19" t="str">
        <f>IF(係数3!G597="","",係数3!G597)</f>
        <v>山陰エレキ・アライアンス(株)_</v>
      </c>
      <c r="BB597" s="19">
        <f t="shared" si="27"/>
        <v>0.438</v>
      </c>
      <c r="BD597" s="19" t="str">
        <f>IF(係数3!L598="","",係数3!L598)</f>
        <v/>
      </c>
    </row>
    <row r="598" spans="47:56">
      <c r="AU598" s="19" t="str">
        <f>IF(係数3!A598="","",係数3!A598)</f>
        <v>A0260</v>
      </c>
      <c r="AV598" s="19" t="str">
        <f>IF(係数3!B598="","",係数3!B598)</f>
        <v>(株)ジョヴィ</v>
      </c>
      <c r="AW598" s="19" t="str">
        <f>IF(係数3!C598="","",係数3!C598)</f>
        <v/>
      </c>
      <c r="AX598" s="19">
        <f>IF(係数3!D598="","",係数3!D598)</f>
        <v>4.5399999999999998E-4</v>
      </c>
      <c r="AY598" s="19">
        <f>IF(係数3!E598="","",係数3!E598)</f>
        <v>4.5399999999999998E-4</v>
      </c>
      <c r="AZ598" s="19" t="str">
        <f>IF(係数3!F598="","",係数3!F598)</f>
        <v>(株)ジョヴィ</v>
      </c>
      <c r="BA598" s="19" t="str">
        <f>IF(係数3!G598="","",係数3!G598)</f>
        <v>(株)ジョヴィ_</v>
      </c>
      <c r="BB598" s="19">
        <f t="shared" si="27"/>
        <v>0.45399999999999996</v>
      </c>
      <c r="BD598" s="19" t="str">
        <f>IF(係数3!L599="","",係数3!L599)</f>
        <v/>
      </c>
    </row>
    <row r="599" spans="47:56">
      <c r="AU599" s="19" t="str">
        <f>IF(係数3!A599="","",係数3!A599)</f>
        <v>A0261</v>
      </c>
      <c r="AV599" s="19" t="str">
        <f>IF(係数3!B599="","",係数3!B599)</f>
        <v xml:space="preserve">ミライフ東日本(株) </v>
      </c>
      <c r="AW599" s="19" t="str">
        <f>IF(係数3!C599="","",係数3!C599)</f>
        <v>メニューA</v>
      </c>
      <c r="AX599" s="19">
        <f>IF(係数3!D599="","",係数3!D599)</f>
        <v>0</v>
      </c>
      <c r="AY599" s="19">
        <f>IF(係数3!E599="","",係数3!E599)</f>
        <v>0</v>
      </c>
      <c r="AZ599" s="19" t="str">
        <f>IF(係数3!F599="","",係数3!F599)</f>
        <v xml:space="preserve">ミライフ東日本(株) </v>
      </c>
      <c r="BA599" s="19" t="str">
        <f>IF(係数3!G599="","",係数3!G599)</f>
        <v>ミライフ東日本(株) _メニューA</v>
      </c>
      <c r="BB599" s="19">
        <f t="shared" si="27"/>
        <v>0</v>
      </c>
      <c r="BD599" s="19" t="str">
        <f>IF(係数3!L600="","",係数3!L600)</f>
        <v/>
      </c>
    </row>
    <row r="600" spans="47:56">
      <c r="AU600" s="19" t="str">
        <f>IF(係数3!A600="","",係数3!A600)</f>
        <v/>
      </c>
      <c r="AV600" s="19" t="str">
        <f>IF(係数3!B600="","",係数3!B600)</f>
        <v/>
      </c>
      <c r="AW600" s="19" t="str">
        <f>IF(係数3!C600="","",係数3!C600)</f>
        <v>メニューB(残差)</v>
      </c>
      <c r="AX600" s="19">
        <f>IF(係数3!D600="","",係数3!D600)</f>
        <v>4.1899999999999999E-4</v>
      </c>
      <c r="AY600" s="19">
        <f>IF(係数3!E600="","",係数3!E600)</f>
        <v>4.1899999999999999E-4</v>
      </c>
      <c r="AZ600" s="19" t="str">
        <f>IF(係数3!F600="","",係数3!F600)</f>
        <v xml:space="preserve">ミライフ東日本(株) </v>
      </c>
      <c r="BA600" s="19" t="str">
        <f>IF(係数3!G600="","",係数3!G600)</f>
        <v>ミライフ東日本(株) _メニューB(残差)</v>
      </c>
      <c r="BB600" s="19">
        <f t="shared" si="27"/>
        <v>0.41899999999999998</v>
      </c>
      <c r="BD600" s="19" t="str">
        <f>IF(係数3!L601="","",係数3!L601)</f>
        <v/>
      </c>
    </row>
    <row r="601" spans="47:56">
      <c r="AU601" s="19" t="str">
        <f>IF(係数3!A601="","",係数3!A601)</f>
        <v/>
      </c>
      <c r="AV601" s="19" t="str">
        <f>IF(係数3!B601="","",係数3!B601)</f>
        <v/>
      </c>
      <c r="AW601" s="19" t="str">
        <f>IF(係数3!C601="","",係数3!C601)</f>
        <v>(参考値)事業者全体</v>
      </c>
      <c r="AX601" s="19">
        <f>IF(係数3!D601="","",係数3!D601)</f>
        <v>4.1899999999999999E-4</v>
      </c>
      <c r="AY601" s="19">
        <f>IF(係数3!E601="","",係数3!E601)</f>
        <v>4.1899999999999999E-4</v>
      </c>
      <c r="AZ601" s="19" t="str">
        <f>IF(係数3!F601="","",係数3!F601)</f>
        <v xml:space="preserve">ミライフ東日本(株) </v>
      </c>
      <c r="BA601" s="19" t="str">
        <f>IF(係数3!G601="","",係数3!G601)</f>
        <v>ミライフ東日本(株) _(参考値)事業者全体</v>
      </c>
      <c r="BB601" s="19">
        <f t="shared" si="27"/>
        <v>0.41899999999999998</v>
      </c>
      <c r="BD601" s="19" t="str">
        <f>IF(係数3!L602="","",係数3!L602)</f>
        <v/>
      </c>
    </row>
    <row r="602" spans="47:56">
      <c r="AU602" s="19" t="str">
        <f>IF(係数3!A602="","",係数3!A602)</f>
        <v>A0264</v>
      </c>
      <c r="AV602" s="19" t="str">
        <f>IF(係数3!B602="","",係数3!B602)</f>
        <v>山陰酸素工業(株)</v>
      </c>
      <c r="AW602" s="19" t="str">
        <f>IF(係数3!C602="","",係数3!C602)</f>
        <v/>
      </c>
      <c r="AX602" s="19">
        <f>IF(係数3!D602="","",係数3!D602)</f>
        <v>4.3800000000000002E-4</v>
      </c>
      <c r="AY602" s="19">
        <f>IF(係数3!E602="","",係数3!E602)</f>
        <v>4.3800000000000002E-4</v>
      </c>
      <c r="AZ602" s="19" t="str">
        <f>IF(係数3!F602="","",係数3!F602)</f>
        <v>山陰酸素工業(株)</v>
      </c>
      <c r="BA602" s="19" t="str">
        <f>IF(係数3!G602="","",係数3!G602)</f>
        <v>山陰酸素工業(株)_</v>
      </c>
      <c r="BB602" s="19">
        <f t="shared" si="27"/>
        <v>0.438</v>
      </c>
      <c r="BD602" s="19" t="str">
        <f>IF(係数3!L603="","",係数3!L603)</f>
        <v/>
      </c>
    </row>
    <row r="603" spans="47:56">
      <c r="AU603" s="19" t="str">
        <f>IF(係数3!A603="","",係数3!A603)</f>
        <v>A0265</v>
      </c>
      <c r="AV603" s="19" t="str">
        <f>IF(係数3!B603="","",係数3!B603)</f>
        <v>武陽ガス(株)</v>
      </c>
      <c r="AW603" s="19" t="str">
        <f>IF(係数3!C603="","",係数3!C603)</f>
        <v>メニューA</v>
      </c>
      <c r="AX603" s="19">
        <f>IF(係数3!D603="","",係数3!D603)</f>
        <v>0</v>
      </c>
      <c r="AY603" s="19">
        <f>IF(係数3!E603="","",係数3!E603)</f>
        <v>0</v>
      </c>
      <c r="AZ603" s="19" t="str">
        <f>IF(係数3!F603="","",係数3!F603)</f>
        <v>武陽ガス(株)</v>
      </c>
      <c r="BA603" s="19" t="str">
        <f>IF(係数3!G603="","",係数3!G603)</f>
        <v>武陽ガス(株)_メニューA</v>
      </c>
      <c r="BB603" s="19">
        <f t="shared" si="27"/>
        <v>0</v>
      </c>
      <c r="BD603" s="19" t="str">
        <f>IF(係数3!L604="","",係数3!L604)</f>
        <v/>
      </c>
    </row>
    <row r="604" spans="47:56">
      <c r="AU604" s="19" t="str">
        <f>IF(係数3!A604="","",係数3!A604)</f>
        <v/>
      </c>
      <c r="AV604" s="19" t="str">
        <f>IF(係数3!B604="","",係数3!B604)</f>
        <v/>
      </c>
      <c r="AW604" s="19" t="str">
        <f>IF(係数3!C604="","",係数3!C604)</f>
        <v>メニューB</v>
      </c>
      <c r="AX604" s="19">
        <f>IF(係数3!D604="","",係数3!D604)</f>
        <v>2.05E-4</v>
      </c>
      <c r="AY604" s="19">
        <f>IF(係数3!E604="","",係数3!E604)</f>
        <v>2.05E-4</v>
      </c>
      <c r="AZ604" s="19" t="str">
        <f>IF(係数3!F604="","",係数3!F604)</f>
        <v>武陽ガス(株)</v>
      </c>
      <c r="BA604" s="19" t="str">
        <f>IF(係数3!G604="","",係数3!G604)</f>
        <v>武陽ガス(株)_メニューB</v>
      </c>
      <c r="BB604" s="19">
        <f t="shared" si="27"/>
        <v>0.20499999999999999</v>
      </c>
      <c r="BD604" s="19" t="str">
        <f>IF(係数3!L605="","",係数3!L605)</f>
        <v/>
      </c>
    </row>
    <row r="605" spans="47:56">
      <c r="AU605" s="19" t="str">
        <f>IF(係数3!A605="","",係数3!A605)</f>
        <v/>
      </c>
      <c r="AV605" s="19" t="str">
        <f>IF(係数3!B605="","",係数3!B605)</f>
        <v/>
      </c>
      <c r="AW605" s="19" t="str">
        <f>IF(係数3!C605="","",係数3!C605)</f>
        <v>メニューC(残差)</v>
      </c>
      <c r="AX605" s="19">
        <f>IF(係数3!D605="","",係数3!D605)</f>
        <v>4.2099999999999999E-4</v>
      </c>
      <c r="AY605" s="19">
        <f>IF(係数3!E605="","",係数3!E605)</f>
        <v>4.2099999999999999E-4</v>
      </c>
      <c r="AZ605" s="19" t="str">
        <f>IF(係数3!F605="","",係数3!F605)</f>
        <v>武陽ガス(株)</v>
      </c>
      <c r="BA605" s="19" t="str">
        <f>IF(係数3!G605="","",係数3!G605)</f>
        <v>武陽ガス(株)_メニューC(残差)</v>
      </c>
      <c r="BB605" s="19">
        <f t="shared" si="27"/>
        <v>0.42099999999999999</v>
      </c>
      <c r="BD605" s="19" t="str">
        <f>IF(係数3!L606="","",係数3!L606)</f>
        <v/>
      </c>
    </row>
    <row r="606" spans="47:56">
      <c r="AU606" s="19" t="str">
        <f>IF(係数3!A606="","",係数3!A606)</f>
        <v/>
      </c>
      <c r="AV606" s="19" t="str">
        <f>IF(係数3!B606="","",係数3!B606)</f>
        <v/>
      </c>
      <c r="AW606" s="19" t="str">
        <f>IF(係数3!C606="","",係数3!C606)</f>
        <v>(参考値)事業者全体</v>
      </c>
      <c r="AX606" s="19">
        <f>IF(係数3!D606="","",係数3!D606)</f>
        <v>4.1199999999999999E-4</v>
      </c>
      <c r="AY606" s="19">
        <f>IF(係数3!E606="","",係数3!E606)</f>
        <v>4.1199999999999999E-4</v>
      </c>
      <c r="AZ606" s="19" t="str">
        <f>IF(係数3!F606="","",係数3!F606)</f>
        <v>武陽ガス(株)</v>
      </c>
      <c r="BA606" s="19" t="str">
        <f>IF(係数3!G606="","",係数3!G606)</f>
        <v>武陽ガス(株)_(参考値)事業者全体</v>
      </c>
      <c r="BB606" s="19">
        <f t="shared" si="27"/>
        <v>0.41199999999999998</v>
      </c>
      <c r="BD606" s="19" t="str">
        <f>IF(係数3!L607="","",係数3!L607)</f>
        <v/>
      </c>
    </row>
    <row r="607" spans="47:56">
      <c r="AU607" s="19" t="str">
        <f>IF(係数3!A607="","",係数3!A607)</f>
        <v>A0266</v>
      </c>
      <c r="AV607" s="19" t="str">
        <f>IF(係数3!B607="","",係数3!B607)</f>
        <v>常石商事(株)</v>
      </c>
      <c r="AW607" s="19" t="str">
        <f>IF(係数3!C607="","",係数3!C607)</f>
        <v/>
      </c>
      <c r="AX607" s="19">
        <f>IF(係数3!D607="","",係数3!D607)</f>
        <v>5.5800000000000001E-4</v>
      </c>
      <c r="AY607" s="19">
        <f>IF(係数3!E607="","",係数3!E607)</f>
        <v>5.5800000000000001E-4</v>
      </c>
      <c r="AZ607" s="19" t="str">
        <f>IF(係数3!F607="","",係数3!F607)</f>
        <v>常石商事(株)</v>
      </c>
      <c r="BA607" s="19" t="str">
        <f>IF(係数3!G607="","",係数3!G607)</f>
        <v>常石商事(株)_</v>
      </c>
      <c r="BB607" s="19">
        <f t="shared" si="27"/>
        <v>0.55800000000000005</v>
      </c>
      <c r="BD607" s="19" t="str">
        <f>IF(係数3!L608="","",係数3!L608)</f>
        <v/>
      </c>
    </row>
    <row r="608" spans="47:56">
      <c r="AU608" s="19" t="str">
        <f>IF(係数3!A608="","",係数3!A608)</f>
        <v>A0267</v>
      </c>
      <c r="AV608" s="19" t="str">
        <f>IF(係数3!B608="","",係数3!B608)</f>
        <v>北海道電力(株)</v>
      </c>
      <c r="AW608" s="19" t="str">
        <f>IF(係数3!C608="","",係数3!C608)</f>
        <v>メニューA</v>
      </c>
      <c r="AX608" s="19">
        <f>IF(係数3!D608="","",係数3!D608)</f>
        <v>0</v>
      </c>
      <c r="AY608" s="19">
        <f>IF(係数3!E608="","",係数3!E608)</f>
        <v>0</v>
      </c>
      <c r="AZ608" s="19" t="str">
        <f>IF(係数3!F608="","",係数3!F608)</f>
        <v>北海道電力(株)</v>
      </c>
      <c r="BA608" s="19" t="str">
        <f>IF(係数3!G608="","",係数3!G608)</f>
        <v>北海道電力(株)_メニューA</v>
      </c>
      <c r="BB608" s="19">
        <f t="shared" si="27"/>
        <v>0</v>
      </c>
      <c r="BD608" s="19" t="str">
        <f>IF(係数3!L609="","",係数3!L609)</f>
        <v/>
      </c>
    </row>
    <row r="609" spans="47:56">
      <c r="AU609" s="19" t="str">
        <f>IF(係数3!A609="","",係数3!A609)</f>
        <v/>
      </c>
      <c r="AV609" s="19" t="str">
        <f>IF(係数3!B609="","",係数3!B609)</f>
        <v/>
      </c>
      <c r="AW609" s="19" t="str">
        <f>IF(係数3!C609="","",係数3!C609)</f>
        <v>メニューB</v>
      </c>
      <c r="AX609" s="19">
        <f>IF(係数3!D609="","",係数3!D609)</f>
        <v>0</v>
      </c>
      <c r="AY609" s="19">
        <f>IF(係数3!E609="","",係数3!E609)</f>
        <v>0</v>
      </c>
      <c r="AZ609" s="19" t="str">
        <f>IF(係数3!F609="","",係数3!F609)</f>
        <v>北海道電力(株)</v>
      </c>
      <c r="BA609" s="19" t="str">
        <f>IF(係数3!G609="","",係数3!G609)</f>
        <v>北海道電力(株)_メニューB</v>
      </c>
      <c r="BB609" s="19">
        <f t="shared" si="27"/>
        <v>0</v>
      </c>
      <c r="BD609" s="19" t="str">
        <f>IF(係数3!L610="","",係数3!L610)</f>
        <v/>
      </c>
    </row>
    <row r="610" spans="47:56">
      <c r="AU610" s="19" t="str">
        <f>IF(係数3!A610="","",係数3!A610)</f>
        <v/>
      </c>
      <c r="AV610" s="19" t="str">
        <f>IF(係数3!B610="","",係数3!B610)</f>
        <v/>
      </c>
      <c r="AW610" s="19" t="str">
        <f>IF(係数3!C610="","",係数3!C610)</f>
        <v>メニューC</v>
      </c>
      <c r="AX610" s="19">
        <f>IF(係数3!D610="","",係数3!D610)</f>
        <v>0</v>
      </c>
      <c r="AY610" s="19">
        <f>IF(係数3!E610="","",係数3!E610)</f>
        <v>0</v>
      </c>
      <c r="AZ610" s="19" t="str">
        <f>IF(係数3!F610="","",係数3!F610)</f>
        <v>北海道電力(株)</v>
      </c>
      <c r="BA610" s="19" t="str">
        <f>IF(係数3!G610="","",係数3!G610)</f>
        <v>北海道電力(株)_メニューC</v>
      </c>
      <c r="BB610" s="19">
        <f t="shared" si="27"/>
        <v>0</v>
      </c>
      <c r="BD610" s="19" t="str">
        <f>IF(係数3!L611="","",係数3!L611)</f>
        <v/>
      </c>
    </row>
    <row r="611" spans="47:56">
      <c r="AU611" s="19" t="str">
        <f>IF(係数3!A611="","",係数3!A611)</f>
        <v/>
      </c>
      <c r="AV611" s="19" t="str">
        <f>IF(係数3!B611="","",係数3!B611)</f>
        <v/>
      </c>
      <c r="AW611" s="19" t="str">
        <f>IF(係数3!C611="","",係数3!C611)</f>
        <v>メニューD</v>
      </c>
      <c r="AX611" s="19">
        <f>IF(係数3!D611="","",係数3!D611)</f>
        <v>0</v>
      </c>
      <c r="AY611" s="19">
        <f>IF(係数3!E611="","",係数3!E611)</f>
        <v>0</v>
      </c>
      <c r="AZ611" s="19" t="str">
        <f>IF(係数3!F611="","",係数3!F611)</f>
        <v>北海道電力(株)</v>
      </c>
      <c r="BA611" s="19" t="str">
        <f>IF(係数3!G611="","",係数3!G611)</f>
        <v>北海道電力(株)_メニューD</v>
      </c>
      <c r="BB611" s="19">
        <f t="shared" si="27"/>
        <v>0</v>
      </c>
      <c r="BD611" s="19" t="str">
        <f>IF(係数3!L612="","",係数3!L612)</f>
        <v/>
      </c>
    </row>
    <row r="612" spans="47:56">
      <c r="AU612" s="19" t="str">
        <f>IF(係数3!A612="","",係数3!A612)</f>
        <v/>
      </c>
      <c r="AV612" s="19" t="str">
        <f>IF(係数3!B612="","",係数3!B612)</f>
        <v/>
      </c>
      <c r="AW612" s="19" t="str">
        <f>IF(係数3!C612="","",係数3!C612)</f>
        <v>メニューE</v>
      </c>
      <c r="AX612" s="19">
        <f>IF(係数3!D612="","",係数3!D612)</f>
        <v>0</v>
      </c>
      <c r="AY612" s="19">
        <f>IF(係数3!E612="","",係数3!E612)</f>
        <v>0</v>
      </c>
      <c r="AZ612" s="19" t="str">
        <f>IF(係数3!F612="","",係数3!F612)</f>
        <v>北海道電力(株)</v>
      </c>
      <c r="BA612" s="19" t="str">
        <f>IF(係数3!G612="","",係数3!G612)</f>
        <v>北海道電力(株)_メニューE</v>
      </c>
      <c r="BB612" s="19">
        <f t="shared" si="27"/>
        <v>0</v>
      </c>
      <c r="BD612" s="19" t="str">
        <f>IF(係数3!L613="","",係数3!L613)</f>
        <v/>
      </c>
    </row>
    <row r="613" spans="47:56">
      <c r="AU613" s="19" t="str">
        <f>IF(係数3!A613="","",係数3!A613)</f>
        <v/>
      </c>
      <c r="AV613" s="19" t="str">
        <f>IF(係数3!B613="","",係数3!B613)</f>
        <v/>
      </c>
      <c r="AW613" s="19" t="str">
        <f>IF(係数3!C613="","",係数3!C613)</f>
        <v>メニューF(残差)</v>
      </c>
      <c r="AX613" s="19">
        <f>IF(係数3!D613="","",係数3!D613)</f>
        <v>5.2599999999999999E-4</v>
      </c>
      <c r="AY613" s="19">
        <f>IF(係数3!E613="","",係数3!E613)</f>
        <v>5.2599999999999999E-4</v>
      </c>
      <c r="AZ613" s="19" t="str">
        <f>IF(係数3!F613="","",係数3!F613)</f>
        <v>北海道電力(株)</v>
      </c>
      <c r="BA613" s="19" t="str">
        <f>IF(係数3!G613="","",係数3!G613)</f>
        <v>北海道電力(株)_メニューF(残差)</v>
      </c>
      <c r="BB613" s="19">
        <f t="shared" si="27"/>
        <v>0.52600000000000002</v>
      </c>
      <c r="BD613" s="19" t="str">
        <f>IF(係数3!L614="","",係数3!L614)</f>
        <v/>
      </c>
    </row>
    <row r="614" spans="47:56">
      <c r="AU614" s="19" t="str">
        <f>IF(係数3!A614="","",係数3!A614)</f>
        <v/>
      </c>
      <c r="AV614" s="19" t="str">
        <f>IF(係数3!B614="","",係数3!B614)</f>
        <v/>
      </c>
      <c r="AW614" s="19" t="str">
        <f>IF(係数3!C614="","",係数3!C614)</f>
        <v>(参考値)事業者全体</v>
      </c>
      <c r="AX614" s="19">
        <f>IF(係数3!D614="","",係数3!D614)</f>
        <v>5.1800000000000001E-4</v>
      </c>
      <c r="AY614" s="19">
        <f>IF(係数3!E614="","",係数3!E614)</f>
        <v>5.1800000000000001E-4</v>
      </c>
      <c r="AZ614" s="19" t="str">
        <f>IF(係数3!F614="","",係数3!F614)</f>
        <v>北海道電力(株)</v>
      </c>
      <c r="BA614" s="19" t="str">
        <f>IF(係数3!G614="","",係数3!G614)</f>
        <v>北海道電力(株)_(参考値)事業者全体</v>
      </c>
      <c r="BB614" s="19">
        <f t="shared" si="27"/>
        <v>0.51800000000000002</v>
      </c>
      <c r="BD614" s="19" t="str">
        <f>IF(係数3!L615="","",係数3!L615)</f>
        <v/>
      </c>
    </row>
    <row r="615" spans="47:56">
      <c r="AU615" s="19" t="str">
        <f>IF(係数3!A615="","",係数3!A615)</f>
        <v>A0268</v>
      </c>
      <c r="AV615" s="19" t="str">
        <f>IF(係数3!B615="","",係数3!B615)</f>
        <v>東北電力(株)</v>
      </c>
      <c r="AW615" s="19" t="str">
        <f>IF(係数3!C615="","",係数3!C615)</f>
        <v>メニューA</v>
      </c>
      <c r="AX615" s="19">
        <f>IF(係数3!D615="","",係数3!D615)</f>
        <v>0</v>
      </c>
      <c r="AY615" s="19">
        <f>IF(係数3!E615="","",係数3!E615)</f>
        <v>0</v>
      </c>
      <c r="AZ615" s="19" t="str">
        <f>IF(係数3!F615="","",係数3!F615)</f>
        <v>東北電力(株)</v>
      </c>
      <c r="BA615" s="19" t="str">
        <f>IF(係数3!G615="","",係数3!G615)</f>
        <v>東北電力(株)_メニューA</v>
      </c>
      <c r="BB615" s="19">
        <f t="shared" si="27"/>
        <v>0</v>
      </c>
      <c r="BD615" s="19" t="str">
        <f>IF(係数3!L616="","",係数3!L616)</f>
        <v/>
      </c>
    </row>
    <row r="616" spans="47:56">
      <c r="AU616" s="19" t="str">
        <f>IF(係数3!A616="","",係数3!A616)</f>
        <v/>
      </c>
      <c r="AV616" s="19" t="str">
        <f>IF(係数3!B616="","",係数3!B616)</f>
        <v/>
      </c>
      <c r="AW616" s="19" t="str">
        <f>IF(係数3!C616="","",係数3!C616)</f>
        <v>メニューB</v>
      </c>
      <c r="AX616" s="19">
        <f>IF(係数3!D616="","",係数3!D616)</f>
        <v>0</v>
      </c>
      <c r="AY616" s="19">
        <f>IF(係数3!E616="","",係数3!E616)</f>
        <v>0</v>
      </c>
      <c r="AZ616" s="19" t="str">
        <f>IF(係数3!F616="","",係数3!F616)</f>
        <v>東北電力(株)</v>
      </c>
      <c r="BA616" s="19" t="str">
        <f>IF(係数3!G616="","",係数3!G616)</f>
        <v>東北電力(株)_メニューB</v>
      </c>
      <c r="BB616" s="19">
        <f t="shared" si="27"/>
        <v>0</v>
      </c>
      <c r="BD616" s="19" t="str">
        <f>IF(係数3!L617="","",係数3!L617)</f>
        <v/>
      </c>
    </row>
    <row r="617" spans="47:56">
      <c r="AU617" s="19" t="str">
        <f>IF(係数3!A617="","",係数3!A617)</f>
        <v/>
      </c>
      <c r="AV617" s="19" t="str">
        <f>IF(係数3!B617="","",係数3!B617)</f>
        <v/>
      </c>
      <c r="AW617" s="19" t="str">
        <f>IF(係数3!C617="","",係数3!C617)</f>
        <v>メニューC</v>
      </c>
      <c r="AX617" s="19">
        <f>IF(係数3!D617="","",係数3!D617)</f>
        <v>0</v>
      </c>
      <c r="AY617" s="19">
        <f>IF(係数3!E617="","",係数3!E617)</f>
        <v>0</v>
      </c>
      <c r="AZ617" s="19" t="str">
        <f>IF(係数3!F617="","",係数3!F617)</f>
        <v>東北電力(株)</v>
      </c>
      <c r="BA617" s="19" t="str">
        <f>IF(係数3!G617="","",係数3!G617)</f>
        <v>東北電力(株)_メニューC</v>
      </c>
      <c r="BB617" s="19">
        <f t="shared" si="27"/>
        <v>0</v>
      </c>
      <c r="BD617" s="19" t="str">
        <f>IF(係数3!L618="","",係数3!L618)</f>
        <v/>
      </c>
    </row>
    <row r="618" spans="47:56">
      <c r="AU618" s="19" t="str">
        <f>IF(係数3!A618="","",係数3!A618)</f>
        <v/>
      </c>
      <c r="AV618" s="19" t="str">
        <f>IF(係数3!B618="","",係数3!B618)</f>
        <v/>
      </c>
      <c r="AW618" s="19" t="str">
        <f>IF(係数3!C618="","",係数3!C618)</f>
        <v>メニューD(残差)</v>
      </c>
      <c r="AX618" s="19">
        <f>IF(係数3!D618="","",係数3!D618)</f>
        <v>4.2099999999999999E-4</v>
      </c>
      <c r="AY618" s="19">
        <f>IF(係数3!E618="","",係数3!E618)</f>
        <v>4.2099999999999999E-4</v>
      </c>
      <c r="AZ618" s="19" t="str">
        <f>IF(係数3!F618="","",係数3!F618)</f>
        <v>東北電力(株)</v>
      </c>
      <c r="BA618" s="19" t="str">
        <f>IF(係数3!G618="","",係数3!G618)</f>
        <v>東北電力(株)_メニューD(残差)</v>
      </c>
      <c r="BB618" s="19">
        <f t="shared" si="27"/>
        <v>0.42099999999999999</v>
      </c>
      <c r="BD618" s="19" t="str">
        <f>IF(係数3!L619="","",係数3!L619)</f>
        <v/>
      </c>
    </row>
    <row r="619" spans="47:56">
      <c r="AU619" s="19" t="str">
        <f>IF(係数3!A619="","",係数3!A619)</f>
        <v/>
      </c>
      <c r="AV619" s="19" t="str">
        <f>IF(係数3!B619="","",係数3!B619)</f>
        <v/>
      </c>
      <c r="AW619" s="19" t="str">
        <f>IF(係数3!C619="","",係数3!C619)</f>
        <v>(参考値)事業者全体</v>
      </c>
      <c r="AX619" s="19">
        <f>IF(係数3!D619="","",係数3!D619)</f>
        <v>4.0000000000000002E-4</v>
      </c>
      <c r="AY619" s="19">
        <f>IF(係数3!E619="","",係数3!E619)</f>
        <v>4.0000000000000002E-4</v>
      </c>
      <c r="AZ619" s="19" t="str">
        <f>IF(係数3!F619="","",係数3!F619)</f>
        <v>東北電力(株)</v>
      </c>
      <c r="BA619" s="19" t="str">
        <f>IF(係数3!G619="","",係数3!G619)</f>
        <v>東北電力(株)_(参考値)事業者全体</v>
      </c>
      <c r="BB619" s="19">
        <f t="shared" si="27"/>
        <v>0.4</v>
      </c>
      <c r="BD619" s="19" t="str">
        <f>IF(係数3!L620="","",係数3!L620)</f>
        <v/>
      </c>
    </row>
    <row r="620" spans="47:56">
      <c r="AU620" s="19" t="str">
        <f>IF(係数3!A620="","",係数3!A620)</f>
        <v>A0269</v>
      </c>
      <c r="AV620" s="19" t="str">
        <f>IF(係数3!B620="","",係数3!B620)</f>
        <v>東京電力エナジーパートナー(株)</v>
      </c>
      <c r="AW620" s="19" t="str">
        <f>IF(係数3!C620="","",係数3!C620)</f>
        <v>メニューA</v>
      </c>
      <c r="AX620" s="19">
        <f>IF(係数3!D620="","",係数3!D620)</f>
        <v>0</v>
      </c>
      <c r="AY620" s="19">
        <f>IF(係数3!E620="","",係数3!E620)</f>
        <v>0</v>
      </c>
      <c r="AZ620" s="19" t="str">
        <f>IF(係数3!F620="","",係数3!F620)</f>
        <v>東京電力エナジーパートナー(株)</v>
      </c>
      <c r="BA620" s="19" t="str">
        <f>IF(係数3!G620="","",係数3!G620)</f>
        <v>東京電力エナジーパートナー(株)_メニューA</v>
      </c>
      <c r="BB620" s="19">
        <f t="shared" si="27"/>
        <v>0</v>
      </c>
      <c r="BD620" s="19" t="str">
        <f>IF(係数3!L621="","",係数3!L621)</f>
        <v/>
      </c>
    </row>
    <row r="621" spans="47:56">
      <c r="AU621" s="19" t="str">
        <f>IF(係数3!A621="","",係数3!A621)</f>
        <v/>
      </c>
      <c r="AV621" s="19" t="str">
        <f>IF(係数3!B621="","",係数3!B621)</f>
        <v/>
      </c>
      <c r="AW621" s="19" t="str">
        <f>IF(係数3!C621="","",係数3!C621)</f>
        <v>メニューB</v>
      </c>
      <c r="AX621" s="19">
        <f>IF(係数3!D621="","",係数3!D621)</f>
        <v>0</v>
      </c>
      <c r="AY621" s="19">
        <f>IF(係数3!E621="","",係数3!E621)</f>
        <v>0</v>
      </c>
      <c r="AZ621" s="19" t="str">
        <f>IF(係数3!F621="","",係数3!F621)</f>
        <v>東京電力エナジーパートナー(株)</v>
      </c>
      <c r="BA621" s="19" t="str">
        <f>IF(係数3!G621="","",係数3!G621)</f>
        <v>東京電力エナジーパートナー(株)_メニューB</v>
      </c>
      <c r="BB621" s="19">
        <f t="shared" si="27"/>
        <v>0</v>
      </c>
      <c r="BD621" s="19" t="str">
        <f>IF(係数3!L622="","",係数3!L622)</f>
        <v/>
      </c>
    </row>
    <row r="622" spans="47:56">
      <c r="AU622" s="19" t="str">
        <f>IF(係数3!A622="","",係数3!A622)</f>
        <v/>
      </c>
      <c r="AV622" s="19" t="str">
        <f>IF(係数3!B622="","",係数3!B622)</f>
        <v/>
      </c>
      <c r="AW622" s="19" t="str">
        <f>IF(係数3!C622="","",係数3!C622)</f>
        <v>メニューC</v>
      </c>
      <c r="AX622" s="19">
        <f>IF(係数3!D622="","",係数3!D622)</f>
        <v>0</v>
      </c>
      <c r="AY622" s="19">
        <f>IF(係数3!E622="","",係数3!E622)</f>
        <v>0</v>
      </c>
      <c r="AZ622" s="19" t="str">
        <f>IF(係数3!F622="","",係数3!F622)</f>
        <v>東京電力エナジーパートナー(株)</v>
      </c>
      <c r="BA622" s="19" t="str">
        <f>IF(係数3!G622="","",係数3!G622)</f>
        <v>東京電力エナジーパートナー(株)_メニューC</v>
      </c>
      <c r="BB622" s="19">
        <f t="shared" si="27"/>
        <v>0</v>
      </c>
      <c r="BD622" s="19" t="str">
        <f>IF(係数3!L623="","",係数3!L623)</f>
        <v/>
      </c>
    </row>
    <row r="623" spans="47:56">
      <c r="AU623" s="19" t="str">
        <f>IF(係数3!A623="","",係数3!A623)</f>
        <v/>
      </c>
      <c r="AV623" s="19" t="str">
        <f>IF(係数3!B623="","",係数3!B623)</f>
        <v/>
      </c>
      <c r="AW623" s="19" t="str">
        <f>IF(係数3!C623="","",係数3!C623)</f>
        <v>メニューD</v>
      </c>
      <c r="AX623" s="19">
        <f>IF(係数3!D623="","",係数3!D623)</f>
        <v>0</v>
      </c>
      <c r="AY623" s="19">
        <f>IF(係数3!E623="","",係数3!E623)</f>
        <v>0</v>
      </c>
      <c r="AZ623" s="19" t="str">
        <f>IF(係数3!F623="","",係数3!F623)</f>
        <v>東京電力エナジーパートナー(株)</v>
      </c>
      <c r="BA623" s="19" t="str">
        <f>IF(係数3!G623="","",係数3!G623)</f>
        <v>東京電力エナジーパートナー(株)_メニューD</v>
      </c>
      <c r="BB623" s="19">
        <f t="shared" si="27"/>
        <v>0</v>
      </c>
      <c r="BD623" s="19" t="str">
        <f>IF(係数3!L624="","",係数3!L624)</f>
        <v/>
      </c>
    </row>
    <row r="624" spans="47:56">
      <c r="AU624" s="19" t="str">
        <f>IF(係数3!A624="","",係数3!A624)</f>
        <v/>
      </c>
      <c r="AV624" s="19" t="str">
        <f>IF(係数3!B624="","",係数3!B624)</f>
        <v/>
      </c>
      <c r="AW624" s="19" t="str">
        <f>IF(係数3!C624="","",係数3!C624)</f>
        <v>メニューE</v>
      </c>
      <c r="AX624" s="19">
        <f>IF(係数3!D624="","",係数3!D624)</f>
        <v>0</v>
      </c>
      <c r="AY624" s="19">
        <f>IF(係数3!E624="","",係数3!E624)</f>
        <v>0</v>
      </c>
      <c r="AZ624" s="19" t="str">
        <f>IF(係数3!F624="","",係数3!F624)</f>
        <v>東京電力エナジーパートナー(株)</v>
      </c>
      <c r="BA624" s="19" t="str">
        <f>IF(係数3!G624="","",係数3!G624)</f>
        <v>東京電力エナジーパートナー(株)_メニューE</v>
      </c>
      <c r="BB624" s="19">
        <f t="shared" si="27"/>
        <v>0</v>
      </c>
      <c r="BD624" s="19" t="str">
        <f>IF(係数3!L625="","",係数3!L625)</f>
        <v/>
      </c>
    </row>
    <row r="625" spans="47:56">
      <c r="AU625" s="19" t="str">
        <f>IF(係数3!A625="","",係数3!A625)</f>
        <v/>
      </c>
      <c r="AV625" s="19" t="str">
        <f>IF(係数3!B625="","",係数3!B625)</f>
        <v/>
      </c>
      <c r="AW625" s="19" t="str">
        <f>IF(係数3!C625="","",係数3!C625)</f>
        <v>メニューF</v>
      </c>
      <c r="AX625" s="19">
        <f>IF(係数3!D625="","",係数3!D625)</f>
        <v>0</v>
      </c>
      <c r="AY625" s="19">
        <f>IF(係数3!E625="","",係数3!E625)</f>
        <v>0</v>
      </c>
      <c r="AZ625" s="19" t="str">
        <f>IF(係数3!F625="","",係数3!F625)</f>
        <v>東京電力エナジーパートナー(株)</v>
      </c>
      <c r="BA625" s="19" t="str">
        <f>IF(係数3!G625="","",係数3!G625)</f>
        <v>東京電力エナジーパートナー(株)_メニューF</v>
      </c>
      <c r="BB625" s="19">
        <f t="shared" si="27"/>
        <v>0</v>
      </c>
      <c r="BD625" s="19" t="str">
        <f>IF(係数3!L626="","",係数3!L626)</f>
        <v/>
      </c>
    </row>
    <row r="626" spans="47:56">
      <c r="AU626" s="19" t="str">
        <f>IF(係数3!A626="","",係数3!A626)</f>
        <v/>
      </c>
      <c r="AV626" s="19" t="str">
        <f>IF(係数3!B626="","",係数3!B626)</f>
        <v/>
      </c>
      <c r="AW626" s="19" t="str">
        <f>IF(係数3!C626="","",係数3!C626)</f>
        <v>メニューG</v>
      </c>
      <c r="AX626" s="19">
        <f>IF(係数3!D626="","",係数3!D626)</f>
        <v>0</v>
      </c>
      <c r="AY626" s="19">
        <f>IF(係数3!E626="","",係数3!E626)</f>
        <v>0</v>
      </c>
      <c r="AZ626" s="19" t="str">
        <f>IF(係数3!F626="","",係数3!F626)</f>
        <v>東京電力エナジーパートナー(株)</v>
      </c>
      <c r="BA626" s="19" t="str">
        <f>IF(係数3!G626="","",係数3!G626)</f>
        <v>東京電力エナジーパートナー(株)_メニューG</v>
      </c>
      <c r="BB626" s="19">
        <f t="shared" si="27"/>
        <v>0</v>
      </c>
      <c r="BD626" s="19" t="str">
        <f>IF(係数3!L627="","",係数3!L627)</f>
        <v/>
      </c>
    </row>
    <row r="627" spans="47:56">
      <c r="AU627" s="19" t="str">
        <f>IF(係数3!A627="","",係数3!A627)</f>
        <v/>
      </c>
      <c r="AV627" s="19" t="str">
        <f>IF(係数3!B627="","",係数3!B627)</f>
        <v/>
      </c>
      <c r="AW627" s="19" t="str">
        <f>IF(係数3!C627="","",係数3!C627)</f>
        <v>メニューH</v>
      </c>
      <c r="AX627" s="19">
        <f>IF(係数3!D627="","",係数3!D627)</f>
        <v>0</v>
      </c>
      <c r="AY627" s="19">
        <f>IF(係数3!E627="","",係数3!E627)</f>
        <v>0</v>
      </c>
      <c r="AZ627" s="19" t="str">
        <f>IF(係数3!F627="","",係数3!F627)</f>
        <v>東京電力エナジーパートナー(株)</v>
      </c>
      <c r="BA627" s="19" t="str">
        <f>IF(係数3!G627="","",係数3!G627)</f>
        <v>東京電力エナジーパートナー(株)_メニューH</v>
      </c>
      <c r="BB627" s="19">
        <f t="shared" si="27"/>
        <v>0</v>
      </c>
      <c r="BD627" s="19" t="str">
        <f>IF(係数3!L628="","",係数3!L628)</f>
        <v/>
      </c>
    </row>
    <row r="628" spans="47:56">
      <c r="AU628" s="19" t="str">
        <f>IF(係数3!A628="","",係数3!A628)</f>
        <v/>
      </c>
      <c r="AV628" s="19" t="str">
        <f>IF(係数3!B628="","",係数3!B628)</f>
        <v/>
      </c>
      <c r="AW628" s="19" t="str">
        <f>IF(係数3!C628="","",係数3!C628)</f>
        <v>メニューI</v>
      </c>
      <c r="AX628" s="19">
        <f>IF(係数3!D628="","",係数3!D628)</f>
        <v>0</v>
      </c>
      <c r="AY628" s="19">
        <f>IF(係数3!E628="","",係数3!E628)</f>
        <v>0</v>
      </c>
      <c r="AZ628" s="19" t="str">
        <f>IF(係数3!F628="","",係数3!F628)</f>
        <v>東京電力エナジーパートナー(株)</v>
      </c>
      <c r="BA628" s="19" t="str">
        <f>IF(係数3!G628="","",係数3!G628)</f>
        <v>東京電力エナジーパートナー(株)_メニューI</v>
      </c>
      <c r="BB628" s="19">
        <f t="shared" si="27"/>
        <v>0</v>
      </c>
      <c r="BD628" s="19" t="str">
        <f>IF(係数3!L629="","",係数3!L629)</f>
        <v/>
      </c>
    </row>
    <row r="629" spans="47:56">
      <c r="AU629" s="19" t="str">
        <f>IF(係数3!A629="","",係数3!A629)</f>
        <v/>
      </c>
      <c r="AV629" s="19" t="str">
        <f>IF(係数3!B629="","",係数3!B629)</f>
        <v/>
      </c>
      <c r="AW629" s="19" t="str">
        <f>IF(係数3!C629="","",係数3!C629)</f>
        <v>メニューJ</v>
      </c>
      <c r="AX629" s="19">
        <f>IF(係数3!D629="","",係数3!D629)</f>
        <v>0</v>
      </c>
      <c r="AY629" s="19">
        <f>IF(係数3!E629="","",係数3!E629)</f>
        <v>0</v>
      </c>
      <c r="AZ629" s="19" t="str">
        <f>IF(係数3!F629="","",係数3!F629)</f>
        <v>東京電力エナジーパートナー(株)</v>
      </c>
      <c r="BA629" s="19" t="str">
        <f>IF(係数3!G629="","",係数3!G629)</f>
        <v>東京電力エナジーパートナー(株)_メニューJ</v>
      </c>
      <c r="BB629" s="19">
        <f t="shared" si="27"/>
        <v>0</v>
      </c>
      <c r="BD629" s="19" t="str">
        <f>IF(係数3!L630="","",係数3!L630)</f>
        <v/>
      </c>
    </row>
    <row r="630" spans="47:56">
      <c r="AU630" s="19" t="str">
        <f>IF(係数3!A630="","",係数3!A630)</f>
        <v/>
      </c>
      <c r="AV630" s="19" t="str">
        <f>IF(係数3!B630="","",係数3!B630)</f>
        <v/>
      </c>
      <c r="AW630" s="19" t="str">
        <f>IF(係数3!C630="","",係数3!C630)</f>
        <v>メニューK</v>
      </c>
      <c r="AX630" s="19">
        <f>IF(係数3!D630="","",係数3!D630)</f>
        <v>0</v>
      </c>
      <c r="AY630" s="19">
        <f>IF(係数3!E630="","",係数3!E630)</f>
        <v>0</v>
      </c>
      <c r="AZ630" s="19" t="str">
        <f>IF(係数3!F630="","",係数3!F630)</f>
        <v>東京電力エナジーパートナー(株)</v>
      </c>
      <c r="BA630" s="19" t="str">
        <f>IF(係数3!G630="","",係数3!G630)</f>
        <v>東京電力エナジーパートナー(株)_メニューK</v>
      </c>
      <c r="BB630" s="19">
        <f t="shared" si="27"/>
        <v>0</v>
      </c>
      <c r="BD630" s="19" t="str">
        <f>IF(係数3!L631="","",係数3!L631)</f>
        <v/>
      </c>
    </row>
    <row r="631" spans="47:56">
      <c r="AU631" s="19" t="str">
        <f>IF(係数3!A631="","",係数3!A631)</f>
        <v/>
      </c>
      <c r="AV631" s="19" t="str">
        <f>IF(係数3!B631="","",係数3!B631)</f>
        <v/>
      </c>
      <c r="AW631" s="19" t="str">
        <f>IF(係数3!C631="","",係数3!C631)</f>
        <v>メニューL</v>
      </c>
      <c r="AX631" s="19">
        <f>IF(係数3!D631="","",係数3!D631)</f>
        <v>0</v>
      </c>
      <c r="AY631" s="19">
        <f>IF(係数3!E631="","",係数3!E631)</f>
        <v>0</v>
      </c>
      <c r="AZ631" s="19" t="str">
        <f>IF(係数3!F631="","",係数3!F631)</f>
        <v>東京電力エナジーパートナー(株)</v>
      </c>
      <c r="BA631" s="19" t="str">
        <f>IF(係数3!G631="","",係数3!G631)</f>
        <v>東京電力エナジーパートナー(株)_メニューL</v>
      </c>
      <c r="BB631" s="19">
        <f t="shared" si="27"/>
        <v>0</v>
      </c>
      <c r="BD631" s="19" t="str">
        <f>IF(係数3!L632="","",係数3!L632)</f>
        <v/>
      </c>
    </row>
    <row r="632" spans="47:56">
      <c r="AU632" s="19" t="str">
        <f>IF(係数3!A632="","",係数3!A632)</f>
        <v/>
      </c>
      <c r="AV632" s="19" t="str">
        <f>IF(係数3!B632="","",係数3!B632)</f>
        <v/>
      </c>
      <c r="AW632" s="19" t="str">
        <f>IF(係数3!C632="","",係数3!C632)</f>
        <v>メニューM(残差)</v>
      </c>
      <c r="AX632" s="19">
        <f>IF(係数3!D632="","",係数3!D632)</f>
        <v>4.5199999999999998E-4</v>
      </c>
      <c r="AY632" s="19">
        <f>IF(係数3!E632="","",係数3!E632)</f>
        <v>4.5199999999999998E-4</v>
      </c>
      <c r="AZ632" s="19" t="str">
        <f>IF(係数3!F632="","",係数3!F632)</f>
        <v>東京電力エナジーパートナー(株)</v>
      </c>
      <c r="BA632" s="19" t="str">
        <f>IF(係数3!G632="","",係数3!G632)</f>
        <v>東京電力エナジーパートナー(株)_メニューM(残差)</v>
      </c>
      <c r="BB632" s="19">
        <f t="shared" si="27"/>
        <v>0.45199999999999996</v>
      </c>
      <c r="BD632" s="19" t="str">
        <f>IF(係数3!L633="","",係数3!L633)</f>
        <v/>
      </c>
    </row>
    <row r="633" spans="47:56">
      <c r="AU633" s="19" t="str">
        <f>IF(係数3!A633="","",係数3!A633)</f>
        <v/>
      </c>
      <c r="AV633" s="19" t="str">
        <f>IF(係数3!B633="","",係数3!B633)</f>
        <v/>
      </c>
      <c r="AW633" s="19" t="str">
        <f>IF(係数3!C633="","",係数3!C633)</f>
        <v>(参考値)事業者全体</v>
      </c>
      <c r="AX633" s="19">
        <f>IF(係数3!D633="","",係数3!D633)</f>
        <v>4.2099999999999999E-4</v>
      </c>
      <c r="AY633" s="19">
        <f>IF(係数3!E633="","",係数3!E633)</f>
        <v>4.2099999999999999E-4</v>
      </c>
      <c r="AZ633" s="19" t="str">
        <f>IF(係数3!F633="","",係数3!F633)</f>
        <v>東京電力エナジーパートナー(株)</v>
      </c>
      <c r="BA633" s="19" t="str">
        <f>IF(係数3!G633="","",係数3!G633)</f>
        <v>東京電力エナジーパートナー(株)_(参考値)事業者全体</v>
      </c>
      <c r="BB633" s="19">
        <f t="shared" si="27"/>
        <v>0.42099999999999999</v>
      </c>
      <c r="BD633" s="19" t="str">
        <f>IF(係数3!L634="","",係数3!L634)</f>
        <v/>
      </c>
    </row>
    <row r="634" spans="47:56">
      <c r="AU634" s="19" t="str">
        <f>IF(係数3!A634="","",係数3!A634)</f>
        <v>A0270</v>
      </c>
      <c r="AV634" s="19" t="str">
        <f>IF(係数3!B634="","",係数3!B634)</f>
        <v>中部電力ミライズ(株)</v>
      </c>
      <c r="AW634" s="19" t="str">
        <f>IF(係数3!C634="","",係数3!C634)</f>
        <v>メニューA</v>
      </c>
      <c r="AX634" s="19">
        <f>IF(係数3!D634="","",係数3!D634)</f>
        <v>0</v>
      </c>
      <c r="AY634" s="19">
        <f>IF(係数3!E634="","",係数3!E634)</f>
        <v>0</v>
      </c>
      <c r="AZ634" s="19" t="str">
        <f>IF(係数3!F634="","",係数3!F634)</f>
        <v>中部電力ミライズ(株)</v>
      </c>
      <c r="BA634" s="19" t="str">
        <f>IF(係数3!G634="","",係数3!G634)</f>
        <v>中部電力ミライズ(株)_メニューA</v>
      </c>
      <c r="BB634" s="19">
        <f t="shared" si="27"/>
        <v>0</v>
      </c>
      <c r="BD634" s="19" t="str">
        <f>IF(係数3!L635="","",係数3!L635)</f>
        <v/>
      </c>
    </row>
    <row r="635" spans="47:56">
      <c r="AU635" s="19" t="str">
        <f>IF(係数3!A635="","",係数3!A635)</f>
        <v/>
      </c>
      <c r="AV635" s="19" t="str">
        <f>IF(係数3!B635="","",係数3!B635)</f>
        <v/>
      </c>
      <c r="AW635" s="19" t="str">
        <f>IF(係数3!C635="","",係数3!C635)</f>
        <v>メニューB(残差)</v>
      </c>
      <c r="AX635" s="19">
        <f>IF(係数3!D635="","",係数3!D635)</f>
        <v>4.1100000000000002E-4</v>
      </c>
      <c r="AY635" s="19">
        <f>IF(係数3!E635="","",係数3!E635)</f>
        <v>4.1100000000000002E-4</v>
      </c>
      <c r="AZ635" s="19" t="str">
        <f>IF(係数3!F635="","",係数3!F635)</f>
        <v>中部電力ミライズ(株)</v>
      </c>
      <c r="BA635" s="19" t="str">
        <f>IF(係数3!G635="","",係数3!G635)</f>
        <v>中部電力ミライズ(株)_メニューB(残差)</v>
      </c>
      <c r="BB635" s="19">
        <f t="shared" si="27"/>
        <v>0.41100000000000003</v>
      </c>
      <c r="BD635" s="19" t="str">
        <f>IF(係数3!L636="","",係数3!L636)</f>
        <v/>
      </c>
    </row>
    <row r="636" spans="47:56">
      <c r="AU636" s="19" t="str">
        <f>IF(係数3!A636="","",係数3!A636)</f>
        <v/>
      </c>
      <c r="AV636" s="19" t="str">
        <f>IF(係数3!B636="","",係数3!B636)</f>
        <v/>
      </c>
      <c r="AW636" s="19" t="str">
        <f>IF(係数3!C636="","",係数3!C636)</f>
        <v>(参考値)事業者全体</v>
      </c>
      <c r="AX636" s="19">
        <f>IF(係数3!D636="","",係数3!D636)</f>
        <v>3.7599999999999998E-4</v>
      </c>
      <c r="AY636" s="19">
        <f>IF(係数3!E636="","",係数3!E636)</f>
        <v>3.7599999999999998E-4</v>
      </c>
      <c r="AZ636" s="19" t="str">
        <f>IF(係数3!F636="","",係数3!F636)</f>
        <v>中部電力ミライズ(株)</v>
      </c>
      <c r="BA636" s="19" t="str">
        <f>IF(係数3!G636="","",係数3!G636)</f>
        <v>中部電力ミライズ(株)_(参考値)事業者全体</v>
      </c>
      <c r="BB636" s="19">
        <f t="shared" si="27"/>
        <v>0.376</v>
      </c>
      <c r="BD636" s="19" t="str">
        <f>IF(係数3!L637="","",係数3!L637)</f>
        <v/>
      </c>
    </row>
    <row r="637" spans="47:56">
      <c r="AU637" s="19" t="str">
        <f>IF(係数3!A637="","",係数3!A637)</f>
        <v>A0271</v>
      </c>
      <c r="AV637" s="19" t="str">
        <f>IF(係数3!B637="","",係数3!B637)</f>
        <v>北陸電力(株)</v>
      </c>
      <c r="AW637" s="19" t="str">
        <f>IF(係数3!C637="","",係数3!C637)</f>
        <v>メニューA</v>
      </c>
      <c r="AX637" s="19">
        <f>IF(係数3!D637="","",係数3!D637)</f>
        <v>0</v>
      </c>
      <c r="AY637" s="19">
        <f>IF(係数3!E637="","",係数3!E637)</f>
        <v>0</v>
      </c>
      <c r="AZ637" s="19" t="str">
        <f>IF(係数3!F637="","",係数3!F637)</f>
        <v>北陸電力(株)</v>
      </c>
      <c r="BA637" s="19" t="str">
        <f>IF(係数3!G637="","",係数3!G637)</f>
        <v>北陸電力(株)_メニューA</v>
      </c>
      <c r="BB637" s="19">
        <f t="shared" si="27"/>
        <v>0</v>
      </c>
      <c r="BD637" s="19" t="str">
        <f>IF(係数3!L638="","",係数3!L638)</f>
        <v/>
      </c>
    </row>
    <row r="638" spans="47:56">
      <c r="AU638" s="19" t="str">
        <f>IF(係数3!A638="","",係数3!A638)</f>
        <v/>
      </c>
      <c r="AV638" s="19" t="str">
        <f>IF(係数3!B638="","",係数3!B638)</f>
        <v/>
      </c>
      <c r="AW638" s="19" t="str">
        <f>IF(係数3!C638="","",係数3!C638)</f>
        <v>メニューB(残差)</v>
      </c>
      <c r="AX638" s="19">
        <f>IF(係数3!D638="","",係数3!D638)</f>
        <v>4.55E-4</v>
      </c>
      <c r="AY638" s="19">
        <f>IF(係数3!E638="","",係数3!E638)</f>
        <v>4.55E-4</v>
      </c>
      <c r="AZ638" s="19" t="str">
        <f>IF(係数3!F638="","",係数3!F638)</f>
        <v>北陸電力(株)</v>
      </c>
      <c r="BA638" s="19" t="str">
        <f>IF(係数3!G638="","",係数3!G638)</f>
        <v>北陸電力(株)_メニューB(残差)</v>
      </c>
      <c r="BB638" s="19">
        <f t="shared" si="27"/>
        <v>0.45500000000000002</v>
      </c>
      <c r="BD638" s="19" t="str">
        <f>IF(係数3!L639="","",係数3!L639)</f>
        <v/>
      </c>
    </row>
    <row r="639" spans="47:56">
      <c r="AU639" s="19" t="str">
        <f>IF(係数3!A639="","",係数3!A639)</f>
        <v/>
      </c>
      <c r="AV639" s="19" t="str">
        <f>IF(係数3!B639="","",係数3!B639)</f>
        <v/>
      </c>
      <c r="AW639" s="19" t="str">
        <f>IF(係数3!C639="","",係数3!C639)</f>
        <v>(参考値)事業者全体</v>
      </c>
      <c r="AX639" s="19">
        <f>IF(係数3!D639="","",係数3!D639)</f>
        <v>4.3100000000000001E-4</v>
      </c>
      <c r="AY639" s="19">
        <f>IF(係数3!E639="","",係数3!E639)</f>
        <v>4.3100000000000001E-4</v>
      </c>
      <c r="AZ639" s="19" t="str">
        <f>IF(係数3!F639="","",係数3!F639)</f>
        <v>北陸電力(株)</v>
      </c>
      <c r="BA639" s="19" t="str">
        <f>IF(係数3!G639="","",係数3!G639)</f>
        <v>北陸電力(株)_(参考値)事業者全体</v>
      </c>
      <c r="BB639" s="19">
        <f t="shared" si="27"/>
        <v>0.43099999999999999</v>
      </c>
      <c r="BD639" s="19" t="str">
        <f>IF(係数3!L640="","",係数3!L640)</f>
        <v/>
      </c>
    </row>
    <row r="640" spans="47:56">
      <c r="AU640" s="19" t="str">
        <f>IF(係数3!A640="","",係数3!A640)</f>
        <v>A0272</v>
      </c>
      <c r="AV640" s="19" t="str">
        <f>IF(係数3!B640="","",係数3!B640)</f>
        <v>関西電力(株)</v>
      </c>
      <c r="AW640" s="19" t="str">
        <f>IF(係数3!C640="","",係数3!C640)</f>
        <v>メニューA</v>
      </c>
      <c r="AX640" s="19">
        <f>IF(係数3!D640="","",係数3!D640)</f>
        <v>0</v>
      </c>
      <c r="AY640" s="19">
        <f>IF(係数3!E640="","",係数3!E640)</f>
        <v>0</v>
      </c>
      <c r="AZ640" s="19" t="str">
        <f>IF(係数3!F640="","",係数3!F640)</f>
        <v>関西電力(株)</v>
      </c>
      <c r="BA640" s="19" t="str">
        <f>IF(係数3!G640="","",係数3!G640)</f>
        <v>関西電力(株)_メニューA</v>
      </c>
      <c r="BB640" s="19">
        <f t="shared" si="27"/>
        <v>0</v>
      </c>
      <c r="BD640" s="19" t="str">
        <f>IF(係数3!L641="","",係数3!L641)</f>
        <v/>
      </c>
    </row>
    <row r="641" spans="47:56">
      <c r="AU641" s="19" t="str">
        <f>IF(係数3!A641="","",係数3!A641)</f>
        <v/>
      </c>
      <c r="AV641" s="19" t="str">
        <f>IF(係数3!B641="","",係数3!B641)</f>
        <v/>
      </c>
      <c r="AW641" s="19" t="str">
        <f>IF(係数3!C641="","",係数3!C641)</f>
        <v>メニューB</v>
      </c>
      <c r="AX641" s="19">
        <f>IF(係数3!D641="","",係数3!D641)</f>
        <v>0</v>
      </c>
      <c r="AY641" s="19">
        <f>IF(係数3!E641="","",係数3!E641)</f>
        <v>0</v>
      </c>
      <c r="AZ641" s="19" t="str">
        <f>IF(係数3!F641="","",係数3!F641)</f>
        <v>関西電力(株)</v>
      </c>
      <c r="BA641" s="19" t="str">
        <f>IF(係数3!G641="","",係数3!G641)</f>
        <v>関西電力(株)_メニューB</v>
      </c>
      <c r="BB641" s="19">
        <f t="shared" si="27"/>
        <v>0</v>
      </c>
      <c r="BD641" s="19" t="str">
        <f>IF(係数3!L642="","",係数3!L642)</f>
        <v/>
      </c>
    </row>
    <row r="642" spans="47:56">
      <c r="AU642" s="19" t="str">
        <f>IF(係数3!A642="","",係数3!A642)</f>
        <v/>
      </c>
      <c r="AV642" s="19" t="str">
        <f>IF(係数3!B642="","",係数3!B642)</f>
        <v/>
      </c>
      <c r="AW642" s="19" t="str">
        <f>IF(係数3!C642="","",係数3!C642)</f>
        <v>メニューC</v>
      </c>
      <c r="AX642" s="19">
        <f>IF(係数3!D642="","",係数3!D642)</f>
        <v>0</v>
      </c>
      <c r="AY642" s="19">
        <f>IF(係数3!E642="","",係数3!E642)</f>
        <v>0</v>
      </c>
      <c r="AZ642" s="19" t="str">
        <f>IF(係数3!F642="","",係数3!F642)</f>
        <v>関西電力(株)</v>
      </c>
      <c r="BA642" s="19" t="str">
        <f>IF(係数3!G642="","",係数3!G642)</f>
        <v>関西電力(株)_メニューC</v>
      </c>
      <c r="BB642" s="19">
        <f t="shared" si="27"/>
        <v>0</v>
      </c>
      <c r="BD642" s="19" t="str">
        <f>IF(係数3!L643="","",係数3!L643)</f>
        <v/>
      </c>
    </row>
    <row r="643" spans="47:56">
      <c r="AU643" s="19" t="str">
        <f>IF(係数3!A643="","",係数3!A643)</f>
        <v/>
      </c>
      <c r="AV643" s="19" t="str">
        <f>IF(係数3!B643="","",係数3!B643)</f>
        <v/>
      </c>
      <c r="AW643" s="19" t="str">
        <f>IF(係数3!C643="","",係数3!C643)</f>
        <v>メニューD</v>
      </c>
      <c r="AX643" s="19">
        <f>IF(係数3!D643="","",係数3!D643)</f>
        <v>0</v>
      </c>
      <c r="AY643" s="19">
        <f>IF(係数3!E643="","",係数3!E643)</f>
        <v>0</v>
      </c>
      <c r="AZ643" s="19" t="str">
        <f>IF(係数3!F643="","",係数3!F643)</f>
        <v>関西電力(株)</v>
      </c>
      <c r="BA643" s="19" t="str">
        <f>IF(係数3!G643="","",係数3!G643)</f>
        <v>関西電力(株)_メニューD</v>
      </c>
      <c r="BB643" s="19">
        <f t="shared" si="27"/>
        <v>0</v>
      </c>
      <c r="BD643" s="19" t="str">
        <f>IF(係数3!L644="","",係数3!L644)</f>
        <v/>
      </c>
    </row>
    <row r="644" spans="47:56">
      <c r="AU644" s="19" t="str">
        <f>IF(係数3!A644="","",係数3!A644)</f>
        <v/>
      </c>
      <c r="AV644" s="19" t="str">
        <f>IF(係数3!B644="","",係数3!B644)</f>
        <v/>
      </c>
      <c r="AW644" s="19" t="str">
        <f>IF(係数3!C644="","",係数3!C644)</f>
        <v>メニューE</v>
      </c>
      <c r="AX644" s="19">
        <f>IF(係数3!D644="","",係数3!D644)</f>
        <v>0</v>
      </c>
      <c r="AY644" s="19">
        <f>IF(係数3!E644="","",係数3!E644)</f>
        <v>0</v>
      </c>
      <c r="AZ644" s="19" t="str">
        <f>IF(係数3!F644="","",係数3!F644)</f>
        <v>関西電力(株)</v>
      </c>
      <c r="BA644" s="19" t="str">
        <f>IF(係数3!G644="","",係数3!G644)</f>
        <v>関西電力(株)_メニューE</v>
      </c>
      <c r="BB644" s="19">
        <f t="shared" si="27"/>
        <v>0</v>
      </c>
      <c r="BD644" s="19" t="str">
        <f>IF(係数3!L645="","",係数3!L645)</f>
        <v/>
      </c>
    </row>
    <row r="645" spans="47:56">
      <c r="AU645" s="19" t="str">
        <f>IF(係数3!A645="","",係数3!A645)</f>
        <v/>
      </c>
      <c r="AV645" s="19" t="str">
        <f>IF(係数3!B645="","",係数3!B645)</f>
        <v/>
      </c>
      <c r="AW645" s="19" t="str">
        <f>IF(係数3!C645="","",係数3!C645)</f>
        <v>メニューF</v>
      </c>
      <c r="AX645" s="19">
        <f>IF(係数3!D645="","",係数3!D645)</f>
        <v>0</v>
      </c>
      <c r="AY645" s="19">
        <f>IF(係数3!E645="","",係数3!E645)</f>
        <v>0</v>
      </c>
      <c r="AZ645" s="19" t="str">
        <f>IF(係数3!F645="","",係数3!F645)</f>
        <v>関西電力(株)</v>
      </c>
      <c r="BA645" s="19" t="str">
        <f>IF(係数3!G645="","",係数3!G645)</f>
        <v>関西電力(株)_メニューF</v>
      </c>
      <c r="BB645" s="19">
        <f t="shared" si="27"/>
        <v>0</v>
      </c>
      <c r="BD645" s="19" t="str">
        <f>IF(係数3!L646="","",係数3!L646)</f>
        <v/>
      </c>
    </row>
    <row r="646" spans="47:56">
      <c r="AU646" s="19" t="str">
        <f>IF(係数3!A646="","",係数3!A646)</f>
        <v/>
      </c>
      <c r="AV646" s="19" t="str">
        <f>IF(係数3!B646="","",係数3!B646)</f>
        <v/>
      </c>
      <c r="AW646" s="19" t="str">
        <f>IF(係数3!C646="","",係数3!C646)</f>
        <v>メニューG</v>
      </c>
      <c r="AX646" s="19">
        <f>IF(係数3!D646="","",係数3!D646)</f>
        <v>0</v>
      </c>
      <c r="AY646" s="19">
        <f>IF(係数3!E646="","",係数3!E646)</f>
        <v>0</v>
      </c>
      <c r="AZ646" s="19" t="str">
        <f>IF(係数3!F646="","",係数3!F646)</f>
        <v>関西電力(株)</v>
      </c>
      <c r="BA646" s="19" t="str">
        <f>IF(係数3!G646="","",係数3!G646)</f>
        <v>関西電力(株)_メニューG</v>
      </c>
      <c r="BB646" s="19">
        <f t="shared" ref="BB646:BB709" si="28">AY646*1000</f>
        <v>0</v>
      </c>
      <c r="BD646" s="19" t="str">
        <f>IF(係数3!L647="","",係数3!L647)</f>
        <v/>
      </c>
    </row>
    <row r="647" spans="47:56">
      <c r="AU647" s="19" t="str">
        <f>IF(係数3!A647="","",係数3!A647)</f>
        <v/>
      </c>
      <c r="AV647" s="19" t="str">
        <f>IF(係数3!B647="","",係数3!B647)</f>
        <v/>
      </c>
      <c r="AW647" s="19" t="str">
        <f>IF(係数3!C647="","",係数3!C647)</f>
        <v>メニューH</v>
      </c>
      <c r="AX647" s="19">
        <f>IF(係数3!D647="","",係数3!D647)</f>
        <v>0</v>
      </c>
      <c r="AY647" s="19">
        <f>IF(係数3!E647="","",係数3!E647)</f>
        <v>0</v>
      </c>
      <c r="AZ647" s="19" t="str">
        <f>IF(係数3!F647="","",係数3!F647)</f>
        <v>関西電力(株)</v>
      </c>
      <c r="BA647" s="19" t="str">
        <f>IF(係数3!G647="","",係数3!G647)</f>
        <v>関西電力(株)_メニューH</v>
      </c>
      <c r="BB647" s="19">
        <f t="shared" si="28"/>
        <v>0</v>
      </c>
      <c r="BD647" s="19" t="str">
        <f>IF(係数3!L648="","",係数3!L648)</f>
        <v/>
      </c>
    </row>
    <row r="648" spans="47:56">
      <c r="AU648" s="19" t="str">
        <f>IF(係数3!A648="","",係数3!A648)</f>
        <v/>
      </c>
      <c r="AV648" s="19" t="str">
        <f>IF(係数3!B648="","",係数3!B648)</f>
        <v/>
      </c>
      <c r="AW648" s="19" t="str">
        <f>IF(係数3!C648="","",係数3!C648)</f>
        <v>メニューI</v>
      </c>
      <c r="AX648" s="19">
        <f>IF(係数3!D648="","",係数3!D648)</f>
        <v>0</v>
      </c>
      <c r="AY648" s="19">
        <f>IF(係数3!E648="","",係数3!E648)</f>
        <v>0</v>
      </c>
      <c r="AZ648" s="19" t="str">
        <f>IF(係数3!F648="","",係数3!F648)</f>
        <v>関西電力(株)</v>
      </c>
      <c r="BA648" s="19" t="str">
        <f>IF(係数3!G648="","",係数3!G648)</f>
        <v>関西電力(株)_メニューI</v>
      </c>
      <c r="BB648" s="19">
        <f t="shared" si="28"/>
        <v>0</v>
      </c>
      <c r="BD648" s="19" t="str">
        <f>IF(係数3!L649="","",係数3!L649)</f>
        <v/>
      </c>
    </row>
    <row r="649" spans="47:56">
      <c r="AU649" s="19" t="str">
        <f>IF(係数3!A649="","",係数3!A649)</f>
        <v/>
      </c>
      <c r="AV649" s="19" t="str">
        <f>IF(係数3!B649="","",係数3!B649)</f>
        <v/>
      </c>
      <c r="AW649" s="19" t="str">
        <f>IF(係数3!C649="","",係数3!C649)</f>
        <v>メニューJ(残差)</v>
      </c>
      <c r="AX649" s="19">
        <f>IF(係数3!D649="","",係数3!D649)</f>
        <v>4.15E-4</v>
      </c>
      <c r="AY649" s="19">
        <f>IF(係数3!E649="","",係数3!E649)</f>
        <v>4.15E-4</v>
      </c>
      <c r="AZ649" s="19" t="str">
        <f>IF(係数3!F649="","",係数3!F649)</f>
        <v>関西電力(株)</v>
      </c>
      <c r="BA649" s="19" t="str">
        <f>IF(係数3!G649="","",係数3!G649)</f>
        <v>関西電力(株)_メニューJ(残差)</v>
      </c>
      <c r="BB649" s="19">
        <f t="shared" si="28"/>
        <v>0.41499999999999998</v>
      </c>
      <c r="BD649" s="19" t="str">
        <f>IF(係数3!L650="","",係数3!L650)</f>
        <v/>
      </c>
    </row>
    <row r="650" spans="47:56">
      <c r="AU650" s="19" t="str">
        <f>IF(係数3!A650="","",係数3!A650)</f>
        <v/>
      </c>
      <c r="AV650" s="19" t="str">
        <f>IF(係数3!B650="","",係数3!B650)</f>
        <v/>
      </c>
      <c r="AW650" s="19" t="str">
        <f>IF(係数3!C650="","",係数3!C650)</f>
        <v>(参考値)事業者全体</v>
      </c>
      <c r="AX650" s="19">
        <f>IF(係数3!D650="","",係数3!D650)</f>
        <v>3.9599999999999998E-4</v>
      </c>
      <c r="AY650" s="19">
        <f>IF(係数3!E650="","",係数3!E650)</f>
        <v>3.9599999999999998E-4</v>
      </c>
      <c r="AZ650" s="19" t="str">
        <f>IF(係数3!F650="","",係数3!F650)</f>
        <v>関西電力(株)</v>
      </c>
      <c r="BA650" s="19" t="str">
        <f>IF(係数3!G650="","",係数3!G650)</f>
        <v>関西電力(株)_(参考値)事業者全体</v>
      </c>
      <c r="BB650" s="19">
        <f t="shared" si="28"/>
        <v>0.39599999999999996</v>
      </c>
      <c r="BD650" s="19" t="str">
        <f>IF(係数3!L651="","",係数3!L651)</f>
        <v/>
      </c>
    </row>
    <row r="651" spans="47:56">
      <c r="AU651" s="19" t="str">
        <f>IF(係数3!A651="","",係数3!A651)</f>
        <v>A0273</v>
      </c>
      <c r="AV651" s="19" t="str">
        <f>IF(係数3!B651="","",係数3!B651)</f>
        <v>中国電力(株)</v>
      </c>
      <c r="AW651" s="19" t="str">
        <f>IF(係数3!C651="","",係数3!C651)</f>
        <v>メニューA</v>
      </c>
      <c r="AX651" s="19">
        <f>IF(係数3!D651="","",係数3!D651)</f>
        <v>0</v>
      </c>
      <c r="AY651" s="19">
        <f>IF(係数3!E651="","",係数3!E651)</f>
        <v>0</v>
      </c>
      <c r="AZ651" s="19" t="str">
        <f>IF(係数3!F651="","",係数3!F651)</f>
        <v>中国電力(株)</v>
      </c>
      <c r="BA651" s="19" t="str">
        <f>IF(係数3!G651="","",係数3!G651)</f>
        <v>中国電力(株)_メニューA</v>
      </c>
      <c r="BB651" s="19">
        <f t="shared" si="28"/>
        <v>0</v>
      </c>
      <c r="BD651" s="19" t="str">
        <f>IF(係数3!L652="","",係数3!L652)</f>
        <v/>
      </c>
    </row>
    <row r="652" spans="47:56">
      <c r="AU652" s="19" t="str">
        <f>IF(係数3!A652="","",係数3!A652)</f>
        <v/>
      </c>
      <c r="AV652" s="19" t="str">
        <f>IF(係数3!B652="","",係数3!B652)</f>
        <v/>
      </c>
      <c r="AW652" s="19" t="str">
        <f>IF(係数3!C652="","",係数3!C652)</f>
        <v>メニューB</v>
      </c>
      <c r="AX652" s="19">
        <f>IF(係数3!D652="","",係数3!D652)</f>
        <v>0</v>
      </c>
      <c r="AY652" s="19">
        <f>IF(係数3!E652="","",係数3!E652)</f>
        <v>0</v>
      </c>
      <c r="AZ652" s="19" t="str">
        <f>IF(係数3!F652="","",係数3!F652)</f>
        <v>中国電力(株)</v>
      </c>
      <c r="BA652" s="19" t="str">
        <f>IF(係数3!G652="","",係数3!G652)</f>
        <v>中国電力(株)_メニューB</v>
      </c>
      <c r="BB652" s="19">
        <f t="shared" si="28"/>
        <v>0</v>
      </c>
      <c r="BD652" s="19" t="str">
        <f>IF(係数3!L653="","",係数3!L653)</f>
        <v/>
      </c>
    </row>
    <row r="653" spans="47:56">
      <c r="AU653" s="19" t="str">
        <f>IF(係数3!A653="","",係数3!A653)</f>
        <v/>
      </c>
      <c r="AV653" s="19" t="str">
        <f>IF(係数3!B653="","",係数3!B653)</f>
        <v/>
      </c>
      <c r="AW653" s="19" t="str">
        <f>IF(係数3!C653="","",係数3!C653)</f>
        <v>メニューC</v>
      </c>
      <c r="AX653" s="19">
        <f>IF(係数3!D653="","",係数3!D653)</f>
        <v>0</v>
      </c>
      <c r="AY653" s="19">
        <f>IF(係数3!E653="","",係数3!E653)</f>
        <v>0</v>
      </c>
      <c r="AZ653" s="19" t="str">
        <f>IF(係数3!F653="","",係数3!F653)</f>
        <v>中国電力(株)</v>
      </c>
      <c r="BA653" s="19" t="str">
        <f>IF(係数3!G653="","",係数3!G653)</f>
        <v>中国電力(株)_メニューC</v>
      </c>
      <c r="BB653" s="19">
        <f t="shared" si="28"/>
        <v>0</v>
      </c>
      <c r="BD653" s="19" t="str">
        <f>IF(係数3!L654="","",係数3!L654)</f>
        <v/>
      </c>
    </row>
    <row r="654" spans="47:56">
      <c r="AU654" s="19" t="str">
        <f>IF(係数3!A654="","",係数3!A654)</f>
        <v/>
      </c>
      <c r="AV654" s="19" t="str">
        <f>IF(係数3!B654="","",係数3!B654)</f>
        <v/>
      </c>
      <c r="AW654" s="19" t="str">
        <f>IF(係数3!C654="","",係数3!C654)</f>
        <v>メニューD</v>
      </c>
      <c r="AX654" s="19">
        <f>IF(係数3!D654="","",係数3!D654)</f>
        <v>0</v>
      </c>
      <c r="AY654" s="19">
        <f>IF(係数3!E654="","",係数3!E654)</f>
        <v>0</v>
      </c>
      <c r="AZ654" s="19" t="str">
        <f>IF(係数3!F654="","",係数3!F654)</f>
        <v>中国電力(株)</v>
      </c>
      <c r="BA654" s="19" t="str">
        <f>IF(係数3!G654="","",係数3!G654)</f>
        <v>中国電力(株)_メニューD</v>
      </c>
      <c r="BB654" s="19">
        <f t="shared" si="28"/>
        <v>0</v>
      </c>
      <c r="BD654" s="19" t="str">
        <f>IF(係数3!L655="","",係数3!L655)</f>
        <v/>
      </c>
    </row>
    <row r="655" spans="47:56">
      <c r="AU655" s="19" t="str">
        <f>IF(係数3!A655="","",係数3!A655)</f>
        <v/>
      </c>
      <c r="AV655" s="19" t="str">
        <f>IF(係数3!B655="","",係数3!B655)</f>
        <v/>
      </c>
      <c r="AW655" s="19" t="str">
        <f>IF(係数3!C655="","",係数3!C655)</f>
        <v>メニューE</v>
      </c>
      <c r="AX655" s="19">
        <f>IF(係数3!D655="","",係数3!D655)</f>
        <v>0</v>
      </c>
      <c r="AY655" s="19">
        <f>IF(係数3!E655="","",係数3!E655)</f>
        <v>0</v>
      </c>
      <c r="AZ655" s="19" t="str">
        <f>IF(係数3!F655="","",係数3!F655)</f>
        <v>中国電力(株)</v>
      </c>
      <c r="BA655" s="19" t="str">
        <f>IF(係数3!G655="","",係数3!G655)</f>
        <v>中国電力(株)_メニューE</v>
      </c>
      <c r="BB655" s="19">
        <f t="shared" si="28"/>
        <v>0</v>
      </c>
      <c r="BD655" s="19" t="str">
        <f>IF(係数3!L656="","",係数3!L656)</f>
        <v/>
      </c>
    </row>
    <row r="656" spans="47:56">
      <c r="AU656" s="19" t="str">
        <f>IF(係数3!A656="","",係数3!A656)</f>
        <v/>
      </c>
      <c r="AV656" s="19" t="str">
        <f>IF(係数3!B656="","",係数3!B656)</f>
        <v/>
      </c>
      <c r="AW656" s="19" t="str">
        <f>IF(係数3!C656="","",係数3!C656)</f>
        <v>メニューF</v>
      </c>
      <c r="AX656" s="19">
        <f>IF(係数3!D656="","",係数3!D656)</f>
        <v>0</v>
      </c>
      <c r="AY656" s="19">
        <f>IF(係数3!E656="","",係数3!E656)</f>
        <v>0</v>
      </c>
      <c r="AZ656" s="19" t="str">
        <f>IF(係数3!F656="","",係数3!F656)</f>
        <v>中国電力(株)</v>
      </c>
      <c r="BA656" s="19" t="str">
        <f>IF(係数3!G656="","",係数3!G656)</f>
        <v>中国電力(株)_メニューF</v>
      </c>
      <c r="BB656" s="19">
        <f t="shared" si="28"/>
        <v>0</v>
      </c>
      <c r="BD656" s="19" t="str">
        <f>IF(係数3!L657="","",係数3!L657)</f>
        <v/>
      </c>
    </row>
    <row r="657" spans="47:56">
      <c r="AU657" s="19" t="str">
        <f>IF(係数3!A657="","",係数3!A657)</f>
        <v/>
      </c>
      <c r="AV657" s="19" t="str">
        <f>IF(係数3!B657="","",係数3!B657)</f>
        <v/>
      </c>
      <c r="AW657" s="19" t="str">
        <f>IF(係数3!C657="","",係数3!C657)</f>
        <v>メニューG</v>
      </c>
      <c r="AX657" s="19">
        <f>IF(係数3!D657="","",係数3!D657)</f>
        <v>3.8699999999999997E-4</v>
      </c>
      <c r="AY657" s="19">
        <f>IF(係数3!E657="","",係数3!E657)</f>
        <v>3.8699999999999997E-4</v>
      </c>
      <c r="AZ657" s="19" t="str">
        <f>IF(係数3!F657="","",係数3!F657)</f>
        <v>中国電力(株)</v>
      </c>
      <c r="BA657" s="19" t="str">
        <f>IF(係数3!G657="","",係数3!G657)</f>
        <v>中国電力(株)_メニューG</v>
      </c>
      <c r="BB657" s="19">
        <f t="shared" si="28"/>
        <v>0.38699999999999996</v>
      </c>
      <c r="BD657" s="19" t="str">
        <f>IF(係数3!L658="","",係数3!L658)</f>
        <v/>
      </c>
    </row>
    <row r="658" spans="47:56">
      <c r="AU658" s="19" t="str">
        <f>IF(係数3!A658="","",係数3!A658)</f>
        <v/>
      </c>
      <c r="AV658" s="19" t="str">
        <f>IF(係数3!B658="","",係数3!B658)</f>
        <v/>
      </c>
      <c r="AW658" s="19" t="str">
        <f>IF(係数3!C658="","",係数3!C658)</f>
        <v>メニューH(残差)</v>
      </c>
      <c r="AX658" s="19">
        <f>IF(係数3!D658="","",係数3!D658)</f>
        <v>4.84E-4</v>
      </c>
      <c r="AY658" s="19">
        <f>IF(係数3!E658="","",係数3!E658)</f>
        <v>4.84E-4</v>
      </c>
      <c r="AZ658" s="19" t="str">
        <f>IF(係数3!F658="","",係数3!F658)</f>
        <v>中国電力(株)</v>
      </c>
      <c r="BA658" s="19" t="str">
        <f>IF(係数3!G658="","",係数3!G658)</f>
        <v>中国電力(株)_メニューH(残差)</v>
      </c>
      <c r="BB658" s="19">
        <f t="shared" si="28"/>
        <v>0.48399999999999999</v>
      </c>
      <c r="BD658" s="19" t="str">
        <f>IF(係数3!L659="","",係数3!L659)</f>
        <v/>
      </c>
    </row>
    <row r="659" spans="47:56">
      <c r="AU659" s="19" t="str">
        <f>IF(係数3!A659="","",係数3!A659)</f>
        <v/>
      </c>
      <c r="AV659" s="19" t="str">
        <f>IF(係数3!B659="","",係数3!B659)</f>
        <v/>
      </c>
      <c r="AW659" s="19" t="str">
        <f>IF(係数3!C659="","",係数3!C659)</f>
        <v>(参考値)事業者全体</v>
      </c>
      <c r="AX659" s="19">
        <f>IF(係数3!D659="","",係数3!D659)</f>
        <v>4.7199999999999998E-4</v>
      </c>
      <c r="AY659" s="19">
        <f>IF(係数3!E659="","",係数3!E659)</f>
        <v>4.7199999999999998E-4</v>
      </c>
      <c r="AZ659" s="19" t="str">
        <f>IF(係数3!F659="","",係数3!F659)</f>
        <v>中国電力(株)</v>
      </c>
      <c r="BA659" s="19" t="str">
        <f>IF(係数3!G659="","",係数3!G659)</f>
        <v>中国電力(株)_(参考値)事業者全体</v>
      </c>
      <c r="BB659" s="19">
        <f t="shared" si="28"/>
        <v>0.47199999999999998</v>
      </c>
      <c r="BD659" s="19" t="str">
        <f>IF(係数3!L660="","",係数3!L660)</f>
        <v/>
      </c>
    </row>
    <row r="660" spans="47:56">
      <c r="AU660" s="19" t="str">
        <f>IF(係数3!A660="","",係数3!A660)</f>
        <v>A0274</v>
      </c>
      <c r="AV660" s="19" t="str">
        <f>IF(係数3!B660="","",係数3!B660)</f>
        <v>四国電力(株)</v>
      </c>
      <c r="AW660" s="19" t="str">
        <f>IF(係数3!C660="","",係数3!C660)</f>
        <v>メニューA</v>
      </c>
      <c r="AX660" s="19">
        <f>IF(係数3!D660="","",係数3!D660)</f>
        <v>0</v>
      </c>
      <c r="AY660" s="19">
        <f>IF(係数3!E660="","",係数3!E660)</f>
        <v>0</v>
      </c>
      <c r="AZ660" s="19" t="str">
        <f>IF(係数3!F660="","",係数3!F660)</f>
        <v>四国電力(株)</v>
      </c>
      <c r="BA660" s="19" t="str">
        <f>IF(係数3!G660="","",係数3!G660)</f>
        <v>四国電力(株)_メニューA</v>
      </c>
      <c r="BB660" s="19">
        <f t="shared" si="28"/>
        <v>0</v>
      </c>
      <c r="BD660" s="19" t="str">
        <f>IF(係数3!L661="","",係数3!L661)</f>
        <v/>
      </c>
    </row>
    <row r="661" spans="47:56">
      <c r="AU661" s="19" t="str">
        <f>IF(係数3!A661="","",係数3!A661)</f>
        <v/>
      </c>
      <c r="AV661" s="19" t="str">
        <f>IF(係数3!B661="","",係数3!B661)</f>
        <v/>
      </c>
      <c r="AW661" s="19" t="str">
        <f>IF(係数3!C661="","",係数3!C661)</f>
        <v>メニューB</v>
      </c>
      <c r="AX661" s="19">
        <f>IF(係数3!D661="","",係数3!D661)</f>
        <v>0</v>
      </c>
      <c r="AY661" s="19">
        <f>IF(係数3!E661="","",係数3!E661)</f>
        <v>0</v>
      </c>
      <c r="AZ661" s="19" t="str">
        <f>IF(係数3!F661="","",係数3!F661)</f>
        <v>四国電力(株)</v>
      </c>
      <c r="BA661" s="19" t="str">
        <f>IF(係数3!G661="","",係数3!G661)</f>
        <v>四国電力(株)_メニューB</v>
      </c>
      <c r="BB661" s="19">
        <f t="shared" si="28"/>
        <v>0</v>
      </c>
      <c r="BD661" s="19" t="str">
        <f>IF(係数3!L662="","",係数3!L662)</f>
        <v/>
      </c>
    </row>
    <row r="662" spans="47:56">
      <c r="AU662" s="19" t="str">
        <f>IF(係数3!A662="","",係数3!A662)</f>
        <v/>
      </c>
      <c r="AV662" s="19" t="str">
        <f>IF(係数3!B662="","",係数3!B662)</f>
        <v/>
      </c>
      <c r="AW662" s="19" t="str">
        <f>IF(係数3!C662="","",係数3!C662)</f>
        <v>メニューC(残差)</v>
      </c>
      <c r="AX662" s="19">
        <f>IF(係数3!D662="","",係数3!D662)</f>
        <v>4.57E-4</v>
      </c>
      <c r="AY662" s="19">
        <f>IF(係数3!E662="","",係数3!E662)</f>
        <v>4.57E-4</v>
      </c>
      <c r="AZ662" s="19" t="str">
        <f>IF(係数3!F662="","",係数3!F662)</f>
        <v>四国電力(株)</v>
      </c>
      <c r="BA662" s="19" t="str">
        <f>IF(係数3!G662="","",係数3!G662)</f>
        <v>四国電力(株)_メニューC(残差)</v>
      </c>
      <c r="BB662" s="19">
        <f t="shared" si="28"/>
        <v>0.45700000000000002</v>
      </c>
      <c r="BD662" s="19" t="str">
        <f>IF(係数3!L663="","",係数3!L663)</f>
        <v/>
      </c>
    </row>
    <row r="663" spans="47:56">
      <c r="AU663" s="19" t="str">
        <f>IF(係数3!A663="","",係数3!A663)</f>
        <v/>
      </c>
      <c r="AV663" s="19" t="str">
        <f>IF(係数3!B663="","",係数3!B663)</f>
        <v/>
      </c>
      <c r="AW663" s="19" t="str">
        <f>IF(係数3!C663="","",係数3!C663)</f>
        <v>(参考値)事業者全体</v>
      </c>
      <c r="AX663" s="19">
        <f>IF(係数3!D663="","",係数3!D663)</f>
        <v>4.4799999999999999E-4</v>
      </c>
      <c r="AY663" s="19">
        <f>IF(係数3!E663="","",係数3!E663)</f>
        <v>4.4799999999999999E-4</v>
      </c>
      <c r="AZ663" s="19" t="str">
        <f>IF(係数3!F663="","",係数3!F663)</f>
        <v>四国電力(株)</v>
      </c>
      <c r="BA663" s="19" t="str">
        <f>IF(係数3!G663="","",係数3!G663)</f>
        <v>四国電力(株)_(参考値)事業者全体</v>
      </c>
      <c r="BB663" s="19">
        <f t="shared" si="28"/>
        <v>0.44800000000000001</v>
      </c>
      <c r="BD663" s="19" t="str">
        <f>IF(係数3!L664="","",係数3!L664)</f>
        <v/>
      </c>
    </row>
    <row r="664" spans="47:56">
      <c r="AU664" s="19" t="str">
        <f>IF(係数3!A664="","",係数3!A664)</f>
        <v>A0275</v>
      </c>
      <c r="AV664" s="19" t="str">
        <f>IF(係数3!B664="","",係数3!B664)</f>
        <v>九州電力(株)</v>
      </c>
      <c r="AW664" s="19" t="str">
        <f>IF(係数3!C664="","",係数3!C664)</f>
        <v>メニューA</v>
      </c>
      <c r="AX664" s="19">
        <f>IF(係数3!D664="","",係数3!D664)</f>
        <v>0</v>
      </c>
      <c r="AY664" s="19">
        <f>IF(係数3!E664="","",係数3!E664)</f>
        <v>0</v>
      </c>
      <c r="AZ664" s="19" t="str">
        <f>IF(係数3!F664="","",係数3!F664)</f>
        <v>九州電力(株)</v>
      </c>
      <c r="BA664" s="19" t="str">
        <f>IF(係数3!G664="","",係数3!G664)</f>
        <v>九州電力(株)_メニューA</v>
      </c>
      <c r="BB664" s="19">
        <f t="shared" si="28"/>
        <v>0</v>
      </c>
      <c r="BD664" s="19" t="str">
        <f>IF(係数3!L665="","",係数3!L665)</f>
        <v/>
      </c>
    </row>
    <row r="665" spans="47:56">
      <c r="AU665" s="19" t="str">
        <f>IF(係数3!A665="","",係数3!A665)</f>
        <v/>
      </c>
      <c r="AV665" s="19" t="str">
        <f>IF(係数3!B665="","",係数3!B665)</f>
        <v/>
      </c>
      <c r="AW665" s="19" t="str">
        <f>IF(係数3!C665="","",係数3!C665)</f>
        <v>メニューB(残差)</v>
      </c>
      <c r="AX665" s="19">
        <f>IF(係数3!D665="","",係数3!D665)</f>
        <v>4.7199999999999998E-4</v>
      </c>
      <c r="AY665" s="19">
        <f>IF(係数3!E665="","",係数3!E665)</f>
        <v>4.7199999999999998E-4</v>
      </c>
      <c r="AZ665" s="19" t="str">
        <f>IF(係数3!F665="","",係数3!F665)</f>
        <v>九州電力(株)</v>
      </c>
      <c r="BA665" s="19" t="str">
        <f>IF(係数3!G665="","",係数3!G665)</f>
        <v>九州電力(株)_メニューB(残差)</v>
      </c>
      <c r="BB665" s="19">
        <f t="shared" si="28"/>
        <v>0.47199999999999998</v>
      </c>
      <c r="BD665" s="19" t="str">
        <f>IF(係数3!L666="","",係数3!L666)</f>
        <v/>
      </c>
    </row>
    <row r="666" spans="47:56">
      <c r="AU666" s="19" t="str">
        <f>IF(係数3!A666="","",係数3!A666)</f>
        <v/>
      </c>
      <c r="AV666" s="19" t="str">
        <f>IF(係数3!B666="","",係数3!B666)</f>
        <v/>
      </c>
      <c r="AW666" s="19" t="str">
        <f>IF(係数3!C666="","",係数3!C666)</f>
        <v>(参考値)事業者全体</v>
      </c>
      <c r="AX666" s="19">
        <f>IF(係数3!D666="","",係数3!D666)</f>
        <v>4.4900000000000002E-4</v>
      </c>
      <c r="AY666" s="19">
        <f>IF(係数3!E666="","",係数3!E666)</f>
        <v>4.4900000000000002E-4</v>
      </c>
      <c r="AZ666" s="19" t="str">
        <f>IF(係数3!F666="","",係数3!F666)</f>
        <v>九州電力(株)</v>
      </c>
      <c r="BA666" s="19" t="str">
        <f>IF(係数3!G666="","",係数3!G666)</f>
        <v>九州電力(株)_(参考値)事業者全体</v>
      </c>
      <c r="BB666" s="19">
        <f t="shared" si="28"/>
        <v>0.44900000000000001</v>
      </c>
      <c r="BD666" s="19" t="str">
        <f>IF(係数3!L667="","",係数3!L667)</f>
        <v/>
      </c>
    </row>
    <row r="667" spans="47:56">
      <c r="AU667" s="19" t="str">
        <f>IF(係数3!A667="","",係数3!A667)</f>
        <v>A0276</v>
      </c>
      <c r="AV667" s="19" t="str">
        <f>IF(係数3!B667="","",係数3!B667)</f>
        <v>沖縄電力(株)</v>
      </c>
      <c r="AW667" s="19" t="str">
        <f>IF(係数3!C667="","",係数3!C667)</f>
        <v>メニューA</v>
      </c>
      <c r="AX667" s="19">
        <f>IF(係数3!D667="","",係数3!D667)</f>
        <v>0</v>
      </c>
      <c r="AY667" s="19">
        <f>IF(係数3!E667="","",係数3!E667)</f>
        <v>0</v>
      </c>
      <c r="AZ667" s="19" t="str">
        <f>IF(係数3!F667="","",係数3!F667)</f>
        <v>沖縄電力(株)</v>
      </c>
      <c r="BA667" s="19" t="str">
        <f>IF(係数3!G667="","",係数3!G667)</f>
        <v>沖縄電力(株)_メニューA</v>
      </c>
      <c r="BB667" s="19">
        <f t="shared" si="28"/>
        <v>0</v>
      </c>
      <c r="BD667" s="19" t="str">
        <f>IF(係数3!L668="","",係数3!L668)</f>
        <v/>
      </c>
    </row>
    <row r="668" spans="47:56">
      <c r="AU668" s="19" t="str">
        <f>IF(係数3!A668="","",係数3!A668)</f>
        <v/>
      </c>
      <c r="AV668" s="19" t="str">
        <f>IF(係数3!B668="","",係数3!B668)</f>
        <v/>
      </c>
      <c r="AW668" s="19" t="str">
        <f>IF(係数3!C668="","",係数3!C668)</f>
        <v>メニューB(残差)</v>
      </c>
      <c r="AX668" s="19">
        <f>IF(係数3!D668="","",係数3!D668)</f>
        <v>6.8499999999999995E-4</v>
      </c>
      <c r="AY668" s="19">
        <f>IF(係数3!E668="","",係数3!E668)</f>
        <v>6.8499999999999995E-4</v>
      </c>
      <c r="AZ668" s="19" t="str">
        <f>IF(係数3!F668="","",係数3!F668)</f>
        <v>沖縄電力(株)</v>
      </c>
      <c r="BA668" s="19" t="str">
        <f>IF(係数3!G668="","",係数3!G668)</f>
        <v>沖縄電力(株)_メニューB(残差)</v>
      </c>
      <c r="BB668" s="19">
        <f t="shared" si="28"/>
        <v>0.68499999999999994</v>
      </c>
      <c r="BD668" s="19" t="str">
        <f>IF(係数3!L669="","",係数3!L669)</f>
        <v/>
      </c>
    </row>
    <row r="669" spans="47:56">
      <c r="AU669" s="19" t="str">
        <f>IF(係数3!A669="","",係数3!A669)</f>
        <v/>
      </c>
      <c r="AV669" s="19" t="str">
        <f>IF(係数3!B669="","",係数3!B669)</f>
        <v/>
      </c>
      <c r="AW669" s="19" t="str">
        <f>IF(係数3!C669="","",係数3!C669)</f>
        <v>(参考値)事業者全体</v>
      </c>
      <c r="AX669" s="19">
        <f>IF(係数3!D669="","",係数3!D669)</f>
        <v>6.7699999999999998E-4</v>
      </c>
      <c r="AY669" s="19">
        <f>IF(係数3!E669="","",係数3!E669)</f>
        <v>6.7699999999999998E-4</v>
      </c>
      <c r="AZ669" s="19" t="str">
        <f>IF(係数3!F669="","",係数3!F669)</f>
        <v>沖縄電力(株)</v>
      </c>
      <c r="BA669" s="19" t="str">
        <f>IF(係数3!G669="","",係数3!G669)</f>
        <v>沖縄電力(株)_(参考値)事業者全体</v>
      </c>
      <c r="BB669" s="19">
        <f t="shared" si="28"/>
        <v>0.67699999999999994</v>
      </c>
      <c r="BD669" s="19" t="str">
        <f>IF(係数3!L670="","",係数3!L670)</f>
        <v/>
      </c>
    </row>
    <row r="670" spans="47:56">
      <c r="AU670" s="19" t="str">
        <f>IF(係数3!A670="","",係数3!A670)</f>
        <v>A0277</v>
      </c>
      <c r="AV670" s="19" t="str">
        <f>IF(係数3!B670="","",係数3!B670)</f>
        <v>北日本石油(株)</v>
      </c>
      <c r="AW670" s="19" t="str">
        <f>IF(係数3!C670="","",係数3!C670)</f>
        <v/>
      </c>
      <c r="AX670" s="19">
        <f>IF(係数3!D670="","",係数3!D670)</f>
        <v>4.8999999999999998E-4</v>
      </c>
      <c r="AY670" s="19">
        <f>IF(係数3!E670="","",係数3!E670)</f>
        <v>4.8999999999999998E-4</v>
      </c>
      <c r="AZ670" s="19" t="str">
        <f>IF(係数3!F670="","",係数3!F670)</f>
        <v>北日本石油(株)</v>
      </c>
      <c r="BA670" s="19" t="str">
        <f>IF(係数3!G670="","",係数3!G670)</f>
        <v>北日本石油(株)_</v>
      </c>
      <c r="BB670" s="19">
        <f t="shared" si="28"/>
        <v>0.49</v>
      </c>
      <c r="BD670" s="19" t="str">
        <f>IF(係数3!L671="","",係数3!L671)</f>
        <v/>
      </c>
    </row>
    <row r="671" spans="47:56">
      <c r="AU671" s="19" t="str">
        <f>IF(係数3!A671="","",係数3!A671)</f>
        <v>A0278</v>
      </c>
      <c r="AV671" s="19" t="str">
        <f>IF(係数3!B671="","",係数3!B671)</f>
        <v>千葉電力(株)</v>
      </c>
      <c r="AW671" s="19" t="str">
        <f>IF(係数3!C671="","",係数3!C671)</f>
        <v/>
      </c>
      <c r="AX671" s="19">
        <f>IF(係数3!D671="","",係数3!D671)</f>
        <v>4.64E-4</v>
      </c>
      <c r="AY671" s="19">
        <f>IF(係数3!E671="","",係数3!E671)</f>
        <v>4.64E-4</v>
      </c>
      <c r="AZ671" s="19" t="str">
        <f>IF(係数3!F671="","",係数3!F671)</f>
        <v>千葉電力(株)</v>
      </c>
      <c r="BA671" s="19" t="str">
        <f>IF(係数3!G671="","",係数3!G671)</f>
        <v>千葉電力(株)_</v>
      </c>
      <c r="BB671" s="19">
        <f t="shared" si="28"/>
        <v>0.46400000000000002</v>
      </c>
      <c r="BD671" s="19" t="str">
        <f>IF(係数3!L672="","",係数3!L672)</f>
        <v/>
      </c>
    </row>
    <row r="672" spans="47:56">
      <c r="AU672" s="19" t="str">
        <f>IF(係数3!A672="","",係数3!A672)</f>
        <v>A0280</v>
      </c>
      <c r="AV672" s="19" t="str">
        <f>IF(係数3!B672="","",係数3!B672)</f>
        <v>やめエネルギー(株)</v>
      </c>
      <c r="AW672" s="19" t="str">
        <f>IF(係数3!C672="","",係数3!C672)</f>
        <v/>
      </c>
      <c r="AX672" s="19">
        <f>IF(係数3!D672="","",係数3!D672)</f>
        <v>4.26E-4</v>
      </c>
      <c r="AY672" s="19">
        <f>IF(係数3!E672="","",係数3!E672)</f>
        <v>4.26E-4</v>
      </c>
      <c r="AZ672" s="19" t="str">
        <f>IF(係数3!F672="","",係数3!F672)</f>
        <v>やめエネルギー(株)</v>
      </c>
      <c r="BA672" s="19" t="str">
        <f>IF(係数3!G672="","",係数3!G672)</f>
        <v>やめエネルギー(株)_</v>
      </c>
      <c r="BB672" s="19">
        <f t="shared" si="28"/>
        <v>0.42599999999999999</v>
      </c>
      <c r="BD672" s="19" t="str">
        <f>IF(係数3!L673="","",係数3!L673)</f>
        <v/>
      </c>
    </row>
    <row r="673" spans="47:56">
      <c r="AU673" s="19" t="str">
        <f>IF(係数3!A673="","",係数3!A673)</f>
        <v>A0281</v>
      </c>
      <c r="AV673" s="19" t="str">
        <f>IF(係数3!B673="","",係数3!B673)</f>
        <v>(株)アースインフィニティ</v>
      </c>
      <c r="AW673" s="19" t="str">
        <f>IF(係数3!C673="","",係数3!C673)</f>
        <v/>
      </c>
      <c r="AX673" s="19">
        <f>IF(係数3!D673="","",係数3!D673)</f>
        <v>6.78E-4</v>
      </c>
      <c r="AY673" s="19">
        <f>IF(係数3!E673="","",係数3!E673)</f>
        <v>6.78E-4</v>
      </c>
      <c r="AZ673" s="19" t="str">
        <f>IF(係数3!F673="","",係数3!F673)</f>
        <v>(株)アースインフィニティ</v>
      </c>
      <c r="BA673" s="19" t="str">
        <f>IF(係数3!G673="","",係数3!G673)</f>
        <v>(株)アースインフィニティ_</v>
      </c>
      <c r="BB673" s="19">
        <f t="shared" si="28"/>
        <v>0.67800000000000005</v>
      </c>
      <c r="BD673" s="19" t="str">
        <f>IF(係数3!L674="","",係数3!L674)</f>
        <v/>
      </c>
    </row>
    <row r="674" spans="47:56">
      <c r="AU674" s="19" t="str">
        <f>IF(係数3!A674="","",係数3!A674)</f>
        <v>A0283</v>
      </c>
      <c r="AV674" s="19" t="str">
        <f>IF(係数3!B674="","",係数3!B674)</f>
        <v>足利ガス(株)</v>
      </c>
      <c r="AW674" s="19" t="str">
        <f>IF(係数3!C674="","",係数3!C674)</f>
        <v/>
      </c>
      <c r="AX674" s="19">
        <f>IF(係数3!D674="","",係数3!D674)</f>
        <v>4.1899999999999999E-4</v>
      </c>
      <c r="AY674" s="19">
        <f>IF(係数3!E674="","",係数3!E674)</f>
        <v>4.1899999999999999E-4</v>
      </c>
      <c r="AZ674" s="19" t="str">
        <f>IF(係数3!F674="","",係数3!F674)</f>
        <v>足利ガス(株)</v>
      </c>
      <c r="BA674" s="19" t="str">
        <f>IF(係数3!G674="","",係数3!G674)</f>
        <v>足利ガス(株)_</v>
      </c>
      <c r="BB674" s="19">
        <f t="shared" si="28"/>
        <v>0.41899999999999998</v>
      </c>
      <c r="BD674" s="19" t="str">
        <f>IF(係数3!L675="","",係数3!L675)</f>
        <v/>
      </c>
    </row>
    <row r="675" spans="47:56">
      <c r="AU675" s="19" t="str">
        <f>IF(係数3!A675="","",係数3!A675)</f>
        <v>A0284</v>
      </c>
      <c r="AV675" s="19" t="str">
        <f>IF(係数3!B675="","",係数3!B675)</f>
        <v>(株)Misumi</v>
      </c>
      <c r="AW675" s="19" t="str">
        <f>IF(係数3!C675="","",係数3!C675)</f>
        <v/>
      </c>
      <c r="AX675" s="19">
        <f>IF(係数3!D675="","",係数3!D675)</f>
        <v>3.2400000000000001E-4</v>
      </c>
      <c r="AY675" s="19">
        <f>IF(係数3!E675="","",係数3!E675)</f>
        <v>3.2400000000000001E-4</v>
      </c>
      <c r="AZ675" s="19" t="str">
        <f>IF(係数3!F675="","",係数3!F675)</f>
        <v>(株)Misumi</v>
      </c>
      <c r="BA675" s="19" t="str">
        <f>IF(係数3!G675="","",係数3!G675)</f>
        <v>(株)Misumi_</v>
      </c>
      <c r="BB675" s="19">
        <f t="shared" si="28"/>
        <v>0.32400000000000001</v>
      </c>
      <c r="BD675" s="19" t="str">
        <f>IF(係数3!L676="","",係数3!L676)</f>
        <v/>
      </c>
    </row>
    <row r="676" spans="47:56">
      <c r="AU676" s="19" t="str">
        <f>IF(係数3!A676="","",係数3!A676)</f>
        <v>A0285</v>
      </c>
      <c r="AV676" s="19" t="str">
        <f>IF(係数3!B676="","",係数3!B676)</f>
        <v>米子瓦斯(株)</v>
      </c>
      <c r="AW676" s="19" t="str">
        <f>IF(係数3!C676="","",係数3!C676)</f>
        <v/>
      </c>
      <c r="AX676" s="19">
        <f>IF(係数3!D676="","",係数3!D676)</f>
        <v>4.3899999999999999E-4</v>
      </c>
      <c r="AY676" s="19">
        <f>IF(係数3!E676="","",係数3!E676)</f>
        <v>4.3899999999999999E-4</v>
      </c>
      <c r="AZ676" s="19" t="str">
        <f>IF(係数3!F676="","",係数3!F676)</f>
        <v>米子瓦斯(株)</v>
      </c>
      <c r="BA676" s="19" t="str">
        <f>IF(係数3!G676="","",係数3!G676)</f>
        <v>米子瓦斯(株)_</v>
      </c>
      <c r="BB676" s="19">
        <f t="shared" si="28"/>
        <v>0.439</v>
      </c>
      <c r="BD676" s="19" t="str">
        <f>IF(係数3!L677="","",係数3!L677)</f>
        <v/>
      </c>
    </row>
    <row r="677" spans="47:56">
      <c r="AU677" s="19" t="str">
        <f>IF(係数3!A677="","",係数3!A677)</f>
        <v>A0286</v>
      </c>
      <c r="AV677" s="19" t="str">
        <f>IF(係数3!B677="","",係数3!B677)</f>
        <v>(株)エルピオ</v>
      </c>
      <c r="AW677" s="19" t="str">
        <f>IF(係数3!C677="","",係数3!C677)</f>
        <v>メニューA</v>
      </c>
      <c r="AX677" s="19">
        <f>IF(係数3!D677="","",係数3!D677)</f>
        <v>0</v>
      </c>
      <c r="AY677" s="19">
        <f>IF(係数3!E677="","",係数3!E677)</f>
        <v>0</v>
      </c>
      <c r="AZ677" s="19" t="str">
        <f>IF(係数3!F677="","",係数3!F677)</f>
        <v>(株)エルピオ</v>
      </c>
      <c r="BA677" s="19" t="str">
        <f>IF(係数3!G677="","",係数3!G677)</f>
        <v>(株)エルピオ_メニューA</v>
      </c>
      <c r="BB677" s="19">
        <f t="shared" si="28"/>
        <v>0</v>
      </c>
      <c r="BD677" s="19" t="str">
        <f>IF(係数3!L678="","",係数3!L678)</f>
        <v/>
      </c>
    </row>
    <row r="678" spans="47:56">
      <c r="AU678" s="19" t="str">
        <f>IF(係数3!A678="","",係数3!A678)</f>
        <v/>
      </c>
      <c r="AV678" s="19" t="str">
        <f>IF(係数3!B678="","",係数3!B678)</f>
        <v/>
      </c>
      <c r="AW678" s="19" t="str">
        <f>IF(係数3!C678="","",係数3!C678)</f>
        <v>メニューB(残差)</v>
      </c>
      <c r="AX678" s="19">
        <f>IF(係数3!D678="","",係数3!D678)</f>
        <v>0</v>
      </c>
      <c r="AY678" s="19">
        <f>IF(係数3!E678="","",係数3!E678)</f>
        <v>0</v>
      </c>
      <c r="AZ678" s="19" t="str">
        <f>IF(係数3!F678="","",係数3!F678)</f>
        <v>(株)エルピオ</v>
      </c>
      <c r="BA678" s="19" t="str">
        <f>IF(係数3!G678="","",係数3!G678)</f>
        <v>(株)エルピオ_メニューB(残差)</v>
      </c>
      <c r="BB678" s="19">
        <f t="shared" si="28"/>
        <v>0</v>
      </c>
      <c r="BD678" s="19" t="str">
        <f>IF(係数3!L679="","",係数3!L679)</f>
        <v/>
      </c>
    </row>
    <row r="679" spans="47:56">
      <c r="AU679" s="19" t="str">
        <f>IF(係数3!A679="","",係数3!A679)</f>
        <v/>
      </c>
      <c r="AV679" s="19" t="str">
        <f>IF(係数3!B679="","",係数3!B679)</f>
        <v/>
      </c>
      <c r="AW679" s="19" t="str">
        <f>IF(係数3!C679="","",係数3!C679)</f>
        <v>(参考値)事業者全体</v>
      </c>
      <c r="AX679" s="19">
        <f>IF(係数3!D679="","",係数3!D679)</f>
        <v>0</v>
      </c>
      <c r="AY679" s="19">
        <f>IF(係数3!E679="","",係数3!E679)</f>
        <v>0</v>
      </c>
      <c r="AZ679" s="19" t="str">
        <f>IF(係数3!F679="","",係数3!F679)</f>
        <v>(株)エルピオ</v>
      </c>
      <c r="BA679" s="19" t="str">
        <f>IF(係数3!G679="","",係数3!G679)</f>
        <v>(株)エルピオ_(参考値)事業者全体</v>
      </c>
      <c r="BB679" s="19">
        <f t="shared" si="28"/>
        <v>0</v>
      </c>
      <c r="BD679" s="19" t="str">
        <f>IF(係数3!L680="","",係数3!L680)</f>
        <v/>
      </c>
    </row>
    <row r="680" spans="47:56">
      <c r="AU680" s="19" t="str">
        <f>IF(係数3!A680="","",係数3!A680)</f>
        <v>A0287</v>
      </c>
      <c r="AV680" s="19" t="str">
        <f>IF(係数3!B680="","",係数3!B680)</f>
        <v>浜田ガス(株)</v>
      </c>
      <c r="AW680" s="19" t="str">
        <f>IF(係数3!C680="","",係数3!C680)</f>
        <v/>
      </c>
      <c r="AX680" s="19">
        <f>IF(係数3!D680="","",係数3!D680)</f>
        <v>4.3800000000000002E-4</v>
      </c>
      <c r="AY680" s="19">
        <f>IF(係数3!E680="","",係数3!E680)</f>
        <v>4.3800000000000002E-4</v>
      </c>
      <c r="AZ680" s="19" t="str">
        <f>IF(係数3!F680="","",係数3!F680)</f>
        <v>浜田ガス(株)</v>
      </c>
      <c r="BA680" s="19" t="str">
        <f>IF(係数3!G680="","",係数3!G680)</f>
        <v>浜田ガス(株)_</v>
      </c>
      <c r="BB680" s="19">
        <f t="shared" si="28"/>
        <v>0.438</v>
      </c>
      <c r="BD680" s="19" t="str">
        <f>IF(係数3!L681="","",係数3!L681)</f>
        <v/>
      </c>
    </row>
    <row r="681" spans="47:56">
      <c r="AU681" s="19" t="str">
        <f>IF(係数3!A681="","",係数3!A681)</f>
        <v>A0288</v>
      </c>
      <c r="AV681" s="19" t="str">
        <f>IF(係数3!B681="","",係数3!B681)</f>
        <v>(株)アメニティ電力</v>
      </c>
      <c r="AW681" s="19" t="str">
        <f>IF(係数3!C681="","",係数3!C681)</f>
        <v/>
      </c>
      <c r="AX681" s="19">
        <f>IF(係数3!D681="","",係数3!D681)</f>
        <v>6.1300000000000005E-4</v>
      </c>
      <c r="AY681" s="19">
        <f>IF(係数3!E681="","",係数3!E681)</f>
        <v>6.1300000000000005E-4</v>
      </c>
      <c r="AZ681" s="19" t="str">
        <f>IF(係数3!F681="","",係数3!F681)</f>
        <v>(株)アメニティ電力</v>
      </c>
      <c r="BA681" s="19" t="str">
        <f>IF(係数3!G681="","",係数3!G681)</f>
        <v>(株)アメニティ電力_</v>
      </c>
      <c r="BB681" s="19">
        <f t="shared" si="28"/>
        <v>0.6130000000000001</v>
      </c>
      <c r="BD681" s="19" t="str">
        <f>IF(係数3!L682="","",係数3!L682)</f>
        <v/>
      </c>
    </row>
    <row r="682" spans="47:56">
      <c r="AU682" s="19" t="str">
        <f>IF(係数3!A682="","",係数3!A682)</f>
        <v>A0292</v>
      </c>
      <c r="AV682" s="19" t="str">
        <f>IF(係数3!B682="","",係数3!B682)</f>
        <v>岡田建設(株)</v>
      </c>
      <c r="AW682" s="19" t="str">
        <f>IF(係数3!C682="","",係数3!C682)</f>
        <v/>
      </c>
      <c r="AX682" s="19">
        <f>IF(係数3!D682="","",係数3!D682)</f>
        <v>6.1200000000000002E-4</v>
      </c>
      <c r="AY682" s="19">
        <f>IF(係数3!E682="","",係数3!E682)</f>
        <v>6.1200000000000002E-4</v>
      </c>
      <c r="AZ682" s="19" t="str">
        <f>IF(係数3!F682="","",係数3!F682)</f>
        <v>岡田建設(株)</v>
      </c>
      <c r="BA682" s="19" t="str">
        <f>IF(係数3!G682="","",係数3!G682)</f>
        <v>岡田建設(株)_</v>
      </c>
      <c r="BB682" s="19">
        <f t="shared" si="28"/>
        <v>0.61199999999999999</v>
      </c>
      <c r="BD682" s="19" t="str">
        <f>IF(係数3!L683="","",係数3!L683)</f>
        <v/>
      </c>
    </row>
    <row r="683" spans="47:56">
      <c r="AU683" s="19" t="str">
        <f>IF(係数3!A683="","",係数3!A683)</f>
        <v>A0293</v>
      </c>
      <c r="AV683" s="19" t="str">
        <f>IF(係数3!B683="","",係数3!B683)</f>
        <v>出雲ガス(株)</v>
      </c>
      <c r="AW683" s="19" t="str">
        <f>IF(係数3!C683="","",係数3!C683)</f>
        <v/>
      </c>
      <c r="AX683" s="19">
        <f>IF(係数3!D683="","",係数3!D683)</f>
        <v>4.08E-4</v>
      </c>
      <c r="AY683" s="19">
        <f>IF(係数3!E683="","",係数3!E683)</f>
        <v>4.08E-4</v>
      </c>
      <c r="AZ683" s="19" t="str">
        <f>IF(係数3!F683="","",係数3!F683)</f>
        <v>出雲ガス(株)</v>
      </c>
      <c r="BA683" s="19" t="str">
        <f>IF(係数3!G683="","",係数3!G683)</f>
        <v>出雲ガス(株)_</v>
      </c>
      <c r="BB683" s="19">
        <f t="shared" si="28"/>
        <v>0.40799999999999997</v>
      </c>
      <c r="BD683" s="19" t="str">
        <f>IF(係数3!L684="","",係数3!L684)</f>
        <v/>
      </c>
    </row>
    <row r="684" spans="47:56">
      <c r="AU684" s="19" t="str">
        <f>IF(係数3!A684="","",係数3!A684)</f>
        <v>A0295</v>
      </c>
      <c r="AV684" s="19" t="str">
        <f>IF(係数3!B684="","",係数3!B684)</f>
        <v>一般社団法人グリーンコープでんき</v>
      </c>
      <c r="AW684" s="19" t="str">
        <f>IF(係数3!C684="","",係数3!C684)</f>
        <v>メニューA</v>
      </c>
      <c r="AX684" s="19">
        <f>IF(係数3!D684="","",係数3!D684)</f>
        <v>0</v>
      </c>
      <c r="AY684" s="19">
        <f>IF(係数3!E684="","",係数3!E684)</f>
        <v>0</v>
      </c>
      <c r="AZ684" s="19" t="str">
        <f>IF(係数3!F684="","",係数3!F684)</f>
        <v>一般社団法人グリーンコープでんき</v>
      </c>
      <c r="BA684" s="19" t="str">
        <f>IF(係数3!G684="","",係数3!G684)</f>
        <v>一般社団法人グリーンコープでんき_メニューA</v>
      </c>
      <c r="BB684" s="19">
        <f t="shared" si="28"/>
        <v>0</v>
      </c>
      <c r="BD684" s="19" t="str">
        <f>IF(係数3!L685="","",係数3!L685)</f>
        <v/>
      </c>
    </row>
    <row r="685" spans="47:56">
      <c r="AU685" s="19" t="str">
        <f>IF(係数3!A685="","",係数3!A685)</f>
        <v/>
      </c>
      <c r="AV685" s="19" t="str">
        <f>IF(係数3!B685="","",係数3!B685)</f>
        <v/>
      </c>
      <c r="AW685" s="19" t="str">
        <f>IF(係数3!C685="","",係数3!C685)</f>
        <v>メニューB</v>
      </c>
      <c r="AX685" s="19">
        <f>IF(係数3!D685="","",係数3!D685)</f>
        <v>0</v>
      </c>
      <c r="AY685" s="19">
        <f>IF(係数3!E685="","",係数3!E685)</f>
        <v>0</v>
      </c>
      <c r="AZ685" s="19" t="str">
        <f>IF(係数3!F685="","",係数3!F685)</f>
        <v>一般社団法人グリーンコープでんき</v>
      </c>
      <c r="BA685" s="19" t="str">
        <f>IF(係数3!G685="","",係数3!G685)</f>
        <v>一般社団法人グリーンコープでんき_メニューB</v>
      </c>
      <c r="BB685" s="19">
        <f t="shared" si="28"/>
        <v>0</v>
      </c>
      <c r="BD685" s="19" t="str">
        <f>IF(係数3!L686="","",係数3!L686)</f>
        <v/>
      </c>
    </row>
    <row r="686" spans="47:56">
      <c r="AU686" s="19" t="str">
        <f>IF(係数3!A686="","",係数3!A686)</f>
        <v/>
      </c>
      <c r="AV686" s="19" t="str">
        <f>IF(係数3!B686="","",係数3!B686)</f>
        <v/>
      </c>
      <c r="AW686" s="19" t="str">
        <f>IF(係数3!C686="","",係数3!C686)</f>
        <v>メニューC(残差)</v>
      </c>
      <c r="AX686" s="19">
        <f>IF(係数3!D686="","",係数3!D686)</f>
        <v>5.9400000000000002E-4</v>
      </c>
      <c r="AY686" s="19">
        <f>IF(係数3!E686="","",係数3!E686)</f>
        <v>5.9400000000000002E-4</v>
      </c>
      <c r="AZ686" s="19" t="str">
        <f>IF(係数3!F686="","",係数3!F686)</f>
        <v>一般社団法人グリーンコープでんき</v>
      </c>
      <c r="BA686" s="19" t="str">
        <f>IF(係数3!G686="","",係数3!G686)</f>
        <v>一般社団法人グリーンコープでんき_メニューC(残差)</v>
      </c>
      <c r="BB686" s="19">
        <f t="shared" si="28"/>
        <v>0.59399999999999997</v>
      </c>
      <c r="BD686" s="19" t="str">
        <f>IF(係数3!L687="","",係数3!L687)</f>
        <v/>
      </c>
    </row>
    <row r="687" spans="47:56">
      <c r="AU687" s="19" t="str">
        <f>IF(係数3!A687="","",係数3!A687)</f>
        <v/>
      </c>
      <c r="AV687" s="19" t="str">
        <f>IF(係数3!B687="","",係数3!B687)</f>
        <v/>
      </c>
      <c r="AW687" s="19" t="str">
        <f>IF(係数3!C687="","",係数3!C687)</f>
        <v>(参考値)事業者全体</v>
      </c>
      <c r="AX687" s="19">
        <f>IF(係数3!D687="","",係数3!D687)</f>
        <v>2.02E-4</v>
      </c>
      <c r="AY687" s="19">
        <f>IF(係数3!E687="","",係数3!E687)</f>
        <v>2.02E-4</v>
      </c>
      <c r="AZ687" s="19" t="str">
        <f>IF(係数3!F687="","",係数3!F687)</f>
        <v>一般社団法人グリーンコープでんき</v>
      </c>
      <c r="BA687" s="19" t="str">
        <f>IF(係数3!G687="","",係数3!G687)</f>
        <v>一般社団法人グリーンコープでんき_(参考値)事業者全体</v>
      </c>
      <c r="BB687" s="19">
        <f t="shared" si="28"/>
        <v>0.20200000000000001</v>
      </c>
      <c r="BD687" s="19" t="str">
        <f>IF(係数3!L688="","",係数3!L688)</f>
        <v/>
      </c>
    </row>
    <row r="688" spans="47:56">
      <c r="AU688" s="19" t="str">
        <f>IF(係数3!A688="","",係数3!A688)</f>
        <v>A0296</v>
      </c>
      <c r="AV688" s="19" t="str">
        <f>IF(係数3!B688="","",係数3!B688)</f>
        <v>公益財団法人東京都環境公社</v>
      </c>
      <c r="AW688" s="19" t="str">
        <f>IF(係数3!C688="","",係数3!C688)</f>
        <v>メニューA</v>
      </c>
      <c r="AX688" s="19">
        <f>IF(係数3!D688="","",係数3!D688)</f>
        <v>4.4799999999999999E-4</v>
      </c>
      <c r="AY688" s="19">
        <f>IF(係数3!E688="","",係数3!E688)</f>
        <v>4.4799999999999999E-4</v>
      </c>
      <c r="AZ688" s="19" t="str">
        <f>IF(係数3!F688="","",係数3!F688)</f>
        <v>公益財団法人東京都環境公社</v>
      </c>
      <c r="BA688" s="19" t="str">
        <f>IF(係数3!G688="","",係数3!G688)</f>
        <v>公益財団法人東京都環境公社_メニューA</v>
      </c>
      <c r="BB688" s="19">
        <f t="shared" si="28"/>
        <v>0.44800000000000001</v>
      </c>
      <c r="BD688" s="19" t="str">
        <f>IF(係数3!L689="","",係数3!L689)</f>
        <v/>
      </c>
    </row>
    <row r="689" spans="47:56">
      <c r="AU689" s="19" t="str">
        <f>IF(係数3!A689="","",係数3!A689)</f>
        <v/>
      </c>
      <c r="AV689" s="19" t="str">
        <f>IF(係数3!B689="","",係数3!B689)</f>
        <v/>
      </c>
      <c r="AW689" s="19" t="str">
        <f>IF(係数3!C689="","",係数3!C689)</f>
        <v>メニューB</v>
      </c>
      <c r="AX689" s="19">
        <f>IF(係数3!D689="","",係数3!D689)</f>
        <v>4.4799999999999999E-4</v>
      </c>
      <c r="AY689" s="19">
        <f>IF(係数3!E689="","",係数3!E689)</f>
        <v>4.4799999999999999E-4</v>
      </c>
      <c r="AZ689" s="19" t="str">
        <f>IF(係数3!F689="","",係数3!F689)</f>
        <v>公益財団法人東京都環境公社</v>
      </c>
      <c r="BA689" s="19" t="str">
        <f>IF(係数3!G689="","",係数3!G689)</f>
        <v>公益財団法人東京都環境公社_メニューB</v>
      </c>
      <c r="BB689" s="19">
        <f t="shared" si="28"/>
        <v>0.44800000000000001</v>
      </c>
      <c r="BD689" s="19" t="str">
        <f>IF(係数3!L690="","",係数3!L690)</f>
        <v/>
      </c>
    </row>
    <row r="690" spans="47:56">
      <c r="AU690" s="19" t="str">
        <f>IF(係数3!A690="","",係数3!A690)</f>
        <v/>
      </c>
      <c r="AV690" s="19" t="str">
        <f>IF(係数3!B690="","",係数3!B690)</f>
        <v/>
      </c>
      <c r="AW690" s="19" t="str">
        <f>IF(係数3!C690="","",係数3!C690)</f>
        <v>メニューC</v>
      </c>
      <c r="AX690" s="19">
        <f>IF(係数3!D690="","",係数3!D690)</f>
        <v>4.0700000000000003E-4</v>
      </c>
      <c r="AY690" s="19">
        <f>IF(係数3!E690="","",係数3!E690)</f>
        <v>4.0700000000000003E-4</v>
      </c>
      <c r="AZ690" s="19" t="str">
        <f>IF(係数3!F690="","",係数3!F690)</f>
        <v>公益財団法人東京都環境公社</v>
      </c>
      <c r="BA690" s="19" t="str">
        <f>IF(係数3!G690="","",係数3!G690)</f>
        <v>公益財団法人東京都環境公社_メニューC</v>
      </c>
      <c r="BB690" s="19">
        <f t="shared" si="28"/>
        <v>0.40700000000000003</v>
      </c>
      <c r="BD690" s="19" t="str">
        <f>IF(係数3!L691="","",係数3!L691)</f>
        <v/>
      </c>
    </row>
    <row r="691" spans="47:56">
      <c r="AU691" s="19" t="str">
        <f>IF(係数3!A691="","",係数3!A691)</f>
        <v/>
      </c>
      <c r="AV691" s="19" t="str">
        <f>IF(係数3!B691="","",係数3!B691)</f>
        <v/>
      </c>
      <c r="AW691" s="19" t="str">
        <f>IF(係数3!C691="","",係数3!C691)</f>
        <v>(参考値)事業者全体</v>
      </c>
      <c r="AX691" s="19">
        <f>IF(係数3!D691="","",係数3!D691)</f>
        <v>4.2400000000000001E-4</v>
      </c>
      <c r="AY691" s="19">
        <f>IF(係数3!E691="","",係数3!E691)</f>
        <v>4.2400000000000001E-4</v>
      </c>
      <c r="AZ691" s="19" t="str">
        <f>IF(係数3!F691="","",係数3!F691)</f>
        <v>公益財団法人東京都環境公社</v>
      </c>
      <c r="BA691" s="19" t="str">
        <f>IF(係数3!G691="","",係数3!G691)</f>
        <v>公益財団法人東京都環境公社_(参考値)事業者全体</v>
      </c>
      <c r="BB691" s="19">
        <f t="shared" si="28"/>
        <v>0.42399999999999999</v>
      </c>
      <c r="BD691" s="19" t="str">
        <f>IF(係数3!L692="","",係数3!L692)</f>
        <v/>
      </c>
    </row>
    <row r="692" spans="47:56">
      <c r="AU692" s="19" t="str">
        <f>IF(係数3!A692="","",係数3!A692)</f>
        <v>A0300</v>
      </c>
      <c r="AV692" s="19" t="str">
        <f>IF(係数3!B692="","",係数3!B692)</f>
        <v>(株)ファミリーネット・ジャパン</v>
      </c>
      <c r="AW692" s="19" t="str">
        <f>IF(係数3!C692="","",係数3!C692)</f>
        <v>メニューA</v>
      </c>
      <c r="AX692" s="19">
        <f>IF(係数3!D692="","",係数3!D692)</f>
        <v>0</v>
      </c>
      <c r="AY692" s="19">
        <f>IF(係数3!E692="","",係数3!E692)</f>
        <v>0</v>
      </c>
      <c r="AZ692" s="19" t="str">
        <f>IF(係数3!F692="","",係数3!F692)</f>
        <v>(株)ファミリーネット・ジャパン</v>
      </c>
      <c r="BA692" s="19" t="str">
        <f>IF(係数3!G692="","",係数3!G692)</f>
        <v>(株)ファミリーネット・ジャパン_メニューA</v>
      </c>
      <c r="BB692" s="19">
        <f t="shared" si="28"/>
        <v>0</v>
      </c>
      <c r="BD692" s="19" t="str">
        <f>IF(係数3!L693="","",係数3!L693)</f>
        <v/>
      </c>
    </row>
    <row r="693" spans="47:56">
      <c r="AU693" s="19" t="str">
        <f>IF(係数3!A693="","",係数3!A693)</f>
        <v/>
      </c>
      <c r="AV693" s="19" t="str">
        <f>IF(係数3!B693="","",係数3!B693)</f>
        <v/>
      </c>
      <c r="AW693" s="19" t="str">
        <f>IF(係数3!C693="","",係数3!C693)</f>
        <v>メニューB</v>
      </c>
      <c r="AX693" s="19">
        <f>IF(係数3!D693="","",係数3!D693)</f>
        <v>0</v>
      </c>
      <c r="AY693" s="19">
        <f>IF(係数3!E693="","",係数3!E693)</f>
        <v>0</v>
      </c>
      <c r="AZ693" s="19" t="str">
        <f>IF(係数3!F693="","",係数3!F693)</f>
        <v>(株)ファミリーネット・ジャパン</v>
      </c>
      <c r="BA693" s="19" t="str">
        <f>IF(係数3!G693="","",係数3!G693)</f>
        <v>(株)ファミリーネット・ジャパン_メニューB</v>
      </c>
      <c r="BB693" s="19">
        <f t="shared" si="28"/>
        <v>0</v>
      </c>
      <c r="BD693" s="19" t="str">
        <f>IF(係数3!L694="","",係数3!L694)</f>
        <v/>
      </c>
    </row>
    <row r="694" spans="47:56">
      <c r="AU694" s="19" t="str">
        <f>IF(係数3!A694="","",係数3!A694)</f>
        <v/>
      </c>
      <c r="AV694" s="19" t="str">
        <f>IF(係数3!B694="","",係数3!B694)</f>
        <v/>
      </c>
      <c r="AW694" s="19" t="str">
        <f>IF(係数3!C694="","",係数3!C694)</f>
        <v>メニューC</v>
      </c>
      <c r="AX694" s="19">
        <f>IF(係数3!D694="","",係数3!D694)</f>
        <v>0</v>
      </c>
      <c r="AY694" s="19">
        <f>IF(係数3!E694="","",係数3!E694)</f>
        <v>0</v>
      </c>
      <c r="AZ694" s="19" t="str">
        <f>IF(係数3!F694="","",係数3!F694)</f>
        <v>(株)ファミリーネット・ジャパン</v>
      </c>
      <c r="BA694" s="19" t="str">
        <f>IF(係数3!G694="","",係数3!G694)</f>
        <v>(株)ファミリーネット・ジャパン_メニューC</v>
      </c>
      <c r="BB694" s="19">
        <f t="shared" si="28"/>
        <v>0</v>
      </c>
      <c r="BD694" s="19" t="str">
        <f>IF(係数3!L695="","",係数3!L695)</f>
        <v/>
      </c>
    </row>
    <row r="695" spans="47:56">
      <c r="AU695" s="19" t="str">
        <f>IF(係数3!A695="","",係数3!A695)</f>
        <v/>
      </c>
      <c r="AV695" s="19" t="str">
        <f>IF(係数3!B695="","",係数3!B695)</f>
        <v/>
      </c>
      <c r="AW695" s="19" t="str">
        <f>IF(係数3!C695="","",係数3!C695)</f>
        <v>メニューD</v>
      </c>
      <c r="AX695" s="19">
        <f>IF(係数3!D695="","",係数3!D695)</f>
        <v>0</v>
      </c>
      <c r="AY695" s="19">
        <f>IF(係数3!E695="","",係数3!E695)</f>
        <v>0</v>
      </c>
      <c r="AZ695" s="19" t="str">
        <f>IF(係数3!F695="","",係数3!F695)</f>
        <v>(株)ファミリーネット・ジャパン</v>
      </c>
      <c r="BA695" s="19" t="str">
        <f>IF(係数3!G695="","",係数3!G695)</f>
        <v>(株)ファミリーネット・ジャパン_メニューD</v>
      </c>
      <c r="BB695" s="19">
        <f t="shared" si="28"/>
        <v>0</v>
      </c>
      <c r="BD695" s="19" t="str">
        <f>IF(係数3!L696="","",係数3!L696)</f>
        <v/>
      </c>
    </row>
    <row r="696" spans="47:56">
      <c r="AU696" s="19" t="str">
        <f>IF(係数3!A696="","",係数3!A696)</f>
        <v/>
      </c>
      <c r="AV696" s="19" t="str">
        <f>IF(係数3!B696="","",係数3!B696)</f>
        <v/>
      </c>
      <c r="AW696" s="19" t="str">
        <f>IF(係数3!C696="","",係数3!C696)</f>
        <v>メニューE(残差)</v>
      </c>
      <c r="AX696" s="19">
        <f>IF(係数3!D696="","",係数3!D696)</f>
        <v>3.3799999999999998E-4</v>
      </c>
      <c r="AY696" s="19">
        <f>IF(係数3!E696="","",係数3!E696)</f>
        <v>3.3799999999999998E-4</v>
      </c>
      <c r="AZ696" s="19" t="str">
        <f>IF(係数3!F696="","",係数3!F696)</f>
        <v>(株)ファミリーネット・ジャパン</v>
      </c>
      <c r="BA696" s="19" t="str">
        <f>IF(係数3!G696="","",係数3!G696)</f>
        <v>(株)ファミリーネット・ジャパン_メニューE(残差)</v>
      </c>
      <c r="BB696" s="19">
        <f t="shared" si="28"/>
        <v>0.33799999999999997</v>
      </c>
      <c r="BD696" s="19" t="str">
        <f>IF(係数3!L697="","",係数3!L697)</f>
        <v/>
      </c>
    </row>
    <row r="697" spans="47:56">
      <c r="AU697" s="19" t="str">
        <f>IF(係数3!A697="","",係数3!A697)</f>
        <v/>
      </c>
      <c r="AV697" s="19" t="str">
        <f>IF(係数3!B697="","",係数3!B697)</f>
        <v/>
      </c>
      <c r="AW697" s="19" t="str">
        <f>IF(係数3!C697="","",係数3!C697)</f>
        <v>(参考値)事業者全体</v>
      </c>
      <c r="AX697" s="19">
        <f>IF(係数3!D697="","",係数3!D697)</f>
        <v>2.9999999999999997E-4</v>
      </c>
      <c r="AY697" s="19">
        <f>IF(係数3!E697="","",係数3!E697)</f>
        <v>2.9999999999999997E-4</v>
      </c>
      <c r="AZ697" s="19" t="str">
        <f>IF(係数3!F697="","",係数3!F697)</f>
        <v>(株)ファミリーネット・ジャパン</v>
      </c>
      <c r="BA697" s="19" t="str">
        <f>IF(係数3!G697="","",係数3!G697)</f>
        <v>(株)ファミリーネット・ジャパン_(参考値)事業者全体</v>
      </c>
      <c r="BB697" s="19">
        <f t="shared" si="28"/>
        <v>0.3</v>
      </c>
      <c r="BD697" s="19" t="str">
        <f>IF(係数3!L698="","",係数3!L698)</f>
        <v/>
      </c>
    </row>
    <row r="698" spans="47:56">
      <c r="AU698" s="19" t="str">
        <f>IF(係数3!A698="","",係数3!A698)</f>
        <v>A0303</v>
      </c>
      <c r="AV698" s="19" t="str">
        <f>IF(係数3!B698="","",係数3!B698)</f>
        <v>MKステーションズ(株)</v>
      </c>
      <c r="AW698" s="19" t="str">
        <f>IF(係数3!C698="","",係数3!C698)</f>
        <v/>
      </c>
      <c r="AX698" s="19">
        <f>IF(係数3!D698="","",係数3!D698)</f>
        <v>6.1799999999999995E-4</v>
      </c>
      <c r="AY698" s="19">
        <f>IF(係数3!E698="","",係数3!E698)</f>
        <v>6.1799999999999995E-4</v>
      </c>
      <c r="AZ698" s="19" t="str">
        <f>IF(係数3!F698="","",係数3!F698)</f>
        <v>MKステーションズ(株)</v>
      </c>
      <c r="BA698" s="19" t="str">
        <f>IF(係数3!G698="","",係数3!G698)</f>
        <v>MKステーションズ(株)_</v>
      </c>
      <c r="BB698" s="19">
        <f t="shared" si="28"/>
        <v>0.61799999999999999</v>
      </c>
      <c r="BD698" s="19" t="str">
        <f>IF(係数3!L699="","",係数3!L699)</f>
        <v/>
      </c>
    </row>
    <row r="699" spans="47:56">
      <c r="AU699" s="19" t="str">
        <f>IF(係数3!A699="","",係数3!A699)</f>
        <v>A0305</v>
      </c>
      <c r="AV699" s="19" t="str">
        <f>IF(係数3!B699="","",係数3!B699)</f>
        <v>フラワーペイメント(株)</v>
      </c>
      <c r="AW699" s="19" t="str">
        <f>IF(係数3!C699="","",係数3!C699)</f>
        <v/>
      </c>
      <c r="AX699" s="19">
        <f>IF(係数3!D699="","",係数3!D699)</f>
        <v>6.5099999999999999E-4</v>
      </c>
      <c r="AY699" s="19">
        <f>IF(係数3!E699="","",係数3!E699)</f>
        <v>6.5099999999999999E-4</v>
      </c>
      <c r="AZ699" s="19" t="str">
        <f>IF(係数3!F699="","",係数3!F699)</f>
        <v>フラワーペイメント(株)</v>
      </c>
      <c r="BA699" s="19" t="str">
        <f>IF(係数3!G699="","",係数3!G699)</f>
        <v>フラワーペイメント(株)_</v>
      </c>
      <c r="BB699" s="19">
        <f t="shared" si="28"/>
        <v>0.65100000000000002</v>
      </c>
      <c r="BD699" s="19" t="str">
        <f>IF(係数3!L700="","",係数3!L700)</f>
        <v/>
      </c>
    </row>
    <row r="700" spans="47:56">
      <c r="AU700" s="19" t="str">
        <f>IF(係数3!A700="","",係数3!A700)</f>
        <v>A0306</v>
      </c>
      <c r="AV700" s="19" t="str">
        <f>IF(係数3!B700="","",係数3!B700)</f>
        <v>(株)JTBコミュニケーションデザイン</v>
      </c>
      <c r="AW700" s="19" t="str">
        <f>IF(係数3!C700="","",係数3!C700)</f>
        <v/>
      </c>
      <c r="AX700" s="19">
        <f>IF(係数3!D700="","",係数3!D700)</f>
        <v>4.9799999999999996E-4</v>
      </c>
      <c r="AY700" s="19">
        <f>IF(係数3!E700="","",係数3!E700)</f>
        <v>4.9799999999999996E-4</v>
      </c>
      <c r="AZ700" s="19" t="str">
        <f>IF(係数3!F700="","",係数3!F700)</f>
        <v>(株)JTBコミュニケーションデザイン</v>
      </c>
      <c r="BA700" s="19" t="str">
        <f>IF(係数3!G700="","",係数3!G700)</f>
        <v>(株)JTBコミュニケーションデザイン_</v>
      </c>
      <c r="BB700" s="19">
        <f t="shared" si="28"/>
        <v>0.49799999999999994</v>
      </c>
      <c r="BD700" s="19" t="str">
        <f>IF(係数3!L701="","",係数3!L701)</f>
        <v/>
      </c>
    </row>
    <row r="701" spans="47:56">
      <c r="AU701" s="19" t="str">
        <f>IF(係数3!A701="","",係数3!A701)</f>
        <v>A0310</v>
      </c>
      <c r="AV701" s="19" t="str">
        <f>IF(係数3!B701="","",係数3!B701)</f>
        <v>全農エネルギー(株)</v>
      </c>
      <c r="AW701" s="19" t="str">
        <f>IF(係数3!C701="","",係数3!C701)</f>
        <v>メニューA</v>
      </c>
      <c r="AX701" s="19">
        <f>IF(係数3!D701="","",係数3!D701)</f>
        <v>0</v>
      </c>
      <c r="AY701" s="19">
        <f>IF(係数3!E701="","",係数3!E701)</f>
        <v>0</v>
      </c>
      <c r="AZ701" s="19" t="str">
        <f>IF(係数3!F701="","",係数3!F701)</f>
        <v>全農エネルギー(株)</v>
      </c>
      <c r="BA701" s="19" t="str">
        <f>IF(係数3!G701="","",係数3!G701)</f>
        <v>全農エネルギー(株)_メニューA</v>
      </c>
      <c r="BB701" s="19">
        <f t="shared" si="28"/>
        <v>0</v>
      </c>
      <c r="BD701" s="19" t="str">
        <f>IF(係数3!L702="","",係数3!L702)</f>
        <v/>
      </c>
    </row>
    <row r="702" spans="47:56">
      <c r="AU702" s="19" t="str">
        <f>IF(係数3!A702="","",係数3!A702)</f>
        <v/>
      </c>
      <c r="AV702" s="19" t="str">
        <f>IF(係数3!B702="","",係数3!B702)</f>
        <v/>
      </c>
      <c r="AW702" s="19" t="str">
        <f>IF(係数3!C702="","",係数3!C702)</f>
        <v>メニューB(残差)</v>
      </c>
      <c r="AX702" s="19">
        <f>IF(係数3!D702="","",係数3!D702)</f>
        <v>6.0300000000000002E-4</v>
      </c>
      <c r="AY702" s="19">
        <f>IF(係数3!E702="","",係数3!E702)</f>
        <v>6.0300000000000002E-4</v>
      </c>
      <c r="AZ702" s="19" t="str">
        <f>IF(係数3!F702="","",係数3!F702)</f>
        <v>全農エネルギー(株)</v>
      </c>
      <c r="BA702" s="19" t="str">
        <f>IF(係数3!G702="","",係数3!G702)</f>
        <v>全農エネルギー(株)_メニューB(残差)</v>
      </c>
      <c r="BB702" s="19">
        <f t="shared" si="28"/>
        <v>0.60299999999999998</v>
      </c>
      <c r="BD702" s="19" t="str">
        <f>IF(係数3!L703="","",係数3!L703)</f>
        <v/>
      </c>
    </row>
    <row r="703" spans="47:56">
      <c r="AU703" s="19" t="str">
        <f>IF(係数3!A703="","",係数3!A703)</f>
        <v/>
      </c>
      <c r="AV703" s="19" t="str">
        <f>IF(係数3!B703="","",係数3!B703)</f>
        <v/>
      </c>
      <c r="AW703" s="19" t="str">
        <f>IF(係数3!C703="","",係数3!C703)</f>
        <v>(参考値)事業者全体</v>
      </c>
      <c r="AX703" s="19">
        <f>IF(係数3!D703="","",係数3!D703)</f>
        <v>5.9999999999999995E-4</v>
      </c>
      <c r="AY703" s="19">
        <f>IF(係数3!E703="","",係数3!E703)</f>
        <v>5.9999999999999995E-4</v>
      </c>
      <c r="AZ703" s="19" t="str">
        <f>IF(係数3!F703="","",係数3!F703)</f>
        <v>全農エネルギー(株)</v>
      </c>
      <c r="BA703" s="19" t="str">
        <f>IF(係数3!G703="","",係数3!G703)</f>
        <v>全農エネルギー(株)_(参考値)事業者全体</v>
      </c>
      <c r="BB703" s="19">
        <f t="shared" si="28"/>
        <v>0.6</v>
      </c>
      <c r="BD703" s="19" t="str">
        <f>IF(係数3!L704="","",係数3!L704)</f>
        <v/>
      </c>
    </row>
    <row r="704" spans="47:56">
      <c r="AU704" s="19" t="str">
        <f>IF(係数3!A704="","",係数3!A704)</f>
        <v>A0311</v>
      </c>
      <c r="AV704" s="19" t="str">
        <f>IF(係数3!B704="","",係数3!B704)</f>
        <v>(株)ハルエネ</v>
      </c>
      <c r="AW704" s="19" t="str">
        <f>IF(係数3!C704="","",係数3!C704)</f>
        <v>メニューA</v>
      </c>
      <c r="AX704" s="19">
        <f>IF(係数3!D704="","",係数3!D704)</f>
        <v>0</v>
      </c>
      <c r="AY704" s="19">
        <f>IF(係数3!E704="","",係数3!E704)</f>
        <v>0</v>
      </c>
      <c r="AZ704" s="19" t="str">
        <f>IF(係数3!F704="","",係数3!F704)</f>
        <v>(株)ハルエネ</v>
      </c>
      <c r="BA704" s="19" t="str">
        <f>IF(係数3!G704="","",係数3!G704)</f>
        <v>(株)ハルエネ_メニューA</v>
      </c>
      <c r="BB704" s="19">
        <f t="shared" si="28"/>
        <v>0</v>
      </c>
      <c r="BD704" s="19" t="str">
        <f>IF(係数3!L705="","",係数3!L705)</f>
        <v/>
      </c>
    </row>
    <row r="705" spans="47:56">
      <c r="AU705" s="19" t="str">
        <f>IF(係数3!A705="","",係数3!A705)</f>
        <v/>
      </c>
      <c r="AV705" s="19" t="str">
        <f>IF(係数3!B705="","",係数3!B705)</f>
        <v/>
      </c>
      <c r="AW705" s="19" t="str">
        <f>IF(係数3!C705="","",係数3!C705)</f>
        <v>メニューB</v>
      </c>
      <c r="AX705" s="19">
        <f>IF(係数3!D705="","",係数3!D705)</f>
        <v>0</v>
      </c>
      <c r="AY705" s="19">
        <f>IF(係数3!E705="","",係数3!E705)</f>
        <v>0</v>
      </c>
      <c r="AZ705" s="19" t="str">
        <f>IF(係数3!F705="","",係数3!F705)</f>
        <v>(株)ハルエネ</v>
      </c>
      <c r="BA705" s="19" t="str">
        <f>IF(係数3!G705="","",係数3!G705)</f>
        <v>(株)ハルエネ_メニューB</v>
      </c>
      <c r="BB705" s="19">
        <f t="shared" si="28"/>
        <v>0</v>
      </c>
      <c r="BD705" s="19" t="str">
        <f>IF(係数3!L706="","",係数3!L706)</f>
        <v/>
      </c>
    </row>
    <row r="706" spans="47:56">
      <c r="AU706" s="19" t="str">
        <f>IF(係数3!A706="","",係数3!A706)</f>
        <v/>
      </c>
      <c r="AV706" s="19" t="str">
        <f>IF(係数3!B706="","",係数3!B706)</f>
        <v/>
      </c>
      <c r="AW706" s="19" t="str">
        <f>IF(係数3!C706="","",係数3!C706)</f>
        <v>メニューC(残差)</v>
      </c>
      <c r="AX706" s="19">
        <f>IF(係数3!D706="","",係数3!D706)</f>
        <v>3.5300000000000002E-4</v>
      </c>
      <c r="AY706" s="19">
        <f>IF(係数3!E706="","",係数3!E706)</f>
        <v>3.5300000000000002E-4</v>
      </c>
      <c r="AZ706" s="19" t="str">
        <f>IF(係数3!F706="","",係数3!F706)</f>
        <v>(株)ハルエネ</v>
      </c>
      <c r="BA706" s="19" t="str">
        <f>IF(係数3!G706="","",係数3!G706)</f>
        <v>(株)ハルエネ_メニューC(残差)</v>
      </c>
      <c r="BB706" s="19">
        <f t="shared" si="28"/>
        <v>0.35300000000000004</v>
      </c>
      <c r="BD706" s="19" t="str">
        <f>IF(係数3!L707="","",係数3!L707)</f>
        <v/>
      </c>
    </row>
    <row r="707" spans="47:56">
      <c r="AU707" s="19" t="str">
        <f>IF(係数3!A707="","",係数3!A707)</f>
        <v/>
      </c>
      <c r="AV707" s="19" t="str">
        <f>IF(係数3!B707="","",係数3!B707)</f>
        <v/>
      </c>
      <c r="AW707" s="19" t="str">
        <f>IF(係数3!C707="","",係数3!C707)</f>
        <v>(参考値)事業者全体</v>
      </c>
      <c r="AX707" s="19">
        <f>IF(係数3!D707="","",係数3!D707)</f>
        <v>3.5300000000000002E-4</v>
      </c>
      <c r="AY707" s="19">
        <f>IF(係数3!E707="","",係数3!E707)</f>
        <v>3.5300000000000002E-4</v>
      </c>
      <c r="AZ707" s="19" t="str">
        <f>IF(係数3!F707="","",係数3!F707)</f>
        <v>(株)ハルエネ</v>
      </c>
      <c r="BA707" s="19" t="str">
        <f>IF(係数3!G707="","",係数3!G707)</f>
        <v>(株)ハルエネ_(参考値)事業者全体</v>
      </c>
      <c r="BB707" s="19">
        <f t="shared" si="28"/>
        <v>0.35300000000000004</v>
      </c>
      <c r="BD707" s="19" t="str">
        <f>IF(係数3!L708="","",係数3!L708)</f>
        <v/>
      </c>
    </row>
    <row r="708" spans="47:56">
      <c r="AU708" s="19" t="str">
        <f>IF(係数3!A708="","",係数3!A708)</f>
        <v>A0314</v>
      </c>
      <c r="AV708" s="19" t="str">
        <f>IF(係数3!B708="","",係数3!B708)</f>
        <v>(株)ビビット</v>
      </c>
      <c r="AW708" s="19" t="str">
        <f>IF(係数3!C708="","",係数3!C708)</f>
        <v/>
      </c>
      <c r="AX708" s="19">
        <f>IF(係数3!D708="","",係数3!D708)</f>
        <v>4.3300000000000001E-4</v>
      </c>
      <c r="AY708" s="19">
        <f>IF(係数3!E708="","",係数3!E708)</f>
        <v>4.3300000000000001E-4</v>
      </c>
      <c r="AZ708" s="19" t="str">
        <f>IF(係数3!F708="","",係数3!F708)</f>
        <v>(株)ビビット</v>
      </c>
      <c r="BA708" s="19" t="str">
        <f>IF(係数3!G708="","",係数3!G708)</f>
        <v>(株)ビビット_</v>
      </c>
      <c r="BB708" s="19">
        <f t="shared" si="28"/>
        <v>0.433</v>
      </c>
      <c r="BD708" s="19" t="str">
        <f>IF(係数3!L709="","",係数3!L709)</f>
        <v/>
      </c>
    </row>
    <row r="709" spans="47:56">
      <c r="AU709" s="19" t="str">
        <f>IF(係数3!A709="","",係数3!A709)</f>
        <v>A0315</v>
      </c>
      <c r="AV709" s="19" t="str">
        <f>IF(係数3!B709="","",係数3!B709)</f>
        <v>(株)おおた電力</v>
      </c>
      <c r="AW709" s="19" t="str">
        <f>IF(係数3!C709="","",係数3!C709)</f>
        <v/>
      </c>
      <c r="AX709" s="19">
        <f>IF(係数3!D709="","",係数3!D709)</f>
        <v>4.1899999999999999E-4</v>
      </c>
      <c r="AY709" s="19">
        <f>IF(係数3!E709="","",係数3!E709)</f>
        <v>4.1899999999999999E-4</v>
      </c>
      <c r="AZ709" s="19" t="str">
        <f>IF(係数3!F709="","",係数3!F709)</f>
        <v>(株)おおた電力</v>
      </c>
      <c r="BA709" s="19" t="str">
        <f>IF(係数3!G709="","",係数3!G709)</f>
        <v>(株)おおた電力_</v>
      </c>
      <c r="BB709" s="19">
        <f t="shared" si="28"/>
        <v>0.41899999999999998</v>
      </c>
      <c r="BD709" s="19" t="str">
        <f>IF(係数3!L710="","",係数3!L710)</f>
        <v/>
      </c>
    </row>
    <row r="710" spans="47:56">
      <c r="AU710" s="19" t="str">
        <f>IF(係数3!A710="","",係数3!A710)</f>
        <v>A0317</v>
      </c>
      <c r="AV710" s="19" t="str">
        <f>IF(係数3!B710="","",係数3!B710)</f>
        <v>伊藤忠プランテック(株)</v>
      </c>
      <c r="AW710" s="19" t="str">
        <f>IF(係数3!C710="","",係数3!C710)</f>
        <v/>
      </c>
      <c r="AX710" s="19">
        <f>IF(係数3!D710="","",係数3!D710)</f>
        <v>6.2299999999999996E-4</v>
      </c>
      <c r="AY710" s="19">
        <f>IF(係数3!E710="","",係数3!E710)</f>
        <v>6.2299999999999996E-4</v>
      </c>
      <c r="AZ710" s="19" t="str">
        <f>IF(係数3!F710="","",係数3!F710)</f>
        <v>伊藤忠プランテック(株)</v>
      </c>
      <c r="BA710" s="19" t="str">
        <f>IF(係数3!G710="","",係数3!G710)</f>
        <v>伊藤忠プランテック(株)_</v>
      </c>
      <c r="BB710" s="19">
        <f t="shared" ref="BB710:BB773" si="29">AY710*1000</f>
        <v>0.623</v>
      </c>
      <c r="BD710" s="19" t="str">
        <f>IF(係数3!L711="","",係数3!L711)</f>
        <v/>
      </c>
    </row>
    <row r="711" spans="47:56">
      <c r="AU711" s="19" t="str">
        <f>IF(係数3!A711="","",係数3!A711)</f>
        <v>A0318</v>
      </c>
      <c r="AV711" s="19" t="str">
        <f>IF(係数3!B711="","",係数3!B711)</f>
        <v>(株)オカモト</v>
      </c>
      <c r="AW711" s="19" t="str">
        <f>IF(係数3!C711="","",係数3!C711)</f>
        <v/>
      </c>
      <c r="AX711" s="19">
        <f>IF(係数3!D711="","",係数3!D711)</f>
        <v>6.4599999999999998E-4</v>
      </c>
      <c r="AY711" s="19">
        <f>IF(係数3!E711="","",係数3!E711)</f>
        <v>6.4599999999999998E-4</v>
      </c>
      <c r="AZ711" s="19" t="str">
        <f>IF(係数3!F711="","",係数3!F711)</f>
        <v>(株)オカモト</v>
      </c>
      <c r="BA711" s="19" t="str">
        <f>IF(係数3!G711="","",係数3!G711)</f>
        <v>(株)オカモト_</v>
      </c>
      <c r="BB711" s="19">
        <f t="shared" si="29"/>
        <v>0.64600000000000002</v>
      </c>
      <c r="BD711" s="19" t="str">
        <f>IF(係数3!L712="","",係数3!L712)</f>
        <v/>
      </c>
    </row>
    <row r="712" spans="47:56">
      <c r="AU712" s="19" t="str">
        <f>IF(係数3!A712="","",係数3!A712)</f>
        <v>A0323</v>
      </c>
      <c r="AV712" s="19" t="str">
        <f>IF(係数3!B712="","",係数3!B712)</f>
        <v>キタコー(株)</v>
      </c>
      <c r="AW712" s="19" t="str">
        <f>IF(係数3!C712="","",係数3!C712)</f>
        <v/>
      </c>
      <c r="AX712" s="19">
        <f>IF(係数3!D712="","",係数3!D712)</f>
        <v>4.0200000000000001E-4</v>
      </c>
      <c r="AY712" s="19">
        <f>IF(係数3!E712="","",係数3!E712)</f>
        <v>4.0200000000000001E-4</v>
      </c>
      <c r="AZ712" s="19" t="str">
        <f>IF(係数3!F712="","",係数3!F712)</f>
        <v>キタコー(株)</v>
      </c>
      <c r="BA712" s="19" t="str">
        <f>IF(係数3!G712="","",係数3!G712)</f>
        <v>キタコー(株)_</v>
      </c>
      <c r="BB712" s="19">
        <f t="shared" si="29"/>
        <v>0.40200000000000002</v>
      </c>
      <c r="BD712" s="19" t="str">
        <f>IF(係数3!L713="","",係数3!L713)</f>
        <v/>
      </c>
    </row>
    <row r="713" spans="47:56">
      <c r="AU713" s="19" t="str">
        <f>IF(係数3!A713="","",係数3!A713)</f>
        <v>A0330</v>
      </c>
      <c r="AV713" s="19" t="str">
        <f>IF(係数3!B713="","",係数3!B713)</f>
        <v>香川電力(株)　</v>
      </c>
      <c r="AW713" s="19" t="str">
        <f>IF(係数3!C713="","",係数3!C713)</f>
        <v>メニューA</v>
      </c>
      <c r="AX713" s="19">
        <f>IF(係数3!D713="","",係数3!D713)</f>
        <v>0</v>
      </c>
      <c r="AY713" s="19">
        <f>IF(係数3!E713="","",係数3!E713)</f>
        <v>0</v>
      </c>
      <c r="AZ713" s="19" t="str">
        <f>IF(係数3!F713="","",係数3!F713)</f>
        <v>香川電力(株)　</v>
      </c>
      <c r="BA713" s="19" t="str">
        <f>IF(係数3!G713="","",係数3!G713)</f>
        <v>香川電力(株)　_メニューA</v>
      </c>
      <c r="BB713" s="19">
        <f t="shared" si="29"/>
        <v>0</v>
      </c>
      <c r="BD713" s="19" t="str">
        <f>IF(係数3!L714="","",係数3!L714)</f>
        <v/>
      </c>
    </row>
    <row r="714" spans="47:56">
      <c r="AU714" s="19" t="str">
        <f>IF(係数3!A714="","",係数3!A714)</f>
        <v/>
      </c>
      <c r="AV714" s="19" t="str">
        <f>IF(係数3!B714="","",係数3!B714)</f>
        <v/>
      </c>
      <c r="AW714" s="19" t="str">
        <f>IF(係数3!C714="","",係数3!C714)</f>
        <v>メニューB</v>
      </c>
      <c r="AX714" s="19">
        <f>IF(係数3!D714="","",係数3!D714)</f>
        <v>1.84E-4</v>
      </c>
      <c r="AY714" s="19">
        <f>IF(係数3!E714="","",係数3!E714)</f>
        <v>1.84E-4</v>
      </c>
      <c r="AZ714" s="19" t="str">
        <f>IF(係数3!F714="","",係数3!F714)</f>
        <v>香川電力(株)　</v>
      </c>
      <c r="BA714" s="19" t="str">
        <f>IF(係数3!G714="","",係数3!G714)</f>
        <v>香川電力(株)　_メニューB</v>
      </c>
      <c r="BB714" s="19">
        <f t="shared" si="29"/>
        <v>0.184</v>
      </c>
      <c r="BD714" s="19" t="str">
        <f>IF(係数3!L715="","",係数3!L715)</f>
        <v/>
      </c>
    </row>
    <row r="715" spans="47:56">
      <c r="AU715" s="19" t="str">
        <f>IF(係数3!A715="","",係数3!A715)</f>
        <v/>
      </c>
      <c r="AV715" s="19" t="str">
        <f>IF(係数3!B715="","",係数3!B715)</f>
        <v/>
      </c>
      <c r="AW715" s="19" t="str">
        <f>IF(係数3!C715="","",係数3!C715)</f>
        <v>メニューC</v>
      </c>
      <c r="AX715" s="19">
        <f>IF(係数3!D715="","",係数3!D715)</f>
        <v>3.1199999999999999E-4</v>
      </c>
      <c r="AY715" s="19">
        <f>IF(係数3!E715="","",係数3!E715)</f>
        <v>3.1199999999999999E-4</v>
      </c>
      <c r="AZ715" s="19" t="str">
        <f>IF(係数3!F715="","",係数3!F715)</f>
        <v>香川電力(株)　</v>
      </c>
      <c r="BA715" s="19" t="str">
        <f>IF(係数3!G715="","",係数3!G715)</f>
        <v>香川電力(株)　_メニューC</v>
      </c>
      <c r="BB715" s="19">
        <f t="shared" si="29"/>
        <v>0.312</v>
      </c>
      <c r="BD715" s="19" t="str">
        <f>IF(係数3!L716="","",係数3!L716)</f>
        <v/>
      </c>
    </row>
    <row r="716" spans="47:56">
      <c r="AU716" s="19" t="str">
        <f>IF(係数3!A716="","",係数3!A716)</f>
        <v/>
      </c>
      <c r="AV716" s="19" t="str">
        <f>IF(係数3!B716="","",係数3!B716)</f>
        <v/>
      </c>
      <c r="AW716" s="19" t="str">
        <f>IF(係数3!C716="","",係数3!C716)</f>
        <v>メニューD(残差)</v>
      </c>
      <c r="AX716" s="19">
        <f>IF(係数3!D716="","",係数3!D716)</f>
        <v>6.0599999999999998E-4</v>
      </c>
      <c r="AY716" s="19">
        <f>IF(係数3!E716="","",係数3!E716)</f>
        <v>6.0599999999999998E-4</v>
      </c>
      <c r="AZ716" s="19" t="str">
        <f>IF(係数3!F716="","",係数3!F716)</f>
        <v>香川電力(株)　</v>
      </c>
      <c r="BA716" s="19" t="str">
        <f>IF(係数3!G716="","",係数3!G716)</f>
        <v>香川電力(株)　_メニューD(残差)</v>
      </c>
      <c r="BB716" s="19">
        <f t="shared" si="29"/>
        <v>0.60599999999999998</v>
      </c>
      <c r="BD716" s="19" t="str">
        <f>IF(係数3!L717="","",係数3!L717)</f>
        <v/>
      </c>
    </row>
    <row r="717" spans="47:56">
      <c r="AU717" s="19" t="str">
        <f>IF(係数3!A717="","",係数3!A717)</f>
        <v/>
      </c>
      <c r="AV717" s="19" t="str">
        <f>IF(係数3!B717="","",係数3!B717)</f>
        <v/>
      </c>
      <c r="AW717" s="19" t="str">
        <f>IF(係数3!C717="","",係数3!C717)</f>
        <v>(参考値)事業者全体</v>
      </c>
      <c r="AX717" s="19">
        <f>IF(係数3!D717="","",係数3!D717)</f>
        <v>5.9400000000000002E-4</v>
      </c>
      <c r="AY717" s="19">
        <f>IF(係数3!E717="","",係数3!E717)</f>
        <v>5.9400000000000002E-4</v>
      </c>
      <c r="AZ717" s="19" t="str">
        <f>IF(係数3!F717="","",係数3!F717)</f>
        <v>香川電力(株)　</v>
      </c>
      <c r="BA717" s="19" t="str">
        <f>IF(係数3!G717="","",係数3!G717)</f>
        <v>香川電力(株)　_(参考値)事業者全体</v>
      </c>
      <c r="BB717" s="19">
        <f t="shared" si="29"/>
        <v>0.59399999999999997</v>
      </c>
      <c r="BD717" s="19" t="str">
        <f>IF(係数3!L718="","",係数3!L718)</f>
        <v/>
      </c>
    </row>
    <row r="718" spans="47:56">
      <c r="AU718" s="19" t="str">
        <f>IF(係数3!A718="","",係数3!A718)</f>
        <v>A0332</v>
      </c>
      <c r="AV718" s="19" t="str">
        <f>IF(係数3!B718="","",係数3!B718)</f>
        <v>(株)PinT</v>
      </c>
      <c r="AW718" s="19" t="str">
        <f>IF(係数3!C718="","",係数3!C718)</f>
        <v>メニューA</v>
      </c>
      <c r="AX718" s="19">
        <f>IF(係数3!D718="","",係数3!D718)</f>
        <v>0</v>
      </c>
      <c r="AY718" s="19">
        <f>IF(係数3!E718="","",係数3!E718)</f>
        <v>0</v>
      </c>
      <c r="AZ718" s="19" t="str">
        <f>IF(係数3!F718="","",係数3!F718)</f>
        <v>(株)PinT</v>
      </c>
      <c r="BA718" s="19" t="str">
        <f>IF(係数3!G718="","",係数3!G718)</f>
        <v>(株)PinT_メニューA</v>
      </c>
      <c r="BB718" s="19">
        <f t="shared" si="29"/>
        <v>0</v>
      </c>
      <c r="BD718" s="19" t="str">
        <f>IF(係数3!L719="","",係数3!L719)</f>
        <v/>
      </c>
    </row>
    <row r="719" spans="47:56">
      <c r="AU719" s="19" t="str">
        <f>IF(係数3!A719="","",係数3!A719)</f>
        <v/>
      </c>
      <c r="AV719" s="19" t="str">
        <f>IF(係数3!B719="","",係数3!B719)</f>
        <v/>
      </c>
      <c r="AW719" s="19" t="str">
        <f>IF(係数3!C719="","",係数3!C719)</f>
        <v>メニューB</v>
      </c>
      <c r="AX719" s="19">
        <f>IF(係数3!D719="","",係数3!D719)</f>
        <v>0</v>
      </c>
      <c r="AY719" s="19">
        <f>IF(係数3!E719="","",係数3!E719)</f>
        <v>0</v>
      </c>
      <c r="AZ719" s="19" t="str">
        <f>IF(係数3!F719="","",係数3!F719)</f>
        <v>(株)PinT</v>
      </c>
      <c r="BA719" s="19" t="str">
        <f>IF(係数3!G719="","",係数3!G719)</f>
        <v>(株)PinT_メニューB</v>
      </c>
      <c r="BB719" s="19">
        <f t="shared" si="29"/>
        <v>0</v>
      </c>
      <c r="BD719" s="19" t="str">
        <f>IF(係数3!L720="","",係数3!L720)</f>
        <v/>
      </c>
    </row>
    <row r="720" spans="47:56">
      <c r="AU720" s="19" t="str">
        <f>IF(係数3!A720="","",係数3!A720)</f>
        <v/>
      </c>
      <c r="AV720" s="19" t="str">
        <f>IF(係数3!B720="","",係数3!B720)</f>
        <v/>
      </c>
      <c r="AW720" s="19" t="str">
        <f>IF(係数3!C720="","",係数3!C720)</f>
        <v>メニューC(残差)</v>
      </c>
      <c r="AX720" s="19">
        <f>IF(係数3!D720="","",係数3!D720)</f>
        <v>4.0499999999999998E-4</v>
      </c>
      <c r="AY720" s="19">
        <f>IF(係数3!E720="","",係数3!E720)</f>
        <v>4.0499999999999998E-4</v>
      </c>
      <c r="AZ720" s="19" t="str">
        <f>IF(係数3!F720="","",係数3!F720)</f>
        <v>(株)PinT</v>
      </c>
      <c r="BA720" s="19" t="str">
        <f>IF(係数3!G720="","",係数3!G720)</f>
        <v>(株)PinT_メニューC(残差)</v>
      </c>
      <c r="BB720" s="19">
        <f t="shared" si="29"/>
        <v>0.40499999999999997</v>
      </c>
      <c r="BD720" s="19" t="str">
        <f>IF(係数3!L721="","",係数3!L721)</f>
        <v/>
      </c>
    </row>
    <row r="721" spans="47:56">
      <c r="AU721" s="19" t="str">
        <f>IF(係数3!A721="","",係数3!A721)</f>
        <v/>
      </c>
      <c r="AV721" s="19" t="str">
        <f>IF(係数3!B721="","",係数3!B721)</f>
        <v/>
      </c>
      <c r="AW721" s="19" t="str">
        <f>IF(係数3!C721="","",係数3!C721)</f>
        <v>(参考値)事業者全体</v>
      </c>
      <c r="AX721" s="19">
        <f>IF(係数3!D721="","",係数3!D721)</f>
        <v>4.0000000000000002E-4</v>
      </c>
      <c r="AY721" s="19">
        <f>IF(係数3!E721="","",係数3!E721)</f>
        <v>4.0000000000000002E-4</v>
      </c>
      <c r="AZ721" s="19" t="str">
        <f>IF(係数3!F721="","",係数3!F721)</f>
        <v>(株)PinT</v>
      </c>
      <c r="BA721" s="19" t="str">
        <f>IF(係数3!G721="","",係数3!G721)</f>
        <v>(株)PinT_(参考値)事業者全体</v>
      </c>
      <c r="BB721" s="19">
        <f t="shared" si="29"/>
        <v>0.4</v>
      </c>
      <c r="BD721" s="19" t="str">
        <f>IF(係数3!L722="","",係数3!L722)</f>
        <v/>
      </c>
    </row>
    <row r="722" spans="47:56">
      <c r="AU722" s="19" t="str">
        <f>IF(係数3!A722="","",係数3!A722)</f>
        <v>A0336</v>
      </c>
      <c r="AV722" s="19" t="str">
        <f>IF(係数3!B722="","",係数3!B722)</f>
        <v>(株)沖縄ガスニューパワー</v>
      </c>
      <c r="AW722" s="19" t="str">
        <f>IF(係数3!C722="","",係数3!C722)</f>
        <v>メニューA</v>
      </c>
      <c r="AX722" s="19">
        <f>IF(係数3!D722="","",係数3!D722)</f>
        <v>0</v>
      </c>
      <c r="AY722" s="19">
        <f>IF(係数3!E722="","",係数3!E722)</f>
        <v>0</v>
      </c>
      <c r="AZ722" s="19" t="str">
        <f>IF(係数3!F722="","",係数3!F722)</f>
        <v>(株)沖縄ガスニューパワー</v>
      </c>
      <c r="BA722" s="19" t="str">
        <f>IF(係数3!G722="","",係数3!G722)</f>
        <v>(株)沖縄ガスニューパワー_メニューA</v>
      </c>
      <c r="BB722" s="19">
        <f t="shared" si="29"/>
        <v>0</v>
      </c>
      <c r="BD722" s="19" t="str">
        <f>IF(係数3!L723="","",係数3!L723)</f>
        <v/>
      </c>
    </row>
    <row r="723" spans="47:56">
      <c r="AU723" s="19" t="str">
        <f>IF(係数3!A723="","",係数3!A723)</f>
        <v/>
      </c>
      <c r="AV723" s="19" t="str">
        <f>IF(係数3!B723="","",係数3!B723)</f>
        <v/>
      </c>
      <c r="AW723" s="19" t="str">
        <f>IF(係数3!C723="","",係数3!C723)</f>
        <v>メニューB(残差)</v>
      </c>
      <c r="AX723" s="19">
        <f>IF(係数3!D723="","",係数3!D723)</f>
        <v>5.4799999999999998E-4</v>
      </c>
      <c r="AY723" s="19">
        <f>IF(係数3!E723="","",係数3!E723)</f>
        <v>5.4799999999999998E-4</v>
      </c>
      <c r="AZ723" s="19" t="str">
        <f>IF(係数3!F723="","",係数3!F723)</f>
        <v>(株)沖縄ガスニューパワー</v>
      </c>
      <c r="BA723" s="19" t="str">
        <f>IF(係数3!G723="","",係数3!G723)</f>
        <v>(株)沖縄ガスニューパワー_メニューB(残差)</v>
      </c>
      <c r="BB723" s="19">
        <f t="shared" si="29"/>
        <v>0.54799999999999993</v>
      </c>
      <c r="BD723" s="19" t="str">
        <f>IF(係数3!L724="","",係数3!L724)</f>
        <v/>
      </c>
    </row>
    <row r="724" spans="47:56">
      <c r="AU724" s="19" t="str">
        <f>IF(係数3!A724="","",係数3!A724)</f>
        <v/>
      </c>
      <c r="AV724" s="19" t="str">
        <f>IF(係数3!B724="","",係数3!B724)</f>
        <v/>
      </c>
      <c r="AW724" s="19" t="str">
        <f>IF(係数3!C724="","",係数3!C724)</f>
        <v>(参考値)事業者全体</v>
      </c>
      <c r="AX724" s="19">
        <f>IF(係数3!D724="","",係数3!D724)</f>
        <v>4.7800000000000002E-4</v>
      </c>
      <c r="AY724" s="19">
        <f>IF(係数3!E724="","",係数3!E724)</f>
        <v>4.7800000000000002E-4</v>
      </c>
      <c r="AZ724" s="19" t="str">
        <f>IF(係数3!F724="","",係数3!F724)</f>
        <v>(株)沖縄ガスニューパワー</v>
      </c>
      <c r="BA724" s="19" t="str">
        <f>IF(係数3!G724="","",係数3!G724)</f>
        <v>(株)沖縄ガスニューパワー_(参考値)事業者全体</v>
      </c>
      <c r="BB724" s="19">
        <f t="shared" si="29"/>
        <v>0.47800000000000004</v>
      </c>
      <c r="BD724" s="19" t="e">
        <f>IF(#REF!="","",#REF!)</f>
        <v>#REF!</v>
      </c>
    </row>
    <row r="725" spans="47:56">
      <c r="AU725" s="19" t="str">
        <f>IF(係数3!A725="","",係数3!A725)</f>
        <v>A0337</v>
      </c>
      <c r="AV725" s="19" t="str">
        <f>IF(係数3!B725="","",係数3!B725)</f>
        <v>諏訪瓦斯(株)</v>
      </c>
      <c r="AW725" s="19" t="str">
        <f>IF(係数3!C725="","",係数3!C725)</f>
        <v/>
      </c>
      <c r="AX725" s="19">
        <f>IF(係数3!D725="","",係数3!D725)</f>
        <v>4.1899999999999999E-4</v>
      </c>
      <c r="AY725" s="19">
        <f>IF(係数3!E725="","",係数3!E725)</f>
        <v>4.1899999999999999E-4</v>
      </c>
      <c r="AZ725" s="19" t="str">
        <f>IF(係数3!F725="","",係数3!F725)</f>
        <v>諏訪瓦斯(株)</v>
      </c>
      <c r="BA725" s="19" t="str">
        <f>IF(係数3!G725="","",係数3!G725)</f>
        <v>諏訪瓦斯(株)_</v>
      </c>
      <c r="BB725" s="19">
        <f t="shared" si="29"/>
        <v>0.41899999999999998</v>
      </c>
      <c r="BD725" s="19" t="e">
        <f>IF(#REF!="","",#REF!)</f>
        <v>#REF!</v>
      </c>
    </row>
    <row r="726" spans="47:56">
      <c r="AU726" s="19" t="str">
        <f>IF(係数3!A726="","",係数3!A726)</f>
        <v>A0338</v>
      </c>
      <c r="AV726" s="19" t="str">
        <f>IF(係数3!B726="","",係数3!B726)</f>
        <v>エッセンシャルエナジー(株)</v>
      </c>
      <c r="AW726" s="19" t="str">
        <f>IF(係数3!C726="","",係数3!C726)</f>
        <v/>
      </c>
      <c r="AX726" s="19">
        <f>IF(係数3!D726="","",係数3!D726)</f>
        <v>5.9400000000000002E-4</v>
      </c>
      <c r="AY726" s="19">
        <f>IF(係数3!E726="","",係数3!E726)</f>
        <v>5.9400000000000002E-4</v>
      </c>
      <c r="AZ726" s="19" t="str">
        <f>IF(係数3!F726="","",係数3!F726)</f>
        <v>エッセンシャルエナジー(株)</v>
      </c>
      <c r="BA726" s="19" t="str">
        <f>IF(係数3!G726="","",係数3!G726)</f>
        <v>エッセンシャルエナジー(株)_</v>
      </c>
      <c r="BB726" s="19">
        <f t="shared" si="29"/>
        <v>0.59399999999999997</v>
      </c>
      <c r="BD726" s="19" t="e">
        <f>IF(#REF!="","",#REF!)</f>
        <v>#REF!</v>
      </c>
    </row>
    <row r="727" spans="47:56">
      <c r="AU727" s="19" t="str">
        <f>IF(係数3!A727="","",係数3!A727)</f>
        <v>A0342</v>
      </c>
      <c r="AV727" s="19" t="str">
        <f>IF(係数3!B727="","",係数3!B727)</f>
        <v>(株)いちき串木野電力</v>
      </c>
      <c r="AW727" s="19" t="str">
        <f>IF(係数3!C727="","",係数3!C727)</f>
        <v/>
      </c>
      <c r="AX727" s="19">
        <f>IF(係数3!D727="","",係数3!D727)</f>
        <v>2.99E-4</v>
      </c>
      <c r="AY727" s="19">
        <f>IF(係数3!E727="","",係数3!E727)</f>
        <v>2.99E-4</v>
      </c>
      <c r="AZ727" s="19" t="str">
        <f>IF(係数3!F727="","",係数3!F727)</f>
        <v>(株)いちき串木野電力</v>
      </c>
      <c r="BA727" s="19" t="str">
        <f>IF(係数3!G727="","",係数3!G727)</f>
        <v>(株)いちき串木野電力_</v>
      </c>
      <c r="BB727" s="19">
        <f t="shared" si="29"/>
        <v>0.29899999999999999</v>
      </c>
      <c r="BD727" s="19" t="e">
        <f>IF(#REF!="","",#REF!)</f>
        <v>#REF!</v>
      </c>
    </row>
    <row r="728" spans="47:56">
      <c r="AU728" s="19" t="str">
        <f>IF(係数3!A728="","",係数3!A728)</f>
        <v>A0343</v>
      </c>
      <c r="AV728" s="19" t="str">
        <f>IF(係数3!B728="","",係数3!B728)</f>
        <v>(株)クローバー・テクノロジーズ</v>
      </c>
      <c r="AW728" s="19" t="str">
        <f>IF(係数3!C728="","",係数3!C728)</f>
        <v/>
      </c>
      <c r="AX728" s="19">
        <f>IF(係数3!D728="","",係数3!D728)</f>
        <v>5.7399999999999997E-4</v>
      </c>
      <c r="AY728" s="19">
        <f>IF(係数3!E728="","",係数3!E728)</f>
        <v>5.7399999999999997E-4</v>
      </c>
      <c r="AZ728" s="19" t="str">
        <f>IF(係数3!F728="","",係数3!F728)</f>
        <v>(株)クローバー・テクノロジーズ</v>
      </c>
      <c r="BA728" s="19" t="str">
        <f>IF(係数3!G728="","",係数3!G728)</f>
        <v>(株)クローバー・テクノロジーズ_</v>
      </c>
      <c r="BB728" s="19">
        <f t="shared" si="29"/>
        <v>0.57399999999999995</v>
      </c>
      <c r="BD728" s="19" t="e">
        <f>IF(#REF!="","",#REF!)</f>
        <v>#REF!</v>
      </c>
    </row>
    <row r="729" spans="47:56">
      <c r="AU729" s="19" t="str">
        <f>IF(係数3!A729="","",係数3!A729)</f>
        <v>A0344</v>
      </c>
      <c r="AV729" s="19" t="str">
        <f>IF(係数3!B729="","",係数3!B729)</f>
        <v>西武ガス(株)</v>
      </c>
      <c r="AW729" s="19" t="str">
        <f>IF(係数3!C729="","",係数3!C729)</f>
        <v/>
      </c>
      <c r="AX729" s="19">
        <f>IF(係数3!D729="","",係数3!D729)</f>
        <v>4.1899999999999999E-4</v>
      </c>
      <c r="AY729" s="19">
        <f>IF(係数3!E729="","",係数3!E729)</f>
        <v>4.1899999999999999E-4</v>
      </c>
      <c r="AZ729" s="19" t="str">
        <f>IF(係数3!F729="","",係数3!F729)</f>
        <v>西武ガス(株)</v>
      </c>
      <c r="BA729" s="19" t="str">
        <f>IF(係数3!G729="","",係数3!G729)</f>
        <v>西武ガス(株)_</v>
      </c>
      <c r="BB729" s="19">
        <f t="shared" si="29"/>
        <v>0.41899999999999998</v>
      </c>
      <c r="BD729" s="19" t="e">
        <f>IF(#REF!="","",#REF!)</f>
        <v>#REF!</v>
      </c>
    </row>
    <row r="730" spans="47:56">
      <c r="AU730" s="19" t="str">
        <f>IF(係数3!A730="","",係数3!A730)</f>
        <v>A0345</v>
      </c>
      <c r="AV730" s="19" t="str">
        <f>IF(係数3!B730="","",係数3!B730)</f>
        <v>松本ガス(株)</v>
      </c>
      <c r="AW730" s="19" t="str">
        <f>IF(係数3!C730="","",係数3!C730)</f>
        <v>メニューA</v>
      </c>
      <c r="AX730" s="19">
        <f>IF(係数3!D730="","",係数3!D730)</f>
        <v>0</v>
      </c>
      <c r="AY730" s="19">
        <f>IF(係数3!E730="","",係数3!E730)</f>
        <v>0</v>
      </c>
      <c r="AZ730" s="19" t="str">
        <f>IF(係数3!F730="","",係数3!F730)</f>
        <v>松本ガス(株)</v>
      </c>
      <c r="BA730" s="19" t="str">
        <f>IF(係数3!G730="","",係数3!G730)</f>
        <v>松本ガス(株)_メニューA</v>
      </c>
      <c r="BB730" s="19">
        <f t="shared" si="29"/>
        <v>0</v>
      </c>
      <c r="BD730" s="19" t="e">
        <f>IF(#REF!="","",#REF!)</f>
        <v>#REF!</v>
      </c>
    </row>
    <row r="731" spans="47:56">
      <c r="AU731" s="19" t="str">
        <f>IF(係数3!A731="","",係数3!A731)</f>
        <v/>
      </c>
      <c r="AV731" s="19" t="str">
        <f>IF(係数3!B731="","",係数3!B731)</f>
        <v/>
      </c>
      <c r="AW731" s="19" t="str">
        <f>IF(係数3!C731="","",係数3!C731)</f>
        <v>メニューB(残差)</v>
      </c>
      <c r="AX731" s="19">
        <f>IF(係数3!D731="","",係数3!D731)</f>
        <v>4.3399999999999998E-4</v>
      </c>
      <c r="AY731" s="19">
        <f>IF(係数3!E731="","",係数3!E731)</f>
        <v>4.3399999999999998E-4</v>
      </c>
      <c r="AZ731" s="19" t="str">
        <f>IF(係数3!F731="","",係数3!F731)</f>
        <v>松本ガス(株)</v>
      </c>
      <c r="BA731" s="19" t="str">
        <f>IF(係数3!G731="","",係数3!G731)</f>
        <v>松本ガス(株)_メニューB(残差)</v>
      </c>
      <c r="BB731" s="19">
        <f t="shared" si="29"/>
        <v>0.434</v>
      </c>
      <c r="BD731" s="19" t="e">
        <f>IF(#REF!="","",#REF!)</f>
        <v>#REF!</v>
      </c>
    </row>
    <row r="732" spans="47:56">
      <c r="AU732" s="19" t="str">
        <f>IF(係数3!A732="","",係数3!A732)</f>
        <v/>
      </c>
      <c r="AV732" s="19" t="str">
        <f>IF(係数3!B732="","",係数3!B732)</f>
        <v/>
      </c>
      <c r="AW732" s="19" t="str">
        <f>IF(係数3!C732="","",係数3!C732)</f>
        <v>(参考値)事業者全体</v>
      </c>
      <c r="AX732" s="19">
        <f>IF(係数3!D732="","",係数3!D732)</f>
        <v>3.4000000000000002E-4</v>
      </c>
      <c r="AY732" s="19">
        <f>IF(係数3!E732="","",係数3!E732)</f>
        <v>3.4000000000000002E-4</v>
      </c>
      <c r="AZ732" s="19" t="str">
        <f>IF(係数3!F732="","",係数3!F732)</f>
        <v>松本ガス(株)</v>
      </c>
      <c r="BA732" s="19" t="str">
        <f>IF(係数3!G732="","",係数3!G732)</f>
        <v>松本ガス(株)_(参考値)事業者全体</v>
      </c>
      <c r="BB732" s="19">
        <f t="shared" si="29"/>
        <v>0.34</v>
      </c>
      <c r="BD732" s="19" t="e">
        <f>IF(#REF!="","",#REF!)</f>
        <v>#REF!</v>
      </c>
    </row>
    <row r="733" spans="47:56">
      <c r="AU733" s="19" t="str">
        <f>IF(係数3!A733="","",係数3!A733)</f>
        <v>A0348</v>
      </c>
      <c r="AV733" s="19" t="str">
        <f>IF(係数3!B733="","",係数3!B733)</f>
        <v>南部だんだんエナジー(株)</v>
      </c>
      <c r="AW733" s="19" t="str">
        <f>IF(係数3!C733="","",係数3!C733)</f>
        <v/>
      </c>
      <c r="AX733" s="19">
        <f>IF(係数3!D733="","",係数3!D733)</f>
        <v>4.7800000000000002E-4</v>
      </c>
      <c r="AY733" s="19">
        <f>IF(係数3!E733="","",係数3!E733)</f>
        <v>4.7800000000000002E-4</v>
      </c>
      <c r="AZ733" s="19" t="str">
        <f>IF(係数3!F733="","",係数3!F733)</f>
        <v>南部だんだんエナジー(株)</v>
      </c>
      <c r="BA733" s="19" t="str">
        <f>IF(係数3!G733="","",係数3!G733)</f>
        <v>南部だんだんエナジー(株)_</v>
      </c>
      <c r="BB733" s="19">
        <f t="shared" si="29"/>
        <v>0.47800000000000004</v>
      </c>
      <c r="BD733" s="19" t="e">
        <f>IF(#REF!="","",#REF!)</f>
        <v>#REF!</v>
      </c>
    </row>
    <row r="734" spans="47:56">
      <c r="AU734" s="19" t="str">
        <f>IF(係数3!A734="","",係数3!A734)</f>
        <v>A0349</v>
      </c>
      <c r="AV734" s="19" t="str">
        <f>IF(係数3!B734="","",係数3!B734)</f>
        <v>(株)エフエネ</v>
      </c>
      <c r="AW734" s="19" t="str">
        <f>IF(係数3!C734="","",係数3!C734)</f>
        <v/>
      </c>
      <c r="AX734" s="19">
        <f>IF(係数3!D734="","",係数3!D734)</f>
        <v>5.6499999999999996E-4</v>
      </c>
      <c r="AY734" s="19">
        <f>IF(係数3!E734="","",係数3!E734)</f>
        <v>5.6499999999999996E-4</v>
      </c>
      <c r="AZ734" s="19" t="str">
        <f>IF(係数3!F734="","",係数3!F734)</f>
        <v>(株)エフエネ</v>
      </c>
      <c r="BA734" s="19" t="str">
        <f>IF(係数3!G734="","",係数3!G734)</f>
        <v>(株)エフエネ_</v>
      </c>
      <c r="BB734" s="19">
        <f t="shared" si="29"/>
        <v>0.56499999999999995</v>
      </c>
      <c r="BD734" s="19" t="e">
        <f>IF(#REF!="","",#REF!)</f>
        <v>#REF!</v>
      </c>
    </row>
    <row r="735" spans="47:56">
      <c r="AU735" s="19" t="str">
        <f>IF(係数3!A735="","",係数3!A735)</f>
        <v>A0350</v>
      </c>
      <c r="AV735" s="19" t="str">
        <f>IF(係数3!B735="","",係数3!B735)</f>
        <v>こなんウルトラパワー(株)</v>
      </c>
      <c r="AW735" s="19" t="str">
        <f>IF(係数3!C735="","",係数3!C735)</f>
        <v/>
      </c>
      <c r="AX735" s="19">
        <f>IF(係数3!D735="","",係数3!D735)</f>
        <v>5.1800000000000001E-4</v>
      </c>
      <c r="AY735" s="19">
        <f>IF(係数3!E735="","",係数3!E735)</f>
        <v>5.1800000000000001E-4</v>
      </c>
      <c r="AZ735" s="19" t="str">
        <f>IF(係数3!F735="","",係数3!F735)</f>
        <v>こなんウルトラパワー(株)</v>
      </c>
      <c r="BA735" s="19" t="str">
        <f>IF(係数3!G735="","",係数3!G735)</f>
        <v>こなんウルトラパワー(株)_</v>
      </c>
      <c r="BB735" s="19">
        <f t="shared" si="29"/>
        <v>0.51800000000000002</v>
      </c>
      <c r="BD735" s="19" t="e">
        <f>IF(#REF!="","",#REF!)</f>
        <v>#REF!</v>
      </c>
    </row>
    <row r="736" spans="47:56">
      <c r="AU736" s="19" t="str">
        <f>IF(係数3!A736="","",係数3!A736)</f>
        <v>A0351</v>
      </c>
      <c r="AV736" s="19" t="str">
        <f>IF(係数3!B736="","",係数3!B736)</f>
        <v>(株)CHIBAむつざわエナジー</v>
      </c>
      <c r="AW736" s="19" t="str">
        <f>IF(係数3!C736="","",係数3!C736)</f>
        <v/>
      </c>
      <c r="AX736" s="19">
        <f>IF(係数3!D736="","",係数3!D736)</f>
        <v>3.9199999999999999E-4</v>
      </c>
      <c r="AY736" s="19">
        <f>IF(係数3!E736="","",係数3!E736)</f>
        <v>3.9199999999999999E-4</v>
      </c>
      <c r="AZ736" s="19" t="str">
        <f>IF(係数3!F736="","",係数3!F736)</f>
        <v>(株)CHIBAむつざわエナジー</v>
      </c>
      <c r="BA736" s="19" t="str">
        <f>IF(係数3!G736="","",係数3!G736)</f>
        <v>(株)CHIBAむつざわエナジー_</v>
      </c>
      <c r="BB736" s="19">
        <f t="shared" si="29"/>
        <v>0.39200000000000002</v>
      </c>
      <c r="BD736" s="19" t="e">
        <f>IF(#REF!="","",#REF!)</f>
        <v>#REF!</v>
      </c>
    </row>
    <row r="737" spans="47:56">
      <c r="AU737" s="19" t="str">
        <f>IF(係数3!A737="","",係数3!A737)</f>
        <v>A0352</v>
      </c>
      <c r="AV737" s="19" t="str">
        <f>IF(係数3!B737="","",係数3!B737)</f>
        <v>(株)関西空調</v>
      </c>
      <c r="AW737" s="19" t="str">
        <f>IF(係数3!C737="","",係数3!C737)</f>
        <v/>
      </c>
      <c r="AX737" s="19">
        <f>IF(係数3!D737="","",係数3!D737)</f>
        <v>5.6400000000000005E-4</v>
      </c>
      <c r="AY737" s="19">
        <f>IF(係数3!E737="","",係数3!E737)</f>
        <v>5.6400000000000005E-4</v>
      </c>
      <c r="AZ737" s="19" t="str">
        <f>IF(係数3!F737="","",係数3!F737)</f>
        <v>(株)関西空調</v>
      </c>
      <c r="BA737" s="19" t="str">
        <f>IF(係数3!G737="","",係数3!G737)</f>
        <v>(株)関西空調_</v>
      </c>
      <c r="BB737" s="19">
        <f t="shared" si="29"/>
        <v>0.56400000000000006</v>
      </c>
      <c r="BD737" s="19" t="e">
        <f>IF(#REF!="","",#REF!)</f>
        <v>#REF!</v>
      </c>
    </row>
    <row r="738" spans="47:56">
      <c r="AU738" s="19" t="str">
        <f>IF(係数3!A738="","",係数3!A738)</f>
        <v>A0353</v>
      </c>
      <c r="AV738" s="19" t="str">
        <f>IF(係数3!B738="","",係数3!B738)</f>
        <v>奥出雲電力(株)</v>
      </c>
      <c r="AW738" s="19" t="str">
        <f>IF(係数3!C738="","",係数3!C738)</f>
        <v/>
      </c>
      <c r="AX738" s="19">
        <f>IF(係数3!D738="","",係数3!D738)</f>
        <v>4.7800000000000002E-4</v>
      </c>
      <c r="AY738" s="19">
        <f>IF(係数3!E738="","",係数3!E738)</f>
        <v>4.7800000000000002E-4</v>
      </c>
      <c r="AZ738" s="19" t="str">
        <f>IF(係数3!F738="","",係数3!F738)</f>
        <v>奥出雲電力(株)</v>
      </c>
      <c r="BA738" s="19" t="str">
        <f>IF(係数3!G738="","",係数3!G738)</f>
        <v>奥出雲電力(株)_</v>
      </c>
      <c r="BB738" s="19">
        <f t="shared" si="29"/>
        <v>0.47800000000000004</v>
      </c>
      <c r="BD738" s="19" t="e">
        <f>IF(#REF!="","",#REF!)</f>
        <v>#REF!</v>
      </c>
    </row>
    <row r="739" spans="47:56">
      <c r="AU739" s="19" t="str">
        <f>IF(係数3!A739="","",係数3!A739)</f>
        <v>A0355</v>
      </c>
      <c r="AV739" s="19" t="str">
        <f>IF(係数3!B739="","",係数3!B739)</f>
        <v>レジル(株)</v>
      </c>
      <c r="AW739" s="19" t="str">
        <f>IF(係数3!C739="","",係数3!C739)</f>
        <v>メニューA</v>
      </c>
      <c r="AX739" s="19">
        <f>IF(係数3!D739="","",係数3!D739)</f>
        <v>0</v>
      </c>
      <c r="AY739" s="19">
        <f>IF(係数3!E739="","",係数3!E739)</f>
        <v>0</v>
      </c>
      <c r="AZ739" s="19" t="str">
        <f>IF(係数3!F739="","",係数3!F739)</f>
        <v>レジル(株)</v>
      </c>
      <c r="BA739" s="19" t="str">
        <f>IF(係数3!G739="","",係数3!G739)</f>
        <v>レジル(株)_メニューA</v>
      </c>
      <c r="BB739" s="19">
        <f t="shared" si="29"/>
        <v>0</v>
      </c>
      <c r="BD739" s="19" t="e">
        <f>IF(#REF!="","",#REF!)</f>
        <v>#REF!</v>
      </c>
    </row>
    <row r="740" spans="47:56">
      <c r="AU740" s="19" t="str">
        <f>IF(係数3!A740="","",係数3!A740)</f>
        <v/>
      </c>
      <c r="AV740" s="19" t="str">
        <f>IF(係数3!B740="","",係数3!B740)</f>
        <v/>
      </c>
      <c r="AW740" s="19" t="str">
        <f>IF(係数3!C740="","",係数3!C740)</f>
        <v>メニューB</v>
      </c>
      <c r="AX740" s="19">
        <f>IF(係数3!D740="","",係数3!D740)</f>
        <v>0</v>
      </c>
      <c r="AY740" s="19">
        <f>IF(係数3!E740="","",係数3!E740)</f>
        <v>0</v>
      </c>
      <c r="AZ740" s="19" t="str">
        <f>IF(係数3!F740="","",係数3!F740)</f>
        <v>レジル(株)</v>
      </c>
      <c r="BA740" s="19" t="str">
        <f>IF(係数3!G740="","",係数3!G740)</f>
        <v>レジル(株)_メニューB</v>
      </c>
      <c r="BB740" s="19">
        <f t="shared" si="29"/>
        <v>0</v>
      </c>
      <c r="BD740" s="19" t="e">
        <f>IF(#REF!="","",#REF!)</f>
        <v>#REF!</v>
      </c>
    </row>
    <row r="741" spans="47:56">
      <c r="AU741" s="19" t="str">
        <f>IF(係数3!A741="","",係数3!A741)</f>
        <v/>
      </c>
      <c r="AV741" s="19" t="str">
        <f>IF(係数3!B741="","",係数3!B741)</f>
        <v/>
      </c>
      <c r="AW741" s="19" t="str">
        <f>IF(係数3!C741="","",係数3!C741)</f>
        <v>メニューC</v>
      </c>
      <c r="AX741" s="19">
        <f>IF(係数3!D741="","",係数3!D741)</f>
        <v>0</v>
      </c>
      <c r="AY741" s="19">
        <f>IF(係数3!E741="","",係数3!E741)</f>
        <v>0</v>
      </c>
      <c r="AZ741" s="19" t="str">
        <f>IF(係数3!F741="","",係数3!F741)</f>
        <v>レジル(株)</v>
      </c>
      <c r="BA741" s="19" t="str">
        <f>IF(係数3!G741="","",係数3!G741)</f>
        <v>レジル(株)_メニューC</v>
      </c>
      <c r="BB741" s="19">
        <f t="shared" si="29"/>
        <v>0</v>
      </c>
      <c r="BD741" s="19" t="e">
        <f>IF(#REF!="","",#REF!)</f>
        <v>#REF!</v>
      </c>
    </row>
    <row r="742" spans="47:56">
      <c r="AU742" s="19" t="str">
        <f>IF(係数3!A742="","",係数3!A742)</f>
        <v/>
      </c>
      <c r="AV742" s="19" t="str">
        <f>IF(係数3!B742="","",係数3!B742)</f>
        <v/>
      </c>
      <c r="AW742" s="19" t="str">
        <f>IF(係数3!C742="","",係数3!C742)</f>
        <v>メニューD(残差)</v>
      </c>
      <c r="AX742" s="19">
        <f>IF(係数3!D742="","",係数3!D742)</f>
        <v>4.2200000000000001E-4</v>
      </c>
      <c r="AY742" s="19">
        <f>IF(係数3!E742="","",係数3!E742)</f>
        <v>4.2200000000000001E-4</v>
      </c>
      <c r="AZ742" s="19" t="str">
        <f>IF(係数3!F742="","",係数3!F742)</f>
        <v>レジル(株)</v>
      </c>
      <c r="BA742" s="19" t="str">
        <f>IF(係数3!G742="","",係数3!G742)</f>
        <v>レジル(株)_メニューD(残差)</v>
      </c>
      <c r="BB742" s="19">
        <f t="shared" si="29"/>
        <v>0.42199999999999999</v>
      </c>
      <c r="BD742" s="19" t="e">
        <f>IF(#REF!="","",#REF!)</f>
        <v>#REF!</v>
      </c>
    </row>
    <row r="743" spans="47:56">
      <c r="AU743" s="19" t="str">
        <f>IF(係数3!A743="","",係数3!A743)</f>
        <v/>
      </c>
      <c r="AV743" s="19" t="str">
        <f>IF(係数3!B743="","",係数3!B743)</f>
        <v/>
      </c>
      <c r="AW743" s="19" t="str">
        <f>IF(係数3!C743="","",係数3!C743)</f>
        <v>(参考値)事業者全体</v>
      </c>
      <c r="AX743" s="19">
        <f>IF(係数3!D743="","",係数3!D743)</f>
        <v>1.6200000000000001E-4</v>
      </c>
      <c r="AY743" s="19">
        <f>IF(係数3!E743="","",係数3!E743)</f>
        <v>1.6200000000000001E-4</v>
      </c>
      <c r="AZ743" s="19" t="str">
        <f>IF(係数3!F743="","",係数3!F743)</f>
        <v>レジル(株)</v>
      </c>
      <c r="BA743" s="19" t="str">
        <f>IF(係数3!G743="","",係数3!G743)</f>
        <v>レジル(株)_(参考値)事業者全体</v>
      </c>
      <c r="BB743" s="19">
        <f t="shared" si="29"/>
        <v>0.16200000000000001</v>
      </c>
      <c r="BD743" s="19" t="e">
        <f>IF(#REF!="","",#REF!)</f>
        <v>#REF!</v>
      </c>
    </row>
    <row r="744" spans="47:56">
      <c r="AU744" s="19" t="str">
        <f>IF(係数3!A744="","",係数3!A744)</f>
        <v>A0356</v>
      </c>
      <c r="AV744" s="19" t="str">
        <f>IF(係数3!B744="","",係数3!B744)</f>
        <v>(株)成田香取エネルギー</v>
      </c>
      <c r="AW744" s="19" t="str">
        <f>IF(係数3!C744="","",係数3!C744)</f>
        <v/>
      </c>
      <c r="AX744" s="19">
        <f>IF(係数3!D744="","",係数3!D744)</f>
        <v>4.15E-4</v>
      </c>
      <c r="AY744" s="19">
        <f>IF(係数3!E744="","",係数3!E744)</f>
        <v>4.15E-4</v>
      </c>
      <c r="AZ744" s="19" t="str">
        <f>IF(係数3!F744="","",係数3!F744)</f>
        <v>(株)成田香取エネルギー</v>
      </c>
      <c r="BA744" s="19" t="str">
        <f>IF(係数3!G744="","",係数3!G744)</f>
        <v>(株)成田香取エネルギー_</v>
      </c>
      <c r="BB744" s="19">
        <f t="shared" si="29"/>
        <v>0.41499999999999998</v>
      </c>
      <c r="BD744" s="19" t="e">
        <f>IF(#REF!="","",#REF!)</f>
        <v>#REF!</v>
      </c>
    </row>
    <row r="745" spans="47:56">
      <c r="AU745" s="19" t="str">
        <f>IF(係数3!A745="","",係数3!A745)</f>
        <v>A0362</v>
      </c>
      <c r="AV745" s="19" t="str">
        <f>IF(係数3!B745="","",係数3!B745)</f>
        <v>(株)CWS</v>
      </c>
      <c r="AW745" s="19" t="str">
        <f>IF(係数3!C745="","",係数3!C745)</f>
        <v/>
      </c>
      <c r="AX745" s="19">
        <f>IF(係数3!D745="","",係数3!D745)</f>
        <v>3.4099999999999999E-4</v>
      </c>
      <c r="AY745" s="19">
        <f>IF(係数3!E745="","",係数3!E745)</f>
        <v>3.4099999999999999E-4</v>
      </c>
      <c r="AZ745" s="19" t="str">
        <f>IF(係数3!F745="","",係数3!F745)</f>
        <v>(株)CWS</v>
      </c>
      <c r="BA745" s="19" t="str">
        <f>IF(係数3!G745="","",係数3!G745)</f>
        <v>(株)CWS_</v>
      </c>
      <c r="BB745" s="19">
        <f t="shared" si="29"/>
        <v>0.34099999999999997</v>
      </c>
      <c r="BD745" s="19" t="e">
        <f>IF(#REF!="","",#REF!)</f>
        <v>#REF!</v>
      </c>
    </row>
    <row r="746" spans="47:56">
      <c r="AU746" s="19" t="str">
        <f>IF(係数3!A746="","",係数3!A746)</f>
        <v>A0364</v>
      </c>
      <c r="AV746" s="19" t="str">
        <f>IF(係数3!B746="","",係数3!B746)</f>
        <v>ふくしま新電力(株)</v>
      </c>
      <c r="AW746" s="19" t="str">
        <f>IF(係数3!C746="","",係数3!C746)</f>
        <v/>
      </c>
      <c r="AX746" s="19">
        <f>IF(係数3!D746="","",係数3!D746)</f>
        <v>3.9800000000000002E-4</v>
      </c>
      <c r="AY746" s="19">
        <f>IF(係数3!E746="","",係数3!E746)</f>
        <v>3.9800000000000002E-4</v>
      </c>
      <c r="AZ746" s="19" t="str">
        <f>IF(係数3!F746="","",係数3!F746)</f>
        <v>ふくしま新電力(株)</v>
      </c>
      <c r="BA746" s="19" t="str">
        <f>IF(係数3!G746="","",係数3!G746)</f>
        <v>ふくしま新電力(株)_</v>
      </c>
      <c r="BB746" s="19">
        <f t="shared" si="29"/>
        <v>0.39800000000000002</v>
      </c>
      <c r="BD746" s="19" t="e">
        <f>IF(#REF!="","",#REF!)</f>
        <v>#REF!</v>
      </c>
    </row>
    <row r="747" spans="47:56">
      <c r="AU747" s="19" t="str">
        <f>IF(係数3!A747="","",係数3!A747)</f>
        <v>A0365</v>
      </c>
      <c r="AV747" s="19" t="str">
        <f>IF(係数3!B747="","",係数3!B747)</f>
        <v>ティーダッシュ合同会社</v>
      </c>
      <c r="AW747" s="19" t="str">
        <f>IF(係数3!C747="","",係数3!C747)</f>
        <v>メニューA</v>
      </c>
      <c r="AX747" s="19">
        <f>IF(係数3!D747="","",係数3!D747)</f>
        <v>0</v>
      </c>
      <c r="AY747" s="19">
        <f>IF(係数3!E747="","",係数3!E747)</f>
        <v>0</v>
      </c>
      <c r="AZ747" s="19" t="str">
        <f>IF(係数3!F747="","",係数3!F747)</f>
        <v>ティーダッシュ合同会社</v>
      </c>
      <c r="BA747" s="19" t="str">
        <f>IF(係数3!G747="","",係数3!G747)</f>
        <v>ティーダッシュ合同会社_メニューA</v>
      </c>
      <c r="BB747" s="19">
        <f t="shared" si="29"/>
        <v>0</v>
      </c>
      <c r="BD747" s="19" t="e">
        <f>IF(#REF!="","",#REF!)</f>
        <v>#REF!</v>
      </c>
    </row>
    <row r="748" spans="47:56">
      <c r="AU748" s="19" t="str">
        <f>IF(係数3!A748="","",係数3!A748)</f>
        <v/>
      </c>
      <c r="AV748" s="19" t="str">
        <f>IF(係数3!B748="","",係数3!B748)</f>
        <v/>
      </c>
      <c r="AW748" s="19" t="str">
        <f>IF(係数3!C748="","",係数3!C748)</f>
        <v>メニューB(残差)</v>
      </c>
      <c r="AX748" s="19">
        <f>IF(係数3!D748="","",係数3!D748)</f>
        <v>4.0099999999999999E-4</v>
      </c>
      <c r="AY748" s="19">
        <f>IF(係数3!E748="","",係数3!E748)</f>
        <v>4.0099999999999999E-4</v>
      </c>
      <c r="AZ748" s="19" t="str">
        <f>IF(係数3!F748="","",係数3!F748)</f>
        <v>ティーダッシュ合同会社</v>
      </c>
      <c r="BA748" s="19" t="str">
        <f>IF(係数3!G748="","",係数3!G748)</f>
        <v>ティーダッシュ合同会社_メニューB(残差)</v>
      </c>
      <c r="BB748" s="19">
        <f t="shared" si="29"/>
        <v>0.40099999999999997</v>
      </c>
      <c r="BD748" s="19" t="e">
        <f>IF(#REF!="","",#REF!)</f>
        <v>#REF!</v>
      </c>
    </row>
    <row r="749" spans="47:56">
      <c r="AU749" s="19" t="str">
        <f>IF(係数3!A749="","",係数3!A749)</f>
        <v/>
      </c>
      <c r="AV749" s="19" t="str">
        <f>IF(係数3!B749="","",係数3!B749)</f>
        <v/>
      </c>
      <c r="AW749" s="19" t="str">
        <f>IF(係数3!C749="","",係数3!C749)</f>
        <v>(参考値)事業者全体</v>
      </c>
      <c r="AX749" s="19">
        <f>IF(係数3!D749="","",係数3!D749)</f>
        <v>3.9399999999999998E-4</v>
      </c>
      <c r="AY749" s="19">
        <f>IF(係数3!E749="","",係数3!E749)</f>
        <v>3.9399999999999998E-4</v>
      </c>
      <c r="AZ749" s="19" t="str">
        <f>IF(係数3!F749="","",係数3!F749)</f>
        <v>ティーダッシュ合同会社</v>
      </c>
      <c r="BA749" s="19" t="str">
        <f>IF(係数3!G749="","",係数3!G749)</f>
        <v>ティーダッシュ合同会社_(参考値)事業者全体</v>
      </c>
      <c r="BB749" s="19">
        <f t="shared" si="29"/>
        <v>0.39399999999999996</v>
      </c>
      <c r="BD749" s="19" t="e">
        <f>IF(#REF!="","",#REF!)</f>
        <v>#REF!</v>
      </c>
    </row>
    <row r="750" spans="47:56">
      <c r="AU750" s="19" t="str">
        <f>IF(係数3!A750="","",係数3!A750)</f>
        <v>A0366</v>
      </c>
      <c r="AV750" s="19" t="str">
        <f>IF(係数3!B750="","",係数3!B750)</f>
        <v>(株)エネクスライフサービス</v>
      </c>
      <c r="AW750" s="19" t="str">
        <f>IF(係数3!C750="","",係数3!C750)</f>
        <v/>
      </c>
      <c r="AX750" s="19">
        <f>IF(係数3!D750="","",係数3!D750)</f>
        <v>3.3300000000000002E-4</v>
      </c>
      <c r="AY750" s="19">
        <f>IF(係数3!E750="","",係数3!E750)</f>
        <v>3.3300000000000002E-4</v>
      </c>
      <c r="AZ750" s="19" t="str">
        <f>IF(係数3!F750="","",係数3!F750)</f>
        <v>(株)エネクスライフサービス</v>
      </c>
      <c r="BA750" s="19" t="str">
        <f>IF(係数3!G750="","",係数3!G750)</f>
        <v>(株)エネクスライフサービス_</v>
      </c>
      <c r="BB750" s="19">
        <f t="shared" si="29"/>
        <v>0.33300000000000002</v>
      </c>
      <c r="BD750" s="19" t="e">
        <f>IF(#REF!="","",#REF!)</f>
        <v>#REF!</v>
      </c>
    </row>
    <row r="751" spans="47:56">
      <c r="AU751" s="19" t="str">
        <f>IF(係数3!A751="","",係数3!A751)</f>
        <v>A0367</v>
      </c>
      <c r="AV751" s="19" t="str">
        <f>IF(係数3!B751="","",係数3!B751)</f>
        <v>ネイチャーエナジー小国(株)</v>
      </c>
      <c r="AW751" s="19" t="str">
        <f>IF(係数3!C751="","",係数3!C751)</f>
        <v/>
      </c>
      <c r="AX751" s="19">
        <f>IF(係数3!D751="","",係数3!D751)</f>
        <v>4.8200000000000001E-4</v>
      </c>
      <c r="AY751" s="19">
        <f>IF(係数3!E751="","",係数3!E751)</f>
        <v>4.8200000000000001E-4</v>
      </c>
      <c r="AZ751" s="19" t="str">
        <f>IF(係数3!F751="","",係数3!F751)</f>
        <v>ネイチャーエナジー小国(株)</v>
      </c>
      <c r="BA751" s="19" t="str">
        <f>IF(係数3!G751="","",係数3!G751)</f>
        <v>ネイチャーエナジー小国(株)_</v>
      </c>
      <c r="BB751" s="19">
        <f t="shared" si="29"/>
        <v>0.48199999999999998</v>
      </c>
      <c r="BD751" s="19" t="e">
        <f>IF(#REF!="","",#REF!)</f>
        <v>#REF!</v>
      </c>
    </row>
    <row r="752" spans="47:56">
      <c r="AU752" s="19" t="str">
        <f>IF(係数3!A752="","",係数3!A752)</f>
        <v>A0368</v>
      </c>
      <c r="AV752" s="19" t="str">
        <f>IF(係数3!B752="","",係数3!B752)</f>
        <v>リエスパワーネクスト(株)</v>
      </c>
      <c r="AW752" s="19" t="str">
        <f>IF(係数3!C752="","",係数3!C752)</f>
        <v/>
      </c>
      <c r="AX752" s="19">
        <f>IF(係数3!D752="","",係数3!D752)</f>
        <v>3.8200000000000002E-4</v>
      </c>
      <c r="AY752" s="19">
        <f>IF(係数3!E752="","",係数3!E752)</f>
        <v>3.7399999999999998E-4</v>
      </c>
      <c r="AZ752" s="19" t="str">
        <f>IF(係数3!F752="","",係数3!F752)</f>
        <v>リエスパワーネクスト(株)</v>
      </c>
      <c r="BA752" s="19" t="str">
        <f>IF(係数3!G752="","",係数3!G752)</f>
        <v>リエスパワーネクスト(株)_</v>
      </c>
      <c r="BB752" s="19">
        <f t="shared" si="29"/>
        <v>0.374</v>
      </c>
      <c r="BD752" s="19" t="e">
        <f>IF(#REF!="","",#REF!)</f>
        <v>#REF!</v>
      </c>
    </row>
    <row r="753" spans="47:56">
      <c r="AU753" s="19" t="str">
        <f>IF(係数3!A753="","",係数3!A753)</f>
        <v>A0371</v>
      </c>
      <c r="AV753" s="19" t="str">
        <f>IF(係数3!B753="","",係数3!B753)</f>
        <v>エネルギーパワー(株)</v>
      </c>
      <c r="AW753" s="19" t="str">
        <f>IF(係数3!C753="","",係数3!C753)</f>
        <v/>
      </c>
      <c r="AX753" s="19">
        <f>IF(係数3!D753="","",係数3!D753)</f>
        <v>5.6999999999999998E-4</v>
      </c>
      <c r="AY753" s="19">
        <f>IF(係数3!E753="","",係数3!E753)</f>
        <v>5.6999999999999998E-4</v>
      </c>
      <c r="AZ753" s="19" t="str">
        <f>IF(係数3!F753="","",係数3!F753)</f>
        <v>エネルギーパワー(株)</v>
      </c>
      <c r="BA753" s="19" t="str">
        <f>IF(係数3!G753="","",係数3!G753)</f>
        <v>エネルギーパワー(株)_</v>
      </c>
      <c r="BB753" s="19">
        <f t="shared" si="29"/>
        <v>0.56999999999999995</v>
      </c>
      <c r="BD753" s="19" t="e">
        <f>IF(#REF!="","",#REF!)</f>
        <v>#REF!</v>
      </c>
    </row>
    <row r="754" spans="47:56">
      <c r="AU754" s="19" t="str">
        <f>IF(係数3!A754="","",係数3!A754)</f>
        <v>A0372</v>
      </c>
      <c r="AV754" s="19" t="str">
        <f>IF(係数3!B754="","",係数3!B754)</f>
        <v>(株)グリムスパワー</v>
      </c>
      <c r="AW754" s="19" t="str">
        <f>IF(係数3!C754="","",係数3!C754)</f>
        <v>メニューA</v>
      </c>
      <c r="AX754" s="19">
        <f>IF(係数3!D754="","",係数3!D754)</f>
        <v>0</v>
      </c>
      <c r="AY754" s="19">
        <f>IF(係数3!E754="","",係数3!E754)</f>
        <v>0</v>
      </c>
      <c r="AZ754" s="19" t="str">
        <f>IF(係数3!F754="","",係数3!F754)</f>
        <v>(株)グリムスパワー</v>
      </c>
      <c r="BA754" s="19" t="str">
        <f>IF(係数3!G754="","",係数3!G754)</f>
        <v>(株)グリムスパワー_メニューA</v>
      </c>
      <c r="BB754" s="19">
        <f t="shared" si="29"/>
        <v>0</v>
      </c>
      <c r="BD754" s="19" t="e">
        <f>IF(#REF!="","",#REF!)</f>
        <v>#REF!</v>
      </c>
    </row>
    <row r="755" spans="47:56">
      <c r="AU755" s="19" t="str">
        <f>IF(係数3!A755="","",係数3!A755)</f>
        <v/>
      </c>
      <c r="AV755" s="19" t="str">
        <f>IF(係数3!B755="","",係数3!B755)</f>
        <v/>
      </c>
      <c r="AW755" s="19" t="str">
        <f>IF(係数3!C755="","",係数3!C755)</f>
        <v>メニューB(残差)</v>
      </c>
      <c r="AX755" s="19">
        <f>IF(係数3!D755="","",係数3!D755)</f>
        <v>5.5199999999999997E-4</v>
      </c>
      <c r="AY755" s="19">
        <f>IF(係数3!E755="","",係数3!E755)</f>
        <v>5.5199999999999997E-4</v>
      </c>
      <c r="AZ755" s="19" t="str">
        <f>IF(係数3!F755="","",係数3!F755)</f>
        <v>(株)グリムスパワー</v>
      </c>
      <c r="BA755" s="19" t="str">
        <f>IF(係数3!G755="","",係数3!G755)</f>
        <v>(株)グリムスパワー_メニューB(残差)</v>
      </c>
      <c r="BB755" s="19">
        <f t="shared" si="29"/>
        <v>0.55199999999999994</v>
      </c>
      <c r="BD755" s="19" t="e">
        <f>IF(#REF!="","",#REF!)</f>
        <v>#REF!</v>
      </c>
    </row>
    <row r="756" spans="47:56">
      <c r="AU756" s="19" t="str">
        <f>IF(係数3!A756="","",係数3!A756)</f>
        <v/>
      </c>
      <c r="AV756" s="19" t="str">
        <f>IF(係数3!B756="","",係数3!B756)</f>
        <v/>
      </c>
      <c r="AW756" s="19" t="str">
        <f>IF(係数3!C756="","",係数3!C756)</f>
        <v>(参考値)事業者全体</v>
      </c>
      <c r="AX756" s="19">
        <f>IF(係数3!D756="","",係数3!D756)</f>
        <v>5.4699999999999996E-4</v>
      </c>
      <c r="AY756" s="19">
        <f>IF(係数3!E756="","",係数3!E756)</f>
        <v>5.4699999999999996E-4</v>
      </c>
      <c r="AZ756" s="19" t="str">
        <f>IF(係数3!F756="","",係数3!F756)</f>
        <v>(株)グリムスパワー</v>
      </c>
      <c r="BA756" s="19" t="str">
        <f>IF(係数3!G756="","",係数3!G756)</f>
        <v>(株)グリムスパワー_(参考値)事業者全体</v>
      </c>
      <c r="BB756" s="19">
        <f t="shared" si="29"/>
        <v>0.54699999999999993</v>
      </c>
      <c r="BD756" s="19" t="e">
        <f>IF(#REF!="","",#REF!)</f>
        <v>#REF!</v>
      </c>
    </row>
    <row r="757" spans="47:56">
      <c r="AU757" s="19" t="str">
        <f>IF(係数3!A757="","",係数3!A757)</f>
        <v>A0376</v>
      </c>
      <c r="AV757" s="19" t="str">
        <f>IF(係数3!B757="","",係数3!B757)</f>
        <v>自然電力(株)</v>
      </c>
      <c r="AW757" s="19" t="str">
        <f>IF(係数3!C757="","",係数3!C757)</f>
        <v/>
      </c>
      <c r="AX757" s="19">
        <f>IF(係数3!D757="","",係数3!D757)</f>
        <v>5.71E-4</v>
      </c>
      <c r="AY757" s="19">
        <f>IF(係数3!E757="","",係数3!E757)</f>
        <v>5.71E-4</v>
      </c>
      <c r="AZ757" s="19" t="str">
        <f>IF(係数3!F757="","",係数3!F757)</f>
        <v>自然電力(株)</v>
      </c>
      <c r="BA757" s="19" t="str">
        <f>IF(係数3!G757="","",係数3!G757)</f>
        <v>自然電力(株)_</v>
      </c>
      <c r="BB757" s="19">
        <f t="shared" si="29"/>
        <v>0.57099999999999995</v>
      </c>
      <c r="BD757" s="19" t="e">
        <f>IF(#REF!="","",#REF!)</f>
        <v>#REF!</v>
      </c>
    </row>
    <row r="758" spans="47:56">
      <c r="AU758" s="19" t="str">
        <f>IF(係数3!A758="","",係数3!A758)</f>
        <v>A0378</v>
      </c>
      <c r="AV758" s="19" t="str">
        <f>IF(係数3!B758="","",係数3!B758)</f>
        <v>本庄ガス(株)</v>
      </c>
      <c r="AW758" s="19" t="str">
        <f>IF(係数3!C758="","",係数3!C758)</f>
        <v/>
      </c>
      <c r="AX758" s="19">
        <f>IF(係数3!D758="","",係数3!D758)</f>
        <v>4.1899999999999999E-4</v>
      </c>
      <c r="AY758" s="19">
        <f>IF(係数3!E758="","",係数3!E758)</f>
        <v>4.1899999999999999E-4</v>
      </c>
      <c r="AZ758" s="19" t="str">
        <f>IF(係数3!F758="","",係数3!F758)</f>
        <v>本庄ガス(株)</v>
      </c>
      <c r="BA758" s="19" t="str">
        <f>IF(係数3!G758="","",係数3!G758)</f>
        <v>本庄ガス(株)_</v>
      </c>
      <c r="BB758" s="19">
        <f t="shared" si="29"/>
        <v>0.41899999999999998</v>
      </c>
      <c r="BD758" s="19" t="e">
        <f>IF(#REF!="","",#REF!)</f>
        <v>#REF!</v>
      </c>
    </row>
    <row r="759" spans="47:56">
      <c r="AU759" s="19" t="str">
        <f>IF(係数3!A759="","",係数3!A759)</f>
        <v>A0380</v>
      </c>
      <c r="AV759" s="19" t="str">
        <f>IF(係数3!B759="","",係数3!B759)</f>
        <v>青森県民エナジー(株)</v>
      </c>
      <c r="AW759" s="19" t="str">
        <f>IF(係数3!C759="","",係数3!C759)</f>
        <v/>
      </c>
      <c r="AX759" s="19">
        <f>IF(係数3!D759="","",係数3!D759)</f>
        <v>4.84E-4</v>
      </c>
      <c r="AY759" s="19">
        <f>IF(係数3!E759="","",係数3!E759)</f>
        <v>4.84E-4</v>
      </c>
      <c r="AZ759" s="19" t="str">
        <f>IF(係数3!F759="","",係数3!F759)</f>
        <v>青森県民エナジー(株)</v>
      </c>
      <c r="BA759" s="19" t="str">
        <f>IF(係数3!G759="","",係数3!G759)</f>
        <v>青森県民エナジー(株)_</v>
      </c>
      <c r="BB759" s="19">
        <f t="shared" si="29"/>
        <v>0.48399999999999999</v>
      </c>
      <c r="BD759" s="19" t="e">
        <f>IF(#REF!="","",#REF!)</f>
        <v>#REF!</v>
      </c>
    </row>
    <row r="760" spans="47:56">
      <c r="AU760" s="19" t="str">
        <f>IF(係数3!A760="","",係数3!A760)</f>
        <v>A0381</v>
      </c>
      <c r="AV760" s="19" t="str">
        <f>IF(係数3!B760="","",係数3!B760)</f>
        <v>国際航業(株)</v>
      </c>
      <c r="AW760" s="19" t="str">
        <f>IF(係数3!C760="","",係数3!C760)</f>
        <v>メニューA</v>
      </c>
      <c r="AX760" s="19">
        <f>IF(係数3!D760="","",係数3!D760)</f>
        <v>0</v>
      </c>
      <c r="AY760" s="19">
        <f>IF(係数3!E760="","",係数3!E760)</f>
        <v>0</v>
      </c>
      <c r="AZ760" s="19" t="str">
        <f>IF(係数3!F760="","",係数3!F760)</f>
        <v>国際航業(株)</v>
      </c>
      <c r="BA760" s="19" t="str">
        <f>IF(係数3!G760="","",係数3!G760)</f>
        <v>国際航業(株)_メニューA</v>
      </c>
      <c r="BB760" s="19">
        <f t="shared" si="29"/>
        <v>0</v>
      </c>
      <c r="BD760" s="19" t="e">
        <f>IF(#REF!="","",#REF!)</f>
        <v>#REF!</v>
      </c>
    </row>
    <row r="761" spans="47:56">
      <c r="AU761" s="19" t="str">
        <f>IF(係数3!A761="","",係数3!A761)</f>
        <v/>
      </c>
      <c r="AV761" s="19" t="str">
        <f>IF(係数3!B761="","",係数3!B761)</f>
        <v/>
      </c>
      <c r="AW761" s="19" t="str">
        <f>IF(係数3!C761="","",係数3!C761)</f>
        <v>メニューB(残差)</v>
      </c>
      <c r="AX761" s="19">
        <f>IF(係数3!D761="","",係数3!D761)</f>
        <v>6.4400000000000004E-4</v>
      </c>
      <c r="AY761" s="19">
        <f>IF(係数3!E761="","",係数3!E761)</f>
        <v>6.4400000000000004E-4</v>
      </c>
      <c r="AZ761" s="19" t="str">
        <f>IF(係数3!F761="","",係数3!F761)</f>
        <v>国際航業(株)</v>
      </c>
      <c r="BA761" s="19" t="str">
        <f>IF(係数3!G761="","",係数3!G761)</f>
        <v>国際航業(株)_メニューB(残差)</v>
      </c>
      <c r="BB761" s="19">
        <f t="shared" si="29"/>
        <v>0.64400000000000002</v>
      </c>
      <c r="BD761" s="19" t="e">
        <f>IF(#REF!="","",#REF!)</f>
        <v>#REF!</v>
      </c>
    </row>
    <row r="762" spans="47:56">
      <c r="AU762" s="19" t="str">
        <f>IF(係数3!A762="","",係数3!A762)</f>
        <v/>
      </c>
      <c r="AV762" s="19" t="str">
        <f>IF(係数3!B762="","",係数3!B762)</f>
        <v/>
      </c>
      <c r="AW762" s="19" t="str">
        <f>IF(係数3!C762="","",係数3!C762)</f>
        <v>(参考値)事業者全体</v>
      </c>
      <c r="AX762" s="19">
        <f>IF(係数3!D762="","",係数3!D762)</f>
        <v>2.6800000000000001E-4</v>
      </c>
      <c r="AY762" s="19">
        <f>IF(係数3!E762="","",係数3!E762)</f>
        <v>2.6800000000000001E-4</v>
      </c>
      <c r="AZ762" s="19" t="str">
        <f>IF(係数3!F762="","",係数3!F762)</f>
        <v>国際航業(株)</v>
      </c>
      <c r="BA762" s="19" t="str">
        <f>IF(係数3!G762="","",係数3!G762)</f>
        <v>国際航業(株)_(参考値)事業者全体</v>
      </c>
      <c r="BB762" s="19">
        <f t="shared" si="29"/>
        <v>0.26800000000000002</v>
      </c>
      <c r="BD762" s="19" t="e">
        <f>IF(#REF!="","",#REF!)</f>
        <v>#REF!</v>
      </c>
    </row>
    <row r="763" spans="47:56">
      <c r="AU763" s="19" t="str">
        <f>IF(係数3!A763="","",係数3!A763)</f>
        <v>A0382</v>
      </c>
      <c r="AV763" s="19" t="str">
        <f>IF(係数3!B763="","",係数3!B763)</f>
        <v>ローカルでんき(株)</v>
      </c>
      <c r="AW763" s="19" t="str">
        <f>IF(係数3!C763="","",係数3!C763)</f>
        <v>メニューA</v>
      </c>
      <c r="AX763" s="19">
        <f>IF(係数3!D763="","",係数3!D763)</f>
        <v>0</v>
      </c>
      <c r="AY763" s="19">
        <f>IF(係数3!E763="","",係数3!E763)</f>
        <v>0</v>
      </c>
      <c r="AZ763" s="19" t="str">
        <f>IF(係数3!F763="","",係数3!F763)</f>
        <v>ローカルでんき(株)</v>
      </c>
      <c r="BA763" s="19" t="str">
        <f>IF(係数3!G763="","",係数3!G763)</f>
        <v>ローカルでんき(株)_メニューA</v>
      </c>
      <c r="BB763" s="19">
        <f t="shared" si="29"/>
        <v>0</v>
      </c>
      <c r="BD763" s="19" t="e">
        <f>IF(#REF!="","",#REF!)</f>
        <v>#REF!</v>
      </c>
    </row>
    <row r="764" spans="47:56">
      <c r="AU764" s="19" t="str">
        <f>IF(係数3!A764="","",係数3!A764)</f>
        <v/>
      </c>
      <c r="AV764" s="19" t="str">
        <f>IF(係数3!B764="","",係数3!B764)</f>
        <v/>
      </c>
      <c r="AW764" s="19" t="str">
        <f>IF(係数3!C764="","",係数3!C764)</f>
        <v>メニューB(残差)</v>
      </c>
      <c r="AX764" s="19">
        <f>IF(係数3!D764="","",係数3!D764)</f>
        <v>5.4100000000000003E-4</v>
      </c>
      <c r="AY764" s="19">
        <f>IF(係数3!E764="","",係数3!E764)</f>
        <v>5.4100000000000003E-4</v>
      </c>
      <c r="AZ764" s="19" t="str">
        <f>IF(係数3!F764="","",係数3!F764)</f>
        <v>ローカルでんき(株)</v>
      </c>
      <c r="BA764" s="19" t="str">
        <f>IF(係数3!G764="","",係数3!G764)</f>
        <v>ローカルでんき(株)_メニューB(残差)</v>
      </c>
      <c r="BB764" s="19">
        <f t="shared" si="29"/>
        <v>0.54100000000000004</v>
      </c>
      <c r="BD764" s="19" t="e">
        <f>IF(#REF!="","",#REF!)</f>
        <v>#REF!</v>
      </c>
    </row>
    <row r="765" spans="47:56">
      <c r="AU765" s="19" t="str">
        <f>IF(係数3!A765="","",係数3!A765)</f>
        <v/>
      </c>
      <c r="AV765" s="19" t="str">
        <f>IF(係数3!B765="","",係数3!B765)</f>
        <v/>
      </c>
      <c r="AW765" s="19" t="str">
        <f>IF(係数3!C765="","",係数3!C765)</f>
        <v>(参考値)事業者全体</v>
      </c>
      <c r="AX765" s="19">
        <f>IF(係数3!D765="","",係数3!D765)</f>
        <v>4.7699999999999999E-4</v>
      </c>
      <c r="AY765" s="19">
        <f>IF(係数3!E765="","",係数3!E765)</f>
        <v>4.7699999999999999E-4</v>
      </c>
      <c r="AZ765" s="19" t="str">
        <f>IF(係数3!F765="","",係数3!F765)</f>
        <v>ローカルでんき(株)</v>
      </c>
      <c r="BA765" s="19" t="str">
        <f>IF(係数3!G765="","",係数3!G765)</f>
        <v>ローカルでんき(株)_(参考値)事業者全体</v>
      </c>
      <c r="BB765" s="19">
        <f t="shared" si="29"/>
        <v>0.47699999999999998</v>
      </c>
      <c r="BD765" s="19" t="e">
        <f>IF(#REF!="","",#REF!)</f>
        <v>#REF!</v>
      </c>
    </row>
    <row r="766" spans="47:56">
      <c r="AU766" s="19" t="str">
        <f>IF(係数3!A766="","",係数3!A766)</f>
        <v>A0383</v>
      </c>
      <c r="AV766" s="19" t="str">
        <f>IF(係数3!B766="","",係数3!B766)</f>
        <v>(株)明治産業</v>
      </c>
      <c r="AW766" s="19" t="str">
        <f>IF(係数3!C766="","",係数3!C766)</f>
        <v/>
      </c>
      <c r="AX766" s="19">
        <f>IF(係数3!D766="","",係数3!D766)</f>
        <v>4.4099999999999999E-4</v>
      </c>
      <c r="AY766" s="19">
        <f>IF(係数3!E766="","",係数3!E766)</f>
        <v>4.4099999999999999E-4</v>
      </c>
      <c r="AZ766" s="19" t="str">
        <f>IF(係数3!F766="","",係数3!F766)</f>
        <v>(株)明治産業</v>
      </c>
      <c r="BA766" s="19" t="str">
        <f>IF(係数3!G766="","",係数3!G766)</f>
        <v>(株)明治産業_</v>
      </c>
      <c r="BB766" s="19">
        <f t="shared" si="29"/>
        <v>0.441</v>
      </c>
      <c r="BD766" s="19" t="e">
        <f>IF(#REF!="","",#REF!)</f>
        <v>#REF!</v>
      </c>
    </row>
    <row r="767" spans="47:56">
      <c r="AU767" s="19" t="str">
        <f>IF(係数3!A767="","",係数3!A767)</f>
        <v>A0385</v>
      </c>
      <c r="AV767" s="19" t="str">
        <f>IF(係数3!B767="","",係数3!B767)</f>
        <v>岡山電力(株)</v>
      </c>
      <c r="AW767" s="19" t="str">
        <f>IF(係数3!C767="","",係数3!C767)</f>
        <v>メニューA</v>
      </c>
      <c r="AX767" s="19">
        <f>IF(係数3!D767="","",係数3!D767)</f>
        <v>0</v>
      </c>
      <c r="AY767" s="19">
        <f>IF(係数3!E767="","",係数3!E767)</f>
        <v>0</v>
      </c>
      <c r="AZ767" s="19" t="str">
        <f>IF(係数3!F767="","",係数3!F767)</f>
        <v>岡山電力(株)</v>
      </c>
      <c r="BA767" s="19" t="str">
        <f>IF(係数3!G767="","",係数3!G767)</f>
        <v>岡山電力(株)_メニューA</v>
      </c>
      <c r="BB767" s="19">
        <f t="shared" si="29"/>
        <v>0</v>
      </c>
      <c r="BD767" s="19" t="e">
        <f>IF(#REF!="","",#REF!)</f>
        <v>#REF!</v>
      </c>
    </row>
    <row r="768" spans="47:56">
      <c r="AU768" s="19" t="str">
        <f>IF(係数3!A768="","",係数3!A768)</f>
        <v/>
      </c>
      <c r="AV768" s="19" t="str">
        <f>IF(係数3!B768="","",係数3!B768)</f>
        <v/>
      </c>
      <c r="AW768" s="19" t="str">
        <f>IF(係数3!C768="","",係数3!C768)</f>
        <v>メニューB(残差)</v>
      </c>
      <c r="AX768" s="19">
        <f>IF(係数3!D768="","",係数3!D768)</f>
        <v>4.55E-4</v>
      </c>
      <c r="AY768" s="19">
        <f>IF(係数3!E768="","",係数3!E768)</f>
        <v>4.55E-4</v>
      </c>
      <c r="AZ768" s="19" t="str">
        <f>IF(係数3!F768="","",係数3!F768)</f>
        <v>岡山電力(株)</v>
      </c>
      <c r="BA768" s="19" t="str">
        <f>IF(係数3!G768="","",係数3!G768)</f>
        <v>岡山電力(株)_メニューB(残差)</v>
      </c>
      <c r="BB768" s="19">
        <f t="shared" si="29"/>
        <v>0.45500000000000002</v>
      </c>
      <c r="BD768" s="19" t="e">
        <f>IF(#REF!="","",#REF!)</f>
        <v>#REF!</v>
      </c>
    </row>
    <row r="769" spans="47:56">
      <c r="AU769" s="19" t="str">
        <f>IF(係数3!A769="","",係数3!A769)</f>
        <v/>
      </c>
      <c r="AV769" s="19" t="str">
        <f>IF(係数3!B769="","",係数3!B769)</f>
        <v/>
      </c>
      <c r="AW769" s="19" t="str">
        <f>IF(係数3!C769="","",係数3!C769)</f>
        <v>(参考値)事業者全体</v>
      </c>
      <c r="AX769" s="19">
        <f>IF(係数3!D769="","",係数3!D769)</f>
        <v>4.35E-4</v>
      </c>
      <c r="AY769" s="19">
        <f>IF(係数3!E769="","",係数3!E769)</f>
        <v>4.35E-4</v>
      </c>
      <c r="AZ769" s="19" t="str">
        <f>IF(係数3!F769="","",係数3!F769)</f>
        <v>岡山電力(株)</v>
      </c>
      <c r="BA769" s="19" t="str">
        <f>IF(係数3!G769="","",係数3!G769)</f>
        <v>岡山電力(株)_(参考値)事業者全体</v>
      </c>
      <c r="BB769" s="19">
        <f t="shared" si="29"/>
        <v>0.435</v>
      </c>
      <c r="BD769" s="19" t="e">
        <f>IF(#REF!="","",#REF!)</f>
        <v>#REF!</v>
      </c>
    </row>
    <row r="770" spans="47:56">
      <c r="AU770" s="19" t="str">
        <f>IF(係数3!A770="","",係数3!A770)</f>
        <v>A0386</v>
      </c>
      <c r="AV770" s="19" t="str">
        <f>IF(係数3!B770="","",係数3!B770)</f>
        <v>ミライフ(株)</v>
      </c>
      <c r="AW770" s="19" t="str">
        <f>IF(係数3!C770="","",係数3!C770)</f>
        <v>メニューA</v>
      </c>
      <c r="AX770" s="19">
        <f>IF(係数3!D770="","",係数3!D770)</f>
        <v>0</v>
      </c>
      <c r="AY770" s="19">
        <f>IF(係数3!E770="","",係数3!E770)</f>
        <v>0</v>
      </c>
      <c r="AZ770" s="19" t="str">
        <f>IF(係数3!F770="","",係数3!F770)</f>
        <v>ミライフ(株)</v>
      </c>
      <c r="BA770" s="19" t="str">
        <f>IF(係数3!G770="","",係数3!G770)</f>
        <v>ミライフ(株)_メニューA</v>
      </c>
      <c r="BB770" s="19">
        <f t="shared" si="29"/>
        <v>0</v>
      </c>
      <c r="BD770" s="19" t="e">
        <f>IF(#REF!="","",#REF!)</f>
        <v>#REF!</v>
      </c>
    </row>
    <row r="771" spans="47:56">
      <c r="AU771" s="19" t="str">
        <f>IF(係数3!A771="","",係数3!A771)</f>
        <v/>
      </c>
      <c r="AV771" s="19" t="str">
        <f>IF(係数3!B771="","",係数3!B771)</f>
        <v/>
      </c>
      <c r="AW771" s="19" t="str">
        <f>IF(係数3!C771="","",係数3!C771)</f>
        <v>メニューB(残差)</v>
      </c>
      <c r="AX771" s="19">
        <f>IF(係数3!D771="","",係数3!D771)</f>
        <v>4.2000000000000002E-4</v>
      </c>
      <c r="AY771" s="19">
        <f>IF(係数3!E771="","",係数3!E771)</f>
        <v>4.2000000000000002E-4</v>
      </c>
      <c r="AZ771" s="19" t="str">
        <f>IF(係数3!F771="","",係数3!F771)</f>
        <v>ミライフ(株)</v>
      </c>
      <c r="BA771" s="19" t="str">
        <f>IF(係数3!G771="","",係数3!G771)</f>
        <v>ミライフ(株)_メニューB(残差)</v>
      </c>
      <c r="BB771" s="19">
        <f t="shared" si="29"/>
        <v>0.42000000000000004</v>
      </c>
      <c r="BD771" s="19" t="e">
        <f>IF(#REF!="","",#REF!)</f>
        <v>#REF!</v>
      </c>
    </row>
    <row r="772" spans="47:56">
      <c r="AU772" s="19" t="str">
        <f>IF(係数3!A772="","",係数3!A772)</f>
        <v/>
      </c>
      <c r="AV772" s="19" t="str">
        <f>IF(係数3!B772="","",係数3!B772)</f>
        <v/>
      </c>
      <c r="AW772" s="19" t="str">
        <f>IF(係数3!C772="","",係数3!C772)</f>
        <v>(参考値)事業者全体</v>
      </c>
      <c r="AX772" s="19">
        <f>IF(係数3!D772="","",係数3!D772)</f>
        <v>4.1599999999999997E-4</v>
      </c>
      <c r="AY772" s="19">
        <f>IF(係数3!E772="","",係数3!E772)</f>
        <v>4.1599999999999997E-4</v>
      </c>
      <c r="AZ772" s="19" t="str">
        <f>IF(係数3!F772="","",係数3!F772)</f>
        <v>ミライフ(株)</v>
      </c>
      <c r="BA772" s="19" t="str">
        <f>IF(係数3!G772="","",係数3!G772)</f>
        <v>ミライフ(株)_(参考値)事業者全体</v>
      </c>
      <c r="BB772" s="19">
        <f t="shared" si="29"/>
        <v>0.41599999999999998</v>
      </c>
      <c r="BD772" s="19" t="e">
        <f>IF(#REF!="","",#REF!)</f>
        <v>#REF!</v>
      </c>
    </row>
    <row r="773" spans="47:56">
      <c r="AU773" s="19" t="str">
        <f>IF(係数3!A773="","",係数3!A773)</f>
        <v>A0388</v>
      </c>
      <c r="AV773" s="19" t="str">
        <f>IF(係数3!B773="","",係数3!B773)</f>
        <v>楽天モバイル(株)(旧：楽天エナジー(株))</v>
      </c>
      <c r="AW773" s="19" t="str">
        <f>IF(係数3!C773="","",係数3!C773)</f>
        <v>メニューA</v>
      </c>
      <c r="AX773" s="19">
        <f>IF(係数3!D773="","",係数3!D773)</f>
        <v>0</v>
      </c>
      <c r="AY773" s="19">
        <f>IF(係数3!E773="","",係数3!E773)</f>
        <v>0</v>
      </c>
      <c r="AZ773" s="19" t="str">
        <f>IF(係数3!F773="","",係数3!F773)</f>
        <v>楽天モバイル(株)(旧：楽天エナジー(株))</v>
      </c>
      <c r="BA773" s="19" t="str">
        <f>IF(係数3!G773="","",係数3!G773)</f>
        <v>楽天モバイル(株)(旧：楽天エナジー(株))_メニューA</v>
      </c>
      <c r="BB773" s="19">
        <f t="shared" si="29"/>
        <v>0</v>
      </c>
      <c r="BD773" s="19" t="e">
        <f>IF(#REF!="","",#REF!)</f>
        <v>#REF!</v>
      </c>
    </row>
    <row r="774" spans="47:56">
      <c r="AU774" s="19" t="str">
        <f>IF(係数3!A774="","",係数3!A774)</f>
        <v/>
      </c>
      <c r="AV774" s="19" t="str">
        <f>IF(係数3!B774="","",係数3!B774)</f>
        <v/>
      </c>
      <c r="AW774" s="19" t="str">
        <f>IF(係数3!C774="","",係数3!C774)</f>
        <v>メニューB</v>
      </c>
      <c r="AX774" s="19">
        <f>IF(係数3!D774="","",係数3!D774)</f>
        <v>0</v>
      </c>
      <c r="AY774" s="19">
        <f>IF(係数3!E774="","",係数3!E774)</f>
        <v>0</v>
      </c>
      <c r="AZ774" s="19" t="str">
        <f>IF(係数3!F774="","",係数3!F774)</f>
        <v>楽天モバイル(株)(旧：楽天エナジー(株))</v>
      </c>
      <c r="BA774" s="19" t="str">
        <f>IF(係数3!G774="","",係数3!G774)</f>
        <v>楽天モバイル(株)(旧：楽天エナジー(株))_メニューB</v>
      </c>
      <c r="BB774" s="19">
        <f t="shared" ref="BB774:BB837" si="30">AY774*1000</f>
        <v>0</v>
      </c>
      <c r="BD774" s="19" t="e">
        <f>IF(#REF!="","",#REF!)</f>
        <v>#REF!</v>
      </c>
    </row>
    <row r="775" spans="47:56">
      <c r="AU775" s="19" t="str">
        <f>IF(係数3!A775="","",係数3!A775)</f>
        <v/>
      </c>
      <c r="AV775" s="19" t="str">
        <f>IF(係数3!B775="","",係数3!B775)</f>
        <v/>
      </c>
      <c r="AW775" s="19" t="str">
        <f>IF(係数3!C775="","",係数3!C775)</f>
        <v>メニューC(残差)</v>
      </c>
      <c r="AX775" s="19">
        <f>IF(係数3!D775="","",係数3!D775)</f>
        <v>5.7799999999999995E-4</v>
      </c>
      <c r="AY775" s="19">
        <f>IF(係数3!E775="","",係数3!E775)</f>
        <v>5.7799999999999995E-4</v>
      </c>
      <c r="AZ775" s="19" t="str">
        <f>IF(係数3!F775="","",係数3!F775)</f>
        <v>楽天モバイル(株)(旧：楽天エナジー(株))</v>
      </c>
      <c r="BA775" s="19" t="str">
        <f>IF(係数3!G775="","",係数3!G775)</f>
        <v>楽天モバイル(株)(旧：楽天エナジー(株))_メニューC(残差)</v>
      </c>
      <c r="BB775" s="19">
        <f t="shared" si="30"/>
        <v>0.57799999999999996</v>
      </c>
      <c r="BD775" s="19" t="e">
        <f>IF(#REF!="","",#REF!)</f>
        <v>#REF!</v>
      </c>
    </row>
    <row r="776" spans="47:56">
      <c r="AU776" s="19" t="str">
        <f>IF(係数3!A776="","",係数3!A776)</f>
        <v/>
      </c>
      <c r="AV776" s="19" t="str">
        <f>IF(係数3!B776="","",係数3!B776)</f>
        <v/>
      </c>
      <c r="AW776" s="19" t="str">
        <f>IF(係数3!C776="","",係数3!C776)</f>
        <v>(参考値)事業者全体</v>
      </c>
      <c r="AX776" s="19">
        <f>IF(係数3!D776="","",係数3!D776)</f>
        <v>5.71E-4</v>
      </c>
      <c r="AY776" s="19">
        <f>IF(係数3!E776="","",係数3!E776)</f>
        <v>5.71E-4</v>
      </c>
      <c r="AZ776" s="19" t="str">
        <f>IF(係数3!F776="","",係数3!F776)</f>
        <v>楽天モバイル(株)(旧：楽天エナジー(株))</v>
      </c>
      <c r="BA776" s="19" t="str">
        <f>IF(係数3!G776="","",係数3!G776)</f>
        <v>楽天モバイル(株)(旧：楽天エナジー(株))_(参考値)事業者全体</v>
      </c>
      <c r="BB776" s="19">
        <f t="shared" si="30"/>
        <v>0.57099999999999995</v>
      </c>
      <c r="BD776" s="19" t="e">
        <f>IF(#REF!="","",#REF!)</f>
        <v>#REF!</v>
      </c>
    </row>
    <row r="777" spans="47:56">
      <c r="AU777" s="19" t="str">
        <f>IF(係数3!A777="","",係数3!A777)</f>
        <v>A0389</v>
      </c>
      <c r="AV777" s="19" t="str">
        <f>IF(係数3!B777="","",係数3!B777)</f>
        <v>うすきエネルギー(株)</v>
      </c>
      <c r="AW777" s="19" t="str">
        <f>IF(係数3!C777="","",係数3!C777)</f>
        <v/>
      </c>
      <c r="AX777" s="19">
        <f>IF(係数3!D777="","",係数3!D777)</f>
        <v>5.5500000000000005E-4</v>
      </c>
      <c r="AY777" s="19">
        <f>IF(係数3!E777="","",係数3!E777)</f>
        <v>5.5500000000000005E-4</v>
      </c>
      <c r="AZ777" s="19" t="str">
        <f>IF(係数3!F777="","",係数3!F777)</f>
        <v>うすきエネルギー(株)</v>
      </c>
      <c r="BA777" s="19" t="str">
        <f>IF(係数3!G777="","",係数3!G777)</f>
        <v>うすきエネルギー(株)_</v>
      </c>
      <c r="BB777" s="19">
        <f t="shared" si="30"/>
        <v>0.55500000000000005</v>
      </c>
      <c r="BD777" s="19" t="e">
        <f>IF(#REF!="","",#REF!)</f>
        <v>#REF!</v>
      </c>
    </row>
    <row r="778" spans="47:56">
      <c r="AU778" s="19" t="str">
        <f>IF(係数3!A778="","",係数3!A778)</f>
        <v>A0391</v>
      </c>
      <c r="AV778" s="19" t="str">
        <f>IF(係数3!B778="","",係数3!B778)</f>
        <v>森のエネルギー(株)</v>
      </c>
      <c r="AW778" s="19" t="str">
        <f>IF(係数3!C778="","",係数3!C778)</f>
        <v/>
      </c>
      <c r="AX778" s="19">
        <f>IF(係数3!D778="","",係数3!D778)</f>
        <v>5.6300000000000002E-4</v>
      </c>
      <c r="AY778" s="19">
        <f>IF(係数3!E778="","",係数3!E778)</f>
        <v>5.6300000000000002E-4</v>
      </c>
      <c r="AZ778" s="19" t="str">
        <f>IF(係数3!F778="","",係数3!F778)</f>
        <v>森のエネルギー(株)</v>
      </c>
      <c r="BA778" s="19" t="str">
        <f>IF(係数3!G778="","",係数3!G778)</f>
        <v>森のエネルギー(株)_</v>
      </c>
      <c r="BB778" s="19">
        <f t="shared" si="30"/>
        <v>0.56300000000000006</v>
      </c>
      <c r="BD778" s="19" t="e">
        <f>IF(#REF!="","",#REF!)</f>
        <v>#REF!</v>
      </c>
    </row>
    <row r="779" spans="47:56">
      <c r="AU779" s="19" t="str">
        <f>IF(係数3!A779="","",係数3!A779)</f>
        <v>A0392</v>
      </c>
      <c r="AV779" s="19" t="str">
        <f>IF(係数3!B779="","",係数3!B779)</f>
        <v>岐阜電力(株)</v>
      </c>
      <c r="AW779" s="19" t="str">
        <f>IF(係数3!C779="","",係数3!C779)</f>
        <v>メニューA</v>
      </c>
      <c r="AX779" s="19">
        <f>IF(係数3!D779="","",係数3!D779)</f>
        <v>1.5999999999999999E-5</v>
      </c>
      <c r="AY779" s="19">
        <f>IF(係数3!E779="","",係数3!E779)</f>
        <v>0</v>
      </c>
      <c r="AZ779" s="19" t="str">
        <f>IF(係数3!F779="","",係数3!F779)</f>
        <v>岐阜電力(株)</v>
      </c>
      <c r="BA779" s="19" t="str">
        <f>IF(係数3!G779="","",係数3!G779)</f>
        <v>岐阜電力(株)_メニューA</v>
      </c>
      <c r="BB779" s="19">
        <f t="shared" si="30"/>
        <v>0</v>
      </c>
      <c r="BD779" s="19" t="e">
        <f>IF(#REF!="","",#REF!)</f>
        <v>#REF!</v>
      </c>
    </row>
    <row r="780" spans="47:56">
      <c r="AU780" s="19" t="str">
        <f>IF(係数3!A780="","",係数3!A780)</f>
        <v/>
      </c>
      <c r="AV780" s="19" t="str">
        <f>IF(係数3!B780="","",係数3!B780)</f>
        <v/>
      </c>
      <c r="AW780" s="19" t="str">
        <f>IF(係数3!C780="","",係数3!C780)</f>
        <v>(参考値)事業者全体</v>
      </c>
      <c r="AX780" s="19">
        <f>IF(係数3!D780="","",係数3!D780)</f>
        <v>1.5999999999999999E-5</v>
      </c>
      <c r="AY780" s="19">
        <f>IF(係数3!E780="","",係数3!E780)</f>
        <v>0</v>
      </c>
      <c r="AZ780" s="19" t="str">
        <f>IF(係数3!F780="","",係数3!F780)</f>
        <v>岐阜電力(株)</v>
      </c>
      <c r="BA780" s="19" t="str">
        <f>IF(係数3!G780="","",係数3!G780)</f>
        <v>岐阜電力(株)_(参考値)事業者全体</v>
      </c>
      <c r="BB780" s="19">
        <f t="shared" si="30"/>
        <v>0</v>
      </c>
      <c r="BD780" s="19" t="e">
        <f>IF(#REF!="","",#REF!)</f>
        <v>#REF!</v>
      </c>
    </row>
    <row r="781" spans="47:56">
      <c r="AU781" s="19" t="str">
        <f>IF(係数3!A781="","",係数3!A781)</f>
        <v>A0397</v>
      </c>
      <c r="AV781" s="19" t="str">
        <f>IF(係数3!B781="","",係数3!B781)</f>
        <v>名南共同エネルギー(株)</v>
      </c>
      <c r="AW781" s="19" t="str">
        <f>IF(係数3!C781="","",係数3!C781)</f>
        <v/>
      </c>
      <c r="AX781" s="19">
        <f>IF(係数3!D781="","",係数3!D781)</f>
        <v>4.1899999999999999E-4</v>
      </c>
      <c r="AY781" s="19">
        <f>IF(係数3!E781="","",係数3!E781)</f>
        <v>4.1899999999999999E-4</v>
      </c>
      <c r="AZ781" s="19" t="str">
        <f>IF(係数3!F781="","",係数3!F781)</f>
        <v>名南共同エネルギー(株)</v>
      </c>
      <c r="BA781" s="19" t="str">
        <f>IF(係数3!G781="","",係数3!G781)</f>
        <v>名南共同エネルギー(株)_</v>
      </c>
      <c r="BB781" s="19">
        <f t="shared" si="30"/>
        <v>0.41899999999999998</v>
      </c>
      <c r="BD781" s="19" t="e">
        <f>IF(#REF!="","",#REF!)</f>
        <v>#REF!</v>
      </c>
    </row>
    <row r="782" spans="47:56">
      <c r="AU782" s="19" t="str">
        <f>IF(係数3!A782="","",係数3!A782)</f>
        <v>A0398</v>
      </c>
      <c r="AV782" s="19" t="str">
        <f>IF(係数3!B782="","",係数3!B782)</f>
        <v>Apaman Energy(株)</v>
      </c>
      <c r="AW782" s="19" t="str">
        <f>IF(係数3!C782="","",係数3!C782)</f>
        <v/>
      </c>
      <c r="AX782" s="19">
        <f>IF(係数3!D782="","",係数3!D782)</f>
        <v>6.3699999999999998E-4</v>
      </c>
      <c r="AY782" s="19">
        <f>IF(係数3!E782="","",係数3!E782)</f>
        <v>6.3699999999999998E-4</v>
      </c>
      <c r="AZ782" s="19" t="str">
        <f>IF(係数3!F782="","",係数3!F782)</f>
        <v>Apaman Energy(株)</v>
      </c>
      <c r="BA782" s="19" t="str">
        <f>IF(係数3!G782="","",係数3!G782)</f>
        <v>Apaman Energy(株)_</v>
      </c>
      <c r="BB782" s="19">
        <f t="shared" si="30"/>
        <v>0.63700000000000001</v>
      </c>
      <c r="BD782" s="19" t="e">
        <f>IF(#REF!="","",#REF!)</f>
        <v>#REF!</v>
      </c>
    </row>
    <row r="783" spans="47:56">
      <c r="AU783" s="19" t="str">
        <f>IF(係数3!A783="","",係数3!A783)</f>
        <v>A0405</v>
      </c>
      <c r="AV783" s="19" t="str">
        <f>IF(係数3!B783="","",係数3!B783)</f>
        <v>アストマックス・エネルギー(株)</v>
      </c>
      <c r="AW783" s="19" t="str">
        <f>IF(係数3!C783="","",係数3!C783)</f>
        <v>メニューA</v>
      </c>
      <c r="AX783" s="19">
        <f>IF(係数3!D783="","",係数3!D783)</f>
        <v>0</v>
      </c>
      <c r="AY783" s="19">
        <f>IF(係数3!E783="","",係数3!E783)</f>
        <v>0</v>
      </c>
      <c r="AZ783" s="19" t="str">
        <f>IF(係数3!F783="","",係数3!F783)</f>
        <v>アストマックス・エネルギー(株)</v>
      </c>
      <c r="BA783" s="19" t="str">
        <f>IF(係数3!G783="","",係数3!G783)</f>
        <v>アストマックス・エネルギー(株)_メニューA</v>
      </c>
      <c r="BB783" s="19">
        <f t="shared" si="30"/>
        <v>0</v>
      </c>
      <c r="BD783" s="19" t="e">
        <f>IF(#REF!="","",#REF!)</f>
        <v>#REF!</v>
      </c>
    </row>
    <row r="784" spans="47:56">
      <c r="AU784" s="19" t="str">
        <f>IF(係数3!A784="","",係数3!A784)</f>
        <v/>
      </c>
      <c r="AV784" s="19" t="str">
        <f>IF(係数3!B784="","",係数3!B784)</f>
        <v/>
      </c>
      <c r="AW784" s="19" t="str">
        <f>IF(係数3!C784="","",係数3!C784)</f>
        <v>メニューB</v>
      </c>
      <c r="AX784" s="19">
        <f>IF(係数3!D784="","",係数3!D784)</f>
        <v>0</v>
      </c>
      <c r="AY784" s="19">
        <f>IF(係数3!E784="","",係数3!E784)</f>
        <v>0</v>
      </c>
      <c r="AZ784" s="19" t="str">
        <f>IF(係数3!F784="","",係数3!F784)</f>
        <v>アストマックス・エネルギー(株)</v>
      </c>
      <c r="BA784" s="19" t="str">
        <f>IF(係数3!G784="","",係数3!G784)</f>
        <v>アストマックス・エネルギー(株)_メニューB</v>
      </c>
      <c r="BB784" s="19">
        <f t="shared" si="30"/>
        <v>0</v>
      </c>
      <c r="BD784" s="19" t="e">
        <f>IF(#REF!="","",#REF!)</f>
        <v>#REF!</v>
      </c>
    </row>
    <row r="785" spans="47:56">
      <c r="AU785" s="19" t="str">
        <f>IF(係数3!A785="","",係数3!A785)</f>
        <v/>
      </c>
      <c r="AV785" s="19" t="str">
        <f>IF(係数3!B785="","",係数3!B785)</f>
        <v/>
      </c>
      <c r="AW785" s="19" t="str">
        <f>IF(係数3!C785="","",係数3!C785)</f>
        <v>メニューC</v>
      </c>
      <c r="AX785" s="19">
        <f>IF(係数3!D785="","",係数3!D785)</f>
        <v>0</v>
      </c>
      <c r="AY785" s="19">
        <f>IF(係数3!E785="","",係数3!E785)</f>
        <v>0</v>
      </c>
      <c r="AZ785" s="19" t="str">
        <f>IF(係数3!F785="","",係数3!F785)</f>
        <v>アストマックス・エネルギー(株)</v>
      </c>
      <c r="BA785" s="19" t="str">
        <f>IF(係数3!G785="","",係数3!G785)</f>
        <v>アストマックス・エネルギー(株)_メニューC</v>
      </c>
      <c r="BB785" s="19">
        <f t="shared" si="30"/>
        <v>0</v>
      </c>
      <c r="BD785" s="19" t="e">
        <f>IF(#REF!="","",#REF!)</f>
        <v>#REF!</v>
      </c>
    </row>
    <row r="786" spans="47:56">
      <c r="AU786" s="19" t="str">
        <f>IF(係数3!A786="","",係数3!A786)</f>
        <v/>
      </c>
      <c r="AV786" s="19" t="str">
        <f>IF(係数3!B786="","",係数3!B786)</f>
        <v/>
      </c>
      <c r="AW786" s="19" t="str">
        <f>IF(係数3!C786="","",係数3!C786)</f>
        <v>メニューD(残差)</v>
      </c>
      <c r="AX786" s="19">
        <f>IF(係数3!D786="","",係数3!D786)</f>
        <v>6.4199999999999999E-4</v>
      </c>
      <c r="AY786" s="19">
        <f>IF(係数3!E786="","",係数3!E786)</f>
        <v>6.4199999999999999E-4</v>
      </c>
      <c r="AZ786" s="19" t="str">
        <f>IF(係数3!F786="","",係数3!F786)</f>
        <v>アストマックス・エネルギー(株)</v>
      </c>
      <c r="BA786" s="19" t="str">
        <f>IF(係数3!G786="","",係数3!G786)</f>
        <v>アストマックス・エネルギー(株)_メニューD(残差)</v>
      </c>
      <c r="BB786" s="19">
        <f t="shared" si="30"/>
        <v>0.64200000000000002</v>
      </c>
      <c r="BD786" s="19" t="e">
        <f>IF(#REF!="","",#REF!)</f>
        <v>#REF!</v>
      </c>
    </row>
    <row r="787" spans="47:56">
      <c r="AU787" s="19" t="str">
        <f>IF(係数3!A787="","",係数3!A787)</f>
        <v/>
      </c>
      <c r="AV787" s="19" t="str">
        <f>IF(係数3!B787="","",係数3!B787)</f>
        <v/>
      </c>
      <c r="AW787" s="19" t="str">
        <f>IF(係数3!C787="","",係数3!C787)</f>
        <v>(参考値)事業者全体</v>
      </c>
      <c r="AX787" s="19">
        <f>IF(係数3!D787="","",係数3!D787)</f>
        <v>6.2299999999999996E-4</v>
      </c>
      <c r="AY787" s="19">
        <f>IF(係数3!E787="","",係数3!E787)</f>
        <v>6.2299999999999996E-4</v>
      </c>
      <c r="AZ787" s="19" t="str">
        <f>IF(係数3!F787="","",係数3!F787)</f>
        <v>アストマックス・エネルギー(株)</v>
      </c>
      <c r="BA787" s="19" t="str">
        <f>IF(係数3!G787="","",係数3!G787)</f>
        <v>アストマックス・エネルギー(株)_(参考値)事業者全体</v>
      </c>
      <c r="BB787" s="19">
        <f t="shared" si="30"/>
        <v>0.623</v>
      </c>
      <c r="BD787" s="19" t="e">
        <f>IF(#REF!="","",#REF!)</f>
        <v>#REF!</v>
      </c>
    </row>
    <row r="788" spans="47:56">
      <c r="AU788" s="19" t="str">
        <f>IF(係数3!A788="","",係数3!A788)</f>
        <v>A0407</v>
      </c>
      <c r="AV788" s="19" t="str">
        <f>IF(係数3!B788="","",係数3!B788)</f>
        <v>ALL GREEN POWER(株)</v>
      </c>
      <c r="AW788" s="19" t="str">
        <f>IF(係数3!C788="","",係数3!C788)</f>
        <v/>
      </c>
      <c r="AX788" s="19">
        <f>IF(係数3!D788="","",係数3!D788)</f>
        <v>4.2200000000000001E-4</v>
      </c>
      <c r="AY788" s="19">
        <f>IF(係数3!E788="","",係数3!E788)</f>
        <v>4.2200000000000001E-4</v>
      </c>
      <c r="AZ788" s="19" t="str">
        <f>IF(係数3!F788="","",係数3!F788)</f>
        <v>ALL GREEN POWER(株)</v>
      </c>
      <c r="BA788" s="19" t="str">
        <f>IF(係数3!G788="","",係数3!G788)</f>
        <v>ALL GREEN POWER(株)_</v>
      </c>
      <c r="BB788" s="19">
        <f t="shared" si="30"/>
        <v>0.42199999999999999</v>
      </c>
      <c r="BD788" s="19" t="e">
        <f>IF(#REF!="","",#REF!)</f>
        <v>#REF!</v>
      </c>
    </row>
    <row r="789" spans="47:56">
      <c r="AU789" s="19" t="str">
        <f>IF(係数3!A789="","",係数3!A789)</f>
        <v>A0411</v>
      </c>
      <c r="AV789" s="19" t="str">
        <f>IF(係数3!B789="","",係数3!B789)</f>
        <v>福井電力(株)</v>
      </c>
      <c r="AW789" s="19" t="str">
        <f>IF(係数3!C789="","",係数3!C789)</f>
        <v/>
      </c>
      <c r="AX789" s="19">
        <f>IF(係数3!D789="","",係数3!D789)</f>
        <v>6.11E-4</v>
      </c>
      <c r="AY789" s="19">
        <f>IF(係数3!E789="","",係数3!E789)</f>
        <v>6.11E-4</v>
      </c>
      <c r="AZ789" s="19" t="str">
        <f>IF(係数3!F789="","",係数3!F789)</f>
        <v>福井電力(株)</v>
      </c>
      <c r="BA789" s="19" t="str">
        <f>IF(係数3!G789="","",係数3!G789)</f>
        <v>福井電力(株)_</v>
      </c>
      <c r="BB789" s="19">
        <f t="shared" si="30"/>
        <v>0.61099999999999999</v>
      </c>
      <c r="BD789" s="19" t="e">
        <f>IF(#REF!="","",#REF!)</f>
        <v>#REF!</v>
      </c>
    </row>
    <row r="790" spans="47:56">
      <c r="AU790" s="19" t="str">
        <f>IF(係数3!A790="","",係数3!A790)</f>
        <v>A0413</v>
      </c>
      <c r="AV790" s="19" t="str">
        <f>IF(係数3!B790="","",係数3!B790)</f>
        <v>(株)MKエネルギー</v>
      </c>
      <c r="AW790" s="19" t="str">
        <f>IF(係数3!C790="","",係数3!C790)</f>
        <v/>
      </c>
      <c r="AX790" s="19">
        <f>IF(係数3!D790="","",係数3!D790)</f>
        <v>6.2600000000000004E-4</v>
      </c>
      <c r="AY790" s="19">
        <f>IF(係数3!E790="","",係数3!E790)</f>
        <v>6.2600000000000004E-4</v>
      </c>
      <c r="AZ790" s="19" t="str">
        <f>IF(係数3!F790="","",係数3!F790)</f>
        <v>(株)MKエネルギー</v>
      </c>
      <c r="BA790" s="19" t="str">
        <f>IF(係数3!G790="","",係数3!G790)</f>
        <v>(株)MKエネルギー_</v>
      </c>
      <c r="BB790" s="19">
        <f t="shared" si="30"/>
        <v>0.626</v>
      </c>
      <c r="BD790" s="19" t="e">
        <f>IF(#REF!="","",#REF!)</f>
        <v>#REF!</v>
      </c>
    </row>
    <row r="791" spans="47:56">
      <c r="AU791" s="19" t="str">
        <f>IF(係数3!A791="","",係数3!A791)</f>
        <v>A0415</v>
      </c>
      <c r="AV791" s="19" t="str">
        <f>IF(係数3!B791="","",係数3!B791)</f>
        <v>エネラボ(株)</v>
      </c>
      <c r="AW791" s="19" t="str">
        <f>IF(係数3!C791="","",係数3!C791)</f>
        <v>メニューA</v>
      </c>
      <c r="AX791" s="19">
        <f>IF(係数3!D791="","",係数3!D791)</f>
        <v>4.3199999999999998E-4</v>
      </c>
      <c r="AY791" s="19">
        <f>IF(係数3!E791="","",係数3!E791)</f>
        <v>0</v>
      </c>
      <c r="AZ791" s="19" t="str">
        <f>IF(係数3!F791="","",係数3!F791)</f>
        <v>エネラボ(株)</v>
      </c>
      <c r="BA791" s="19" t="str">
        <f>IF(係数3!G791="","",係数3!G791)</f>
        <v>エネラボ(株)_メニューA</v>
      </c>
      <c r="BB791" s="19">
        <f t="shared" si="30"/>
        <v>0</v>
      </c>
      <c r="BD791" s="19" t="e">
        <f>IF(#REF!="","",#REF!)</f>
        <v>#REF!</v>
      </c>
    </row>
    <row r="792" spans="47:56">
      <c r="AU792" s="19" t="str">
        <f>IF(係数3!A792="","",係数3!A792)</f>
        <v/>
      </c>
      <c r="AV792" s="19" t="str">
        <f>IF(係数3!B792="","",係数3!B792)</f>
        <v/>
      </c>
      <c r="AW792" s="19" t="str">
        <f>IF(係数3!C792="","",係数3!C792)</f>
        <v>メニューB(残差)</v>
      </c>
      <c r="AX792" s="19">
        <f>IF(係数3!D792="","",係数3!D792)</f>
        <v>4.5800000000000002E-4</v>
      </c>
      <c r="AY792" s="19">
        <f>IF(係数3!E792="","",係数3!E792)</f>
        <v>4.5800000000000002E-4</v>
      </c>
      <c r="AZ792" s="19" t="str">
        <f>IF(係数3!F792="","",係数3!F792)</f>
        <v>エネラボ(株)</v>
      </c>
      <c r="BA792" s="19" t="str">
        <f>IF(係数3!G792="","",係数3!G792)</f>
        <v>エネラボ(株)_メニューB(残差)</v>
      </c>
      <c r="BB792" s="19">
        <f t="shared" si="30"/>
        <v>0.45800000000000002</v>
      </c>
      <c r="BD792" s="19" t="e">
        <f>IF(#REF!="","",#REF!)</f>
        <v>#REF!</v>
      </c>
    </row>
    <row r="793" spans="47:56">
      <c r="AU793" s="19" t="str">
        <f>IF(係数3!A793="","",係数3!A793)</f>
        <v/>
      </c>
      <c r="AV793" s="19" t="str">
        <f>IF(係数3!B793="","",係数3!B793)</f>
        <v/>
      </c>
      <c r="AW793" s="19" t="str">
        <f>IF(係数3!C793="","",係数3!C793)</f>
        <v>(参考値)事業者全体</v>
      </c>
      <c r="AX793" s="19">
        <f>IF(係数3!D793="","",係数3!D793)</f>
        <v>4.5800000000000002E-4</v>
      </c>
      <c r="AY793" s="19">
        <f>IF(係数3!E793="","",係数3!E793)</f>
        <v>4.5800000000000002E-4</v>
      </c>
      <c r="AZ793" s="19" t="str">
        <f>IF(係数3!F793="","",係数3!F793)</f>
        <v>エネラボ(株)</v>
      </c>
      <c r="BA793" s="19" t="str">
        <f>IF(係数3!G793="","",係数3!G793)</f>
        <v>エネラボ(株)_(参考値)事業者全体</v>
      </c>
      <c r="BB793" s="19">
        <f t="shared" si="30"/>
        <v>0.45800000000000002</v>
      </c>
      <c r="BD793" s="19" t="e">
        <f>IF(#REF!="","",#REF!)</f>
        <v>#REF!</v>
      </c>
    </row>
    <row r="794" spans="47:56">
      <c r="AU794" s="19" t="str">
        <f>IF(係数3!A794="","",係数3!A794)</f>
        <v>A0419</v>
      </c>
      <c r="AV794" s="19" t="str">
        <f>IF(係数3!B794="","",係数3!B794)</f>
        <v>スマートエナジー磐田(株)</v>
      </c>
      <c r="AW794" s="19" t="str">
        <f>IF(係数3!C794="","",係数3!C794)</f>
        <v>メニューA</v>
      </c>
      <c r="AX794" s="19">
        <f>IF(係数3!D794="","",係数3!D794)</f>
        <v>0</v>
      </c>
      <c r="AY794" s="19">
        <f>IF(係数3!E794="","",係数3!E794)</f>
        <v>0</v>
      </c>
      <c r="AZ794" s="19" t="str">
        <f>IF(係数3!F794="","",係数3!F794)</f>
        <v>スマートエナジー磐田(株)</v>
      </c>
      <c r="BA794" s="19" t="str">
        <f>IF(係数3!G794="","",係数3!G794)</f>
        <v>スマートエナジー磐田(株)_メニューA</v>
      </c>
      <c r="BB794" s="19">
        <f t="shared" si="30"/>
        <v>0</v>
      </c>
      <c r="BD794" s="19" t="e">
        <f>IF(#REF!="","",#REF!)</f>
        <v>#REF!</v>
      </c>
    </row>
    <row r="795" spans="47:56">
      <c r="AU795" s="19" t="str">
        <f>IF(係数3!A795="","",係数3!A795)</f>
        <v/>
      </c>
      <c r="AV795" s="19" t="str">
        <f>IF(係数3!B795="","",係数3!B795)</f>
        <v/>
      </c>
      <c r="AW795" s="19" t="str">
        <f>IF(係数3!C795="","",係数3!C795)</f>
        <v>メニューB</v>
      </c>
      <c r="AX795" s="19">
        <f>IF(係数3!D795="","",係数3!D795)</f>
        <v>3.0600000000000001E-4</v>
      </c>
      <c r="AY795" s="19">
        <f>IF(係数3!E795="","",係数3!E795)</f>
        <v>3.0600000000000001E-4</v>
      </c>
      <c r="AZ795" s="19" t="str">
        <f>IF(係数3!F795="","",係数3!F795)</f>
        <v>スマートエナジー磐田(株)</v>
      </c>
      <c r="BA795" s="19" t="str">
        <f>IF(係数3!G795="","",係数3!G795)</f>
        <v>スマートエナジー磐田(株)_メニューB</v>
      </c>
      <c r="BB795" s="19">
        <f t="shared" si="30"/>
        <v>0.30599999999999999</v>
      </c>
      <c r="BD795" s="19" t="e">
        <f>IF(#REF!="","",#REF!)</f>
        <v>#REF!</v>
      </c>
    </row>
    <row r="796" spans="47:56">
      <c r="AU796" s="19" t="str">
        <f>IF(係数3!A796="","",係数3!A796)</f>
        <v/>
      </c>
      <c r="AV796" s="19" t="str">
        <f>IF(係数3!B796="","",係数3!B796)</f>
        <v/>
      </c>
      <c r="AW796" s="19" t="str">
        <f>IF(係数3!C796="","",係数3!C796)</f>
        <v>メニューC(残差)</v>
      </c>
      <c r="AX796" s="19">
        <f>IF(係数3!D796="","",係数3!D796)</f>
        <v>3.6900000000000002E-4</v>
      </c>
      <c r="AY796" s="19">
        <f>IF(係数3!E796="","",係数3!E796)</f>
        <v>3.6900000000000002E-4</v>
      </c>
      <c r="AZ796" s="19" t="str">
        <f>IF(係数3!F796="","",係数3!F796)</f>
        <v>スマートエナジー磐田(株)</v>
      </c>
      <c r="BA796" s="19" t="str">
        <f>IF(係数3!G796="","",係数3!G796)</f>
        <v>スマートエナジー磐田(株)_メニューC(残差)</v>
      </c>
      <c r="BB796" s="19">
        <f t="shared" si="30"/>
        <v>0.36900000000000005</v>
      </c>
      <c r="BD796" s="19" t="e">
        <f>IF(#REF!="","",#REF!)</f>
        <v>#REF!</v>
      </c>
    </row>
    <row r="797" spans="47:56">
      <c r="AU797" s="19" t="str">
        <f>IF(係数3!A797="","",係数3!A797)</f>
        <v/>
      </c>
      <c r="AV797" s="19" t="str">
        <f>IF(係数3!B797="","",係数3!B797)</f>
        <v/>
      </c>
      <c r="AW797" s="19" t="str">
        <f>IF(係数3!C797="","",係数3!C797)</f>
        <v>(参考値)事業者全体</v>
      </c>
      <c r="AX797" s="19">
        <f>IF(係数3!D797="","",係数3!D797)</f>
        <v>3.59E-4</v>
      </c>
      <c r="AY797" s="19">
        <f>IF(係数3!E797="","",係数3!E797)</f>
        <v>3.59E-4</v>
      </c>
      <c r="AZ797" s="19" t="str">
        <f>IF(係数3!F797="","",係数3!F797)</f>
        <v>スマートエナジー磐田(株)</v>
      </c>
      <c r="BA797" s="19" t="str">
        <f>IF(係数3!G797="","",係数3!G797)</f>
        <v>スマートエナジー磐田(株)_(参考値)事業者全体</v>
      </c>
      <c r="BB797" s="19">
        <f t="shared" si="30"/>
        <v>0.35899999999999999</v>
      </c>
      <c r="BD797" s="19" t="e">
        <f>IF(#REF!="","",#REF!)</f>
        <v>#REF!</v>
      </c>
    </row>
    <row r="798" spans="47:56">
      <c r="AU798" s="19" t="str">
        <f>IF(係数3!A798="","",係数3!A798)</f>
        <v>A0420</v>
      </c>
      <c r="AV798" s="19" t="str">
        <f>IF(係数3!B798="","",係数3!B798)</f>
        <v>そうまIグリッド合同会社</v>
      </c>
      <c r="AW798" s="19" t="str">
        <f>IF(係数3!C798="","",係数3!C798)</f>
        <v/>
      </c>
      <c r="AX798" s="19">
        <f>IF(係数3!D798="","",係数3!D798)</f>
        <v>4.8799999999999999E-4</v>
      </c>
      <c r="AY798" s="19">
        <f>IF(係数3!E798="","",係数3!E798)</f>
        <v>4.8799999999999999E-4</v>
      </c>
      <c r="AZ798" s="19" t="str">
        <f>IF(係数3!F798="","",係数3!F798)</f>
        <v>そうまIグリッド合同会社</v>
      </c>
      <c r="BA798" s="19" t="str">
        <f>IF(係数3!G798="","",係数3!G798)</f>
        <v>そうまIグリッド合同会社_</v>
      </c>
      <c r="BB798" s="19">
        <f t="shared" si="30"/>
        <v>0.48799999999999999</v>
      </c>
      <c r="BD798" s="19" t="e">
        <f>IF(#REF!="","",#REF!)</f>
        <v>#REF!</v>
      </c>
    </row>
    <row r="799" spans="47:56">
      <c r="AU799" s="19" t="str">
        <f>IF(係数3!A799="","",係数3!A799)</f>
        <v>A0425</v>
      </c>
      <c r="AV799" s="19" t="str">
        <f>IF(係数3!B799="","",係数3!B799)</f>
        <v>エネトレード(株)</v>
      </c>
      <c r="AW799" s="19" t="str">
        <f>IF(係数3!C799="","",係数3!C799)</f>
        <v/>
      </c>
      <c r="AX799" s="19">
        <f>IF(係数3!D799="","",係数3!D799)</f>
        <v>4.2200000000000001E-4</v>
      </c>
      <c r="AY799" s="19">
        <f>IF(係数3!E799="","",係数3!E799)</f>
        <v>4.2200000000000001E-4</v>
      </c>
      <c r="AZ799" s="19" t="str">
        <f>IF(係数3!F799="","",係数3!F799)</f>
        <v>エネトレード(株)</v>
      </c>
      <c r="BA799" s="19" t="str">
        <f>IF(係数3!G799="","",係数3!G799)</f>
        <v>エネトレード(株)_</v>
      </c>
      <c r="BB799" s="19">
        <f t="shared" si="30"/>
        <v>0.42199999999999999</v>
      </c>
      <c r="BD799" s="19" t="e">
        <f>IF(#REF!="","",#REF!)</f>
        <v>#REF!</v>
      </c>
    </row>
    <row r="800" spans="47:56">
      <c r="AU800" s="19" t="str">
        <f>IF(係数3!A800="","",係数3!A800)</f>
        <v>A0429</v>
      </c>
      <c r="AV800" s="19" t="str">
        <f>IF(係数3!B800="","",係数3!B800)</f>
        <v>ニシムラ(株)</v>
      </c>
      <c r="AW800" s="19" t="str">
        <f>IF(係数3!C800="","",係数3!C800)</f>
        <v/>
      </c>
      <c r="AX800" s="19">
        <f>IF(係数3!D800="","",係数3!D800)</f>
        <v>6.1899999999999998E-4</v>
      </c>
      <c r="AY800" s="19">
        <f>IF(係数3!E800="","",係数3!E800)</f>
        <v>6.1899999999999998E-4</v>
      </c>
      <c r="AZ800" s="19" t="str">
        <f>IF(係数3!F800="","",係数3!F800)</f>
        <v>ニシムラ(株)</v>
      </c>
      <c r="BA800" s="19" t="str">
        <f>IF(係数3!G800="","",係数3!G800)</f>
        <v>ニシムラ(株)_</v>
      </c>
      <c r="BB800" s="19">
        <f t="shared" si="30"/>
        <v>0.61899999999999999</v>
      </c>
      <c r="BD800" s="19" t="e">
        <f>IF(#REF!="","",#REF!)</f>
        <v>#REF!</v>
      </c>
    </row>
    <row r="801" spans="47:56">
      <c r="AU801" s="19" t="str">
        <f>IF(係数3!A801="","",係数3!A801)</f>
        <v>A0430</v>
      </c>
      <c r="AV801" s="19" t="str">
        <f>IF(係数3!B801="","",係数3!B801)</f>
        <v>(株)さくら新電力</v>
      </c>
      <c r="AW801" s="19" t="str">
        <f>IF(係数3!C801="","",係数3!C801)</f>
        <v>メニューA</v>
      </c>
      <c r="AX801" s="19">
        <f>IF(係数3!D801="","",係数3!D801)</f>
        <v>0</v>
      </c>
      <c r="AY801" s="19">
        <f>IF(係数3!E801="","",係数3!E801)</f>
        <v>0</v>
      </c>
      <c r="AZ801" s="19" t="str">
        <f>IF(係数3!F801="","",係数3!F801)</f>
        <v>(株)さくら新電力</v>
      </c>
      <c r="BA801" s="19" t="str">
        <f>IF(係数3!G801="","",係数3!G801)</f>
        <v>(株)さくら新電力_メニューA</v>
      </c>
      <c r="BB801" s="19">
        <f t="shared" si="30"/>
        <v>0</v>
      </c>
      <c r="BD801" s="19" t="e">
        <f>IF(#REF!="","",#REF!)</f>
        <v>#REF!</v>
      </c>
    </row>
    <row r="802" spans="47:56">
      <c r="AU802" s="19" t="str">
        <f>IF(係数3!A802="","",係数3!A802)</f>
        <v/>
      </c>
      <c r="AV802" s="19" t="str">
        <f>IF(係数3!B802="","",係数3!B802)</f>
        <v/>
      </c>
      <c r="AW802" s="19" t="str">
        <f>IF(係数3!C802="","",係数3!C802)</f>
        <v>メニューB(残差)</v>
      </c>
      <c r="AX802" s="19">
        <f>IF(係数3!D802="","",係数3!D802)</f>
        <v>4.8299999999999998E-4</v>
      </c>
      <c r="AY802" s="19">
        <f>IF(係数3!E802="","",係数3!E802)</f>
        <v>4.8299999999999998E-4</v>
      </c>
      <c r="AZ802" s="19" t="str">
        <f>IF(係数3!F802="","",係数3!F802)</f>
        <v>(株)さくら新電力</v>
      </c>
      <c r="BA802" s="19" t="str">
        <f>IF(係数3!G802="","",係数3!G802)</f>
        <v>(株)さくら新電力_メニューB(残差)</v>
      </c>
      <c r="BB802" s="19">
        <f t="shared" si="30"/>
        <v>0.48299999999999998</v>
      </c>
      <c r="BD802" s="19" t="e">
        <f>IF(#REF!="","",#REF!)</f>
        <v>#REF!</v>
      </c>
    </row>
    <row r="803" spans="47:56">
      <c r="AU803" s="19" t="str">
        <f>IF(係数3!A803="","",係数3!A803)</f>
        <v/>
      </c>
      <c r="AV803" s="19" t="str">
        <f>IF(係数3!B803="","",係数3!B803)</f>
        <v/>
      </c>
      <c r="AW803" s="19" t="str">
        <f>IF(係数3!C803="","",係数3!C803)</f>
        <v>(参考値)事業者全体</v>
      </c>
      <c r="AX803" s="19">
        <f>IF(係数3!D803="","",係数3!D803)</f>
        <v>4.44E-4</v>
      </c>
      <c r="AY803" s="19">
        <f>IF(係数3!E803="","",係数3!E803)</f>
        <v>4.44E-4</v>
      </c>
      <c r="AZ803" s="19" t="str">
        <f>IF(係数3!F803="","",係数3!F803)</f>
        <v>(株)さくら新電力</v>
      </c>
      <c r="BA803" s="19" t="str">
        <f>IF(係数3!G803="","",係数3!G803)</f>
        <v>(株)さくら新電力_(参考値)事業者全体</v>
      </c>
      <c r="BB803" s="19">
        <f t="shared" si="30"/>
        <v>0.44400000000000001</v>
      </c>
      <c r="BD803" s="19" t="e">
        <f>IF(#REF!="","",#REF!)</f>
        <v>#REF!</v>
      </c>
    </row>
    <row r="804" spans="47:56">
      <c r="AU804" s="19" t="str">
        <f>IF(係数3!A804="","",係数3!A804)</f>
        <v>A0431</v>
      </c>
      <c r="AV804" s="19" t="str">
        <f>IF(係数3!B804="","",係数3!B804)</f>
        <v>(株)グローアップ</v>
      </c>
      <c r="AW804" s="19" t="str">
        <f>IF(係数3!C804="","",係数3!C804)</f>
        <v/>
      </c>
      <c r="AX804" s="19">
        <f>IF(係数3!D804="","",係数3!D804)</f>
        <v>3.1399999999999999E-4</v>
      </c>
      <c r="AY804" s="19">
        <f>IF(係数3!E804="","",係数3!E804)</f>
        <v>3.1399999999999999E-4</v>
      </c>
      <c r="AZ804" s="19" t="str">
        <f>IF(係数3!F804="","",係数3!F804)</f>
        <v>(株)グローアップ</v>
      </c>
      <c r="BA804" s="19" t="str">
        <f>IF(係数3!G804="","",係数3!G804)</f>
        <v>(株)グローアップ_</v>
      </c>
      <c r="BB804" s="19">
        <f t="shared" si="30"/>
        <v>0.314</v>
      </c>
      <c r="BD804" s="19" t="e">
        <f>IF(#REF!="","",#REF!)</f>
        <v>#REF!</v>
      </c>
    </row>
    <row r="805" spans="47:56">
      <c r="AU805" s="19" t="str">
        <f>IF(係数3!A805="","",係数3!A805)</f>
        <v>A0435</v>
      </c>
      <c r="AV805" s="19" t="str">
        <f>IF(係数3!B805="","",係数3!B805)</f>
        <v>いこま市民パワー(株)</v>
      </c>
      <c r="AW805" s="19" t="str">
        <f>IF(係数3!C805="","",係数3!C805)</f>
        <v/>
      </c>
      <c r="AX805" s="19">
        <f>IF(係数3!D805="","",係数3!D805)</f>
        <v>4.0499999999999998E-4</v>
      </c>
      <c r="AY805" s="19">
        <f>IF(係数3!E805="","",係数3!E805)</f>
        <v>4.0499999999999998E-4</v>
      </c>
      <c r="AZ805" s="19" t="str">
        <f>IF(係数3!F805="","",係数3!F805)</f>
        <v>いこま市民パワー(株)</v>
      </c>
      <c r="BA805" s="19" t="str">
        <f>IF(係数3!G805="","",係数3!G805)</f>
        <v>いこま市民パワー(株)_</v>
      </c>
      <c r="BB805" s="19">
        <f t="shared" si="30"/>
        <v>0.40499999999999997</v>
      </c>
      <c r="BD805" s="19" t="e">
        <f>IF(#REF!="","",#REF!)</f>
        <v>#REF!</v>
      </c>
    </row>
    <row r="806" spans="47:56">
      <c r="AU806" s="19" t="str">
        <f>IF(係数3!A806="","",係数3!A806)</f>
        <v>A0437</v>
      </c>
      <c r="AV806" s="19" t="str">
        <f>IF(係数3!B806="","",係数3!B806)</f>
        <v>おもてなし山形(株)</v>
      </c>
      <c r="AW806" s="19" t="str">
        <f>IF(係数3!C806="","",係数3!C806)</f>
        <v>メニューA</v>
      </c>
      <c r="AX806" s="19">
        <f>IF(係数3!D806="","",係数3!D806)</f>
        <v>0</v>
      </c>
      <c r="AY806" s="19">
        <f>IF(係数3!E806="","",係数3!E806)</f>
        <v>0</v>
      </c>
      <c r="AZ806" s="19" t="str">
        <f>IF(係数3!F806="","",係数3!F806)</f>
        <v>おもてなし山形(株)</v>
      </c>
      <c r="BA806" s="19" t="str">
        <f>IF(係数3!G806="","",係数3!G806)</f>
        <v>おもてなし山形(株)_メニューA</v>
      </c>
      <c r="BB806" s="19">
        <f t="shared" si="30"/>
        <v>0</v>
      </c>
      <c r="BD806" s="19" t="e">
        <f>IF(#REF!="","",#REF!)</f>
        <v>#REF!</v>
      </c>
    </row>
    <row r="807" spans="47:56">
      <c r="AU807" s="19" t="str">
        <f>IF(係数3!A807="","",係数3!A807)</f>
        <v/>
      </c>
      <c r="AV807" s="19" t="str">
        <f>IF(係数3!B807="","",係数3!B807)</f>
        <v/>
      </c>
      <c r="AW807" s="19" t="str">
        <f>IF(係数3!C807="","",係数3!C807)</f>
        <v>メニューB(残差)</v>
      </c>
      <c r="AX807" s="19">
        <f>IF(係数3!D807="","",係数3!D807)</f>
        <v>4.3100000000000001E-4</v>
      </c>
      <c r="AY807" s="19">
        <f>IF(係数3!E807="","",係数3!E807)</f>
        <v>4.3100000000000001E-4</v>
      </c>
      <c r="AZ807" s="19" t="str">
        <f>IF(係数3!F807="","",係数3!F807)</f>
        <v>おもてなし山形(株)</v>
      </c>
      <c r="BA807" s="19" t="str">
        <f>IF(係数3!G807="","",係数3!G807)</f>
        <v>おもてなし山形(株)_メニューB(残差)</v>
      </c>
      <c r="BB807" s="19">
        <f t="shared" si="30"/>
        <v>0.43099999999999999</v>
      </c>
      <c r="BD807" s="19" t="e">
        <f>IF(#REF!="","",#REF!)</f>
        <v>#REF!</v>
      </c>
    </row>
    <row r="808" spans="47:56">
      <c r="AU808" s="19" t="str">
        <f>IF(係数3!A808="","",係数3!A808)</f>
        <v/>
      </c>
      <c r="AV808" s="19" t="str">
        <f>IF(係数3!B808="","",係数3!B808)</f>
        <v/>
      </c>
      <c r="AW808" s="19" t="str">
        <f>IF(係数3!C808="","",係数3!C808)</f>
        <v>(参考値)事業者全体</v>
      </c>
      <c r="AX808" s="19">
        <f>IF(係数3!D808="","",係数3!D808)</f>
        <v>6.7000000000000002E-5</v>
      </c>
      <c r="AY808" s="19">
        <f>IF(係数3!E808="","",係数3!E808)</f>
        <v>6.7000000000000002E-5</v>
      </c>
      <c r="AZ808" s="19" t="str">
        <f>IF(係数3!F808="","",係数3!F808)</f>
        <v>おもてなし山形(株)</v>
      </c>
      <c r="BA808" s="19" t="str">
        <f>IF(係数3!G808="","",係数3!G808)</f>
        <v>おもてなし山形(株)_(参考値)事業者全体</v>
      </c>
      <c r="BB808" s="19">
        <f t="shared" si="30"/>
        <v>6.7000000000000004E-2</v>
      </c>
      <c r="BD808" s="19" t="e">
        <f>IF(#REF!="","",#REF!)</f>
        <v>#REF!</v>
      </c>
    </row>
    <row r="809" spans="47:56">
      <c r="AU809" s="19" t="str">
        <f>IF(係数3!A809="","",係数3!A809)</f>
        <v>A0438</v>
      </c>
      <c r="AV809" s="19" t="str">
        <f>IF(係数3!B809="","",係数3!B809)</f>
        <v>長野都市ガス(株)</v>
      </c>
      <c r="AW809" s="19" t="str">
        <f>IF(係数3!C809="","",係数3!C809)</f>
        <v/>
      </c>
      <c r="AX809" s="19">
        <f>IF(係数3!D809="","",係数3!D809)</f>
        <v>4.06E-4</v>
      </c>
      <c r="AY809" s="19">
        <f>IF(係数3!E809="","",係数3!E809)</f>
        <v>4.06E-4</v>
      </c>
      <c r="AZ809" s="19" t="str">
        <f>IF(係数3!F809="","",係数3!F809)</f>
        <v>長野都市ガス(株)</v>
      </c>
      <c r="BA809" s="19" t="str">
        <f>IF(係数3!G809="","",係数3!G809)</f>
        <v>長野都市ガス(株)_</v>
      </c>
      <c r="BB809" s="19">
        <f t="shared" si="30"/>
        <v>0.40600000000000003</v>
      </c>
      <c r="BD809" s="19" t="e">
        <f>IF(#REF!="","",#REF!)</f>
        <v>#REF!</v>
      </c>
    </row>
    <row r="810" spans="47:56">
      <c r="AU810" s="19" t="str">
        <f>IF(係数3!A810="","",係数3!A810)</f>
        <v>A0439</v>
      </c>
      <c r="AV810" s="19" t="str">
        <f>IF(係数3!B810="","",係数3!B810)</f>
        <v>上田ガス(株)</v>
      </c>
      <c r="AW810" s="19" t="str">
        <f>IF(係数3!C810="","",係数3!C810)</f>
        <v/>
      </c>
      <c r="AX810" s="19">
        <f>IF(係数3!D810="","",係数3!D810)</f>
        <v>4.1899999999999999E-4</v>
      </c>
      <c r="AY810" s="19">
        <f>IF(係数3!E810="","",係数3!E810)</f>
        <v>4.1899999999999999E-4</v>
      </c>
      <c r="AZ810" s="19" t="str">
        <f>IF(係数3!F810="","",係数3!F810)</f>
        <v>上田ガス(株)</v>
      </c>
      <c r="BA810" s="19" t="str">
        <f>IF(係数3!G810="","",係数3!G810)</f>
        <v>上田ガス(株)_</v>
      </c>
      <c r="BB810" s="19">
        <f t="shared" si="30"/>
        <v>0.41899999999999998</v>
      </c>
      <c r="BD810" s="19" t="e">
        <f>IF(#REF!="","",#REF!)</f>
        <v>#REF!</v>
      </c>
    </row>
    <row r="811" spans="47:56">
      <c r="AU811" s="19" t="str">
        <f>IF(係数3!A811="","",係数3!A811)</f>
        <v>A0440</v>
      </c>
      <c r="AV811" s="19" t="str">
        <f>IF(係数3!B811="","",係数3!B811)</f>
        <v>日本瓦斯(株)</v>
      </c>
      <c r="AW811" s="19" t="str">
        <f>IF(係数3!C811="","",係数3!C811)</f>
        <v>メニューA</v>
      </c>
      <c r="AX811" s="19">
        <f>IF(係数3!D811="","",係数3!D811)</f>
        <v>0</v>
      </c>
      <c r="AY811" s="19">
        <f>IF(係数3!E811="","",係数3!E811)</f>
        <v>0</v>
      </c>
      <c r="AZ811" s="19" t="str">
        <f>IF(係数3!F811="","",係数3!F811)</f>
        <v>日本瓦斯(株)</v>
      </c>
      <c r="BA811" s="19" t="str">
        <f>IF(係数3!G811="","",係数3!G811)</f>
        <v>日本瓦斯(株)_メニューA</v>
      </c>
      <c r="BB811" s="19">
        <f t="shared" si="30"/>
        <v>0</v>
      </c>
      <c r="BD811" s="19" t="e">
        <f>IF(#REF!="","",#REF!)</f>
        <v>#REF!</v>
      </c>
    </row>
    <row r="812" spans="47:56">
      <c r="AU812" s="19" t="str">
        <f>IF(係数3!A812="","",係数3!A812)</f>
        <v/>
      </c>
      <c r="AV812" s="19" t="str">
        <f>IF(係数3!B812="","",係数3!B812)</f>
        <v/>
      </c>
      <c r="AW812" s="19" t="str">
        <f>IF(係数3!C812="","",係数3!C812)</f>
        <v>メニューB(残差)</v>
      </c>
      <c r="AX812" s="19">
        <f>IF(係数3!D812="","",係数3!D812)</f>
        <v>3.9100000000000002E-4</v>
      </c>
      <c r="AY812" s="19">
        <f>IF(係数3!E812="","",係数3!E812)</f>
        <v>3.9100000000000002E-4</v>
      </c>
      <c r="AZ812" s="19" t="str">
        <f>IF(係数3!F812="","",係数3!F812)</f>
        <v>日本瓦斯(株)</v>
      </c>
      <c r="BA812" s="19" t="str">
        <f>IF(係数3!G812="","",係数3!G812)</f>
        <v>日本瓦斯(株)_メニューB(残差)</v>
      </c>
      <c r="BB812" s="19">
        <f t="shared" si="30"/>
        <v>0.39100000000000001</v>
      </c>
      <c r="BD812" s="19" t="e">
        <f>IF(#REF!="","",#REF!)</f>
        <v>#REF!</v>
      </c>
    </row>
    <row r="813" spans="47:56">
      <c r="AU813" s="19" t="str">
        <f>IF(係数3!A813="","",係数3!A813)</f>
        <v/>
      </c>
      <c r="AV813" s="19" t="str">
        <f>IF(係数3!B813="","",係数3!B813)</f>
        <v/>
      </c>
      <c r="AW813" s="19" t="str">
        <f>IF(係数3!C813="","",係数3!C813)</f>
        <v>(参考値)事業者全体</v>
      </c>
      <c r="AX813" s="19">
        <f>IF(係数3!D813="","",係数3!D813)</f>
        <v>3.8400000000000001E-4</v>
      </c>
      <c r="AY813" s="19">
        <f>IF(係数3!E813="","",係数3!E813)</f>
        <v>3.8400000000000001E-4</v>
      </c>
      <c r="AZ813" s="19" t="str">
        <f>IF(係数3!F813="","",係数3!F813)</f>
        <v>日本瓦斯(株)</v>
      </c>
      <c r="BA813" s="19" t="str">
        <f>IF(係数3!G813="","",係数3!G813)</f>
        <v>日本瓦斯(株)_(参考値)事業者全体</v>
      </c>
      <c r="BB813" s="19">
        <f t="shared" si="30"/>
        <v>0.38400000000000001</v>
      </c>
      <c r="BD813" s="19" t="e">
        <f>IF(#REF!="","",#REF!)</f>
        <v>#REF!</v>
      </c>
    </row>
    <row r="814" spans="47:56">
      <c r="AU814" s="19" t="str">
        <f>IF(係数3!A814="","",係数3!A814)</f>
        <v>A0442</v>
      </c>
      <c r="AV814" s="19" t="str">
        <f>IF(係数3!B814="","",係数3!B814)</f>
        <v>(株)シグナストラスト</v>
      </c>
      <c r="AW814" s="19" t="str">
        <f>IF(係数3!C814="","",係数3!C814)</f>
        <v/>
      </c>
      <c r="AX814" s="19">
        <f>IF(係数3!D814="","",係数3!D814)</f>
        <v>4.6299999999999998E-4</v>
      </c>
      <c r="AY814" s="19">
        <f>IF(係数3!E814="","",係数3!E814)</f>
        <v>4.6299999999999998E-4</v>
      </c>
      <c r="AZ814" s="19" t="str">
        <f>IF(係数3!F814="","",係数3!F814)</f>
        <v>(株)シグナストラスト</v>
      </c>
      <c r="BA814" s="19" t="str">
        <f>IF(係数3!G814="","",係数3!G814)</f>
        <v>(株)シグナストラスト_</v>
      </c>
      <c r="BB814" s="19">
        <f t="shared" si="30"/>
        <v>0.46299999999999997</v>
      </c>
      <c r="BD814" s="19" t="e">
        <f>IF(#REF!="","",#REF!)</f>
        <v>#REF!</v>
      </c>
    </row>
    <row r="815" spans="47:56">
      <c r="AU815" s="19" t="str">
        <f>IF(係数3!A815="","",係数3!A815)</f>
        <v>A0443</v>
      </c>
      <c r="AV815" s="19" t="str">
        <f>IF(係数3!B815="","",係数3!B815)</f>
        <v>ゲーテハウス(株)</v>
      </c>
      <c r="AW815" s="19" t="str">
        <f>IF(係数3!C815="","",係数3!C815)</f>
        <v/>
      </c>
      <c r="AX815" s="19">
        <f>IF(係数3!D815="","",係数3!D815)</f>
        <v>5.0600000000000005E-4</v>
      </c>
      <c r="AY815" s="19">
        <f>IF(係数3!E815="","",係数3!E815)</f>
        <v>5.0600000000000005E-4</v>
      </c>
      <c r="AZ815" s="19" t="str">
        <f>IF(係数3!F815="","",係数3!F815)</f>
        <v>ゲーテハウス(株)</v>
      </c>
      <c r="BA815" s="19" t="str">
        <f>IF(係数3!G815="","",係数3!G815)</f>
        <v>ゲーテハウス(株)_</v>
      </c>
      <c r="BB815" s="19">
        <f t="shared" si="30"/>
        <v>0.50600000000000001</v>
      </c>
      <c r="BD815" s="19" t="e">
        <f>IF(#REF!="","",#REF!)</f>
        <v>#REF!</v>
      </c>
    </row>
    <row r="816" spans="47:56">
      <c r="AU816" s="19" t="str">
        <f>IF(係数3!A816="","",係数3!A816)</f>
        <v>A0446</v>
      </c>
      <c r="AV816" s="19" t="str">
        <f>IF(係数3!B816="","",係数3!B816)</f>
        <v>JPエネルギー(株)</v>
      </c>
      <c r="AW816" s="19" t="str">
        <f>IF(係数3!C816="","",係数3!C816)</f>
        <v/>
      </c>
      <c r="AX816" s="19">
        <f>IF(係数3!D816="","",係数3!D816)</f>
        <v>6.1700000000000004E-4</v>
      </c>
      <c r="AY816" s="19">
        <f>IF(係数3!E816="","",係数3!E816)</f>
        <v>6.1700000000000004E-4</v>
      </c>
      <c r="AZ816" s="19" t="str">
        <f>IF(係数3!F816="","",係数3!F816)</f>
        <v>JPエネルギー(株)</v>
      </c>
      <c r="BA816" s="19" t="str">
        <f>IF(係数3!G816="","",係数3!G816)</f>
        <v>JPエネルギー(株)_</v>
      </c>
      <c r="BB816" s="19">
        <f t="shared" si="30"/>
        <v>0.61699999999999999</v>
      </c>
      <c r="BD816" s="19" t="e">
        <f>IF(#REF!="","",#REF!)</f>
        <v>#REF!</v>
      </c>
    </row>
    <row r="817" spans="47:56">
      <c r="AU817" s="19" t="str">
        <f>IF(係数3!A817="","",係数3!A817)</f>
        <v>A0447</v>
      </c>
      <c r="AV817" s="19" t="str">
        <f>IF(係数3!B817="","",係数3!B817)</f>
        <v>兵庫電力(株)</v>
      </c>
      <c r="AW817" s="19" t="str">
        <f>IF(係数3!C817="","",係数3!C817)</f>
        <v/>
      </c>
      <c r="AX817" s="19">
        <f>IF(係数3!D817="","",係数3!D817)</f>
        <v>6.2299999999999996E-4</v>
      </c>
      <c r="AY817" s="19">
        <f>IF(係数3!E817="","",係数3!E817)</f>
        <v>6.2299999999999996E-4</v>
      </c>
      <c r="AZ817" s="19" t="str">
        <f>IF(係数3!F817="","",係数3!F817)</f>
        <v>兵庫電力(株)</v>
      </c>
      <c r="BA817" s="19" t="str">
        <f>IF(係数3!G817="","",係数3!G817)</f>
        <v>兵庫電力(株)_</v>
      </c>
      <c r="BB817" s="19">
        <f t="shared" si="30"/>
        <v>0.623</v>
      </c>
      <c r="BD817" s="19" t="e">
        <f>IF(#REF!="","",#REF!)</f>
        <v>#REF!</v>
      </c>
    </row>
    <row r="818" spans="47:56">
      <c r="AU818" s="19" t="str">
        <f>IF(係数3!A818="","",係数3!A818)</f>
        <v>A0451</v>
      </c>
      <c r="AV818" s="19" t="str">
        <f>IF(係数3!B818="","",係数3!B818)</f>
        <v>Cocoテラスたがわ(株)</v>
      </c>
      <c r="AW818" s="19" t="str">
        <f>IF(係数3!C818="","",係数3!C818)</f>
        <v/>
      </c>
      <c r="AX818" s="19">
        <f>IF(係数3!D818="","",係数3!D818)</f>
        <v>5.1900000000000004E-4</v>
      </c>
      <c r="AY818" s="19">
        <f>IF(係数3!E818="","",係数3!E818)</f>
        <v>5.1900000000000004E-4</v>
      </c>
      <c r="AZ818" s="19" t="str">
        <f>IF(係数3!F818="","",係数3!F818)</f>
        <v>Cocoテラスたがわ(株)</v>
      </c>
      <c r="BA818" s="19" t="str">
        <f>IF(係数3!G818="","",係数3!G818)</f>
        <v>Cocoテラスたがわ(株)_</v>
      </c>
      <c r="BB818" s="19">
        <f t="shared" si="30"/>
        <v>0.51900000000000002</v>
      </c>
      <c r="BD818" s="19" t="e">
        <f>IF(#REF!="","",#REF!)</f>
        <v>#REF!</v>
      </c>
    </row>
    <row r="819" spans="47:56">
      <c r="AU819" s="19" t="str">
        <f>IF(係数3!A819="","",係数3!A819)</f>
        <v>A0452</v>
      </c>
      <c r="AV819" s="19" t="str">
        <f>IF(係数3!B819="","",係数3!B819)</f>
        <v>東北電力エナジートレーディング(株)</v>
      </c>
      <c r="AW819" s="19" t="str">
        <f>IF(係数3!C819="","",係数3!C819)</f>
        <v/>
      </c>
      <c r="AX819" s="19">
        <f>IF(係数3!D819="","",係数3!D819)</f>
        <v>4.2200000000000001E-4</v>
      </c>
      <c r="AY819" s="19">
        <f>IF(係数3!E819="","",係数3!E819)</f>
        <v>4.2200000000000001E-4</v>
      </c>
      <c r="AZ819" s="19" t="str">
        <f>IF(係数3!F819="","",係数3!F819)</f>
        <v>東北電力エナジートレーディング(株)</v>
      </c>
      <c r="BA819" s="19" t="str">
        <f>IF(係数3!G819="","",係数3!G819)</f>
        <v>東北電力エナジートレーディング(株)_</v>
      </c>
      <c r="BB819" s="19">
        <f t="shared" si="30"/>
        <v>0.42199999999999999</v>
      </c>
      <c r="BD819" s="19" t="e">
        <f>IF(#REF!="","",#REF!)</f>
        <v>#REF!</v>
      </c>
    </row>
    <row r="820" spans="47:56">
      <c r="AU820" s="19" t="str">
        <f>IF(係数3!A820="","",係数3!A820)</f>
        <v>A0454</v>
      </c>
      <c r="AV820" s="19" t="str">
        <f>IF(係数3!B820="","",係数3!B820)</f>
        <v>(株)まち未来製作所</v>
      </c>
      <c r="AW820" s="19" t="str">
        <f>IF(係数3!C820="","",係数3!C820)</f>
        <v>メニューA</v>
      </c>
      <c r="AX820" s="19">
        <f>IF(係数3!D820="","",係数3!D820)</f>
        <v>0</v>
      </c>
      <c r="AY820" s="19">
        <f>IF(係数3!E820="","",係数3!E820)</f>
        <v>0</v>
      </c>
      <c r="AZ820" s="19" t="str">
        <f>IF(係数3!F820="","",係数3!F820)</f>
        <v>(株)まち未来製作所</v>
      </c>
      <c r="BA820" s="19" t="str">
        <f>IF(係数3!G820="","",係数3!G820)</f>
        <v>(株)まち未来製作所_メニューA</v>
      </c>
      <c r="BB820" s="19">
        <f t="shared" si="30"/>
        <v>0</v>
      </c>
      <c r="BD820" s="19" t="e">
        <f>IF(#REF!="","",#REF!)</f>
        <v>#REF!</v>
      </c>
    </row>
    <row r="821" spans="47:56">
      <c r="AU821" s="19" t="str">
        <f>IF(係数3!A821="","",係数3!A821)</f>
        <v/>
      </c>
      <c r="AV821" s="19" t="str">
        <f>IF(係数3!B821="","",係数3!B821)</f>
        <v/>
      </c>
      <c r="AW821" s="19" t="str">
        <f>IF(係数3!C821="","",係数3!C821)</f>
        <v>メニューB(残差)</v>
      </c>
      <c r="AX821" s="19">
        <f>IF(係数3!D821="","",係数3!D821)</f>
        <v>5.4699999999999996E-4</v>
      </c>
      <c r="AY821" s="19">
        <f>IF(係数3!E821="","",係数3!E821)</f>
        <v>5.4699999999999996E-4</v>
      </c>
      <c r="AZ821" s="19" t="str">
        <f>IF(係数3!F821="","",係数3!F821)</f>
        <v>(株)まち未来製作所</v>
      </c>
      <c r="BA821" s="19" t="str">
        <f>IF(係数3!G821="","",係数3!G821)</f>
        <v>(株)まち未来製作所_メニューB(残差)</v>
      </c>
      <c r="BB821" s="19">
        <f t="shared" si="30"/>
        <v>0.54699999999999993</v>
      </c>
      <c r="BD821" s="19" t="e">
        <f>IF(#REF!="","",#REF!)</f>
        <v>#REF!</v>
      </c>
    </row>
    <row r="822" spans="47:56">
      <c r="AU822" s="19" t="str">
        <f>IF(係数3!A822="","",係数3!A822)</f>
        <v/>
      </c>
      <c r="AV822" s="19" t="str">
        <f>IF(係数3!B822="","",係数3!B822)</f>
        <v/>
      </c>
      <c r="AW822" s="19" t="str">
        <f>IF(係数3!C822="","",係数3!C822)</f>
        <v>(参考値)事業者全体</v>
      </c>
      <c r="AX822" s="19">
        <f>IF(係数3!D822="","",係数3!D822)</f>
        <v>4.2499999999999998E-4</v>
      </c>
      <c r="AY822" s="19">
        <f>IF(係数3!E822="","",係数3!E822)</f>
        <v>4.2499999999999998E-4</v>
      </c>
      <c r="AZ822" s="19" t="str">
        <f>IF(係数3!F822="","",係数3!F822)</f>
        <v>(株)まち未来製作所</v>
      </c>
      <c r="BA822" s="19" t="str">
        <f>IF(係数3!G822="","",係数3!G822)</f>
        <v>(株)まち未来製作所_(参考値)事業者全体</v>
      </c>
      <c r="BB822" s="19">
        <f t="shared" si="30"/>
        <v>0.42499999999999999</v>
      </c>
      <c r="BD822" s="19" t="e">
        <f>IF(#REF!="","",#REF!)</f>
        <v>#REF!</v>
      </c>
    </row>
    <row r="823" spans="47:56">
      <c r="AU823" s="19" t="str">
        <f>IF(係数3!A823="","",係数3!A823)</f>
        <v>A0456</v>
      </c>
      <c r="AV823" s="19" t="str">
        <f>IF(係数3!B823="","",係数3!B823)</f>
        <v>(株)どさんこパワー</v>
      </c>
      <c r="AW823" s="19" t="str">
        <f>IF(係数3!C823="","",係数3!C823)</f>
        <v/>
      </c>
      <c r="AX823" s="19">
        <f>IF(係数3!D823="","",係数3!D823)</f>
        <v>6.3599999999999996E-4</v>
      </c>
      <c r="AY823" s="19">
        <f>IF(係数3!E823="","",係数3!E823)</f>
        <v>6.3599999999999996E-4</v>
      </c>
      <c r="AZ823" s="19" t="str">
        <f>IF(係数3!F823="","",係数3!F823)</f>
        <v>(株)どさんこパワー</v>
      </c>
      <c r="BA823" s="19" t="str">
        <f>IF(係数3!G823="","",係数3!G823)</f>
        <v>(株)どさんこパワー_</v>
      </c>
      <c r="BB823" s="19">
        <f t="shared" si="30"/>
        <v>0.63600000000000001</v>
      </c>
      <c r="BD823" s="19" t="e">
        <f>IF(#REF!="","",#REF!)</f>
        <v>#REF!</v>
      </c>
    </row>
    <row r="824" spans="47:56">
      <c r="AU824" s="19" t="str">
        <f>IF(係数3!A824="","",係数3!A824)</f>
        <v>A0457</v>
      </c>
      <c r="AV824" s="19" t="str">
        <f>IF(係数3!B824="","",係数3!B824)</f>
        <v>トリニティエナジー(株)</v>
      </c>
      <c r="AW824" s="19" t="str">
        <f>IF(係数3!C824="","",係数3!C824)</f>
        <v/>
      </c>
      <c r="AX824" s="19">
        <f>IF(係数3!D824="","",係数3!D824)</f>
        <v>5.8100000000000003E-4</v>
      </c>
      <c r="AY824" s="19">
        <f>IF(係数3!E824="","",係数3!E824)</f>
        <v>5.8100000000000003E-4</v>
      </c>
      <c r="AZ824" s="19" t="str">
        <f>IF(係数3!F824="","",係数3!F824)</f>
        <v>トリニティエナジー(株)</v>
      </c>
      <c r="BA824" s="19" t="str">
        <f>IF(係数3!G824="","",係数3!G824)</f>
        <v>トリニティエナジー(株)_</v>
      </c>
      <c r="BB824" s="19">
        <f t="shared" si="30"/>
        <v>0.58100000000000007</v>
      </c>
      <c r="BD824" s="19" t="e">
        <f>IF(#REF!="","",#REF!)</f>
        <v>#REF!</v>
      </c>
    </row>
    <row r="825" spans="47:56">
      <c r="AU825" s="19" t="str">
        <f>IF(係数3!A825="","",係数3!A825)</f>
        <v>A0461</v>
      </c>
      <c r="AV825" s="19" t="str">
        <f>IF(係数3!B825="","",係数3!B825)</f>
        <v>(株)LIXIL TEPCO スマートパートナーズ</v>
      </c>
      <c r="AW825" s="19" t="str">
        <f>IF(係数3!C825="","",係数3!C825)</f>
        <v/>
      </c>
      <c r="AX825" s="19">
        <f>IF(係数3!D825="","",係数3!D825)</f>
        <v>4.2200000000000001E-4</v>
      </c>
      <c r="AY825" s="19">
        <f>IF(係数3!E825="","",係数3!E825)</f>
        <v>4.2200000000000001E-4</v>
      </c>
      <c r="AZ825" s="19" t="str">
        <f>IF(係数3!F825="","",係数3!F825)</f>
        <v>(株)LIXIL TEPCO スマートパートナーズ</v>
      </c>
      <c r="BA825" s="19" t="str">
        <f>IF(係数3!G825="","",係数3!G825)</f>
        <v>(株)LIXIL TEPCO スマートパートナーズ_</v>
      </c>
      <c r="BB825" s="19">
        <f t="shared" si="30"/>
        <v>0.42199999999999999</v>
      </c>
      <c r="BD825" s="19" t="e">
        <f>IF(#REF!="","",#REF!)</f>
        <v>#REF!</v>
      </c>
    </row>
    <row r="826" spans="47:56">
      <c r="AU826" s="19" t="str">
        <f>IF(係数3!A826="","",係数3!A826)</f>
        <v>A0463</v>
      </c>
      <c r="AV826" s="19" t="str">
        <f>IF(係数3!B826="","",係数3!B826)</f>
        <v>(株)NEXT ONE</v>
      </c>
      <c r="AW826" s="19" t="str">
        <f>IF(係数3!C826="","",係数3!C826)</f>
        <v/>
      </c>
      <c r="AX826" s="19">
        <f>IF(係数3!D826="","",係数3!D826)</f>
        <v>4.6900000000000002E-4</v>
      </c>
      <c r="AY826" s="19">
        <f>IF(係数3!E826="","",係数3!E826)</f>
        <v>4.6900000000000002E-4</v>
      </c>
      <c r="AZ826" s="19" t="str">
        <f>IF(係数3!F826="","",係数3!F826)</f>
        <v>(株)NEXT ONE</v>
      </c>
      <c r="BA826" s="19" t="str">
        <f>IF(係数3!G826="","",係数3!G826)</f>
        <v>(株)NEXT ONE_</v>
      </c>
      <c r="BB826" s="19">
        <f t="shared" si="30"/>
        <v>0.46900000000000003</v>
      </c>
      <c r="BD826" s="19" t="e">
        <f>IF(#REF!="","",#REF!)</f>
        <v>#REF!</v>
      </c>
    </row>
    <row r="827" spans="47:56">
      <c r="AU827" s="19" t="str">
        <f>IF(係数3!A827="","",係数3!A827)</f>
        <v>A0465</v>
      </c>
      <c r="AV827" s="19" t="str">
        <f>IF(係数3!B827="","",係数3!B827)</f>
        <v>(株)テラス(旧：(株)ネオ・コーポレーション)</v>
      </c>
      <c r="AW827" s="19" t="str">
        <f>IF(係数3!C827="","",係数3!C827)</f>
        <v/>
      </c>
      <c r="AX827" s="19">
        <f>IF(係数3!D827="","",係数3!D827)</f>
        <v>5.0500000000000002E-4</v>
      </c>
      <c r="AY827" s="19">
        <f>IF(係数3!E827="","",係数3!E827)</f>
        <v>5.0500000000000002E-4</v>
      </c>
      <c r="AZ827" s="19" t="str">
        <f>IF(係数3!F827="","",係数3!F827)</f>
        <v>(株)テラス(旧：(株)ネオ・コーポレーション)</v>
      </c>
      <c r="BA827" s="19" t="str">
        <f>IF(係数3!G827="","",係数3!G827)</f>
        <v>(株)テラス(旧：(株)ネオ・コーポレーション)_</v>
      </c>
      <c r="BB827" s="19">
        <f t="shared" si="30"/>
        <v>0.505</v>
      </c>
      <c r="BD827" s="19" t="e">
        <f>IF(#REF!="","",#REF!)</f>
        <v>#REF!</v>
      </c>
    </row>
    <row r="828" spans="47:56">
      <c r="AU828" s="19" t="str">
        <f>IF(係数3!A828="","",係数3!A828)</f>
        <v>A0467</v>
      </c>
      <c r="AV828" s="19" t="str">
        <f>IF(係数3!B828="","",係数3!B828)</f>
        <v>つばさでんき(株)(旧：(株)アルファライズ)</v>
      </c>
      <c r="AW828" s="19" t="str">
        <f>IF(係数3!C828="","",係数3!C828)</f>
        <v/>
      </c>
      <c r="AX828" s="19">
        <f>IF(係数3!D828="","",係数3!D828)</f>
        <v>7.0899999999999999E-4</v>
      </c>
      <c r="AY828" s="19">
        <f>IF(係数3!E828="","",係数3!E828)</f>
        <v>7.0899999999999999E-4</v>
      </c>
      <c r="AZ828" s="19" t="str">
        <f>IF(係数3!F828="","",係数3!F828)</f>
        <v>つばさでんき(株)(旧：(株)アルファライズ)</v>
      </c>
      <c r="BA828" s="19" t="str">
        <f>IF(係数3!G828="","",係数3!G828)</f>
        <v>つばさでんき(株)(旧：(株)アルファライズ)_</v>
      </c>
      <c r="BB828" s="19">
        <f t="shared" si="30"/>
        <v>0.70899999999999996</v>
      </c>
      <c r="BD828" s="19" t="e">
        <f>IF(#REF!="","",#REF!)</f>
        <v>#REF!</v>
      </c>
    </row>
    <row r="829" spans="47:56">
      <c r="AU829" s="19" t="str">
        <f>IF(係数3!A829="","",係数3!A829)</f>
        <v>A0468</v>
      </c>
      <c r="AV829" s="19" t="str">
        <f>IF(係数3!B829="","",係数3!B829)</f>
        <v>おおすみ半島スマートエネルギー(株)</v>
      </c>
      <c r="AW829" s="19" t="str">
        <f>IF(係数3!C829="","",係数3!C829)</f>
        <v/>
      </c>
      <c r="AX829" s="19">
        <f>IF(係数3!D829="","",係数3!D829)</f>
        <v>5.8699999999999996E-4</v>
      </c>
      <c r="AY829" s="19">
        <f>IF(係数3!E829="","",係数3!E829)</f>
        <v>5.8699999999999996E-4</v>
      </c>
      <c r="AZ829" s="19" t="str">
        <f>IF(係数3!F829="","",係数3!F829)</f>
        <v>おおすみ半島スマートエネルギー(株)</v>
      </c>
      <c r="BA829" s="19" t="str">
        <f>IF(係数3!G829="","",係数3!G829)</f>
        <v>おおすみ半島スマートエネルギー(株)_</v>
      </c>
      <c r="BB829" s="19">
        <f t="shared" si="30"/>
        <v>0.58699999999999997</v>
      </c>
      <c r="BD829" s="19" t="e">
        <f>IF(#REF!="","",#REF!)</f>
        <v>#REF!</v>
      </c>
    </row>
    <row r="830" spans="47:56">
      <c r="AU830" s="19" t="str">
        <f>IF(係数3!A830="","",係数3!A830)</f>
        <v>A0470</v>
      </c>
      <c r="AV830" s="19" t="str">
        <f>IF(係数3!B830="","",係数3!B830)</f>
        <v>おきなわコープエナジー(株)</v>
      </c>
      <c r="AW830" s="19" t="str">
        <f>IF(係数3!C830="","",係数3!C830)</f>
        <v/>
      </c>
      <c r="AX830" s="19">
        <f>IF(係数3!D830="","",係数3!D830)</f>
        <v>6.5600000000000001E-4</v>
      </c>
      <c r="AY830" s="19">
        <f>IF(係数3!E830="","",係数3!E830)</f>
        <v>6.5600000000000001E-4</v>
      </c>
      <c r="AZ830" s="19" t="str">
        <f>IF(係数3!F830="","",係数3!F830)</f>
        <v>おきなわコープエナジー(株)</v>
      </c>
      <c r="BA830" s="19" t="str">
        <f>IF(係数3!G830="","",係数3!G830)</f>
        <v>おきなわコープエナジー(株)_</v>
      </c>
      <c r="BB830" s="19">
        <f t="shared" si="30"/>
        <v>0.65600000000000003</v>
      </c>
      <c r="BD830" s="19" t="e">
        <f>IF(#REF!="","",#REF!)</f>
        <v>#REF!</v>
      </c>
    </row>
    <row r="831" spans="47:56">
      <c r="AU831" s="19" t="str">
        <f>IF(係数3!A831="","",係数3!A831)</f>
        <v>A0471</v>
      </c>
      <c r="AV831" s="19" t="str">
        <f>IF(係数3!B831="","",係数3!B831)</f>
        <v>久慈地域エネルギー(株)</v>
      </c>
      <c r="AW831" s="19" t="str">
        <f>IF(係数3!C831="","",係数3!C831)</f>
        <v>メニューA</v>
      </c>
      <c r="AX831" s="19">
        <f>IF(係数3!D831="","",係数3!D831)</f>
        <v>0</v>
      </c>
      <c r="AY831" s="19">
        <f>IF(係数3!E831="","",係数3!E831)</f>
        <v>0</v>
      </c>
      <c r="AZ831" s="19" t="str">
        <f>IF(係数3!F831="","",係数3!F831)</f>
        <v>久慈地域エネルギー(株)</v>
      </c>
      <c r="BA831" s="19" t="str">
        <f>IF(係数3!G831="","",係数3!G831)</f>
        <v>久慈地域エネルギー(株)_メニューA</v>
      </c>
      <c r="BB831" s="19">
        <f t="shared" si="30"/>
        <v>0</v>
      </c>
      <c r="BD831" s="19" t="e">
        <f>IF(#REF!="","",#REF!)</f>
        <v>#REF!</v>
      </c>
    </row>
    <row r="832" spans="47:56">
      <c r="AU832" s="19" t="str">
        <f>IF(係数3!A832="","",係数3!A832)</f>
        <v/>
      </c>
      <c r="AV832" s="19" t="str">
        <f>IF(係数3!B832="","",係数3!B832)</f>
        <v/>
      </c>
      <c r="AW832" s="19" t="str">
        <f>IF(係数3!C832="","",係数3!C832)</f>
        <v>メニューB(残差)</v>
      </c>
      <c r="AX832" s="19">
        <f>IF(係数3!D832="","",係数3!D832)</f>
        <v>4.08E-4</v>
      </c>
      <c r="AY832" s="19">
        <f>IF(係数3!E832="","",係数3!E832)</f>
        <v>4.0700000000000003E-4</v>
      </c>
      <c r="AZ832" s="19" t="str">
        <f>IF(係数3!F832="","",係数3!F832)</f>
        <v>久慈地域エネルギー(株)</v>
      </c>
      <c r="BA832" s="19" t="str">
        <f>IF(係数3!G832="","",係数3!G832)</f>
        <v>久慈地域エネルギー(株)_メニューB(残差)</v>
      </c>
      <c r="BB832" s="19">
        <f t="shared" si="30"/>
        <v>0.40700000000000003</v>
      </c>
      <c r="BD832" s="19" t="e">
        <f>IF(#REF!="","",#REF!)</f>
        <v>#REF!</v>
      </c>
    </row>
    <row r="833" spans="47:56">
      <c r="AU833" s="19" t="str">
        <f>IF(係数3!A833="","",係数3!A833)</f>
        <v/>
      </c>
      <c r="AV833" s="19" t="str">
        <f>IF(係数3!B833="","",係数3!B833)</f>
        <v/>
      </c>
      <c r="AW833" s="19" t="str">
        <f>IF(係数3!C833="","",係数3!C833)</f>
        <v>(参考値)事業者全体</v>
      </c>
      <c r="AX833" s="19">
        <f>IF(係数3!D833="","",係数3!D833)</f>
        <v>3.1500000000000001E-4</v>
      </c>
      <c r="AY833" s="19">
        <f>IF(係数3!E833="","",係数3!E833)</f>
        <v>3.1399999999999999E-4</v>
      </c>
      <c r="AZ833" s="19" t="str">
        <f>IF(係数3!F833="","",係数3!F833)</f>
        <v>久慈地域エネルギー(株)</v>
      </c>
      <c r="BA833" s="19" t="str">
        <f>IF(係数3!G833="","",係数3!G833)</f>
        <v>久慈地域エネルギー(株)_(参考値)事業者全体</v>
      </c>
      <c r="BB833" s="19">
        <f t="shared" si="30"/>
        <v>0.314</v>
      </c>
      <c r="BD833" s="19" t="e">
        <f>IF(#REF!="","",#REF!)</f>
        <v>#REF!</v>
      </c>
    </row>
    <row r="834" spans="47:56">
      <c r="AU834" s="19" t="str">
        <f>IF(係数3!A834="","",係数3!A834)</f>
        <v>A0472</v>
      </c>
      <c r="AV834" s="19" t="str">
        <f>IF(係数3!B834="","",係数3!B834)</f>
        <v>弘前ガス(株)</v>
      </c>
      <c r="AW834" s="19" t="str">
        <f>IF(係数3!C834="","",係数3!C834)</f>
        <v/>
      </c>
      <c r="AX834" s="19">
        <f>IF(係数3!D834="","",係数3!D834)</f>
        <v>5.9000000000000003E-4</v>
      </c>
      <c r="AY834" s="19">
        <f>IF(係数3!E834="","",係数3!E834)</f>
        <v>5.9000000000000003E-4</v>
      </c>
      <c r="AZ834" s="19" t="str">
        <f>IF(係数3!F834="","",係数3!F834)</f>
        <v>弘前ガス(株)</v>
      </c>
      <c r="BA834" s="19" t="str">
        <f>IF(係数3!G834="","",係数3!G834)</f>
        <v>弘前ガス(株)_</v>
      </c>
      <c r="BB834" s="19">
        <f t="shared" si="30"/>
        <v>0.59000000000000008</v>
      </c>
      <c r="BD834" s="19" t="e">
        <f>IF(#REF!="","",#REF!)</f>
        <v>#REF!</v>
      </c>
    </row>
    <row r="835" spans="47:56">
      <c r="AU835" s="19" t="str">
        <f>IF(係数3!A835="","",係数3!A835)</f>
        <v>A0473</v>
      </c>
      <c r="AV835" s="19" t="str">
        <f>IF(係数3!B835="","",係数3!B835)</f>
        <v>(株)フォーバルテレコム</v>
      </c>
      <c r="AW835" s="19" t="str">
        <f>IF(係数3!C835="","",係数3!C835)</f>
        <v>メニューA</v>
      </c>
      <c r="AX835" s="19">
        <f>IF(係数3!D835="","",係数3!D835)</f>
        <v>0</v>
      </c>
      <c r="AY835" s="19">
        <f>IF(係数3!E835="","",係数3!E835)</f>
        <v>0</v>
      </c>
      <c r="AZ835" s="19" t="str">
        <f>IF(係数3!F835="","",係数3!F835)</f>
        <v>(株)フォーバルテレコム</v>
      </c>
      <c r="BA835" s="19" t="str">
        <f>IF(係数3!G835="","",係数3!G835)</f>
        <v>(株)フォーバルテレコム_メニューA</v>
      </c>
      <c r="BB835" s="19">
        <f t="shared" si="30"/>
        <v>0</v>
      </c>
      <c r="BD835" s="19" t="e">
        <f>IF(#REF!="","",#REF!)</f>
        <v>#REF!</v>
      </c>
    </row>
    <row r="836" spans="47:56">
      <c r="AU836" s="19" t="str">
        <f>IF(係数3!A836="","",係数3!A836)</f>
        <v/>
      </c>
      <c r="AV836" s="19" t="str">
        <f>IF(係数3!B836="","",係数3!B836)</f>
        <v/>
      </c>
      <c r="AW836" s="19" t="str">
        <f>IF(係数3!C836="","",係数3!C836)</f>
        <v>メニューB(残差)</v>
      </c>
      <c r="AX836" s="19">
        <f>IF(係数3!D836="","",係数3!D836)</f>
        <v>4.7199999999999998E-4</v>
      </c>
      <c r="AY836" s="19">
        <f>IF(係数3!E836="","",係数3!E836)</f>
        <v>4.7199999999999998E-4</v>
      </c>
      <c r="AZ836" s="19" t="str">
        <f>IF(係数3!F836="","",係数3!F836)</f>
        <v>(株)フォーバルテレコム</v>
      </c>
      <c r="BA836" s="19" t="str">
        <f>IF(係数3!G836="","",係数3!G836)</f>
        <v>(株)フォーバルテレコム_メニューB(残差)</v>
      </c>
      <c r="BB836" s="19">
        <f t="shared" si="30"/>
        <v>0.47199999999999998</v>
      </c>
      <c r="BD836" s="19" t="e">
        <f>IF(#REF!="","",#REF!)</f>
        <v>#REF!</v>
      </c>
    </row>
    <row r="837" spans="47:56">
      <c r="AU837" s="19" t="str">
        <f>IF(係数3!A837="","",係数3!A837)</f>
        <v/>
      </c>
      <c r="AV837" s="19" t="str">
        <f>IF(係数3!B837="","",係数3!B837)</f>
        <v/>
      </c>
      <c r="AW837" s="19" t="str">
        <f>IF(係数3!C837="","",係数3!C837)</f>
        <v>(参考値)事業者全体</v>
      </c>
      <c r="AX837" s="19">
        <f>IF(係数3!D837="","",係数3!D837)</f>
        <v>4.66E-4</v>
      </c>
      <c r="AY837" s="19">
        <f>IF(係数3!E837="","",係数3!E837)</f>
        <v>4.66E-4</v>
      </c>
      <c r="AZ837" s="19" t="str">
        <f>IF(係数3!F837="","",係数3!F837)</f>
        <v>(株)フォーバルテレコム</v>
      </c>
      <c r="BA837" s="19" t="str">
        <f>IF(係数3!G837="","",係数3!G837)</f>
        <v>(株)フォーバルテレコム_(参考値)事業者全体</v>
      </c>
      <c r="BB837" s="19">
        <f t="shared" si="30"/>
        <v>0.46599999999999997</v>
      </c>
      <c r="BD837" s="19" t="e">
        <f>IF(#REF!="","",#REF!)</f>
        <v>#REF!</v>
      </c>
    </row>
    <row r="838" spans="47:56">
      <c r="AU838" s="19" t="str">
        <f>IF(係数3!A838="","",係数3!A838)</f>
        <v>A0476</v>
      </c>
      <c r="AV838" s="19" t="str">
        <f>IF(係数3!B838="","",係数3!B838)</f>
        <v>(株)ストエネ</v>
      </c>
      <c r="AW838" s="19" t="str">
        <f>IF(係数3!C838="","",係数3!C838)</f>
        <v/>
      </c>
      <c r="AX838" s="19">
        <f>IF(係数3!D838="","",係数3!D838)</f>
        <v>3.3399999999999999E-4</v>
      </c>
      <c r="AY838" s="19">
        <f>IF(係数3!E838="","",係数3!E838)</f>
        <v>3.3399999999999999E-4</v>
      </c>
      <c r="AZ838" s="19" t="str">
        <f>IF(係数3!F838="","",係数3!F838)</f>
        <v>(株)ストエネ</v>
      </c>
      <c r="BA838" s="19" t="str">
        <f>IF(係数3!G838="","",係数3!G838)</f>
        <v>(株)ストエネ_</v>
      </c>
      <c r="BB838" s="19">
        <f t="shared" ref="BB838:BB901" si="31">AY838*1000</f>
        <v>0.33399999999999996</v>
      </c>
      <c r="BD838" s="19" t="e">
        <f>IF(#REF!="","",#REF!)</f>
        <v>#REF!</v>
      </c>
    </row>
    <row r="839" spans="47:56">
      <c r="AU839" s="19" t="str">
        <f>IF(係数3!A839="","",係数3!A839)</f>
        <v>A0477</v>
      </c>
      <c r="AV839" s="19" t="str">
        <f>IF(係数3!B839="","",係数3!B839)</f>
        <v>くるめエネルギー(株)</v>
      </c>
      <c r="AW839" s="19" t="str">
        <f>IF(係数3!C839="","",係数3!C839)</f>
        <v/>
      </c>
      <c r="AX839" s="19">
        <f>IF(係数3!D839="","",係数3!D839)</f>
        <v>5.8600000000000004E-4</v>
      </c>
      <c r="AY839" s="19">
        <f>IF(係数3!E839="","",係数3!E839)</f>
        <v>5.8600000000000004E-4</v>
      </c>
      <c r="AZ839" s="19" t="str">
        <f>IF(係数3!F839="","",係数3!F839)</f>
        <v>くるめエネルギー(株)</v>
      </c>
      <c r="BA839" s="19" t="str">
        <f>IF(係数3!G839="","",係数3!G839)</f>
        <v>くるめエネルギー(株)_</v>
      </c>
      <c r="BB839" s="19">
        <f t="shared" si="31"/>
        <v>0.58600000000000008</v>
      </c>
      <c r="BD839" s="19" t="e">
        <f>IF(#REF!="","",#REF!)</f>
        <v>#REF!</v>
      </c>
    </row>
    <row r="840" spans="47:56">
      <c r="AU840" s="19" t="str">
        <f>IF(係数3!A840="","",係数3!A840)</f>
        <v>A0480</v>
      </c>
      <c r="AV840" s="19" t="str">
        <f>IF(係数3!B840="","",係数3!B840)</f>
        <v>松阪新電力(株)</v>
      </c>
      <c r="AW840" s="19" t="str">
        <f>IF(係数3!C840="","",係数3!C840)</f>
        <v/>
      </c>
      <c r="AX840" s="19">
        <f>IF(係数3!D840="","",係数3!D840)</f>
        <v>4.1100000000000002E-4</v>
      </c>
      <c r="AY840" s="19">
        <f>IF(係数3!E840="","",係数3!E840)</f>
        <v>2.9300000000000002E-4</v>
      </c>
      <c r="AZ840" s="19" t="str">
        <f>IF(係数3!F840="","",係数3!F840)</f>
        <v>松阪新電力(株)</v>
      </c>
      <c r="BA840" s="19" t="str">
        <f>IF(係数3!G840="","",係数3!G840)</f>
        <v>松阪新電力(株)_</v>
      </c>
      <c r="BB840" s="19">
        <f t="shared" si="31"/>
        <v>0.29300000000000004</v>
      </c>
      <c r="BD840" s="19" t="e">
        <f>IF(#REF!="","",#REF!)</f>
        <v>#REF!</v>
      </c>
    </row>
    <row r="841" spans="47:56">
      <c r="AU841" s="19" t="str">
        <f>IF(係数3!A841="","",係数3!A841)</f>
        <v>A0481</v>
      </c>
      <c r="AV841" s="19" t="str">
        <f>IF(係数3!B841="","",係数3!B841)</f>
        <v>ヒューリックプロパティソリューション(株)</v>
      </c>
      <c r="AW841" s="19" t="str">
        <f>IF(係数3!C841="","",係数3!C841)</f>
        <v>メニューA</v>
      </c>
      <c r="AX841" s="19">
        <f>IF(係数3!D841="","",係数3!D841)</f>
        <v>0</v>
      </c>
      <c r="AY841" s="19">
        <f>IF(係数3!E841="","",係数3!E841)</f>
        <v>0</v>
      </c>
      <c r="AZ841" s="19" t="str">
        <f>IF(係数3!F841="","",係数3!F841)</f>
        <v>ヒューリックプロパティソリューション(株)</v>
      </c>
      <c r="BA841" s="19" t="str">
        <f>IF(係数3!G841="","",係数3!G841)</f>
        <v>ヒューリックプロパティソリューション(株)_メニューA</v>
      </c>
      <c r="BB841" s="19">
        <f t="shared" si="31"/>
        <v>0</v>
      </c>
      <c r="BD841" s="19" t="e">
        <f>IF(#REF!="","",#REF!)</f>
        <v>#REF!</v>
      </c>
    </row>
    <row r="842" spans="47:56">
      <c r="AU842" s="19" t="str">
        <f>IF(係数3!A842="","",係数3!A842)</f>
        <v/>
      </c>
      <c r="AV842" s="19" t="str">
        <f>IF(係数3!B842="","",係数3!B842)</f>
        <v/>
      </c>
      <c r="AW842" s="19" t="str">
        <f>IF(係数3!C842="","",係数3!C842)</f>
        <v>メニューB(残差)</v>
      </c>
      <c r="AX842" s="19">
        <f>IF(係数3!D842="","",係数3!D842)</f>
        <v>4.6000000000000001E-4</v>
      </c>
      <c r="AY842" s="19">
        <f>IF(係数3!E842="","",係数3!E842)</f>
        <v>4.6000000000000001E-4</v>
      </c>
      <c r="AZ842" s="19" t="str">
        <f>IF(係数3!F842="","",係数3!F842)</f>
        <v>ヒューリックプロパティソリューション(株)</v>
      </c>
      <c r="BA842" s="19" t="str">
        <f>IF(係数3!G842="","",係数3!G842)</f>
        <v>ヒューリックプロパティソリューション(株)_メニューB(残差)</v>
      </c>
      <c r="BB842" s="19">
        <f t="shared" si="31"/>
        <v>0.46</v>
      </c>
      <c r="BD842" s="19" t="e">
        <f>IF(#REF!="","",#REF!)</f>
        <v>#REF!</v>
      </c>
    </row>
    <row r="843" spans="47:56">
      <c r="AU843" s="19" t="str">
        <f>IF(係数3!A843="","",係数3!A843)</f>
        <v/>
      </c>
      <c r="AV843" s="19" t="str">
        <f>IF(係数3!B843="","",係数3!B843)</f>
        <v/>
      </c>
      <c r="AW843" s="19" t="str">
        <f>IF(係数3!C843="","",係数3!C843)</f>
        <v>(参考値)事業者全体</v>
      </c>
      <c r="AX843" s="19">
        <f>IF(係数3!D843="","",係数3!D843)</f>
        <v>3.1599999999999998E-4</v>
      </c>
      <c r="AY843" s="19">
        <f>IF(係数3!E843="","",係数3!E843)</f>
        <v>3.1599999999999998E-4</v>
      </c>
      <c r="AZ843" s="19" t="str">
        <f>IF(係数3!F843="","",係数3!F843)</f>
        <v>ヒューリックプロパティソリューション(株)</v>
      </c>
      <c r="BA843" s="19" t="str">
        <f>IF(係数3!G843="","",係数3!G843)</f>
        <v>ヒューリックプロパティソリューション(株)_(参考値)事業者全体</v>
      </c>
      <c r="BB843" s="19">
        <f t="shared" si="31"/>
        <v>0.316</v>
      </c>
      <c r="BD843" s="19" t="e">
        <f>IF(#REF!="","",#REF!)</f>
        <v>#REF!</v>
      </c>
    </row>
    <row r="844" spans="47:56">
      <c r="AU844" s="19" t="str">
        <f>IF(係数3!A844="","",係数3!A844)</f>
        <v>A0482</v>
      </c>
      <c r="AV844" s="19" t="str">
        <f>IF(係数3!B844="","",係数3!B844)</f>
        <v>宮崎電力(株)</v>
      </c>
      <c r="AW844" s="19" t="str">
        <f>IF(係数3!C844="","",係数3!C844)</f>
        <v/>
      </c>
      <c r="AX844" s="19">
        <f>IF(係数3!D844="","",係数3!D844)</f>
        <v>4.9200000000000003E-4</v>
      </c>
      <c r="AY844" s="19">
        <f>IF(係数3!E844="","",係数3!E844)</f>
        <v>4.9200000000000003E-4</v>
      </c>
      <c r="AZ844" s="19" t="str">
        <f>IF(係数3!F844="","",係数3!F844)</f>
        <v>宮崎電力(株)</v>
      </c>
      <c r="BA844" s="19" t="str">
        <f>IF(係数3!G844="","",係数3!G844)</f>
        <v>宮崎電力(株)_</v>
      </c>
      <c r="BB844" s="19">
        <f t="shared" si="31"/>
        <v>0.49200000000000005</v>
      </c>
      <c r="BD844" s="19" t="e">
        <f>IF(#REF!="","",#REF!)</f>
        <v>#REF!</v>
      </c>
    </row>
    <row r="845" spans="47:56">
      <c r="AU845" s="19" t="str">
        <f>IF(係数3!A845="","",係数3!A845)</f>
        <v>A0490</v>
      </c>
      <c r="AV845" s="19" t="str">
        <f>IF(係数3!B845="","",係数3!B845)</f>
        <v>(株)CDエナジーダイレクト</v>
      </c>
      <c r="AW845" s="19" t="str">
        <f>IF(係数3!C845="","",係数3!C845)</f>
        <v>メニューA</v>
      </c>
      <c r="AX845" s="19">
        <f>IF(係数3!D845="","",係数3!D845)</f>
        <v>0</v>
      </c>
      <c r="AY845" s="19">
        <f>IF(係数3!E845="","",係数3!E845)</f>
        <v>0</v>
      </c>
      <c r="AZ845" s="19" t="str">
        <f>IF(係数3!F845="","",係数3!F845)</f>
        <v>(株)CDエナジーダイレクト</v>
      </c>
      <c r="BA845" s="19" t="str">
        <f>IF(係数3!G845="","",係数3!G845)</f>
        <v>(株)CDエナジーダイレクト_メニューA</v>
      </c>
      <c r="BB845" s="19">
        <f t="shared" si="31"/>
        <v>0</v>
      </c>
      <c r="BD845" s="19" t="e">
        <f>IF(#REF!="","",#REF!)</f>
        <v>#REF!</v>
      </c>
    </row>
    <row r="846" spans="47:56">
      <c r="AU846" s="19" t="str">
        <f>IF(係数3!A846="","",係数3!A846)</f>
        <v/>
      </c>
      <c r="AV846" s="19" t="str">
        <f>IF(係数3!B846="","",係数3!B846)</f>
        <v/>
      </c>
      <c r="AW846" s="19" t="str">
        <f>IF(係数3!C846="","",係数3!C846)</f>
        <v>メニューB(残差)</v>
      </c>
      <c r="AX846" s="19">
        <f>IF(係数3!D846="","",係数3!D846)</f>
        <v>4.6500000000000003E-4</v>
      </c>
      <c r="AY846" s="19">
        <f>IF(係数3!E846="","",係数3!E846)</f>
        <v>4.6500000000000003E-4</v>
      </c>
      <c r="AZ846" s="19" t="str">
        <f>IF(係数3!F846="","",係数3!F846)</f>
        <v>(株)CDエナジーダイレクト</v>
      </c>
      <c r="BA846" s="19" t="str">
        <f>IF(係数3!G846="","",係数3!G846)</f>
        <v>(株)CDエナジーダイレクト_メニューB(残差)</v>
      </c>
      <c r="BB846" s="19">
        <f t="shared" si="31"/>
        <v>0.46500000000000002</v>
      </c>
      <c r="BD846" s="19" t="e">
        <f>IF(#REF!="","",#REF!)</f>
        <v>#REF!</v>
      </c>
    </row>
    <row r="847" spans="47:56">
      <c r="AU847" s="19" t="str">
        <f>IF(係数3!A847="","",係数3!A847)</f>
        <v/>
      </c>
      <c r="AV847" s="19" t="str">
        <f>IF(係数3!B847="","",係数3!B847)</f>
        <v/>
      </c>
      <c r="AW847" s="19" t="str">
        <f>IF(係数3!C847="","",係数3!C847)</f>
        <v>(参考値)事業者全体</v>
      </c>
      <c r="AX847" s="19">
        <f>IF(係数3!D847="","",係数3!D847)</f>
        <v>4.28E-4</v>
      </c>
      <c r="AY847" s="19">
        <f>IF(係数3!E847="","",係数3!E847)</f>
        <v>4.28E-4</v>
      </c>
      <c r="AZ847" s="19" t="str">
        <f>IF(係数3!F847="","",係数3!F847)</f>
        <v>(株)CDエナジーダイレクト</v>
      </c>
      <c r="BA847" s="19" t="str">
        <f>IF(係数3!G847="","",係数3!G847)</f>
        <v>(株)CDエナジーダイレクト_(参考値)事業者全体</v>
      </c>
      <c r="BB847" s="19">
        <f t="shared" si="31"/>
        <v>0.42799999999999999</v>
      </c>
      <c r="BD847" s="19" t="e">
        <f>IF(#REF!="","",#REF!)</f>
        <v>#REF!</v>
      </c>
    </row>
    <row r="848" spans="47:56">
      <c r="AU848" s="19" t="str">
        <f>IF(係数3!A848="","",係数3!A848)</f>
        <v>A0491</v>
      </c>
      <c r="AV848" s="19" t="str">
        <f>IF(係数3!B848="","",係数3!B848)</f>
        <v>Q.ENESTでんき(株)</v>
      </c>
      <c r="AW848" s="19" t="str">
        <f>IF(係数3!C848="","",係数3!C848)</f>
        <v>メニューA</v>
      </c>
      <c r="AX848" s="19">
        <f>IF(係数3!D848="","",係数3!D848)</f>
        <v>0</v>
      </c>
      <c r="AY848" s="19">
        <f>IF(係数3!E848="","",係数3!E848)</f>
        <v>0</v>
      </c>
      <c r="AZ848" s="19" t="str">
        <f>IF(係数3!F848="","",係数3!F848)</f>
        <v>Q.ENESTでんき(株)</v>
      </c>
      <c r="BA848" s="19" t="str">
        <f>IF(係数3!G848="","",係数3!G848)</f>
        <v>Q.ENESTでんき(株)_メニューA</v>
      </c>
      <c r="BB848" s="19">
        <f t="shared" si="31"/>
        <v>0</v>
      </c>
      <c r="BD848" s="19" t="e">
        <f>IF(#REF!="","",#REF!)</f>
        <v>#REF!</v>
      </c>
    </row>
    <row r="849" spans="47:56">
      <c r="AU849" s="19" t="str">
        <f>IF(係数3!A849="","",係数3!A849)</f>
        <v/>
      </c>
      <c r="AV849" s="19" t="str">
        <f>IF(係数3!B849="","",係数3!B849)</f>
        <v/>
      </c>
      <c r="AW849" s="19" t="str">
        <f>IF(係数3!C849="","",係数3!C849)</f>
        <v>メニューB</v>
      </c>
      <c r="AX849" s="19">
        <f>IF(係数3!D849="","",係数3!D849)</f>
        <v>3.19E-4</v>
      </c>
      <c r="AY849" s="19">
        <f>IF(係数3!E849="","",係数3!E849)</f>
        <v>3.19E-4</v>
      </c>
      <c r="AZ849" s="19" t="str">
        <f>IF(係数3!F849="","",係数3!F849)</f>
        <v>Q.ENESTでんき(株)</v>
      </c>
      <c r="BA849" s="19" t="str">
        <f>IF(係数3!G849="","",係数3!G849)</f>
        <v>Q.ENESTでんき(株)_メニューB</v>
      </c>
      <c r="BB849" s="19">
        <f t="shared" si="31"/>
        <v>0.31900000000000001</v>
      </c>
      <c r="BD849" s="19" t="e">
        <f>IF(#REF!="","",#REF!)</f>
        <v>#REF!</v>
      </c>
    </row>
    <row r="850" spans="47:56">
      <c r="AU850" s="19" t="str">
        <f>IF(係数3!A850="","",係数3!A850)</f>
        <v/>
      </c>
      <c r="AV850" s="19" t="str">
        <f>IF(係数3!B850="","",係数3!B850)</f>
        <v/>
      </c>
      <c r="AW850" s="19" t="str">
        <f>IF(係数3!C850="","",係数3!C850)</f>
        <v>メニューC</v>
      </c>
      <c r="AX850" s="19">
        <f>IF(係数3!D850="","",係数3!D850)</f>
        <v>4.95E-4</v>
      </c>
      <c r="AY850" s="19">
        <f>IF(係数3!E850="","",係数3!E850)</f>
        <v>4.95E-4</v>
      </c>
      <c r="AZ850" s="19" t="str">
        <f>IF(係数3!F850="","",係数3!F850)</f>
        <v>Q.ENESTでんき(株)</v>
      </c>
      <c r="BA850" s="19" t="str">
        <f>IF(係数3!G850="","",係数3!G850)</f>
        <v>Q.ENESTでんき(株)_メニューC</v>
      </c>
      <c r="BB850" s="19">
        <f t="shared" si="31"/>
        <v>0.495</v>
      </c>
      <c r="BD850" s="19" t="e">
        <f>IF(#REF!="","",#REF!)</f>
        <v>#REF!</v>
      </c>
    </row>
    <row r="851" spans="47:56">
      <c r="AU851" s="19" t="str">
        <f>IF(係数3!A851="","",係数3!A851)</f>
        <v/>
      </c>
      <c r="AV851" s="19" t="str">
        <f>IF(係数3!B851="","",係数3!B851)</f>
        <v/>
      </c>
      <c r="AW851" s="19" t="str">
        <f>IF(係数3!C851="","",係数3!C851)</f>
        <v>(参考値)事業者全体</v>
      </c>
      <c r="AX851" s="19">
        <f>IF(係数3!D851="","",係数3!D851)</f>
        <v>3.2600000000000001E-4</v>
      </c>
      <c r="AY851" s="19">
        <f>IF(係数3!E851="","",係数3!E851)</f>
        <v>3.2600000000000001E-4</v>
      </c>
      <c r="AZ851" s="19" t="str">
        <f>IF(係数3!F851="","",係数3!F851)</f>
        <v>Q.ENESTでんき(株)</v>
      </c>
      <c r="BA851" s="19" t="str">
        <f>IF(係数3!G851="","",係数3!G851)</f>
        <v>Q.ENESTでんき(株)_(参考値)事業者全体</v>
      </c>
      <c r="BB851" s="19">
        <f t="shared" si="31"/>
        <v>0.32600000000000001</v>
      </c>
      <c r="BD851" s="19" t="e">
        <f>IF(#REF!="","",#REF!)</f>
        <v>#REF!</v>
      </c>
    </row>
    <row r="852" spans="47:56">
      <c r="AU852" s="19" t="str">
        <f>IF(係数3!A852="","",係数3!A852)</f>
        <v>A0493</v>
      </c>
      <c r="AV852" s="19" t="str">
        <f>IF(係数3!B852="","",係数3!B852)</f>
        <v>(株)ぶんごおおのエナジー</v>
      </c>
      <c r="AW852" s="19" t="str">
        <f>IF(係数3!C852="","",係数3!C852)</f>
        <v>メニューA</v>
      </c>
      <c r="AX852" s="19">
        <f>IF(係数3!D852="","",係数3!D852)</f>
        <v>0</v>
      </c>
      <c r="AY852" s="19">
        <f>IF(係数3!E852="","",係数3!E852)</f>
        <v>0</v>
      </c>
      <c r="AZ852" s="19" t="str">
        <f>IF(係数3!F852="","",係数3!F852)</f>
        <v>(株)ぶんごおおのエナジー</v>
      </c>
      <c r="BA852" s="19" t="str">
        <f>IF(係数3!G852="","",係数3!G852)</f>
        <v>(株)ぶんごおおのエナジー_メニューA</v>
      </c>
      <c r="BB852" s="19">
        <f t="shared" si="31"/>
        <v>0</v>
      </c>
      <c r="BD852" s="19" t="e">
        <f>IF(#REF!="","",#REF!)</f>
        <v>#REF!</v>
      </c>
    </row>
    <row r="853" spans="47:56">
      <c r="AU853" s="19" t="str">
        <f>IF(係数3!A853="","",係数3!A853)</f>
        <v/>
      </c>
      <c r="AV853" s="19" t="str">
        <f>IF(係数3!B853="","",係数3!B853)</f>
        <v/>
      </c>
      <c r="AW853" s="19" t="str">
        <f>IF(係数3!C853="","",係数3!C853)</f>
        <v>メニューB</v>
      </c>
      <c r="AX853" s="19">
        <f>IF(係数3!D853="","",係数3!D853)</f>
        <v>3.8499999999999998E-4</v>
      </c>
      <c r="AY853" s="19">
        <f>IF(係数3!E853="","",係数3!E853)</f>
        <v>3.8499999999999998E-4</v>
      </c>
      <c r="AZ853" s="19" t="str">
        <f>IF(係数3!F853="","",係数3!F853)</f>
        <v>(株)ぶんごおおのエナジー</v>
      </c>
      <c r="BA853" s="19" t="str">
        <f>IF(係数3!G853="","",係数3!G853)</f>
        <v>(株)ぶんごおおのエナジー_メニューB</v>
      </c>
      <c r="BB853" s="19">
        <f t="shared" si="31"/>
        <v>0.38499999999999995</v>
      </c>
      <c r="BD853" s="19" t="e">
        <f>IF(#REF!="","",#REF!)</f>
        <v>#REF!</v>
      </c>
    </row>
    <row r="854" spans="47:56">
      <c r="AU854" s="19" t="str">
        <f>IF(係数3!A854="","",係数3!A854)</f>
        <v/>
      </c>
      <c r="AV854" s="19" t="str">
        <f>IF(係数3!B854="","",係数3!B854)</f>
        <v/>
      </c>
      <c r="AW854" s="19" t="str">
        <f>IF(係数3!C854="","",係数3!C854)</f>
        <v>(参考値)事業者全体</v>
      </c>
      <c r="AX854" s="19">
        <f>IF(係数3!D854="","",係数3!D854)</f>
        <v>3.8200000000000002E-4</v>
      </c>
      <c r="AY854" s="19">
        <f>IF(係数3!E854="","",係数3!E854)</f>
        <v>3.8200000000000002E-4</v>
      </c>
      <c r="AZ854" s="19" t="str">
        <f>IF(係数3!F854="","",係数3!F854)</f>
        <v>(株)ぶんごおおのエナジー</v>
      </c>
      <c r="BA854" s="19" t="str">
        <f>IF(係数3!G854="","",係数3!G854)</f>
        <v>(株)ぶんごおおのエナジー_(参考値)事業者全体</v>
      </c>
      <c r="BB854" s="19">
        <f t="shared" si="31"/>
        <v>0.38200000000000001</v>
      </c>
      <c r="BD854" s="19" t="e">
        <f>IF(#REF!="","",#REF!)</f>
        <v>#REF!</v>
      </c>
    </row>
    <row r="855" spans="47:56">
      <c r="AU855" s="19" t="str">
        <f>IF(係数3!A855="","",係数3!A855)</f>
        <v>A0494</v>
      </c>
      <c r="AV855" s="19" t="str">
        <f>IF(係数3!B855="","",係数3!B855)</f>
        <v>ヴィジョナリーパワー(株)</v>
      </c>
      <c r="AW855" s="19" t="str">
        <f>IF(係数3!C855="","",係数3!C855)</f>
        <v/>
      </c>
      <c r="AX855" s="19">
        <f>IF(係数3!D855="","",係数3!D855)</f>
        <v>2.5300000000000002E-4</v>
      </c>
      <c r="AY855" s="19">
        <f>IF(係数3!E855="","",係数3!E855)</f>
        <v>2.5300000000000002E-4</v>
      </c>
      <c r="AZ855" s="19" t="str">
        <f>IF(係数3!F855="","",係数3!F855)</f>
        <v>ヴィジョナリーパワー(株)</v>
      </c>
      <c r="BA855" s="19" t="str">
        <f>IF(係数3!G855="","",係数3!G855)</f>
        <v>ヴィジョナリーパワー(株)_</v>
      </c>
      <c r="BB855" s="19">
        <f t="shared" si="31"/>
        <v>0.253</v>
      </c>
      <c r="BD855" s="19" t="e">
        <f>IF(#REF!="","",#REF!)</f>
        <v>#REF!</v>
      </c>
    </row>
    <row r="856" spans="47:56">
      <c r="AU856" s="19" t="str">
        <f>IF(係数3!A856="","",係数3!A856)</f>
        <v>A0495</v>
      </c>
      <c r="AV856" s="19" t="str">
        <f>IF(係数3!B856="","",係数3!B856)</f>
        <v>有明エナジー(株)</v>
      </c>
      <c r="AW856" s="19" t="str">
        <f>IF(係数3!C856="","",係数3!C856)</f>
        <v/>
      </c>
      <c r="AX856" s="19">
        <f>IF(係数3!D856="","",係数3!D856)</f>
        <v>6.2299999999999996E-4</v>
      </c>
      <c r="AY856" s="19">
        <f>IF(係数3!E856="","",係数3!E856)</f>
        <v>6.2299999999999996E-4</v>
      </c>
      <c r="AZ856" s="19" t="str">
        <f>IF(係数3!F856="","",係数3!F856)</f>
        <v>有明エナジー(株)</v>
      </c>
      <c r="BA856" s="19" t="str">
        <f>IF(係数3!G856="","",係数3!G856)</f>
        <v>有明エナジー(株)_</v>
      </c>
      <c r="BB856" s="19">
        <f t="shared" si="31"/>
        <v>0.623</v>
      </c>
      <c r="BD856" s="19" t="e">
        <f>IF(#REF!="","",#REF!)</f>
        <v>#REF!</v>
      </c>
    </row>
    <row r="857" spans="47:56">
      <c r="AU857" s="19" t="str">
        <f>IF(係数3!A857="","",係数3!A857)</f>
        <v>A0499</v>
      </c>
      <c r="AV857" s="19" t="str">
        <f>IF(係数3!B857="","",係数3!B857)</f>
        <v>厚木瓦斯(株)</v>
      </c>
      <c r="AW857" s="19" t="str">
        <f>IF(係数3!C857="","",係数3!C857)</f>
        <v>メニューA</v>
      </c>
      <c r="AX857" s="19">
        <f>IF(係数3!D857="","",係数3!D857)</f>
        <v>0</v>
      </c>
      <c r="AY857" s="19">
        <f>IF(係数3!E857="","",係数3!E857)</f>
        <v>0</v>
      </c>
      <c r="AZ857" s="19" t="str">
        <f>IF(係数3!F857="","",係数3!F857)</f>
        <v>厚木瓦斯(株)</v>
      </c>
      <c r="BA857" s="19" t="str">
        <f>IF(係数3!G857="","",係数3!G857)</f>
        <v>厚木瓦斯(株)_メニューA</v>
      </c>
      <c r="BB857" s="19">
        <f t="shared" si="31"/>
        <v>0</v>
      </c>
      <c r="BD857" s="19" t="e">
        <f>IF(#REF!="","",#REF!)</f>
        <v>#REF!</v>
      </c>
    </row>
    <row r="858" spans="47:56">
      <c r="AU858" s="19" t="str">
        <f>IF(係数3!A858="","",係数3!A858)</f>
        <v/>
      </c>
      <c r="AV858" s="19" t="str">
        <f>IF(係数3!B858="","",係数3!B858)</f>
        <v/>
      </c>
      <c r="AW858" s="19" t="str">
        <f>IF(係数3!C858="","",係数3!C858)</f>
        <v>メニューB(残差)</v>
      </c>
      <c r="AX858" s="19">
        <f>IF(係数3!D858="","",係数3!D858)</f>
        <v>4.2000000000000002E-4</v>
      </c>
      <c r="AY858" s="19">
        <f>IF(係数3!E858="","",係数3!E858)</f>
        <v>4.2000000000000002E-4</v>
      </c>
      <c r="AZ858" s="19" t="str">
        <f>IF(係数3!F858="","",係数3!F858)</f>
        <v>厚木瓦斯(株)</v>
      </c>
      <c r="BA858" s="19" t="str">
        <f>IF(係数3!G858="","",係数3!G858)</f>
        <v>厚木瓦斯(株)_メニューB(残差)</v>
      </c>
      <c r="BB858" s="19">
        <f t="shared" si="31"/>
        <v>0.42000000000000004</v>
      </c>
      <c r="BD858" s="19" t="e">
        <f>IF(#REF!="","",#REF!)</f>
        <v>#REF!</v>
      </c>
    </row>
    <row r="859" spans="47:56">
      <c r="AU859" s="19" t="str">
        <f>IF(係数3!A859="","",係数3!A859)</f>
        <v/>
      </c>
      <c r="AV859" s="19" t="str">
        <f>IF(係数3!B859="","",係数3!B859)</f>
        <v/>
      </c>
      <c r="AW859" s="19" t="str">
        <f>IF(係数3!C859="","",係数3!C859)</f>
        <v>(参考値)事業者全体</v>
      </c>
      <c r="AX859" s="19">
        <f>IF(係数3!D859="","",係数3!D859)</f>
        <v>4.1399999999999998E-4</v>
      </c>
      <c r="AY859" s="19">
        <f>IF(係数3!E859="","",係数3!E859)</f>
        <v>4.1399999999999998E-4</v>
      </c>
      <c r="AZ859" s="19" t="str">
        <f>IF(係数3!F859="","",係数3!F859)</f>
        <v>厚木瓦斯(株)</v>
      </c>
      <c r="BA859" s="19" t="str">
        <f>IF(係数3!G859="","",係数3!G859)</f>
        <v>厚木瓦斯(株)_(参考値)事業者全体</v>
      </c>
      <c r="BB859" s="19">
        <f t="shared" si="31"/>
        <v>0.41399999999999998</v>
      </c>
      <c r="BD859" s="19" t="e">
        <f>IF(#REF!="","",#REF!)</f>
        <v>#REF!</v>
      </c>
    </row>
    <row r="860" spans="47:56">
      <c r="AU860" s="19" t="str">
        <f>IF(係数3!A860="","",係数3!A860)</f>
        <v>A0500</v>
      </c>
      <c r="AV860" s="19" t="str">
        <f>IF(係数3!B860="","",係数3!B860)</f>
        <v>(株)エネ・ビジョン</v>
      </c>
      <c r="AW860" s="19" t="str">
        <f>IF(係数3!C860="","",係数3!C860)</f>
        <v/>
      </c>
      <c r="AX860" s="19">
        <f>IF(係数3!D860="","",係数3!D860)</f>
        <v>6.4000000000000005E-4</v>
      </c>
      <c r="AY860" s="19">
        <f>IF(係数3!E860="","",係数3!E860)</f>
        <v>6.4000000000000005E-4</v>
      </c>
      <c r="AZ860" s="19" t="str">
        <f>IF(係数3!F860="","",係数3!F860)</f>
        <v>(株)エネ・ビジョン</v>
      </c>
      <c r="BA860" s="19" t="str">
        <f>IF(係数3!G860="","",係数3!G860)</f>
        <v>(株)エネ・ビジョン_</v>
      </c>
      <c r="BB860" s="19">
        <f t="shared" si="31"/>
        <v>0.64</v>
      </c>
      <c r="BD860" s="19" t="e">
        <f>IF(#REF!="","",#REF!)</f>
        <v>#REF!</v>
      </c>
    </row>
    <row r="861" spans="47:56">
      <c r="AU861" s="19" t="str">
        <f>IF(係数3!A861="","",係数3!A861)</f>
        <v>A0501</v>
      </c>
      <c r="AV861" s="19" t="str">
        <f>IF(係数3!B861="","",係数3!B861)</f>
        <v>イワタニ三重(株)</v>
      </c>
      <c r="AW861" s="19" t="str">
        <f>IF(係数3!C861="","",係数3!C861)</f>
        <v/>
      </c>
      <c r="AX861" s="19">
        <f>IF(係数3!D861="","",係数3!D861)</f>
        <v>4.1899999999999999E-4</v>
      </c>
      <c r="AY861" s="19">
        <f>IF(係数3!E861="","",係数3!E861)</f>
        <v>4.1899999999999999E-4</v>
      </c>
      <c r="AZ861" s="19" t="str">
        <f>IF(係数3!F861="","",係数3!F861)</f>
        <v>イワタニ三重(株)</v>
      </c>
      <c r="BA861" s="19" t="str">
        <f>IF(係数3!G861="","",係数3!G861)</f>
        <v>イワタニ三重(株)_</v>
      </c>
      <c r="BB861" s="19">
        <f t="shared" si="31"/>
        <v>0.41899999999999998</v>
      </c>
      <c r="BD861" s="19" t="e">
        <f>IF(#REF!="","",#REF!)</f>
        <v>#REF!</v>
      </c>
    </row>
    <row r="862" spans="47:56">
      <c r="AU862" s="19" t="str">
        <f>IF(係数3!A862="","",係数3!A862)</f>
        <v>A0502</v>
      </c>
      <c r="AV862" s="19" t="str">
        <f>IF(係数3!B862="","",係数3!B862)</f>
        <v>(株)マルヰ</v>
      </c>
      <c r="AW862" s="19" t="str">
        <f>IF(係数3!C862="","",係数3!C862)</f>
        <v/>
      </c>
      <c r="AX862" s="19">
        <f>IF(係数3!D862="","",係数3!D862)</f>
        <v>5.4900000000000001E-4</v>
      </c>
      <c r="AY862" s="19">
        <f>IF(係数3!E862="","",係数3!E862)</f>
        <v>5.4900000000000001E-4</v>
      </c>
      <c r="AZ862" s="19" t="str">
        <f>IF(係数3!F862="","",係数3!F862)</f>
        <v>(株)マルヰ</v>
      </c>
      <c r="BA862" s="19" t="str">
        <f>IF(係数3!G862="","",係数3!G862)</f>
        <v>(株)マルヰ_</v>
      </c>
      <c r="BB862" s="19">
        <f t="shared" si="31"/>
        <v>0.54900000000000004</v>
      </c>
      <c r="BD862" s="19" t="e">
        <f>IF(#REF!="","",#REF!)</f>
        <v>#REF!</v>
      </c>
    </row>
    <row r="863" spans="47:56">
      <c r="AU863" s="19" t="str">
        <f>IF(係数3!A863="","",係数3!A863)</f>
        <v>A0503</v>
      </c>
      <c r="AV863" s="19" t="str">
        <f>IF(係数3!B863="","",係数3!B863)</f>
        <v>大多喜ガス(株)</v>
      </c>
      <c r="AW863" s="19" t="str">
        <f>IF(係数3!C863="","",係数3!C863)</f>
        <v>メニューA</v>
      </c>
      <c r="AX863" s="19">
        <f>IF(係数3!D863="","",係数3!D863)</f>
        <v>0</v>
      </c>
      <c r="AY863" s="19">
        <f>IF(係数3!E863="","",係数3!E863)</f>
        <v>0</v>
      </c>
      <c r="AZ863" s="19" t="str">
        <f>IF(係数3!F863="","",係数3!F863)</f>
        <v>大多喜ガス(株)</v>
      </c>
      <c r="BA863" s="19" t="str">
        <f>IF(係数3!G863="","",係数3!G863)</f>
        <v>大多喜ガス(株)_メニューA</v>
      </c>
      <c r="BB863" s="19">
        <f t="shared" si="31"/>
        <v>0</v>
      </c>
      <c r="BD863" s="19" t="e">
        <f>IF(#REF!="","",#REF!)</f>
        <v>#REF!</v>
      </c>
    </row>
    <row r="864" spans="47:56">
      <c r="AU864" s="19" t="str">
        <f>IF(係数3!A864="","",係数3!A864)</f>
        <v/>
      </c>
      <c r="AV864" s="19" t="str">
        <f>IF(係数3!B864="","",係数3!B864)</f>
        <v/>
      </c>
      <c r="AW864" s="19" t="str">
        <f>IF(係数3!C864="","",係数3!C864)</f>
        <v>メニューB(残差)</v>
      </c>
      <c r="AX864" s="19">
        <f>IF(係数3!D864="","",係数3!D864)</f>
        <v>4.3199999999999998E-4</v>
      </c>
      <c r="AY864" s="19">
        <f>IF(係数3!E864="","",係数3!E864)</f>
        <v>4.3199999999999998E-4</v>
      </c>
      <c r="AZ864" s="19" t="str">
        <f>IF(係数3!F864="","",係数3!F864)</f>
        <v>大多喜ガス(株)</v>
      </c>
      <c r="BA864" s="19" t="str">
        <f>IF(係数3!G864="","",係数3!G864)</f>
        <v>大多喜ガス(株)_メニューB(残差)</v>
      </c>
      <c r="BB864" s="19">
        <f t="shared" si="31"/>
        <v>0.432</v>
      </c>
      <c r="BD864" s="19" t="e">
        <f>IF(#REF!="","",#REF!)</f>
        <v>#REF!</v>
      </c>
    </row>
    <row r="865" spans="47:56">
      <c r="AU865" s="19" t="str">
        <f>IF(係数3!A865="","",係数3!A865)</f>
        <v/>
      </c>
      <c r="AV865" s="19" t="str">
        <f>IF(係数3!B865="","",係数3!B865)</f>
        <v/>
      </c>
      <c r="AW865" s="19" t="str">
        <f>IF(係数3!C865="","",係数3!C865)</f>
        <v>(参考値)事業者全体</v>
      </c>
      <c r="AX865" s="19">
        <f>IF(係数3!D865="","",係数3!D865)</f>
        <v>4.28E-4</v>
      </c>
      <c r="AY865" s="19">
        <f>IF(係数3!E865="","",係数3!E865)</f>
        <v>4.28E-4</v>
      </c>
      <c r="AZ865" s="19" t="str">
        <f>IF(係数3!F865="","",係数3!F865)</f>
        <v>大多喜ガス(株)</v>
      </c>
      <c r="BA865" s="19" t="str">
        <f>IF(係数3!G865="","",係数3!G865)</f>
        <v>大多喜ガス(株)_(参考値)事業者全体</v>
      </c>
      <c r="BB865" s="19">
        <f t="shared" si="31"/>
        <v>0.42799999999999999</v>
      </c>
      <c r="BD865" s="19" t="e">
        <f>IF(#REF!="","",#REF!)</f>
        <v>#REF!</v>
      </c>
    </row>
    <row r="866" spans="47:56">
      <c r="AU866" s="19" t="str">
        <f>IF(係数3!A866="","",係数3!A866)</f>
        <v>A0506</v>
      </c>
      <c r="AV866" s="19" t="str">
        <f>IF(係数3!B866="","",係数3!B866)</f>
        <v>鈴与電力(株)</v>
      </c>
      <c r="AW866" s="19" t="str">
        <f>IF(係数3!C866="","",係数3!C866)</f>
        <v>メニューA</v>
      </c>
      <c r="AX866" s="19">
        <f>IF(係数3!D866="","",係数3!D866)</f>
        <v>0</v>
      </c>
      <c r="AY866" s="19">
        <f>IF(係数3!E866="","",係数3!E866)</f>
        <v>0</v>
      </c>
      <c r="AZ866" s="19" t="str">
        <f>IF(係数3!F866="","",係数3!F866)</f>
        <v>鈴与電力(株)</v>
      </c>
      <c r="BA866" s="19" t="str">
        <f>IF(係数3!G866="","",係数3!G866)</f>
        <v>鈴与電力(株)_メニューA</v>
      </c>
      <c r="BB866" s="19">
        <f t="shared" si="31"/>
        <v>0</v>
      </c>
      <c r="BD866" s="19" t="e">
        <f>IF(#REF!="","",#REF!)</f>
        <v>#REF!</v>
      </c>
    </row>
    <row r="867" spans="47:56">
      <c r="AU867" s="19" t="str">
        <f>IF(係数3!A867="","",係数3!A867)</f>
        <v/>
      </c>
      <c r="AV867" s="19" t="str">
        <f>IF(係数3!B867="","",係数3!B867)</f>
        <v/>
      </c>
      <c r="AW867" s="19" t="str">
        <f>IF(係数3!C867="","",係数3!C867)</f>
        <v>メニューB</v>
      </c>
      <c r="AX867" s="19">
        <f>IF(係数3!D867="","",係数3!D867)</f>
        <v>0</v>
      </c>
      <c r="AY867" s="19">
        <f>IF(係数3!E867="","",係数3!E867)</f>
        <v>0</v>
      </c>
      <c r="AZ867" s="19" t="str">
        <f>IF(係数3!F867="","",係数3!F867)</f>
        <v>鈴与電力(株)</v>
      </c>
      <c r="BA867" s="19" t="str">
        <f>IF(係数3!G867="","",係数3!G867)</f>
        <v>鈴与電力(株)_メニューB</v>
      </c>
      <c r="BB867" s="19">
        <f t="shared" si="31"/>
        <v>0</v>
      </c>
      <c r="BD867" s="19" t="e">
        <f>IF(#REF!="","",#REF!)</f>
        <v>#REF!</v>
      </c>
    </row>
    <row r="868" spans="47:56">
      <c r="AU868" s="19" t="str">
        <f>IF(係数3!A868="","",係数3!A868)</f>
        <v/>
      </c>
      <c r="AV868" s="19" t="str">
        <f>IF(係数3!B868="","",係数3!B868)</f>
        <v/>
      </c>
      <c r="AW868" s="19" t="str">
        <f>IF(係数3!C868="","",係数3!C868)</f>
        <v>メニューC</v>
      </c>
      <c r="AX868" s="19">
        <f>IF(係数3!D868="","",係数3!D868)</f>
        <v>0</v>
      </c>
      <c r="AY868" s="19">
        <f>IF(係数3!E868="","",係数3!E868)</f>
        <v>0</v>
      </c>
      <c r="AZ868" s="19" t="str">
        <f>IF(係数3!F868="","",係数3!F868)</f>
        <v>鈴与電力(株)</v>
      </c>
      <c r="BA868" s="19" t="str">
        <f>IF(係数3!G868="","",係数3!G868)</f>
        <v>鈴与電力(株)_メニューC</v>
      </c>
      <c r="BB868" s="19">
        <f t="shared" si="31"/>
        <v>0</v>
      </c>
      <c r="BD868" s="19" t="e">
        <f>IF(#REF!="","",#REF!)</f>
        <v>#REF!</v>
      </c>
    </row>
    <row r="869" spans="47:56">
      <c r="AU869" s="19" t="str">
        <f>IF(係数3!A869="","",係数3!A869)</f>
        <v/>
      </c>
      <c r="AV869" s="19" t="str">
        <f>IF(係数3!B869="","",係数3!B869)</f>
        <v/>
      </c>
      <c r="AW869" s="19" t="str">
        <f>IF(係数3!C869="","",係数3!C869)</f>
        <v>メニューD</v>
      </c>
      <c r="AX869" s="19">
        <f>IF(係数3!D869="","",係数3!D869)</f>
        <v>0</v>
      </c>
      <c r="AY869" s="19">
        <f>IF(係数3!E869="","",係数3!E869)</f>
        <v>0</v>
      </c>
      <c r="AZ869" s="19" t="str">
        <f>IF(係数3!F869="","",係数3!F869)</f>
        <v>鈴与電力(株)</v>
      </c>
      <c r="BA869" s="19" t="str">
        <f>IF(係数3!G869="","",係数3!G869)</f>
        <v>鈴与電力(株)_メニューD</v>
      </c>
      <c r="BB869" s="19">
        <f t="shared" si="31"/>
        <v>0</v>
      </c>
      <c r="BD869" s="19" t="e">
        <f>IF(#REF!="","",#REF!)</f>
        <v>#REF!</v>
      </c>
    </row>
    <row r="870" spans="47:56">
      <c r="AU870" s="19" t="str">
        <f>IF(係数3!A870="","",係数3!A870)</f>
        <v/>
      </c>
      <c r="AV870" s="19" t="str">
        <f>IF(係数3!B870="","",係数3!B870)</f>
        <v/>
      </c>
      <c r="AW870" s="19" t="str">
        <f>IF(係数3!C870="","",係数3!C870)</f>
        <v>メニューE</v>
      </c>
      <c r="AX870" s="19">
        <f>IF(係数3!D870="","",係数3!D870)</f>
        <v>0</v>
      </c>
      <c r="AY870" s="19">
        <f>IF(係数3!E870="","",係数3!E870)</f>
        <v>0</v>
      </c>
      <c r="AZ870" s="19" t="str">
        <f>IF(係数3!F870="","",係数3!F870)</f>
        <v>鈴与電力(株)</v>
      </c>
      <c r="BA870" s="19" t="str">
        <f>IF(係数3!G870="","",係数3!G870)</f>
        <v>鈴与電力(株)_メニューE</v>
      </c>
      <c r="BB870" s="19">
        <f t="shared" si="31"/>
        <v>0</v>
      </c>
      <c r="BD870" s="19" t="e">
        <f>IF(#REF!="","",#REF!)</f>
        <v>#REF!</v>
      </c>
    </row>
    <row r="871" spans="47:56">
      <c r="AU871" s="19" t="str">
        <f>IF(係数3!A871="","",係数3!A871)</f>
        <v/>
      </c>
      <c r="AV871" s="19" t="str">
        <f>IF(係数3!B871="","",係数3!B871)</f>
        <v/>
      </c>
      <c r="AW871" s="19" t="str">
        <f>IF(係数3!C871="","",係数3!C871)</f>
        <v>メニューF</v>
      </c>
      <c r="AX871" s="19">
        <f>IF(係数3!D871="","",係数3!D871)</f>
        <v>0</v>
      </c>
      <c r="AY871" s="19">
        <f>IF(係数3!E871="","",係数3!E871)</f>
        <v>0</v>
      </c>
      <c r="AZ871" s="19" t="str">
        <f>IF(係数3!F871="","",係数3!F871)</f>
        <v>鈴与電力(株)</v>
      </c>
      <c r="BA871" s="19" t="str">
        <f>IF(係数3!G871="","",係数3!G871)</f>
        <v>鈴与電力(株)_メニューF</v>
      </c>
      <c r="BB871" s="19">
        <f t="shared" si="31"/>
        <v>0</v>
      </c>
      <c r="BD871" s="19" t="e">
        <f>IF(#REF!="","",#REF!)</f>
        <v>#REF!</v>
      </c>
    </row>
    <row r="872" spans="47:56">
      <c r="AU872" s="19" t="str">
        <f>IF(係数3!A872="","",係数3!A872)</f>
        <v/>
      </c>
      <c r="AV872" s="19" t="str">
        <f>IF(係数3!B872="","",係数3!B872)</f>
        <v/>
      </c>
      <c r="AW872" s="19" t="str">
        <f>IF(係数3!C872="","",係数3!C872)</f>
        <v>メニューG</v>
      </c>
      <c r="AX872" s="19">
        <f>IF(係数3!D872="","",係数3!D872)</f>
        <v>5.8799999999999998E-4</v>
      </c>
      <c r="AY872" s="19">
        <f>IF(係数3!E872="","",係数3!E872)</f>
        <v>5.8799999999999998E-4</v>
      </c>
      <c r="AZ872" s="19" t="str">
        <f>IF(係数3!F872="","",係数3!F872)</f>
        <v>鈴与電力(株)</v>
      </c>
      <c r="BA872" s="19" t="str">
        <f>IF(係数3!G872="","",係数3!G872)</f>
        <v>鈴与電力(株)_メニューG</v>
      </c>
      <c r="BB872" s="19">
        <f t="shared" si="31"/>
        <v>0.58799999999999997</v>
      </c>
      <c r="BD872" s="19" t="e">
        <f>IF(#REF!="","",#REF!)</f>
        <v>#REF!</v>
      </c>
    </row>
    <row r="873" spans="47:56">
      <c r="AU873" s="19" t="str">
        <f>IF(係数3!A873="","",係数3!A873)</f>
        <v/>
      </c>
      <c r="AV873" s="19" t="str">
        <f>IF(係数3!B873="","",係数3!B873)</f>
        <v/>
      </c>
      <c r="AW873" s="19" t="str">
        <f>IF(係数3!C873="","",係数3!C873)</f>
        <v>メニューH</v>
      </c>
      <c r="AX873" s="19">
        <f>IF(係数3!D873="","",係数3!D873)</f>
        <v>5.8500000000000002E-4</v>
      </c>
      <c r="AY873" s="19">
        <f>IF(係数3!E873="","",係数3!E873)</f>
        <v>5.8500000000000002E-4</v>
      </c>
      <c r="AZ873" s="19" t="str">
        <f>IF(係数3!F873="","",係数3!F873)</f>
        <v>鈴与電力(株)</v>
      </c>
      <c r="BA873" s="19" t="str">
        <f>IF(係数3!G873="","",係数3!G873)</f>
        <v>鈴与電力(株)_メニューH</v>
      </c>
      <c r="BB873" s="19">
        <f t="shared" si="31"/>
        <v>0.58499999999999996</v>
      </c>
      <c r="BD873" s="19" t="e">
        <f>IF(#REF!="","",#REF!)</f>
        <v>#REF!</v>
      </c>
    </row>
    <row r="874" spans="47:56">
      <c r="AU874" s="19" t="str">
        <f>IF(係数3!A874="","",係数3!A874)</f>
        <v/>
      </c>
      <c r="AV874" s="19" t="str">
        <f>IF(係数3!B874="","",係数3!B874)</f>
        <v/>
      </c>
      <c r="AW874" s="19" t="str">
        <f>IF(係数3!C874="","",係数3!C874)</f>
        <v>メニューI</v>
      </c>
      <c r="AX874" s="19">
        <f>IF(係数3!D874="","",係数3!D874)</f>
        <v>5.8399999999999999E-4</v>
      </c>
      <c r="AY874" s="19">
        <f>IF(係数3!E874="","",係数3!E874)</f>
        <v>5.8399999999999999E-4</v>
      </c>
      <c r="AZ874" s="19" t="str">
        <f>IF(係数3!F874="","",係数3!F874)</f>
        <v>鈴与電力(株)</v>
      </c>
      <c r="BA874" s="19" t="str">
        <f>IF(係数3!G874="","",係数3!G874)</f>
        <v>鈴与電力(株)_メニューI</v>
      </c>
      <c r="BB874" s="19">
        <f t="shared" si="31"/>
        <v>0.58399999999999996</v>
      </c>
      <c r="BD874" s="19" t="e">
        <f>IF(#REF!="","",#REF!)</f>
        <v>#REF!</v>
      </c>
    </row>
    <row r="875" spans="47:56">
      <c r="AU875" s="19" t="str">
        <f>IF(係数3!A875="","",係数3!A875)</f>
        <v/>
      </c>
      <c r="AV875" s="19" t="str">
        <f>IF(係数3!B875="","",係数3!B875)</f>
        <v/>
      </c>
      <c r="AW875" s="19" t="str">
        <f>IF(係数3!C875="","",係数3!C875)</f>
        <v>メニューJ</v>
      </c>
      <c r="AX875" s="19">
        <f>IF(係数3!D875="","",係数3!D875)</f>
        <v>5.8E-4</v>
      </c>
      <c r="AY875" s="19">
        <f>IF(係数3!E875="","",係数3!E875)</f>
        <v>5.8E-4</v>
      </c>
      <c r="AZ875" s="19" t="str">
        <f>IF(係数3!F875="","",係数3!F875)</f>
        <v>鈴与電力(株)</v>
      </c>
      <c r="BA875" s="19" t="str">
        <f>IF(係数3!G875="","",係数3!G875)</f>
        <v>鈴与電力(株)_メニューJ</v>
      </c>
      <c r="BB875" s="19">
        <f t="shared" si="31"/>
        <v>0.57999999999999996</v>
      </c>
      <c r="BD875" s="19" t="e">
        <f>IF(#REF!="","",#REF!)</f>
        <v>#REF!</v>
      </c>
    </row>
    <row r="876" spans="47:56">
      <c r="AU876" s="19" t="str">
        <f>IF(係数3!A876="","",係数3!A876)</f>
        <v/>
      </c>
      <c r="AV876" s="19" t="str">
        <f>IF(係数3!B876="","",係数3!B876)</f>
        <v/>
      </c>
      <c r="AW876" s="19" t="str">
        <f>IF(係数3!C876="","",係数3!C876)</f>
        <v>メニューK</v>
      </c>
      <c r="AX876" s="19">
        <f>IF(係数3!D876="","",係数3!D876)</f>
        <v>0</v>
      </c>
      <c r="AY876" s="19">
        <f>IF(係数3!E876="","",係数3!E876)</f>
        <v>0</v>
      </c>
      <c r="AZ876" s="19" t="str">
        <f>IF(係数3!F876="","",係数3!F876)</f>
        <v>鈴与電力(株)</v>
      </c>
      <c r="BA876" s="19" t="str">
        <f>IF(係数3!G876="","",係数3!G876)</f>
        <v>鈴与電力(株)_メニューK</v>
      </c>
      <c r="BB876" s="19">
        <f t="shared" si="31"/>
        <v>0</v>
      </c>
      <c r="BD876" s="19" t="e">
        <f>IF(#REF!="","",#REF!)</f>
        <v>#REF!</v>
      </c>
    </row>
    <row r="877" spans="47:56">
      <c r="AU877" s="19" t="str">
        <f>IF(係数3!A877="","",係数3!A877)</f>
        <v/>
      </c>
      <c r="AV877" s="19" t="str">
        <f>IF(係数3!B877="","",係数3!B877)</f>
        <v/>
      </c>
      <c r="AW877" s="19" t="str">
        <f>IF(係数3!C877="","",係数3!C877)</f>
        <v>メニューL(残差)</v>
      </c>
      <c r="AX877" s="19">
        <f>IF(係数3!D877="","",係数3!D877)</f>
        <v>6.2200000000000005E-4</v>
      </c>
      <c r="AY877" s="19">
        <f>IF(係数3!E877="","",係数3!E877)</f>
        <v>6.2200000000000005E-4</v>
      </c>
      <c r="AZ877" s="19" t="str">
        <f>IF(係数3!F877="","",係数3!F877)</f>
        <v>鈴与電力(株)</v>
      </c>
      <c r="BA877" s="19" t="str">
        <f>IF(係数3!G877="","",係数3!G877)</f>
        <v>鈴与電力(株)_メニューL(残差)</v>
      </c>
      <c r="BB877" s="19">
        <f t="shared" si="31"/>
        <v>0.622</v>
      </c>
      <c r="BD877" s="19" t="e">
        <f>IF(#REF!="","",#REF!)</f>
        <v>#REF!</v>
      </c>
    </row>
    <row r="878" spans="47:56">
      <c r="AU878" s="19" t="str">
        <f>IF(係数3!A878="","",係数3!A878)</f>
        <v/>
      </c>
      <c r="AV878" s="19" t="str">
        <f>IF(係数3!B878="","",係数3!B878)</f>
        <v/>
      </c>
      <c r="AW878" s="19" t="str">
        <f>IF(係数3!C878="","",係数3!C878)</f>
        <v>(参考値)事業者全体</v>
      </c>
      <c r="AX878" s="19">
        <f>IF(係数3!D878="","",係数3!D878)</f>
        <v>5.2499999999999997E-4</v>
      </c>
      <c r="AY878" s="19">
        <f>IF(係数3!E878="","",係数3!E878)</f>
        <v>5.2499999999999997E-4</v>
      </c>
      <c r="AZ878" s="19" t="str">
        <f>IF(係数3!F878="","",係数3!F878)</f>
        <v>鈴与電力(株)</v>
      </c>
      <c r="BA878" s="19" t="str">
        <f>IF(係数3!G878="","",係数3!G878)</f>
        <v>鈴与電力(株)_(参考値)事業者全体</v>
      </c>
      <c r="BB878" s="19">
        <f t="shared" si="31"/>
        <v>0.52500000000000002</v>
      </c>
      <c r="BD878" s="19" t="e">
        <f>IF(#REF!="","",#REF!)</f>
        <v>#REF!</v>
      </c>
    </row>
    <row r="879" spans="47:56">
      <c r="AU879" s="19" t="str">
        <f>IF(係数3!A879="","",係数3!A879)</f>
        <v>A0507</v>
      </c>
      <c r="AV879" s="19" t="str">
        <f>IF(係数3!B879="","",係数3!B879)</f>
        <v>コープ電力(株)</v>
      </c>
      <c r="AW879" s="19" t="str">
        <f>IF(係数3!C879="","",係数3!C879)</f>
        <v>メニューA</v>
      </c>
      <c r="AX879" s="19">
        <f>IF(係数3!D879="","",係数3!D879)</f>
        <v>0</v>
      </c>
      <c r="AY879" s="19">
        <f>IF(係数3!E879="","",係数3!E879)</f>
        <v>0</v>
      </c>
      <c r="AZ879" s="19" t="str">
        <f>IF(係数3!F879="","",係数3!F879)</f>
        <v>コープ電力(株)</v>
      </c>
      <c r="BA879" s="19" t="str">
        <f>IF(係数3!G879="","",係数3!G879)</f>
        <v>コープ電力(株)_メニューA</v>
      </c>
      <c r="BB879" s="19">
        <f t="shared" si="31"/>
        <v>0</v>
      </c>
      <c r="BD879" s="19" t="e">
        <f>IF(#REF!="","",#REF!)</f>
        <v>#REF!</v>
      </c>
    </row>
    <row r="880" spans="47:56">
      <c r="AU880" s="19" t="str">
        <f>IF(係数3!A880="","",係数3!A880)</f>
        <v/>
      </c>
      <c r="AV880" s="19" t="str">
        <f>IF(係数3!B880="","",係数3!B880)</f>
        <v/>
      </c>
      <c r="AW880" s="19" t="str">
        <f>IF(係数3!C880="","",係数3!C880)</f>
        <v>メニューB(残差)</v>
      </c>
      <c r="AX880" s="19">
        <f>IF(係数3!D880="","",係数3!D880)</f>
        <v>4.2999999999999999E-4</v>
      </c>
      <c r="AY880" s="19">
        <f>IF(係数3!E880="","",係数3!E880)</f>
        <v>4.2999999999999999E-4</v>
      </c>
      <c r="AZ880" s="19" t="str">
        <f>IF(係数3!F880="","",係数3!F880)</f>
        <v>コープ電力(株)</v>
      </c>
      <c r="BA880" s="19" t="str">
        <f>IF(係数3!G880="","",係数3!G880)</f>
        <v>コープ電力(株)_メニューB(残差)</v>
      </c>
      <c r="BB880" s="19">
        <f t="shared" si="31"/>
        <v>0.43</v>
      </c>
      <c r="BD880" s="19" t="e">
        <f>IF(#REF!="","",#REF!)</f>
        <v>#REF!</v>
      </c>
    </row>
    <row r="881" spans="47:56">
      <c r="AU881" s="19" t="str">
        <f>IF(係数3!A881="","",係数3!A881)</f>
        <v/>
      </c>
      <c r="AV881" s="19" t="str">
        <f>IF(係数3!B881="","",係数3!B881)</f>
        <v/>
      </c>
      <c r="AW881" s="19" t="str">
        <f>IF(係数3!C881="","",係数3!C881)</f>
        <v>(参考値)事業者全体</v>
      </c>
      <c r="AX881" s="19">
        <f>IF(係数3!D881="","",係数3!D881)</f>
        <v>4.2000000000000002E-4</v>
      </c>
      <c r="AY881" s="19">
        <f>IF(係数3!E881="","",係数3!E881)</f>
        <v>4.2000000000000002E-4</v>
      </c>
      <c r="AZ881" s="19" t="str">
        <f>IF(係数3!F881="","",係数3!F881)</f>
        <v>コープ電力(株)</v>
      </c>
      <c r="BA881" s="19" t="str">
        <f>IF(係数3!G881="","",係数3!G881)</f>
        <v>コープ電力(株)_(参考値)事業者全体</v>
      </c>
      <c r="BB881" s="19">
        <f t="shared" si="31"/>
        <v>0.42000000000000004</v>
      </c>
      <c r="BD881" s="19" t="e">
        <f>IF(#REF!="","",#REF!)</f>
        <v>#REF!</v>
      </c>
    </row>
    <row r="882" spans="47:56">
      <c r="AU882" s="19" t="str">
        <f>IF(係数3!A882="","",係数3!A882)</f>
        <v>A0511</v>
      </c>
      <c r="AV882" s="19" t="str">
        <f>IF(係数3!B882="","",係数3!B882)</f>
        <v>亀岡ふるさとエナジー(株)</v>
      </c>
      <c r="AW882" s="19" t="str">
        <f>IF(係数3!C882="","",係数3!C882)</f>
        <v/>
      </c>
      <c r="AX882" s="19">
        <f>IF(係数3!D882="","",係数3!D882)</f>
        <v>6.3500000000000004E-4</v>
      </c>
      <c r="AY882" s="19">
        <f>IF(係数3!E882="","",係数3!E882)</f>
        <v>6.3500000000000004E-4</v>
      </c>
      <c r="AZ882" s="19" t="str">
        <f>IF(係数3!F882="","",係数3!F882)</f>
        <v>亀岡ふるさとエナジー(株)</v>
      </c>
      <c r="BA882" s="19" t="str">
        <f>IF(係数3!G882="","",係数3!G882)</f>
        <v>亀岡ふるさとエナジー(株)_</v>
      </c>
      <c r="BB882" s="19">
        <f t="shared" si="31"/>
        <v>0.63500000000000001</v>
      </c>
      <c r="BD882" s="19" t="e">
        <f>IF(#REF!="","",#REF!)</f>
        <v>#REF!</v>
      </c>
    </row>
    <row r="883" spans="47:56">
      <c r="AU883" s="19" t="str">
        <f>IF(係数3!A883="","",係数3!A883)</f>
        <v>A0513</v>
      </c>
      <c r="AV883" s="19" t="str">
        <f>IF(係数3!B883="","",係数3!B883)</f>
        <v>(株)織戸組</v>
      </c>
      <c r="AW883" s="19" t="str">
        <f>IF(係数3!C883="","",係数3!C883)</f>
        <v>メニューA</v>
      </c>
      <c r="AX883" s="19">
        <f>IF(係数3!D883="","",係数3!D883)</f>
        <v>4.2400000000000001E-4</v>
      </c>
      <c r="AY883" s="19">
        <f>IF(係数3!E883="","",係数3!E883)</f>
        <v>4.2400000000000001E-4</v>
      </c>
      <c r="AZ883" s="19" t="str">
        <f>IF(係数3!F883="","",係数3!F883)</f>
        <v>(株)織戸組</v>
      </c>
      <c r="BA883" s="19" t="str">
        <f>IF(係数3!G883="","",係数3!G883)</f>
        <v>(株)織戸組_メニューA</v>
      </c>
      <c r="BB883" s="19">
        <f t="shared" si="31"/>
        <v>0.42399999999999999</v>
      </c>
      <c r="BD883" s="19" t="e">
        <f>IF(#REF!="","",#REF!)</f>
        <v>#REF!</v>
      </c>
    </row>
    <row r="884" spans="47:56">
      <c r="AU884" s="19" t="str">
        <f>IF(係数3!A884="","",係数3!A884)</f>
        <v/>
      </c>
      <c r="AV884" s="19" t="str">
        <f>IF(係数3!B884="","",係数3!B884)</f>
        <v/>
      </c>
      <c r="AW884" s="19" t="str">
        <f>IF(係数3!C884="","",係数3!C884)</f>
        <v>(参考値)事業者全体</v>
      </c>
      <c r="AX884" s="19">
        <f>IF(係数3!D884="","",係数3!D884)</f>
        <v>4.2400000000000001E-4</v>
      </c>
      <c r="AY884" s="19">
        <f>IF(係数3!E884="","",係数3!E884)</f>
        <v>4.2400000000000001E-4</v>
      </c>
      <c r="AZ884" s="19" t="str">
        <f>IF(係数3!F884="","",係数3!F884)</f>
        <v>(株)織戸組</v>
      </c>
      <c r="BA884" s="19" t="str">
        <f>IF(係数3!G884="","",係数3!G884)</f>
        <v>(株)織戸組_(参考値)事業者全体</v>
      </c>
      <c r="BB884" s="19">
        <f t="shared" si="31"/>
        <v>0.42399999999999999</v>
      </c>
      <c r="BD884" s="19" t="e">
        <f>IF(#REF!="","",#REF!)</f>
        <v>#REF!</v>
      </c>
    </row>
    <row r="885" spans="47:56">
      <c r="AU885" s="19" t="str">
        <f>IF(係数3!A885="","",係数3!A885)</f>
        <v>A0514</v>
      </c>
      <c r="AV885" s="19" t="str">
        <f>IF(係数3!B885="","",係数3!B885)</f>
        <v>ふかやeパワー(株)</v>
      </c>
      <c r="AW885" s="19" t="str">
        <f>IF(係数3!C885="","",係数3!C885)</f>
        <v>メニューA</v>
      </c>
      <c r="AX885" s="19">
        <f>IF(係数3!D885="","",係数3!D885)</f>
        <v>0</v>
      </c>
      <c r="AY885" s="19">
        <f>IF(係数3!E885="","",係数3!E885)</f>
        <v>0</v>
      </c>
      <c r="AZ885" s="19" t="str">
        <f>IF(係数3!F885="","",係数3!F885)</f>
        <v>ふかやeパワー(株)</v>
      </c>
      <c r="BA885" s="19" t="str">
        <f>IF(係数3!G885="","",係数3!G885)</f>
        <v>ふかやeパワー(株)_メニューA</v>
      </c>
      <c r="BB885" s="19">
        <f t="shared" si="31"/>
        <v>0</v>
      </c>
      <c r="BD885" s="19" t="e">
        <f>IF(#REF!="","",#REF!)</f>
        <v>#REF!</v>
      </c>
    </row>
    <row r="886" spans="47:56">
      <c r="AU886" s="19" t="str">
        <f>IF(係数3!A886="","",係数3!A886)</f>
        <v/>
      </c>
      <c r="AV886" s="19" t="str">
        <f>IF(係数3!B886="","",係数3!B886)</f>
        <v/>
      </c>
      <c r="AW886" s="19" t="str">
        <f>IF(係数3!C886="","",係数3!C886)</f>
        <v>メニューB(残差)</v>
      </c>
      <c r="AX886" s="19">
        <f>IF(係数3!D886="","",係数3!D886)</f>
        <v>3.9199999999999999E-4</v>
      </c>
      <c r="AY886" s="19">
        <f>IF(係数3!E886="","",係数3!E886)</f>
        <v>3.9199999999999999E-4</v>
      </c>
      <c r="AZ886" s="19" t="str">
        <f>IF(係数3!F886="","",係数3!F886)</f>
        <v>ふかやeパワー(株)</v>
      </c>
      <c r="BA886" s="19" t="str">
        <f>IF(係数3!G886="","",係数3!G886)</f>
        <v>ふかやeパワー(株)_メニューB(残差)</v>
      </c>
      <c r="BB886" s="19">
        <f t="shared" si="31"/>
        <v>0.39200000000000002</v>
      </c>
      <c r="BD886" s="19" t="e">
        <f>IF(#REF!="","",#REF!)</f>
        <v>#REF!</v>
      </c>
    </row>
    <row r="887" spans="47:56">
      <c r="AU887" s="19" t="str">
        <f>IF(係数3!A887="","",係数3!A887)</f>
        <v/>
      </c>
      <c r="AV887" s="19" t="str">
        <f>IF(係数3!B887="","",係数3!B887)</f>
        <v/>
      </c>
      <c r="AW887" s="19" t="str">
        <f>IF(係数3!C887="","",係数3!C887)</f>
        <v>(参考値)事業者全体</v>
      </c>
      <c r="AX887" s="19">
        <f>IF(係数3!D887="","",係数3!D887)</f>
        <v>3.6299999999999999E-4</v>
      </c>
      <c r="AY887" s="19">
        <f>IF(係数3!E887="","",係数3!E887)</f>
        <v>3.6299999999999999E-4</v>
      </c>
      <c r="AZ887" s="19" t="str">
        <f>IF(係数3!F887="","",係数3!F887)</f>
        <v>ふかやeパワー(株)</v>
      </c>
      <c r="BA887" s="19" t="str">
        <f>IF(係数3!G887="","",係数3!G887)</f>
        <v>ふかやeパワー(株)_(参考値)事業者全体</v>
      </c>
      <c r="BB887" s="19">
        <f t="shared" si="31"/>
        <v>0.36299999999999999</v>
      </c>
      <c r="BD887" s="19" t="e">
        <f>IF(#REF!="","",#REF!)</f>
        <v>#REF!</v>
      </c>
    </row>
    <row r="888" spans="47:56">
      <c r="AU888" s="19" t="str">
        <f>IF(係数3!A888="","",係数3!A888)</f>
        <v>A0515</v>
      </c>
      <c r="AV888" s="19" t="str">
        <f>IF(係数3!B888="","",係数3!B888)</f>
        <v>(株)Link Life</v>
      </c>
      <c r="AW888" s="19" t="str">
        <f>IF(係数3!C888="","",係数3!C888)</f>
        <v/>
      </c>
      <c r="AX888" s="19">
        <f>IF(係数3!D888="","",係数3!D888)</f>
        <v>4.6299999999999998E-4</v>
      </c>
      <c r="AY888" s="19">
        <f>IF(係数3!E888="","",係数3!E888)</f>
        <v>4.6299999999999998E-4</v>
      </c>
      <c r="AZ888" s="19" t="str">
        <f>IF(係数3!F888="","",係数3!F888)</f>
        <v>(株)Link Life</v>
      </c>
      <c r="BA888" s="19" t="str">
        <f>IF(係数3!G888="","",係数3!G888)</f>
        <v>(株)Link Life_</v>
      </c>
      <c r="BB888" s="19">
        <f t="shared" si="31"/>
        <v>0.46299999999999997</v>
      </c>
      <c r="BD888" s="19" t="e">
        <f>IF(#REF!="","",#REF!)</f>
        <v>#REF!</v>
      </c>
    </row>
    <row r="889" spans="47:56">
      <c r="AU889" s="19" t="str">
        <f>IF(係数3!A889="","",係数3!A889)</f>
        <v>A0518</v>
      </c>
      <c r="AV889" s="19" t="str">
        <f>IF(係数3!B889="","",係数3!B889)</f>
        <v>(株)グローバルキャスト</v>
      </c>
      <c r="AW889" s="19" t="str">
        <f>IF(係数3!C889="","",係数3!C889)</f>
        <v/>
      </c>
      <c r="AX889" s="19">
        <f>IF(係数3!D889="","",係数3!D889)</f>
        <v>4.1899999999999999E-4</v>
      </c>
      <c r="AY889" s="19">
        <f>IF(係数3!E889="","",係数3!E889)</f>
        <v>4.1899999999999999E-4</v>
      </c>
      <c r="AZ889" s="19" t="str">
        <f>IF(係数3!F889="","",係数3!F889)</f>
        <v>(株)グローバルキャスト</v>
      </c>
      <c r="BA889" s="19" t="str">
        <f>IF(係数3!G889="","",係数3!G889)</f>
        <v>(株)グローバルキャスト_</v>
      </c>
      <c r="BB889" s="19">
        <f t="shared" si="31"/>
        <v>0.41899999999999998</v>
      </c>
      <c r="BD889" s="19" t="e">
        <f>IF(#REF!="","",#REF!)</f>
        <v>#REF!</v>
      </c>
    </row>
    <row r="890" spans="47:56">
      <c r="AU890" s="19" t="str">
        <f>IF(係数3!A890="","",係数3!A890)</f>
        <v>A0519</v>
      </c>
      <c r="AV890" s="19" t="str">
        <f>IF(係数3!B890="","",係数3!B890)</f>
        <v>日本エネルギー総合システム(株)</v>
      </c>
      <c r="AW890" s="19" t="str">
        <f>IF(係数3!C890="","",係数3!C890)</f>
        <v>メニューA</v>
      </c>
      <c r="AX890" s="19">
        <f>IF(係数3!D890="","",係数3!D890)</f>
        <v>0</v>
      </c>
      <c r="AY890" s="19">
        <f>IF(係数3!E890="","",係数3!E890)</f>
        <v>0</v>
      </c>
      <c r="AZ890" s="19" t="str">
        <f>IF(係数3!F890="","",係数3!F890)</f>
        <v>日本エネルギー総合システム(株)</v>
      </c>
      <c r="BA890" s="19" t="str">
        <f>IF(係数3!G890="","",係数3!G890)</f>
        <v>日本エネルギー総合システム(株)_メニューA</v>
      </c>
      <c r="BB890" s="19">
        <f t="shared" si="31"/>
        <v>0</v>
      </c>
      <c r="BD890" s="19" t="e">
        <f>IF(#REF!="","",#REF!)</f>
        <v>#REF!</v>
      </c>
    </row>
    <row r="891" spans="47:56">
      <c r="AU891" s="19" t="str">
        <f>IF(係数3!A891="","",係数3!A891)</f>
        <v/>
      </c>
      <c r="AV891" s="19" t="str">
        <f>IF(係数3!B891="","",係数3!B891)</f>
        <v/>
      </c>
      <c r="AW891" s="19" t="str">
        <f>IF(係数3!C891="","",係数3!C891)</f>
        <v>メニューB</v>
      </c>
      <c r="AX891" s="19">
        <f>IF(係数3!D891="","",係数3!D891)</f>
        <v>1.6699999999999999E-4</v>
      </c>
      <c r="AY891" s="19">
        <f>IF(係数3!E891="","",係数3!E891)</f>
        <v>1.6699999999999999E-4</v>
      </c>
      <c r="AZ891" s="19" t="str">
        <f>IF(係数3!F891="","",係数3!F891)</f>
        <v>日本エネルギー総合システム(株)</v>
      </c>
      <c r="BA891" s="19" t="str">
        <f>IF(係数3!G891="","",係数3!G891)</f>
        <v>日本エネルギー総合システム(株)_メニューB</v>
      </c>
      <c r="BB891" s="19">
        <f t="shared" si="31"/>
        <v>0.16699999999999998</v>
      </c>
      <c r="BD891" s="19" t="e">
        <f>IF(#REF!="","",#REF!)</f>
        <v>#REF!</v>
      </c>
    </row>
    <row r="892" spans="47:56">
      <c r="AU892" s="19" t="str">
        <f>IF(係数3!A892="","",係数3!A892)</f>
        <v/>
      </c>
      <c r="AV892" s="19" t="str">
        <f>IF(係数3!B892="","",係数3!B892)</f>
        <v/>
      </c>
      <c r="AW892" s="19" t="str">
        <f>IF(係数3!C892="","",係数3!C892)</f>
        <v>メニューC</v>
      </c>
      <c r="AX892" s="19">
        <f>IF(係数3!D892="","",係数3!D892)</f>
        <v>2.1000000000000001E-4</v>
      </c>
      <c r="AY892" s="19">
        <f>IF(係数3!E892="","",係数3!E892)</f>
        <v>2.1000000000000001E-4</v>
      </c>
      <c r="AZ892" s="19" t="str">
        <f>IF(係数3!F892="","",係数3!F892)</f>
        <v>日本エネルギー総合システム(株)</v>
      </c>
      <c r="BA892" s="19" t="str">
        <f>IF(係数3!G892="","",係数3!G892)</f>
        <v>日本エネルギー総合システム(株)_メニューC</v>
      </c>
      <c r="BB892" s="19">
        <f t="shared" si="31"/>
        <v>0.21000000000000002</v>
      </c>
      <c r="BD892" s="19" t="e">
        <f>IF(#REF!="","",#REF!)</f>
        <v>#REF!</v>
      </c>
    </row>
    <row r="893" spans="47:56">
      <c r="AU893" s="19" t="str">
        <f>IF(係数3!A893="","",係数3!A893)</f>
        <v/>
      </c>
      <c r="AV893" s="19" t="str">
        <f>IF(係数3!B893="","",係数3!B893)</f>
        <v/>
      </c>
      <c r="AW893" s="19" t="str">
        <f>IF(係数3!C893="","",係数3!C893)</f>
        <v>メニューD</v>
      </c>
      <c r="AX893" s="19">
        <f>IF(係数3!D893="","",係数3!D893)</f>
        <v>2.7399999999999999E-4</v>
      </c>
      <c r="AY893" s="19">
        <f>IF(係数3!E893="","",係数3!E893)</f>
        <v>2.7399999999999999E-4</v>
      </c>
      <c r="AZ893" s="19" t="str">
        <f>IF(係数3!F893="","",係数3!F893)</f>
        <v>日本エネルギー総合システム(株)</v>
      </c>
      <c r="BA893" s="19" t="str">
        <f>IF(係数3!G893="","",係数3!G893)</f>
        <v>日本エネルギー総合システム(株)_メニューD</v>
      </c>
      <c r="BB893" s="19">
        <f t="shared" si="31"/>
        <v>0.27399999999999997</v>
      </c>
      <c r="BD893" s="19" t="e">
        <f>IF(#REF!="","",#REF!)</f>
        <v>#REF!</v>
      </c>
    </row>
    <row r="894" spans="47:56">
      <c r="AU894" s="19" t="str">
        <f>IF(係数3!A894="","",係数3!A894)</f>
        <v/>
      </c>
      <c r="AV894" s="19" t="str">
        <f>IF(係数3!B894="","",係数3!B894)</f>
        <v/>
      </c>
      <c r="AW894" s="19" t="str">
        <f>IF(係数3!C894="","",係数3!C894)</f>
        <v>メニューE</v>
      </c>
      <c r="AX894" s="19">
        <f>IF(係数3!D894="","",係数3!D894)</f>
        <v>2.9500000000000001E-4</v>
      </c>
      <c r="AY894" s="19">
        <f>IF(係数3!E894="","",係数3!E894)</f>
        <v>2.9500000000000001E-4</v>
      </c>
      <c r="AZ894" s="19" t="str">
        <f>IF(係数3!F894="","",係数3!F894)</f>
        <v>日本エネルギー総合システム(株)</v>
      </c>
      <c r="BA894" s="19" t="str">
        <f>IF(係数3!G894="","",係数3!G894)</f>
        <v>日本エネルギー総合システム(株)_メニューE</v>
      </c>
      <c r="BB894" s="19">
        <f t="shared" si="31"/>
        <v>0.29500000000000004</v>
      </c>
      <c r="BD894" s="19" t="e">
        <f>IF(#REF!="","",#REF!)</f>
        <v>#REF!</v>
      </c>
    </row>
    <row r="895" spans="47:56">
      <c r="AU895" s="19" t="str">
        <f>IF(係数3!A895="","",係数3!A895)</f>
        <v/>
      </c>
      <c r="AV895" s="19" t="str">
        <f>IF(係数3!B895="","",係数3!B895)</f>
        <v/>
      </c>
      <c r="AW895" s="19" t="str">
        <f>IF(係数3!C895="","",係数3!C895)</f>
        <v>メニューF</v>
      </c>
      <c r="AX895" s="19">
        <f>IF(係数3!D895="","",係数3!D895)</f>
        <v>3.8000000000000002E-4</v>
      </c>
      <c r="AY895" s="19">
        <f>IF(係数3!E895="","",係数3!E895)</f>
        <v>3.8000000000000002E-4</v>
      </c>
      <c r="AZ895" s="19" t="str">
        <f>IF(係数3!F895="","",係数3!F895)</f>
        <v>日本エネルギー総合システム(株)</v>
      </c>
      <c r="BA895" s="19" t="str">
        <f>IF(係数3!G895="","",係数3!G895)</f>
        <v>日本エネルギー総合システム(株)_メニューF</v>
      </c>
      <c r="BB895" s="19">
        <f t="shared" si="31"/>
        <v>0.38</v>
      </c>
      <c r="BD895" s="19" t="e">
        <f>IF(#REF!="","",#REF!)</f>
        <v>#REF!</v>
      </c>
    </row>
    <row r="896" spans="47:56">
      <c r="AU896" s="19" t="str">
        <f>IF(係数3!A896="","",係数3!A896)</f>
        <v/>
      </c>
      <c r="AV896" s="19" t="str">
        <f>IF(係数3!B896="","",係数3!B896)</f>
        <v/>
      </c>
      <c r="AW896" s="19" t="str">
        <f>IF(係数3!C896="","",係数3!C896)</f>
        <v>メニューG(残差)</v>
      </c>
      <c r="AX896" s="19">
        <f>IF(係数3!D896="","",係数3!D896)</f>
        <v>4.64E-4</v>
      </c>
      <c r="AY896" s="19">
        <f>IF(係数3!E896="","",係数3!E896)</f>
        <v>4.64E-4</v>
      </c>
      <c r="AZ896" s="19" t="str">
        <f>IF(係数3!F896="","",係数3!F896)</f>
        <v>日本エネルギー総合システム(株)</v>
      </c>
      <c r="BA896" s="19" t="str">
        <f>IF(係数3!G896="","",係数3!G896)</f>
        <v>日本エネルギー総合システム(株)_メニューG(残差)</v>
      </c>
      <c r="BB896" s="19">
        <f t="shared" si="31"/>
        <v>0.46400000000000002</v>
      </c>
      <c r="BD896" s="19" t="e">
        <f>IF(#REF!="","",#REF!)</f>
        <v>#REF!</v>
      </c>
    </row>
    <row r="897" spans="47:56">
      <c r="AU897" s="19" t="str">
        <f>IF(係数3!A897="","",係数3!A897)</f>
        <v/>
      </c>
      <c r="AV897" s="19" t="str">
        <f>IF(係数3!B897="","",係数3!B897)</f>
        <v/>
      </c>
      <c r="AW897" s="19" t="str">
        <f>IF(係数3!C897="","",係数3!C897)</f>
        <v>(参考値)事業者全体</v>
      </c>
      <c r="AX897" s="19">
        <f>IF(係数3!D897="","",係数3!D897)</f>
        <v>3.9899999999999999E-4</v>
      </c>
      <c r="AY897" s="19">
        <f>IF(係数3!E897="","",係数3!E897)</f>
        <v>3.9899999999999999E-4</v>
      </c>
      <c r="AZ897" s="19" t="str">
        <f>IF(係数3!F897="","",係数3!F897)</f>
        <v>日本エネルギー総合システム(株)</v>
      </c>
      <c r="BA897" s="19" t="str">
        <f>IF(係数3!G897="","",係数3!G897)</f>
        <v>日本エネルギー総合システム(株)_(参考値)事業者全体</v>
      </c>
      <c r="BB897" s="19">
        <f t="shared" si="31"/>
        <v>0.39900000000000002</v>
      </c>
      <c r="BD897" s="19" t="e">
        <f>IF(#REF!="","",#REF!)</f>
        <v>#REF!</v>
      </c>
    </row>
    <row r="898" spans="47:56">
      <c r="AU898" s="19" t="str">
        <f>IF(係数3!A898="","",係数3!A898)</f>
        <v>A0520</v>
      </c>
      <c r="AV898" s="19" t="str">
        <f>IF(係数3!B898="","",係数3!B898)</f>
        <v>イワタニ東海(株)</v>
      </c>
      <c r="AW898" s="19" t="str">
        <f>IF(係数3!C898="","",係数3!C898)</f>
        <v/>
      </c>
      <c r="AX898" s="19">
        <f>IF(係数3!D898="","",係数3!D898)</f>
        <v>4.1899999999999999E-4</v>
      </c>
      <c r="AY898" s="19">
        <f>IF(係数3!E898="","",係数3!E898)</f>
        <v>4.1899999999999999E-4</v>
      </c>
      <c r="AZ898" s="19" t="str">
        <f>IF(係数3!F898="","",係数3!F898)</f>
        <v>イワタニ東海(株)</v>
      </c>
      <c r="BA898" s="19" t="str">
        <f>IF(係数3!G898="","",係数3!G898)</f>
        <v>イワタニ東海(株)_</v>
      </c>
      <c r="BB898" s="19">
        <f t="shared" si="31"/>
        <v>0.41899999999999998</v>
      </c>
      <c r="BD898" s="19" t="e">
        <f>IF(#REF!="","",#REF!)</f>
        <v>#REF!</v>
      </c>
    </row>
    <row r="899" spans="47:56">
      <c r="AU899" s="19" t="str">
        <f>IF(係数3!A899="","",係数3!A899)</f>
        <v>A0525</v>
      </c>
      <c r="AV899" s="19" t="str">
        <f>IF(係数3!B899="","",係数3!B899)</f>
        <v>(株)ところざわ未来電力</v>
      </c>
      <c r="AW899" s="19" t="str">
        <f>IF(係数3!C899="","",係数3!C899)</f>
        <v>メニューA</v>
      </c>
      <c r="AX899" s="19">
        <f>IF(係数3!D899="","",係数3!D899)</f>
        <v>1E-4</v>
      </c>
      <c r="AY899" s="19">
        <f>IF(係数3!E899="","",係数3!E899)</f>
        <v>1E-4</v>
      </c>
      <c r="AZ899" s="19" t="str">
        <f>IF(係数3!F899="","",係数3!F899)</f>
        <v>(株)ところざわ未来電力</v>
      </c>
      <c r="BA899" s="19" t="str">
        <f>IF(係数3!G899="","",係数3!G899)</f>
        <v>(株)ところざわ未来電力_メニューA</v>
      </c>
      <c r="BB899" s="19">
        <f t="shared" si="31"/>
        <v>0.1</v>
      </c>
      <c r="BD899" s="19" t="e">
        <f>IF(#REF!="","",#REF!)</f>
        <v>#REF!</v>
      </c>
    </row>
    <row r="900" spans="47:56">
      <c r="AU900" s="19" t="str">
        <f>IF(係数3!A900="","",係数3!A900)</f>
        <v/>
      </c>
      <c r="AV900" s="19" t="str">
        <f>IF(係数3!B900="","",係数3!B900)</f>
        <v/>
      </c>
      <c r="AW900" s="19" t="str">
        <f>IF(係数3!C900="","",係数3!C900)</f>
        <v>メニューB</v>
      </c>
      <c r="AX900" s="19">
        <f>IF(係数3!D900="","",係数3!D900)</f>
        <v>0</v>
      </c>
      <c r="AY900" s="19">
        <f>IF(係数3!E900="","",係数3!E900)</f>
        <v>0</v>
      </c>
      <c r="AZ900" s="19" t="str">
        <f>IF(係数3!F900="","",係数3!F900)</f>
        <v>(株)ところざわ未来電力</v>
      </c>
      <c r="BA900" s="19" t="str">
        <f>IF(係数3!G900="","",係数3!G900)</f>
        <v>(株)ところざわ未来電力_メニューB</v>
      </c>
      <c r="BB900" s="19">
        <f t="shared" si="31"/>
        <v>0</v>
      </c>
      <c r="BD900" s="19" t="e">
        <f>IF(#REF!="","",#REF!)</f>
        <v>#REF!</v>
      </c>
    </row>
    <row r="901" spans="47:56">
      <c r="AU901" s="19" t="str">
        <f>IF(係数3!A901="","",係数3!A901)</f>
        <v/>
      </c>
      <c r="AV901" s="19" t="str">
        <f>IF(係数3!B901="","",係数3!B901)</f>
        <v/>
      </c>
      <c r="AW901" s="19" t="str">
        <f>IF(係数3!C901="","",係数3!C901)</f>
        <v>メニューC(残差)</v>
      </c>
      <c r="AX901" s="19">
        <f>IF(係数3!D901="","",係数3!D901)</f>
        <v>1.02E-4</v>
      </c>
      <c r="AY901" s="19">
        <f>IF(係数3!E901="","",係数3!E901)</f>
        <v>1.02E-4</v>
      </c>
      <c r="AZ901" s="19" t="str">
        <f>IF(係数3!F901="","",係数3!F901)</f>
        <v>(株)ところざわ未来電力</v>
      </c>
      <c r="BA901" s="19" t="str">
        <f>IF(係数3!G901="","",係数3!G901)</f>
        <v>(株)ところざわ未来電力_メニューC(残差)</v>
      </c>
      <c r="BB901" s="19">
        <f t="shared" si="31"/>
        <v>0.10199999999999999</v>
      </c>
      <c r="BD901" s="19" t="e">
        <f>IF(#REF!="","",#REF!)</f>
        <v>#REF!</v>
      </c>
    </row>
    <row r="902" spans="47:56">
      <c r="AU902" s="19" t="str">
        <f>IF(係数3!A902="","",係数3!A902)</f>
        <v/>
      </c>
      <c r="AV902" s="19" t="str">
        <f>IF(係数3!B902="","",係数3!B902)</f>
        <v/>
      </c>
      <c r="AW902" s="19" t="str">
        <f>IF(係数3!C902="","",係数3!C902)</f>
        <v>(参考値)事業者全体</v>
      </c>
      <c r="AX902" s="19">
        <f>IF(係数3!D902="","",係数3!D902)</f>
        <v>1E-4</v>
      </c>
      <c r="AY902" s="19">
        <f>IF(係数3!E902="","",係数3!E902)</f>
        <v>1E-4</v>
      </c>
      <c r="AZ902" s="19" t="str">
        <f>IF(係数3!F902="","",係数3!F902)</f>
        <v>(株)ところざわ未来電力</v>
      </c>
      <c r="BA902" s="19" t="str">
        <f>IF(係数3!G902="","",係数3!G902)</f>
        <v>(株)ところざわ未来電力_(参考値)事業者全体</v>
      </c>
      <c r="BB902" s="19">
        <f t="shared" ref="BB902:BB965" si="32">AY902*1000</f>
        <v>0.1</v>
      </c>
      <c r="BD902" s="19" t="e">
        <f>IF(#REF!="","",#REF!)</f>
        <v>#REF!</v>
      </c>
    </row>
    <row r="903" spans="47:56">
      <c r="AU903" s="19" t="str">
        <f>IF(係数3!A903="","",係数3!A903)</f>
        <v>A0526</v>
      </c>
      <c r="AV903" s="19" t="str">
        <f>IF(係数3!B903="","",係数3!B903)</f>
        <v>朝日ガスエナジー(株)</v>
      </c>
      <c r="AW903" s="19" t="str">
        <f>IF(係数3!C903="","",係数3!C903)</f>
        <v/>
      </c>
      <c r="AX903" s="19">
        <f>IF(係数3!D903="","",係数3!D903)</f>
        <v>4.1899999999999999E-4</v>
      </c>
      <c r="AY903" s="19">
        <f>IF(係数3!E903="","",係数3!E903)</f>
        <v>4.1899999999999999E-4</v>
      </c>
      <c r="AZ903" s="19" t="str">
        <f>IF(係数3!F903="","",係数3!F903)</f>
        <v>朝日ガスエナジー(株)</v>
      </c>
      <c r="BA903" s="19" t="str">
        <f>IF(係数3!G903="","",係数3!G903)</f>
        <v>朝日ガスエナジー(株)_</v>
      </c>
      <c r="BB903" s="19">
        <f t="shared" si="32"/>
        <v>0.41899999999999998</v>
      </c>
      <c r="BD903" s="19" t="e">
        <f>IF(#REF!="","",#REF!)</f>
        <v>#REF!</v>
      </c>
    </row>
    <row r="904" spans="47:56">
      <c r="AU904" s="19" t="str">
        <f>IF(係数3!A904="","",係数3!A904)</f>
        <v>A0528</v>
      </c>
      <c r="AV904" s="19" t="str">
        <f>IF(係数3!B904="","",係数3!B904)</f>
        <v>(株)エネファント</v>
      </c>
      <c r="AW904" s="19" t="str">
        <f>IF(係数3!C904="","",係数3!C904)</f>
        <v>メニューA</v>
      </c>
      <c r="AX904" s="19">
        <f>IF(係数3!D904="","",係数3!D904)</f>
        <v>0</v>
      </c>
      <c r="AY904" s="19">
        <f>IF(係数3!E904="","",係数3!E904)</f>
        <v>0</v>
      </c>
      <c r="AZ904" s="19" t="str">
        <f>IF(係数3!F904="","",係数3!F904)</f>
        <v>(株)エネファント</v>
      </c>
      <c r="BA904" s="19" t="str">
        <f>IF(係数3!G904="","",係数3!G904)</f>
        <v>(株)エネファント_メニューA</v>
      </c>
      <c r="BB904" s="19">
        <f t="shared" si="32"/>
        <v>0</v>
      </c>
      <c r="BD904" s="19" t="e">
        <f>IF(#REF!="","",#REF!)</f>
        <v>#REF!</v>
      </c>
    </row>
    <row r="905" spans="47:56">
      <c r="AU905" s="19" t="str">
        <f>IF(係数3!A905="","",係数3!A905)</f>
        <v/>
      </c>
      <c r="AV905" s="19" t="str">
        <f>IF(係数3!B905="","",係数3!B905)</f>
        <v/>
      </c>
      <c r="AW905" s="19" t="str">
        <f>IF(係数3!C905="","",係数3!C905)</f>
        <v>メニューB</v>
      </c>
      <c r="AX905" s="19">
        <f>IF(係数3!D905="","",係数3!D905)</f>
        <v>8.7000000000000001E-5</v>
      </c>
      <c r="AY905" s="19">
        <f>IF(係数3!E905="","",係数3!E905)</f>
        <v>8.7000000000000001E-5</v>
      </c>
      <c r="AZ905" s="19" t="str">
        <f>IF(係数3!F905="","",係数3!F905)</f>
        <v>(株)エネファント</v>
      </c>
      <c r="BA905" s="19" t="str">
        <f>IF(係数3!G905="","",係数3!G905)</f>
        <v>(株)エネファント_メニューB</v>
      </c>
      <c r="BB905" s="19">
        <f t="shared" si="32"/>
        <v>8.6999999999999994E-2</v>
      </c>
      <c r="BD905" s="19" t="e">
        <f>IF(#REF!="","",#REF!)</f>
        <v>#REF!</v>
      </c>
    </row>
    <row r="906" spans="47:56">
      <c r="AU906" s="19" t="str">
        <f>IF(係数3!A906="","",係数3!A906)</f>
        <v/>
      </c>
      <c r="AV906" s="19" t="str">
        <f>IF(係数3!B906="","",係数3!B906)</f>
        <v/>
      </c>
      <c r="AW906" s="19" t="str">
        <f>IF(係数3!C906="","",係数3!C906)</f>
        <v>メニューC(残差)</v>
      </c>
      <c r="AX906" s="19">
        <f>IF(係数3!D906="","",係数3!D906)</f>
        <v>3.7300000000000001E-4</v>
      </c>
      <c r="AY906" s="19">
        <f>IF(係数3!E906="","",係数3!E906)</f>
        <v>3.7300000000000001E-4</v>
      </c>
      <c r="AZ906" s="19" t="str">
        <f>IF(係数3!F906="","",係数3!F906)</f>
        <v>(株)エネファント</v>
      </c>
      <c r="BA906" s="19" t="str">
        <f>IF(係数3!G906="","",係数3!G906)</f>
        <v>(株)エネファント_メニューC(残差)</v>
      </c>
      <c r="BB906" s="19">
        <f t="shared" si="32"/>
        <v>0.373</v>
      </c>
      <c r="BD906" s="19" t="e">
        <f>IF(#REF!="","",#REF!)</f>
        <v>#REF!</v>
      </c>
    </row>
    <row r="907" spans="47:56">
      <c r="AU907" s="19" t="str">
        <f>IF(係数3!A907="","",係数3!A907)</f>
        <v/>
      </c>
      <c r="AV907" s="19" t="str">
        <f>IF(係数3!B907="","",係数3!B907)</f>
        <v/>
      </c>
      <c r="AW907" s="19" t="str">
        <f>IF(係数3!C907="","",係数3!C907)</f>
        <v>(参考値)事業者全体</v>
      </c>
      <c r="AX907" s="19">
        <f>IF(係数3!D907="","",係数3!D907)</f>
        <v>3.7199999999999999E-4</v>
      </c>
      <c r="AY907" s="19">
        <f>IF(係数3!E907="","",係数3!E907)</f>
        <v>3.7199999999999999E-4</v>
      </c>
      <c r="AZ907" s="19" t="str">
        <f>IF(係数3!F907="","",係数3!F907)</f>
        <v>(株)エネファント</v>
      </c>
      <c r="BA907" s="19" t="str">
        <f>IF(係数3!G907="","",係数3!G907)</f>
        <v>(株)エネファント_(参考値)事業者全体</v>
      </c>
      <c r="BB907" s="19">
        <f t="shared" si="32"/>
        <v>0.372</v>
      </c>
      <c r="BD907" s="19" t="e">
        <f>IF(#REF!="","",#REF!)</f>
        <v>#REF!</v>
      </c>
    </row>
    <row r="908" spans="47:56">
      <c r="AU908" s="19" t="str">
        <f>IF(係数3!A908="","",係数3!A908)</f>
        <v>A0529</v>
      </c>
      <c r="AV908" s="19" t="str">
        <f>IF(係数3!B908="","",係数3!B908)</f>
        <v>(株)エスエナジー</v>
      </c>
      <c r="AW908" s="19" t="str">
        <f>IF(係数3!C908="","",係数3!C908)</f>
        <v/>
      </c>
      <c r="AX908" s="19">
        <f>IF(係数3!D908="","",係数3!D908)</f>
        <v>5.9000000000000003E-4</v>
      </c>
      <c r="AY908" s="19">
        <f>IF(係数3!E908="","",係数3!E908)</f>
        <v>5.9000000000000003E-4</v>
      </c>
      <c r="AZ908" s="19" t="str">
        <f>IF(係数3!F908="","",係数3!F908)</f>
        <v>(株)エスエナジー</v>
      </c>
      <c r="BA908" s="19" t="str">
        <f>IF(係数3!G908="","",係数3!G908)</f>
        <v>(株)エスエナジー_</v>
      </c>
      <c r="BB908" s="19">
        <f t="shared" si="32"/>
        <v>0.59000000000000008</v>
      </c>
      <c r="BD908" s="19" t="e">
        <f>IF(#REF!="","",#REF!)</f>
        <v>#REF!</v>
      </c>
    </row>
    <row r="909" spans="47:56">
      <c r="AU909" s="19" t="str">
        <f>IF(係数3!A909="","",係数3!A909)</f>
        <v>A0532</v>
      </c>
      <c r="AV909" s="19" t="str">
        <f>IF(係数3!B909="","",係数3!B909)</f>
        <v>(株)フリクト電力(旧：(株)Mpower)</v>
      </c>
      <c r="AW909" s="19" t="str">
        <f>IF(係数3!C909="","",係数3!C909)</f>
        <v/>
      </c>
      <c r="AX909" s="19">
        <f>IF(係数3!D909="","",係数3!D909)</f>
        <v>4.2400000000000001E-4</v>
      </c>
      <c r="AY909" s="19">
        <f>IF(係数3!E909="","",係数3!E909)</f>
        <v>4.2400000000000001E-4</v>
      </c>
      <c r="AZ909" s="19" t="str">
        <f>IF(係数3!F909="","",係数3!F909)</f>
        <v>(株)フリクト電力(旧：(株)Mpower)</v>
      </c>
      <c r="BA909" s="19" t="str">
        <f>IF(係数3!G909="","",係数3!G909)</f>
        <v>(株)フリクト電力(旧：(株)Mpower)_</v>
      </c>
      <c r="BB909" s="19">
        <f t="shared" si="32"/>
        <v>0.42399999999999999</v>
      </c>
      <c r="BD909" s="19" t="e">
        <f>IF(#REF!="","",#REF!)</f>
        <v>#REF!</v>
      </c>
    </row>
    <row r="910" spans="47:56">
      <c r="AU910" s="19" t="str">
        <f>IF(係数3!A910="","",係数3!A910)</f>
        <v>A0533</v>
      </c>
      <c r="AV910" s="19" t="str">
        <f>IF(係数3!B910="","",係数3!B910)</f>
        <v>秩父新電力(株)</v>
      </c>
      <c r="AW910" s="19" t="str">
        <f>IF(係数3!C910="","",係数3!C910)</f>
        <v>メニューA</v>
      </c>
      <c r="AX910" s="19">
        <f>IF(係数3!D910="","",係数3!D910)</f>
        <v>0</v>
      </c>
      <c r="AY910" s="19">
        <f>IF(係数3!E910="","",係数3!E910)</f>
        <v>0</v>
      </c>
      <c r="AZ910" s="19" t="str">
        <f>IF(係数3!F910="","",係数3!F910)</f>
        <v>秩父新電力(株)</v>
      </c>
      <c r="BA910" s="19" t="str">
        <f>IF(係数3!G910="","",係数3!G910)</f>
        <v>秩父新電力(株)_メニューA</v>
      </c>
      <c r="BB910" s="19">
        <f t="shared" si="32"/>
        <v>0</v>
      </c>
      <c r="BD910" s="19" t="e">
        <f>IF(#REF!="","",#REF!)</f>
        <v>#REF!</v>
      </c>
    </row>
    <row r="911" spans="47:56">
      <c r="AU911" s="19" t="str">
        <f>IF(係数3!A911="","",係数3!A911)</f>
        <v/>
      </c>
      <c r="AV911" s="19" t="str">
        <f>IF(係数3!B911="","",係数3!B911)</f>
        <v/>
      </c>
      <c r="AW911" s="19" t="str">
        <f>IF(係数3!C911="","",係数3!C911)</f>
        <v>メニューB</v>
      </c>
      <c r="AX911" s="19">
        <f>IF(係数3!D911="","",係数3!D911)</f>
        <v>2.99E-4</v>
      </c>
      <c r="AY911" s="19">
        <f>IF(係数3!E911="","",係数3!E911)</f>
        <v>2.99E-4</v>
      </c>
      <c r="AZ911" s="19" t="str">
        <f>IF(係数3!F911="","",係数3!F911)</f>
        <v>秩父新電力(株)</v>
      </c>
      <c r="BA911" s="19" t="str">
        <f>IF(係数3!G911="","",係数3!G911)</f>
        <v>秩父新電力(株)_メニューB</v>
      </c>
      <c r="BB911" s="19">
        <f t="shared" si="32"/>
        <v>0.29899999999999999</v>
      </c>
      <c r="BD911" s="19" t="e">
        <f>IF(#REF!="","",#REF!)</f>
        <v>#REF!</v>
      </c>
    </row>
    <row r="912" spans="47:56">
      <c r="AU912" s="19" t="str">
        <f>IF(係数3!A912="","",係数3!A912)</f>
        <v/>
      </c>
      <c r="AV912" s="19" t="str">
        <f>IF(係数3!B912="","",係数3!B912)</f>
        <v/>
      </c>
      <c r="AW912" s="19" t="str">
        <f>IF(係数3!C912="","",係数3!C912)</f>
        <v>メニューC(残差)</v>
      </c>
      <c r="AX912" s="19">
        <f>IF(係数3!D912="","",係数3!D912)</f>
        <v>7.0100000000000002E-4</v>
      </c>
      <c r="AY912" s="19">
        <f>IF(係数3!E912="","",係数3!E912)</f>
        <v>7.0100000000000002E-4</v>
      </c>
      <c r="AZ912" s="19" t="str">
        <f>IF(係数3!F912="","",係数3!F912)</f>
        <v>秩父新電力(株)</v>
      </c>
      <c r="BA912" s="19" t="str">
        <f>IF(係数3!G912="","",係数3!G912)</f>
        <v>秩父新電力(株)_メニューC(残差)</v>
      </c>
      <c r="BB912" s="19">
        <f t="shared" si="32"/>
        <v>0.70100000000000007</v>
      </c>
      <c r="BD912" s="19" t="e">
        <f>IF(#REF!="","",#REF!)</f>
        <v>#REF!</v>
      </c>
    </row>
    <row r="913" spans="47:56">
      <c r="AU913" s="19" t="str">
        <f>IF(係数3!A913="","",係数3!A913)</f>
        <v/>
      </c>
      <c r="AV913" s="19" t="str">
        <f>IF(係数3!B913="","",係数3!B913)</f>
        <v/>
      </c>
      <c r="AW913" s="19" t="str">
        <f>IF(係数3!C913="","",係数3!C913)</f>
        <v>(参考値)事業者全体</v>
      </c>
      <c r="AX913" s="19">
        <f>IF(係数3!D913="","",係数3!D913)</f>
        <v>4.5199999999999998E-4</v>
      </c>
      <c r="AY913" s="19">
        <f>IF(係数3!E913="","",係数3!E913)</f>
        <v>4.5199999999999998E-4</v>
      </c>
      <c r="AZ913" s="19" t="str">
        <f>IF(係数3!F913="","",係数3!F913)</f>
        <v>秩父新電力(株)</v>
      </c>
      <c r="BA913" s="19" t="str">
        <f>IF(係数3!G913="","",係数3!G913)</f>
        <v>秩父新電力(株)_(参考値)事業者全体</v>
      </c>
      <c r="BB913" s="19">
        <f t="shared" si="32"/>
        <v>0.45199999999999996</v>
      </c>
      <c r="BD913" s="19" t="e">
        <f>IF(#REF!="","",#REF!)</f>
        <v>#REF!</v>
      </c>
    </row>
    <row r="914" spans="47:56">
      <c r="AU914" s="19" t="str">
        <f>IF(係数3!A914="","",係数3!A914)</f>
        <v>A0534</v>
      </c>
      <c r="AV914" s="19" t="str">
        <f>IF(係数3!B914="","",係数3!B914)</f>
        <v>みよしエナジー(株)</v>
      </c>
      <c r="AW914" s="19" t="str">
        <f>IF(係数3!C914="","",係数3!C914)</f>
        <v>メニューA</v>
      </c>
      <c r="AX914" s="19">
        <f>IF(係数3!D914="","",係数3!D914)</f>
        <v>4.35E-4</v>
      </c>
      <c r="AY914" s="19">
        <f>IF(係数3!E914="","",係数3!E914)</f>
        <v>4.35E-4</v>
      </c>
      <c r="AZ914" s="19" t="str">
        <f>IF(係数3!F914="","",係数3!F914)</f>
        <v>みよしエナジー(株)</v>
      </c>
      <c r="BA914" s="19" t="str">
        <f>IF(係数3!G914="","",係数3!G914)</f>
        <v>みよしエナジー(株)_メニューA</v>
      </c>
      <c r="BB914" s="19">
        <f t="shared" si="32"/>
        <v>0.435</v>
      </c>
      <c r="BD914" s="19" t="e">
        <f>IF(#REF!="","",#REF!)</f>
        <v>#REF!</v>
      </c>
    </row>
    <row r="915" spans="47:56">
      <c r="AU915" s="19" t="str">
        <f>IF(係数3!A915="","",係数3!A915)</f>
        <v/>
      </c>
      <c r="AV915" s="19" t="str">
        <f>IF(係数3!B915="","",係数3!B915)</f>
        <v/>
      </c>
      <c r="AW915" s="19" t="str">
        <f>IF(係数3!C915="","",係数3!C915)</f>
        <v>メニューB(残差)</v>
      </c>
      <c r="AX915" s="19">
        <f>IF(係数3!D915="","",係数3!D915)</f>
        <v>5.5800000000000001E-4</v>
      </c>
      <c r="AY915" s="19">
        <f>IF(係数3!E915="","",係数3!E915)</f>
        <v>5.5800000000000001E-4</v>
      </c>
      <c r="AZ915" s="19" t="str">
        <f>IF(係数3!F915="","",係数3!F915)</f>
        <v>みよしエナジー(株)</v>
      </c>
      <c r="BA915" s="19" t="str">
        <f>IF(係数3!G915="","",係数3!G915)</f>
        <v>みよしエナジー(株)_メニューB(残差)</v>
      </c>
      <c r="BB915" s="19">
        <f t="shared" si="32"/>
        <v>0.55800000000000005</v>
      </c>
      <c r="BD915" s="19" t="e">
        <f>IF(#REF!="","",#REF!)</f>
        <v>#REF!</v>
      </c>
    </row>
    <row r="916" spans="47:56">
      <c r="AU916" s="19" t="str">
        <f>IF(係数3!A916="","",係数3!A916)</f>
        <v/>
      </c>
      <c r="AV916" s="19" t="str">
        <f>IF(係数3!B916="","",係数3!B916)</f>
        <v/>
      </c>
      <c r="AW916" s="19" t="str">
        <f>IF(係数3!C916="","",係数3!C916)</f>
        <v>(参考値)事業者全体</v>
      </c>
      <c r="AX916" s="19">
        <f>IF(係数3!D916="","",係数3!D916)</f>
        <v>5.1000000000000004E-4</v>
      </c>
      <c r="AY916" s="19">
        <f>IF(係数3!E916="","",係数3!E916)</f>
        <v>5.1000000000000004E-4</v>
      </c>
      <c r="AZ916" s="19" t="str">
        <f>IF(係数3!F916="","",係数3!F916)</f>
        <v>みよしエナジー(株)</v>
      </c>
      <c r="BA916" s="19" t="str">
        <f>IF(係数3!G916="","",係数3!G916)</f>
        <v>みよしエナジー(株)_(参考値)事業者全体</v>
      </c>
      <c r="BB916" s="19">
        <f t="shared" si="32"/>
        <v>0.51</v>
      </c>
      <c r="BD916" s="19" t="e">
        <f>IF(#REF!="","",#REF!)</f>
        <v>#REF!</v>
      </c>
    </row>
    <row r="917" spans="47:56">
      <c r="AU917" s="19" t="str">
        <f>IF(係数3!A917="","",係数3!A917)</f>
        <v>A0538</v>
      </c>
      <c r="AV917" s="19" t="str">
        <f>IF(係数3!B917="","",係数3!B917)</f>
        <v>綿半パートナーズ(株)</v>
      </c>
      <c r="AW917" s="19" t="str">
        <f>IF(係数3!C917="","",係数3!C917)</f>
        <v/>
      </c>
      <c r="AX917" s="19">
        <f>IF(係数3!D917="","",係数3!D917)</f>
        <v>6.3400000000000001E-4</v>
      </c>
      <c r="AY917" s="19">
        <f>IF(係数3!E917="","",係数3!E917)</f>
        <v>6.3400000000000001E-4</v>
      </c>
      <c r="AZ917" s="19" t="str">
        <f>IF(係数3!F917="","",係数3!F917)</f>
        <v>綿半パートナーズ(株)</v>
      </c>
      <c r="BA917" s="19" t="str">
        <f>IF(係数3!G917="","",係数3!G917)</f>
        <v>綿半パートナーズ(株)_</v>
      </c>
      <c r="BB917" s="19">
        <f t="shared" si="32"/>
        <v>0.63400000000000001</v>
      </c>
      <c r="BD917" s="19" t="e">
        <f>IF(#REF!="","",#REF!)</f>
        <v>#REF!</v>
      </c>
    </row>
    <row r="918" spans="47:56">
      <c r="AU918" s="19" t="str">
        <f>IF(係数3!A918="","",係数3!A918)</f>
        <v>A0539</v>
      </c>
      <c r="AV918" s="19" t="str">
        <f>IF(係数3!B918="","",係数3!B918)</f>
        <v>(株)karch</v>
      </c>
      <c r="AW918" s="19" t="str">
        <f>IF(係数3!C918="","",係数3!C918)</f>
        <v/>
      </c>
      <c r="AX918" s="19">
        <f>IF(係数3!D918="","",係数3!D918)</f>
        <v>4.1100000000000002E-4</v>
      </c>
      <c r="AY918" s="19">
        <f>IF(係数3!E918="","",係数3!E918)</f>
        <v>4.1100000000000002E-4</v>
      </c>
      <c r="AZ918" s="19" t="str">
        <f>IF(係数3!F918="","",係数3!F918)</f>
        <v>(株)karch</v>
      </c>
      <c r="BA918" s="19" t="str">
        <f>IF(係数3!G918="","",係数3!G918)</f>
        <v>(株)karch_</v>
      </c>
      <c r="BB918" s="19">
        <f t="shared" si="32"/>
        <v>0.41100000000000003</v>
      </c>
      <c r="BD918" s="19" t="e">
        <f>IF(#REF!="","",#REF!)</f>
        <v>#REF!</v>
      </c>
    </row>
    <row r="919" spans="47:56">
      <c r="AU919" s="19" t="str">
        <f>IF(係数3!A919="","",係数3!A919)</f>
        <v>A0543</v>
      </c>
      <c r="AV919" s="19" t="str">
        <f>IF(係数3!B919="","",係数3!B919)</f>
        <v>(株)かみでん里山公社</v>
      </c>
      <c r="AW919" s="19" t="str">
        <f>IF(係数3!C919="","",係数3!C919)</f>
        <v/>
      </c>
      <c r="AX919" s="19">
        <f>IF(係数3!D919="","",係数3!D919)</f>
        <v>5.4799999999999998E-4</v>
      </c>
      <c r="AY919" s="19">
        <f>IF(係数3!E919="","",係数3!E919)</f>
        <v>5.4799999999999998E-4</v>
      </c>
      <c r="AZ919" s="19" t="str">
        <f>IF(係数3!F919="","",係数3!F919)</f>
        <v>(株)かみでん里山公社</v>
      </c>
      <c r="BA919" s="19" t="str">
        <f>IF(係数3!G919="","",係数3!G919)</f>
        <v>(株)かみでん里山公社_</v>
      </c>
      <c r="BB919" s="19">
        <f t="shared" si="32"/>
        <v>0.54799999999999993</v>
      </c>
      <c r="BD919" s="19" t="e">
        <f>IF(#REF!="","",#REF!)</f>
        <v>#REF!</v>
      </c>
    </row>
    <row r="920" spans="47:56">
      <c r="AU920" s="19" t="str">
        <f>IF(係数3!A920="","",係数3!A920)</f>
        <v>A0546</v>
      </c>
      <c r="AV920" s="19" t="str">
        <f>IF(係数3!B920="","",係数3!B920)</f>
        <v>(株)三郷ひまわりエナジー</v>
      </c>
      <c r="AW920" s="19" t="str">
        <f>IF(係数3!C920="","",係数3!C920)</f>
        <v>メニューA</v>
      </c>
      <c r="AX920" s="19">
        <f>IF(係数3!D920="","",係数3!D920)</f>
        <v>5.9000000000000003E-4</v>
      </c>
      <c r="AY920" s="19">
        <f>IF(係数3!E920="","",係数3!E920)</f>
        <v>5.9000000000000003E-4</v>
      </c>
      <c r="AZ920" s="19" t="str">
        <f>IF(係数3!F920="","",係数3!F920)</f>
        <v>(株)三郷ひまわりエナジー</v>
      </c>
      <c r="BA920" s="19" t="str">
        <f>IF(係数3!G920="","",係数3!G920)</f>
        <v>(株)三郷ひまわりエナジー_メニューA</v>
      </c>
      <c r="BB920" s="19">
        <f t="shared" si="32"/>
        <v>0.59000000000000008</v>
      </c>
      <c r="BD920" s="19" t="e">
        <f>IF(#REF!="","",#REF!)</f>
        <v>#REF!</v>
      </c>
    </row>
    <row r="921" spans="47:56">
      <c r="AU921" s="19" t="str">
        <f>IF(係数3!A921="","",係数3!A921)</f>
        <v/>
      </c>
      <c r="AV921" s="19" t="str">
        <f>IF(係数3!B921="","",係数3!B921)</f>
        <v/>
      </c>
      <c r="AW921" s="19" t="str">
        <f>IF(係数3!C921="","",係数3!C921)</f>
        <v>(参考値)事業者全体</v>
      </c>
      <c r="AX921" s="19">
        <f>IF(係数3!D921="","",係数3!D921)</f>
        <v>5.9000000000000003E-4</v>
      </c>
      <c r="AY921" s="19">
        <f>IF(係数3!E921="","",係数3!E921)</f>
        <v>5.9000000000000003E-4</v>
      </c>
      <c r="AZ921" s="19" t="str">
        <f>IF(係数3!F921="","",係数3!F921)</f>
        <v>(株)三郷ひまわりエナジー</v>
      </c>
      <c r="BA921" s="19" t="str">
        <f>IF(係数3!G921="","",係数3!G921)</f>
        <v>(株)三郷ひまわりエナジー_(参考値)事業者全体</v>
      </c>
      <c r="BB921" s="19">
        <f t="shared" si="32"/>
        <v>0.59000000000000008</v>
      </c>
      <c r="BD921" s="19" t="e">
        <f>IF(#REF!="","",#REF!)</f>
        <v>#REF!</v>
      </c>
    </row>
    <row r="922" spans="47:56">
      <c r="AU922" s="19" t="str">
        <f>IF(係数3!A922="","",係数3!A922)</f>
        <v>A0547</v>
      </c>
      <c r="AV922" s="19" t="str">
        <f>IF(係数3!B922="","",係数3!B922)</f>
        <v>(株)球磨村森電力</v>
      </c>
      <c r="AW922" s="19" t="str">
        <f>IF(係数3!C922="","",係数3!C922)</f>
        <v/>
      </c>
      <c r="AX922" s="19">
        <f>IF(係数3!D922="","",係数3!D922)</f>
        <v>5.8399999999999999E-4</v>
      </c>
      <c r="AY922" s="19">
        <f>IF(係数3!E922="","",係数3!E922)</f>
        <v>5.8399999999999999E-4</v>
      </c>
      <c r="AZ922" s="19" t="str">
        <f>IF(係数3!F922="","",係数3!F922)</f>
        <v>(株)球磨村森電力</v>
      </c>
      <c r="BA922" s="19" t="str">
        <f>IF(係数3!G922="","",係数3!G922)</f>
        <v>(株)球磨村森電力_</v>
      </c>
      <c r="BB922" s="19">
        <f t="shared" si="32"/>
        <v>0.58399999999999996</v>
      </c>
      <c r="BD922" s="19" t="e">
        <f>IF(#REF!="","",#REF!)</f>
        <v>#REF!</v>
      </c>
    </row>
    <row r="923" spans="47:56">
      <c r="AU923" s="19" t="str">
        <f>IF(係数3!A923="","",係数3!A923)</f>
        <v>A0549</v>
      </c>
      <c r="AV923" s="19" t="str">
        <f>IF(係数3!B923="","",係数3!B923)</f>
        <v>くこくエネルギー(株)</v>
      </c>
      <c r="AW923" s="19" t="str">
        <f>IF(係数3!C923="","",係数3!C923)</f>
        <v/>
      </c>
      <c r="AX923" s="19">
        <f>IF(係数3!D923="","",係数3!D923)</f>
        <v>5.9199999999999997E-4</v>
      </c>
      <c r="AY923" s="19">
        <f>IF(係数3!E923="","",係数3!E923)</f>
        <v>5.9199999999999997E-4</v>
      </c>
      <c r="AZ923" s="19" t="str">
        <f>IF(係数3!F923="","",係数3!F923)</f>
        <v>くこくエネルギー(株)</v>
      </c>
      <c r="BA923" s="19" t="str">
        <f>IF(係数3!G923="","",係数3!G923)</f>
        <v>くこくエネルギー(株)_</v>
      </c>
      <c r="BB923" s="19">
        <f t="shared" si="32"/>
        <v>0.59199999999999997</v>
      </c>
      <c r="BD923" s="19" t="e">
        <f>IF(#REF!="","",#REF!)</f>
        <v>#REF!</v>
      </c>
    </row>
    <row r="924" spans="47:56">
      <c r="AU924" s="19" t="str">
        <f>IF(係数3!A924="","",係数3!A924)</f>
        <v>A0550</v>
      </c>
      <c r="AV924" s="19" t="str">
        <f>IF(係数3!B924="","",係数3!B924)</f>
        <v>(株)エコログ</v>
      </c>
      <c r="AW924" s="19" t="str">
        <f>IF(係数3!C924="","",係数3!C924)</f>
        <v/>
      </c>
      <c r="AX924" s="19">
        <f>IF(係数3!D924="","",係数3!D924)</f>
        <v>4.2400000000000001E-4</v>
      </c>
      <c r="AY924" s="19">
        <f>IF(係数3!E924="","",係数3!E924)</f>
        <v>4.2400000000000001E-4</v>
      </c>
      <c r="AZ924" s="19" t="str">
        <f>IF(係数3!F924="","",係数3!F924)</f>
        <v>(株)エコログ</v>
      </c>
      <c r="BA924" s="19" t="str">
        <f>IF(係数3!G924="","",係数3!G924)</f>
        <v>(株)エコログ_</v>
      </c>
      <c r="BB924" s="19">
        <f t="shared" si="32"/>
        <v>0.42399999999999999</v>
      </c>
      <c r="BD924" s="19" t="e">
        <f>IF(#REF!="","",#REF!)</f>
        <v>#REF!</v>
      </c>
    </row>
    <row r="925" spans="47:56">
      <c r="AU925" s="19" t="str">
        <f>IF(係数3!A925="","",係数3!A925)</f>
        <v>A0551</v>
      </c>
      <c r="AV925" s="19" t="str">
        <f>IF(係数3!B925="","",係数3!B925)</f>
        <v>飯田まちづくり電力(株)</v>
      </c>
      <c r="AW925" s="19" t="str">
        <f>IF(係数3!C925="","",係数3!C925)</f>
        <v>メニューA</v>
      </c>
      <c r="AX925" s="19">
        <f>IF(係数3!D925="","",係数3!D925)</f>
        <v>0</v>
      </c>
      <c r="AY925" s="19">
        <f>IF(係数3!E925="","",係数3!E925)</f>
        <v>0</v>
      </c>
      <c r="AZ925" s="19" t="str">
        <f>IF(係数3!F925="","",係数3!F925)</f>
        <v>飯田まちづくり電力(株)</v>
      </c>
      <c r="BA925" s="19" t="str">
        <f>IF(係数3!G925="","",係数3!G925)</f>
        <v>飯田まちづくり電力(株)_メニューA</v>
      </c>
      <c r="BB925" s="19">
        <f t="shared" si="32"/>
        <v>0</v>
      </c>
      <c r="BD925" s="19" t="e">
        <f>IF(#REF!="","",#REF!)</f>
        <v>#REF!</v>
      </c>
    </row>
    <row r="926" spans="47:56">
      <c r="AU926" s="19" t="str">
        <f>IF(係数3!A926="","",係数3!A926)</f>
        <v/>
      </c>
      <c r="AV926" s="19" t="str">
        <f>IF(係数3!B926="","",係数3!B926)</f>
        <v/>
      </c>
      <c r="AW926" s="19" t="str">
        <f>IF(係数3!C926="","",係数3!C926)</f>
        <v>メニューB</v>
      </c>
      <c r="AX926" s="19">
        <f>IF(係数3!D926="","",係数3!D926)</f>
        <v>4.2700000000000002E-4</v>
      </c>
      <c r="AY926" s="19">
        <f>IF(係数3!E926="","",係数3!E926)</f>
        <v>4.2700000000000002E-4</v>
      </c>
      <c r="AZ926" s="19" t="str">
        <f>IF(係数3!F926="","",係数3!F926)</f>
        <v>飯田まちづくり電力(株)</v>
      </c>
      <c r="BA926" s="19" t="str">
        <f>IF(係数3!G926="","",係数3!G926)</f>
        <v>飯田まちづくり電力(株)_メニューB</v>
      </c>
      <c r="BB926" s="19">
        <f t="shared" si="32"/>
        <v>0.42700000000000005</v>
      </c>
      <c r="BD926" s="19" t="e">
        <f>IF(#REF!="","",#REF!)</f>
        <v>#REF!</v>
      </c>
    </row>
    <row r="927" spans="47:56">
      <c r="AU927" s="19" t="str">
        <f>IF(係数3!A927="","",係数3!A927)</f>
        <v/>
      </c>
      <c r="AV927" s="19" t="str">
        <f>IF(係数3!B927="","",係数3!B927)</f>
        <v/>
      </c>
      <c r="AW927" s="19" t="str">
        <f>IF(係数3!C927="","",係数3!C927)</f>
        <v>メニューC</v>
      </c>
      <c r="AX927" s="19">
        <f>IF(係数3!D927="","",係数3!D927)</f>
        <v>3.7599999999999998E-4</v>
      </c>
      <c r="AY927" s="19">
        <f>IF(係数3!E927="","",係数3!E927)</f>
        <v>3.7599999999999998E-4</v>
      </c>
      <c r="AZ927" s="19" t="str">
        <f>IF(係数3!F927="","",係数3!F927)</f>
        <v>飯田まちづくり電力(株)</v>
      </c>
      <c r="BA927" s="19" t="str">
        <f>IF(係数3!G927="","",係数3!G927)</f>
        <v>飯田まちづくり電力(株)_メニューC</v>
      </c>
      <c r="BB927" s="19">
        <f t="shared" si="32"/>
        <v>0.376</v>
      </c>
      <c r="BD927" s="19" t="e">
        <f>IF(#REF!="","",#REF!)</f>
        <v>#REF!</v>
      </c>
    </row>
    <row r="928" spans="47:56">
      <c r="AU928" s="19" t="str">
        <f>IF(係数3!A928="","",係数3!A928)</f>
        <v/>
      </c>
      <c r="AV928" s="19" t="str">
        <f>IF(係数3!B928="","",係数3!B928)</f>
        <v/>
      </c>
      <c r="AW928" s="19" t="str">
        <f>IF(係数3!C928="","",係数3!C928)</f>
        <v>メニューD</v>
      </c>
      <c r="AX928" s="19">
        <f>IF(係数3!D928="","",係数3!D928)</f>
        <v>2.9999999999999997E-4</v>
      </c>
      <c r="AY928" s="19">
        <f>IF(係数3!E928="","",係数3!E928)</f>
        <v>2.9999999999999997E-4</v>
      </c>
      <c r="AZ928" s="19" t="str">
        <f>IF(係数3!F928="","",係数3!F928)</f>
        <v>飯田まちづくり電力(株)</v>
      </c>
      <c r="BA928" s="19" t="str">
        <f>IF(係数3!G928="","",係数3!G928)</f>
        <v>飯田まちづくり電力(株)_メニューD</v>
      </c>
      <c r="BB928" s="19">
        <f t="shared" si="32"/>
        <v>0.3</v>
      </c>
      <c r="BD928" s="19" t="e">
        <f>IF(#REF!="","",#REF!)</f>
        <v>#REF!</v>
      </c>
    </row>
    <row r="929" spans="47:56">
      <c r="AU929" s="19" t="str">
        <f>IF(係数3!A929="","",係数3!A929)</f>
        <v/>
      </c>
      <c r="AV929" s="19" t="str">
        <f>IF(係数3!B929="","",係数3!B929)</f>
        <v/>
      </c>
      <c r="AW929" s="19" t="str">
        <f>IF(係数3!C929="","",係数3!C929)</f>
        <v>(参考値)事業者全体</v>
      </c>
      <c r="AX929" s="19">
        <f>IF(係数3!D929="","",係数3!D929)</f>
        <v>3.0200000000000002E-4</v>
      </c>
      <c r="AY929" s="19">
        <f>IF(係数3!E929="","",係数3!E929)</f>
        <v>3.0200000000000002E-4</v>
      </c>
      <c r="AZ929" s="19" t="str">
        <f>IF(係数3!F929="","",係数3!F929)</f>
        <v>飯田まちづくり電力(株)</v>
      </c>
      <c r="BA929" s="19" t="str">
        <f>IF(係数3!G929="","",係数3!G929)</f>
        <v>飯田まちづくり電力(株)_(参考値)事業者全体</v>
      </c>
      <c r="BB929" s="19">
        <f t="shared" si="32"/>
        <v>0.30200000000000005</v>
      </c>
      <c r="BD929" s="19" t="e">
        <f>IF(#REF!="","",#REF!)</f>
        <v>#REF!</v>
      </c>
    </row>
    <row r="930" spans="47:56">
      <c r="AU930" s="19" t="str">
        <f>IF(係数3!A930="","",係数3!A930)</f>
        <v>A0552</v>
      </c>
      <c r="AV930" s="19" t="str">
        <f>IF(係数3!B930="","",係数3!B930)</f>
        <v>イワタニ長野(株)</v>
      </c>
      <c r="AW930" s="19" t="str">
        <f>IF(係数3!C930="","",係数3!C930)</f>
        <v/>
      </c>
      <c r="AX930" s="19">
        <f>IF(係数3!D930="","",係数3!D930)</f>
        <v>4.1899999999999999E-4</v>
      </c>
      <c r="AY930" s="19">
        <f>IF(係数3!E930="","",係数3!E930)</f>
        <v>4.1899999999999999E-4</v>
      </c>
      <c r="AZ930" s="19" t="str">
        <f>IF(係数3!F930="","",係数3!F930)</f>
        <v>イワタニ長野(株)</v>
      </c>
      <c r="BA930" s="19" t="str">
        <f>IF(係数3!G930="","",係数3!G930)</f>
        <v>イワタニ長野(株)_</v>
      </c>
      <c r="BB930" s="19">
        <f t="shared" si="32"/>
        <v>0.41899999999999998</v>
      </c>
      <c r="BD930" s="19" t="e">
        <f>IF(#REF!="","",#REF!)</f>
        <v>#REF!</v>
      </c>
    </row>
    <row r="931" spans="47:56">
      <c r="AU931" s="19" t="str">
        <f>IF(係数3!A931="","",係数3!A931)</f>
        <v>A0553</v>
      </c>
      <c r="AV931" s="19" t="str">
        <f>IF(係数3!B931="","",係数3!B931)</f>
        <v>シェルジャパン(株)</v>
      </c>
      <c r="AW931" s="19" t="str">
        <f>IF(係数3!C931="","",係数3!C931)</f>
        <v>メニューA</v>
      </c>
      <c r="AX931" s="19">
        <f>IF(係数3!D931="","",係数3!D931)</f>
        <v>0</v>
      </c>
      <c r="AY931" s="19">
        <f>IF(係数3!E931="","",係数3!E931)</f>
        <v>0</v>
      </c>
      <c r="AZ931" s="19" t="str">
        <f>IF(係数3!F931="","",係数3!F931)</f>
        <v>シェルジャパン(株)</v>
      </c>
      <c r="BA931" s="19" t="str">
        <f>IF(係数3!G931="","",係数3!G931)</f>
        <v>シェルジャパン(株)_メニューA</v>
      </c>
      <c r="BB931" s="19">
        <f t="shared" si="32"/>
        <v>0</v>
      </c>
      <c r="BD931" s="19" t="e">
        <f>IF(#REF!="","",#REF!)</f>
        <v>#REF!</v>
      </c>
    </row>
    <row r="932" spans="47:56">
      <c r="AU932" s="19" t="str">
        <f>IF(係数3!A932="","",係数3!A932)</f>
        <v/>
      </c>
      <c r="AV932" s="19" t="str">
        <f>IF(係数3!B932="","",係数3!B932)</f>
        <v/>
      </c>
      <c r="AW932" s="19" t="str">
        <f>IF(係数3!C932="","",係数3!C932)</f>
        <v>メニューB</v>
      </c>
      <c r="AX932" s="19">
        <f>IF(係数3!D932="","",係数3!D932)</f>
        <v>2.9999999999999997E-4</v>
      </c>
      <c r="AY932" s="19">
        <f>IF(係数3!E932="","",係数3!E932)</f>
        <v>2.9999999999999997E-4</v>
      </c>
      <c r="AZ932" s="19" t="str">
        <f>IF(係数3!F932="","",係数3!F932)</f>
        <v>シェルジャパン(株)</v>
      </c>
      <c r="BA932" s="19" t="str">
        <f>IF(係数3!G932="","",係数3!G932)</f>
        <v>シェルジャパン(株)_メニューB</v>
      </c>
      <c r="BB932" s="19">
        <f t="shared" si="32"/>
        <v>0.3</v>
      </c>
      <c r="BD932" s="19" t="e">
        <f>IF(#REF!="","",#REF!)</f>
        <v>#REF!</v>
      </c>
    </row>
    <row r="933" spans="47:56">
      <c r="AU933" s="19" t="str">
        <f>IF(係数3!A933="","",係数3!A933)</f>
        <v/>
      </c>
      <c r="AV933" s="19" t="str">
        <f>IF(係数3!B933="","",係数3!B933)</f>
        <v/>
      </c>
      <c r="AW933" s="19" t="str">
        <f>IF(係数3!C933="","",係数3!C933)</f>
        <v>メニューC(残差)</v>
      </c>
      <c r="AX933" s="19">
        <f>IF(係数3!D933="","",係数3!D933)</f>
        <v>4.2200000000000001E-4</v>
      </c>
      <c r="AY933" s="19">
        <f>IF(係数3!E933="","",係数3!E933)</f>
        <v>4.2200000000000001E-4</v>
      </c>
      <c r="AZ933" s="19" t="str">
        <f>IF(係数3!F933="","",係数3!F933)</f>
        <v>シェルジャパン(株)</v>
      </c>
      <c r="BA933" s="19" t="str">
        <f>IF(係数3!G933="","",係数3!G933)</f>
        <v>シェルジャパン(株)_メニューC(残差)</v>
      </c>
      <c r="BB933" s="19">
        <f t="shared" si="32"/>
        <v>0.42199999999999999</v>
      </c>
      <c r="BD933" s="19" t="e">
        <f>IF(#REF!="","",#REF!)</f>
        <v>#REF!</v>
      </c>
    </row>
    <row r="934" spans="47:56">
      <c r="AU934" s="19" t="str">
        <f>IF(係数3!A934="","",係数3!A934)</f>
        <v/>
      </c>
      <c r="AV934" s="19" t="str">
        <f>IF(係数3!B934="","",係数3!B934)</f>
        <v/>
      </c>
      <c r="AW934" s="19" t="str">
        <f>IF(係数3!C934="","",係数3!C934)</f>
        <v>(参考値)事業者全体</v>
      </c>
      <c r="AX934" s="19">
        <f>IF(係数3!D934="","",係数3!D934)</f>
        <v>4.2200000000000001E-4</v>
      </c>
      <c r="AY934" s="19">
        <f>IF(係数3!E934="","",係数3!E934)</f>
        <v>4.2200000000000001E-4</v>
      </c>
      <c r="AZ934" s="19" t="str">
        <f>IF(係数3!F934="","",係数3!F934)</f>
        <v>シェルジャパン(株)</v>
      </c>
      <c r="BA934" s="19" t="str">
        <f>IF(係数3!G934="","",係数3!G934)</f>
        <v>シェルジャパン(株)_(参考値)事業者全体</v>
      </c>
      <c r="BB934" s="19">
        <f t="shared" si="32"/>
        <v>0.42199999999999999</v>
      </c>
      <c r="BD934" s="19" t="e">
        <f>IF(#REF!="","",#REF!)</f>
        <v>#REF!</v>
      </c>
    </row>
    <row r="935" spans="47:56">
      <c r="AU935" s="19" t="str">
        <f>IF(係数3!A935="","",係数3!A935)</f>
        <v>A0555</v>
      </c>
      <c r="AV935" s="19" t="str">
        <f>IF(係数3!B935="","",係数3!B935)</f>
        <v>石油資源開発(株)</v>
      </c>
      <c r="AW935" s="19" t="str">
        <f>IF(係数3!C935="","",係数3!C935)</f>
        <v/>
      </c>
      <c r="AX935" s="19">
        <f>IF(係数3!D935="","",係数3!D935)</f>
        <v>4.2200000000000001E-4</v>
      </c>
      <c r="AY935" s="19">
        <f>IF(係数3!E935="","",係数3!E935)</f>
        <v>4.2200000000000001E-4</v>
      </c>
      <c r="AZ935" s="19" t="str">
        <f>IF(係数3!F935="","",係数3!F935)</f>
        <v>石油資源開発(株)</v>
      </c>
      <c r="BA935" s="19" t="str">
        <f>IF(係数3!G935="","",係数3!G935)</f>
        <v>石油資源開発(株)_</v>
      </c>
      <c r="BB935" s="19">
        <f t="shared" si="32"/>
        <v>0.42199999999999999</v>
      </c>
      <c r="BD935" s="19" t="e">
        <f>IF(#REF!="","",#REF!)</f>
        <v>#REF!</v>
      </c>
    </row>
    <row r="936" spans="47:56">
      <c r="AU936" s="19" t="str">
        <f>IF(係数3!A936="","",係数3!A936)</f>
        <v>A0556</v>
      </c>
      <c r="AV936" s="19" t="str">
        <f>IF(係数3!B936="","",係数3!B936)</f>
        <v>越後天然ガス(株)</v>
      </c>
      <c r="AW936" s="19" t="str">
        <f>IF(係数3!C936="","",係数3!C936)</f>
        <v>メニューA</v>
      </c>
      <c r="AX936" s="19">
        <f>IF(係数3!D936="","",係数3!D936)</f>
        <v>0</v>
      </c>
      <c r="AY936" s="19">
        <f>IF(係数3!E936="","",係数3!E936)</f>
        <v>0</v>
      </c>
      <c r="AZ936" s="19" t="str">
        <f>IF(係数3!F936="","",係数3!F936)</f>
        <v>越後天然ガス(株)</v>
      </c>
      <c r="BA936" s="19" t="str">
        <f>IF(係数3!G936="","",係数3!G936)</f>
        <v>越後天然ガス(株)_メニューA</v>
      </c>
      <c r="BB936" s="19">
        <f t="shared" si="32"/>
        <v>0</v>
      </c>
      <c r="BD936" s="19" t="e">
        <f>IF(#REF!="","",#REF!)</f>
        <v>#REF!</v>
      </c>
    </row>
    <row r="937" spans="47:56">
      <c r="AU937" s="19" t="str">
        <f>IF(係数3!A937="","",係数3!A937)</f>
        <v/>
      </c>
      <c r="AV937" s="19" t="str">
        <f>IF(係数3!B937="","",係数3!B937)</f>
        <v/>
      </c>
      <c r="AW937" s="19" t="str">
        <f>IF(係数3!C937="","",係数3!C937)</f>
        <v>メニューB(残差)</v>
      </c>
      <c r="AX937" s="19">
        <f>IF(係数3!D937="","",係数3!D937)</f>
        <v>6.9800000000000005E-4</v>
      </c>
      <c r="AY937" s="19">
        <f>IF(係数3!E937="","",係数3!E937)</f>
        <v>6.9800000000000005E-4</v>
      </c>
      <c r="AZ937" s="19" t="str">
        <f>IF(係数3!F937="","",係数3!F937)</f>
        <v>越後天然ガス(株)</v>
      </c>
      <c r="BA937" s="19" t="str">
        <f>IF(係数3!G937="","",係数3!G937)</f>
        <v>越後天然ガス(株)_メニューB(残差)</v>
      </c>
      <c r="BB937" s="19">
        <f t="shared" si="32"/>
        <v>0.69800000000000006</v>
      </c>
      <c r="BD937" s="19" t="e">
        <f>IF(#REF!="","",#REF!)</f>
        <v>#REF!</v>
      </c>
    </row>
    <row r="938" spans="47:56">
      <c r="AU938" s="19" t="str">
        <f>IF(係数3!A938="","",係数3!A938)</f>
        <v/>
      </c>
      <c r="AV938" s="19" t="str">
        <f>IF(係数3!B938="","",係数3!B938)</f>
        <v/>
      </c>
      <c r="AW938" s="19" t="str">
        <f>IF(係数3!C938="","",係数3!C938)</f>
        <v>(参考値)事業者全体</v>
      </c>
      <c r="AX938" s="19">
        <f>IF(係数3!D938="","",係数3!D938)</f>
        <v>3.4400000000000001E-4</v>
      </c>
      <c r="AY938" s="19">
        <f>IF(係数3!E938="","",係数3!E938)</f>
        <v>3.4400000000000001E-4</v>
      </c>
      <c r="AZ938" s="19" t="str">
        <f>IF(係数3!F938="","",係数3!F938)</f>
        <v>越後天然ガス(株)</v>
      </c>
      <c r="BA938" s="19" t="str">
        <f>IF(係数3!G938="","",係数3!G938)</f>
        <v>越後天然ガス(株)_(参考値)事業者全体</v>
      </c>
      <c r="BB938" s="19">
        <f t="shared" si="32"/>
        <v>0.34400000000000003</v>
      </c>
      <c r="BD938" s="19" t="e">
        <f>IF(#REF!="","",#REF!)</f>
        <v>#REF!</v>
      </c>
    </row>
    <row r="939" spans="47:56">
      <c r="AU939" s="19" t="str">
        <f>IF(係数3!A939="","",係数3!A939)</f>
        <v>A0558</v>
      </c>
      <c r="AV939" s="19" t="str">
        <f>IF(係数3!B939="","",係数3!B939)</f>
        <v>坂戸ガス(株)</v>
      </c>
      <c r="AW939" s="19" t="str">
        <f>IF(係数3!C939="","",係数3!C939)</f>
        <v/>
      </c>
      <c r="AX939" s="19">
        <f>IF(係数3!D939="","",係数3!D939)</f>
        <v>3.88E-4</v>
      </c>
      <c r="AY939" s="19">
        <f>IF(係数3!E939="","",係数3!E939)</f>
        <v>3.88E-4</v>
      </c>
      <c r="AZ939" s="19" t="str">
        <f>IF(係数3!F939="","",係数3!F939)</f>
        <v>坂戸ガス(株)</v>
      </c>
      <c r="BA939" s="19" t="str">
        <f>IF(係数3!G939="","",係数3!G939)</f>
        <v>坂戸ガス(株)_</v>
      </c>
      <c r="BB939" s="19">
        <f t="shared" si="32"/>
        <v>0.38800000000000001</v>
      </c>
      <c r="BD939" s="19" t="e">
        <f>IF(#REF!="","",#REF!)</f>
        <v>#REF!</v>
      </c>
    </row>
    <row r="940" spans="47:56">
      <c r="AU940" s="19" t="str">
        <f>IF(係数3!A940="","",係数3!A940)</f>
        <v>A0559</v>
      </c>
      <c r="AV940" s="19" t="str">
        <f>IF(係数3!B940="","",係数3!B940)</f>
        <v>(株)デベロップ</v>
      </c>
      <c r="AW940" s="19" t="str">
        <f>IF(係数3!C940="","",係数3!C940)</f>
        <v/>
      </c>
      <c r="AX940" s="19">
        <f>IF(係数3!D940="","",係数3!D940)</f>
        <v>5.3999999999999998E-5</v>
      </c>
      <c r="AY940" s="19">
        <f>IF(係数3!E940="","",係数3!E940)</f>
        <v>5.3999999999999998E-5</v>
      </c>
      <c r="AZ940" s="19" t="str">
        <f>IF(係数3!F940="","",係数3!F940)</f>
        <v>(株)デベロップ</v>
      </c>
      <c r="BA940" s="19" t="str">
        <f>IF(係数3!G940="","",係数3!G940)</f>
        <v>(株)デベロップ_</v>
      </c>
      <c r="BB940" s="19">
        <f t="shared" si="32"/>
        <v>5.3999999999999999E-2</v>
      </c>
      <c r="BD940" s="19" t="e">
        <f>IF(#REF!="","",#REF!)</f>
        <v>#REF!</v>
      </c>
    </row>
    <row r="941" spans="47:56">
      <c r="AU941" s="19" t="str">
        <f>IF(係数3!A941="","",係数3!A941)</f>
        <v>A0560</v>
      </c>
      <c r="AV941" s="19" t="str">
        <f>IF(係数3!B941="","",係数3!B941)</f>
        <v>(株)テレ・マーカー</v>
      </c>
      <c r="AW941" s="19" t="str">
        <f>IF(係数3!C941="","",係数3!C941)</f>
        <v/>
      </c>
      <c r="AX941" s="19">
        <f>IF(係数3!D941="","",係数3!D941)</f>
        <v>8.1800000000000004E-4</v>
      </c>
      <c r="AY941" s="19">
        <f>IF(係数3!E941="","",係数3!E941)</f>
        <v>8.1800000000000004E-4</v>
      </c>
      <c r="AZ941" s="19" t="str">
        <f>IF(係数3!F941="","",係数3!F941)</f>
        <v>(株)テレ・マーカー</v>
      </c>
      <c r="BA941" s="19" t="str">
        <f>IF(係数3!G941="","",係数3!G941)</f>
        <v>(株)テレ・マーカー_</v>
      </c>
      <c r="BB941" s="19">
        <f t="shared" si="32"/>
        <v>0.81800000000000006</v>
      </c>
      <c r="BD941" s="19" t="e">
        <f>IF(#REF!="","",#REF!)</f>
        <v>#REF!</v>
      </c>
    </row>
    <row r="942" spans="47:56">
      <c r="AU942" s="19" t="str">
        <f>IF(係数3!A942="","",係数3!A942)</f>
        <v>A0562</v>
      </c>
      <c r="AV942" s="19" t="str">
        <f>IF(係数3!B942="","",係数3!B942)</f>
        <v>MGCエネルギー(株)</v>
      </c>
      <c r="AW942" s="19" t="str">
        <f>IF(係数3!C942="","",係数3!C942)</f>
        <v/>
      </c>
      <c r="AX942" s="19">
        <f>IF(係数3!D942="","",係数3!D942)</f>
        <v>2.7099999999999997E-4</v>
      </c>
      <c r="AY942" s="19">
        <f>IF(係数3!E942="","",係数3!E942)</f>
        <v>2.7099999999999997E-4</v>
      </c>
      <c r="AZ942" s="19" t="str">
        <f>IF(係数3!F942="","",係数3!F942)</f>
        <v>MGCエネルギー(株)</v>
      </c>
      <c r="BA942" s="19" t="str">
        <f>IF(係数3!G942="","",係数3!G942)</f>
        <v>MGCエネルギー(株)_</v>
      </c>
      <c r="BB942" s="19">
        <f t="shared" si="32"/>
        <v>0.27099999999999996</v>
      </c>
      <c r="BD942" s="19" t="e">
        <f>IF(#REF!="","",#REF!)</f>
        <v>#REF!</v>
      </c>
    </row>
    <row r="943" spans="47:56">
      <c r="AU943" s="19" t="str">
        <f>IF(係数3!A943="","",係数3!A943)</f>
        <v>A0565</v>
      </c>
      <c r="AV943" s="19" t="str">
        <f>IF(係数3!B943="","",係数3!B943)</f>
        <v>福島フェニックス電力(株)</v>
      </c>
      <c r="AW943" s="19" t="str">
        <f>IF(係数3!C943="","",係数3!C943)</f>
        <v/>
      </c>
      <c r="AX943" s="19">
        <f>IF(係数3!D943="","",係数3!D943)</f>
        <v>4.1399999999999998E-4</v>
      </c>
      <c r="AY943" s="19">
        <f>IF(係数3!E943="","",係数3!E943)</f>
        <v>4.1399999999999998E-4</v>
      </c>
      <c r="AZ943" s="19" t="str">
        <f>IF(係数3!F943="","",係数3!F943)</f>
        <v>福島フェニックス電力(株)</v>
      </c>
      <c r="BA943" s="19" t="str">
        <f>IF(係数3!G943="","",係数3!G943)</f>
        <v>福島フェニックス電力(株)_</v>
      </c>
      <c r="BB943" s="19">
        <f t="shared" si="32"/>
        <v>0.41399999999999998</v>
      </c>
      <c r="BD943" s="19" t="e">
        <f>IF(#REF!="","",#REF!)</f>
        <v>#REF!</v>
      </c>
    </row>
    <row r="944" spans="47:56">
      <c r="AU944" s="19" t="str">
        <f>IF(係数3!A944="","",係数3!A944)</f>
        <v>A0567</v>
      </c>
      <c r="AV944" s="19" t="str">
        <f>IF(係数3!B944="","",係数3!B944)</f>
        <v>(株)美作国電力</v>
      </c>
      <c r="AW944" s="19" t="str">
        <f>IF(係数3!C944="","",係数3!C944)</f>
        <v/>
      </c>
      <c r="AX944" s="19">
        <f>IF(係数3!D944="","",係数3!D944)</f>
        <v>4.4700000000000002E-4</v>
      </c>
      <c r="AY944" s="19">
        <f>IF(係数3!E944="","",係数3!E944)</f>
        <v>4.4700000000000002E-4</v>
      </c>
      <c r="AZ944" s="19" t="str">
        <f>IF(係数3!F944="","",係数3!F944)</f>
        <v>(株)美作国電力</v>
      </c>
      <c r="BA944" s="19" t="str">
        <f>IF(係数3!G944="","",係数3!G944)</f>
        <v>(株)美作国電力_</v>
      </c>
      <c r="BB944" s="19">
        <f t="shared" si="32"/>
        <v>0.44700000000000001</v>
      </c>
      <c r="BD944" s="19" t="e">
        <f>IF(#REF!="","",#REF!)</f>
        <v>#REF!</v>
      </c>
    </row>
    <row r="945" spans="47:56">
      <c r="AU945" s="19" t="str">
        <f>IF(係数3!A945="","",係数3!A945)</f>
        <v>A0570</v>
      </c>
      <c r="AV945" s="19" t="str">
        <f>IF(係数3!B945="","",係数3!B945)</f>
        <v>八幡商事(株)</v>
      </c>
      <c r="AW945" s="19" t="str">
        <f>IF(係数3!C945="","",係数3!C945)</f>
        <v/>
      </c>
      <c r="AX945" s="19">
        <f>IF(係数3!D945="","",係数3!D945)</f>
        <v>4.1899999999999999E-4</v>
      </c>
      <c r="AY945" s="19">
        <f>IF(係数3!E945="","",係数3!E945)</f>
        <v>4.1899999999999999E-4</v>
      </c>
      <c r="AZ945" s="19" t="str">
        <f>IF(係数3!F945="","",係数3!F945)</f>
        <v>八幡商事(株)</v>
      </c>
      <c r="BA945" s="19" t="str">
        <f>IF(係数3!G945="","",係数3!G945)</f>
        <v>八幡商事(株)_</v>
      </c>
      <c r="BB945" s="19">
        <f t="shared" si="32"/>
        <v>0.41899999999999998</v>
      </c>
      <c r="BD945" s="19" t="e">
        <f>IF(#REF!="","",#REF!)</f>
        <v>#REF!</v>
      </c>
    </row>
    <row r="946" spans="47:56">
      <c r="AU946" s="19" t="str">
        <f>IF(係数3!A946="","",係数3!A946)</f>
        <v>A0571</v>
      </c>
      <c r="AV946" s="19" t="str">
        <f>IF(係数3!B946="","",係数3!B946)</f>
        <v>おいでんエネルギー(株)</v>
      </c>
      <c r="AW946" s="19" t="str">
        <f>IF(係数3!C946="","",係数3!C946)</f>
        <v>メニューA</v>
      </c>
      <c r="AX946" s="19">
        <f>IF(係数3!D946="","",係数3!D946)</f>
        <v>0</v>
      </c>
      <c r="AY946" s="19">
        <f>IF(係数3!E946="","",係数3!E946)</f>
        <v>0</v>
      </c>
      <c r="AZ946" s="19" t="str">
        <f>IF(係数3!F946="","",係数3!F946)</f>
        <v>おいでんエネルギー(株)</v>
      </c>
      <c r="BA946" s="19" t="str">
        <f>IF(係数3!G946="","",係数3!G946)</f>
        <v>おいでんエネルギー(株)_メニューA</v>
      </c>
      <c r="BB946" s="19">
        <f t="shared" si="32"/>
        <v>0</v>
      </c>
      <c r="BD946" s="19" t="e">
        <f>IF(#REF!="","",#REF!)</f>
        <v>#REF!</v>
      </c>
    </row>
    <row r="947" spans="47:56">
      <c r="AU947" s="19" t="str">
        <f>IF(係数3!A947="","",係数3!A947)</f>
        <v/>
      </c>
      <c r="AV947" s="19" t="str">
        <f>IF(係数3!B947="","",係数3!B947)</f>
        <v/>
      </c>
      <c r="AW947" s="19" t="str">
        <f>IF(係数3!C947="","",係数3!C947)</f>
        <v>メニューB</v>
      </c>
      <c r="AX947" s="19">
        <f>IF(係数3!D947="","",係数3!D947)</f>
        <v>0</v>
      </c>
      <c r="AY947" s="19">
        <f>IF(係数3!E947="","",係数3!E947)</f>
        <v>0</v>
      </c>
      <c r="AZ947" s="19" t="str">
        <f>IF(係数3!F947="","",係数3!F947)</f>
        <v>おいでんエネルギー(株)</v>
      </c>
      <c r="BA947" s="19" t="str">
        <f>IF(係数3!G947="","",係数3!G947)</f>
        <v>おいでんエネルギー(株)_メニューB</v>
      </c>
      <c r="BB947" s="19">
        <f t="shared" si="32"/>
        <v>0</v>
      </c>
      <c r="BD947" s="19" t="e">
        <f>IF(#REF!="","",#REF!)</f>
        <v>#REF!</v>
      </c>
    </row>
    <row r="948" spans="47:56">
      <c r="AU948" s="19" t="str">
        <f>IF(係数3!A948="","",係数3!A948)</f>
        <v/>
      </c>
      <c r="AV948" s="19" t="str">
        <f>IF(係数3!B948="","",係数3!B948)</f>
        <v/>
      </c>
      <c r="AW948" s="19" t="str">
        <f>IF(係数3!C948="","",係数3!C948)</f>
        <v>メニューC(残差)</v>
      </c>
      <c r="AX948" s="19">
        <f>IF(係数3!D948="","",係数3!D948)</f>
        <v>4.2200000000000001E-4</v>
      </c>
      <c r="AY948" s="19">
        <f>IF(係数3!E948="","",係数3!E948)</f>
        <v>4.2200000000000001E-4</v>
      </c>
      <c r="AZ948" s="19" t="str">
        <f>IF(係数3!F948="","",係数3!F948)</f>
        <v>おいでんエネルギー(株)</v>
      </c>
      <c r="BA948" s="19" t="str">
        <f>IF(係数3!G948="","",係数3!G948)</f>
        <v>おいでんエネルギー(株)_メニューC(残差)</v>
      </c>
      <c r="BB948" s="19">
        <f t="shared" si="32"/>
        <v>0.42199999999999999</v>
      </c>
      <c r="BD948" s="19" t="e">
        <f>IF(#REF!="","",#REF!)</f>
        <v>#REF!</v>
      </c>
    </row>
    <row r="949" spans="47:56">
      <c r="AU949" s="19" t="str">
        <f>IF(係数3!A949="","",係数3!A949)</f>
        <v/>
      </c>
      <c r="AV949" s="19" t="str">
        <f>IF(係数3!B949="","",係数3!B949)</f>
        <v/>
      </c>
      <c r="AW949" s="19" t="str">
        <f>IF(係数3!C949="","",係数3!C949)</f>
        <v>(参考値)事業者全体</v>
      </c>
      <c r="AX949" s="19">
        <f>IF(係数3!D949="","",係数3!D949)</f>
        <v>2.8E-5</v>
      </c>
      <c r="AY949" s="19">
        <f>IF(係数3!E949="","",係数3!E949)</f>
        <v>2.8E-5</v>
      </c>
      <c r="AZ949" s="19" t="str">
        <f>IF(係数3!F949="","",係数3!F949)</f>
        <v>おいでんエネルギー(株)</v>
      </c>
      <c r="BA949" s="19" t="str">
        <f>IF(係数3!G949="","",係数3!G949)</f>
        <v>おいでんエネルギー(株)_(参考値)事業者全体</v>
      </c>
      <c r="BB949" s="19">
        <f t="shared" si="32"/>
        <v>2.8000000000000001E-2</v>
      </c>
      <c r="BD949" s="19" t="e">
        <f>IF(#REF!="","",#REF!)</f>
        <v>#REF!</v>
      </c>
    </row>
    <row r="950" spans="47:56">
      <c r="AU950" s="19" t="str">
        <f>IF(係数3!A950="","",係数3!A950)</f>
        <v>A0572</v>
      </c>
      <c r="AV950" s="19" t="str">
        <f>IF(係数3!B950="","",係数3!B950)</f>
        <v>(株)イシオ</v>
      </c>
      <c r="AW950" s="19" t="str">
        <f>IF(係数3!C950="","",係数3!C950)</f>
        <v/>
      </c>
      <c r="AX950" s="19">
        <f>IF(係数3!D950="","",係数3!D950)</f>
        <v>6.4300000000000002E-4</v>
      </c>
      <c r="AY950" s="19">
        <f>IF(係数3!E950="","",係数3!E950)</f>
        <v>6.4300000000000002E-4</v>
      </c>
      <c r="AZ950" s="19" t="str">
        <f>IF(係数3!F950="","",係数3!F950)</f>
        <v>(株)イシオ</v>
      </c>
      <c r="BA950" s="19" t="str">
        <f>IF(係数3!G950="","",係数3!G950)</f>
        <v>(株)イシオ_</v>
      </c>
      <c r="BB950" s="19">
        <f t="shared" si="32"/>
        <v>0.64300000000000002</v>
      </c>
      <c r="BD950" s="19" t="e">
        <f>IF(#REF!="","",#REF!)</f>
        <v>#REF!</v>
      </c>
    </row>
    <row r="951" spans="47:56">
      <c r="AU951" s="19" t="str">
        <f>IF(係数3!A951="","",係数3!A951)</f>
        <v>A0573</v>
      </c>
      <c r="AV951" s="19" t="str">
        <f>IF(係数3!B951="","",係数3!B951)</f>
        <v>北陸電力ビズ・エナジーソリューション(株)</v>
      </c>
      <c r="AW951" s="19" t="str">
        <f>IF(係数3!C951="","",係数3!C951)</f>
        <v>メニューA</v>
      </c>
      <c r="AX951" s="19">
        <f>IF(係数3!D951="","",係数3!D951)</f>
        <v>0</v>
      </c>
      <c r="AY951" s="19">
        <f>IF(係数3!E951="","",係数3!E951)</f>
        <v>0</v>
      </c>
      <c r="AZ951" s="19" t="str">
        <f>IF(係数3!F951="","",係数3!F951)</f>
        <v>北陸電力ビズ・エナジーソリューション(株)</v>
      </c>
      <c r="BA951" s="19" t="str">
        <f>IF(係数3!G951="","",係数3!G951)</f>
        <v>北陸電力ビズ・エナジーソリューション(株)_メニューA</v>
      </c>
      <c r="BB951" s="19">
        <f t="shared" si="32"/>
        <v>0</v>
      </c>
      <c r="BD951" s="19" t="e">
        <f>IF(#REF!="","",#REF!)</f>
        <v>#REF!</v>
      </c>
    </row>
    <row r="952" spans="47:56">
      <c r="AU952" s="19" t="str">
        <f>IF(係数3!A952="","",係数3!A952)</f>
        <v/>
      </c>
      <c r="AV952" s="19" t="str">
        <f>IF(係数3!B952="","",係数3!B952)</f>
        <v/>
      </c>
      <c r="AW952" s="19" t="str">
        <f>IF(係数3!C952="","",係数3!C952)</f>
        <v>メニューB(残差)</v>
      </c>
      <c r="AX952" s="19">
        <f>IF(係数3!D952="","",係数3!D952)</f>
        <v>4.7399999999999997E-4</v>
      </c>
      <c r="AY952" s="19">
        <f>IF(係数3!E952="","",係数3!E952)</f>
        <v>4.7399999999999997E-4</v>
      </c>
      <c r="AZ952" s="19" t="str">
        <f>IF(係数3!F952="","",係数3!F952)</f>
        <v>北陸電力ビズ・エナジーソリューション(株)</v>
      </c>
      <c r="BA952" s="19" t="str">
        <f>IF(係数3!G952="","",係数3!G952)</f>
        <v>北陸電力ビズ・エナジーソリューション(株)_メニューB(残差)</v>
      </c>
      <c r="BB952" s="19">
        <f t="shared" si="32"/>
        <v>0.47399999999999998</v>
      </c>
      <c r="BD952" s="19" t="e">
        <f>IF(#REF!="","",#REF!)</f>
        <v>#REF!</v>
      </c>
    </row>
    <row r="953" spans="47:56">
      <c r="AU953" s="19" t="str">
        <f>IF(係数3!A953="","",係数3!A953)</f>
        <v/>
      </c>
      <c r="AV953" s="19" t="str">
        <f>IF(係数3!B953="","",係数3!B953)</f>
        <v/>
      </c>
      <c r="AW953" s="19" t="str">
        <f>IF(係数3!C953="","",係数3!C953)</f>
        <v>(参考値)事業者全体</v>
      </c>
      <c r="AX953" s="19">
        <f>IF(係数3!D953="","",係数3!D953)</f>
        <v>4.6999999999999999E-4</v>
      </c>
      <c r="AY953" s="19">
        <f>IF(係数3!E953="","",係数3!E953)</f>
        <v>4.6999999999999999E-4</v>
      </c>
      <c r="AZ953" s="19" t="str">
        <f>IF(係数3!F953="","",係数3!F953)</f>
        <v>北陸電力ビズ・エナジーソリューション(株)</v>
      </c>
      <c r="BA953" s="19" t="str">
        <f>IF(係数3!G953="","",係数3!G953)</f>
        <v>北陸電力ビズ・エナジーソリューション(株)_(参考値)事業者全体</v>
      </c>
      <c r="BB953" s="19">
        <f t="shared" si="32"/>
        <v>0.47</v>
      </c>
      <c r="BD953" s="19" t="e">
        <f>IF(#REF!="","",#REF!)</f>
        <v>#REF!</v>
      </c>
    </row>
    <row r="954" spans="47:56">
      <c r="AU954" s="19" t="str">
        <f>IF(係数3!A954="","",係数3!A954)</f>
        <v>A0574</v>
      </c>
      <c r="AV954" s="19" t="str">
        <f>IF(係数3!B954="","",係数3!B954)</f>
        <v>リニューアブルトレード(株)</v>
      </c>
      <c r="AW954" s="19" t="str">
        <f>IF(係数3!C954="","",係数3!C954)</f>
        <v/>
      </c>
      <c r="AX954" s="19">
        <f>IF(係数3!D954="","",係数3!D954)</f>
        <v>6.1700000000000004E-4</v>
      </c>
      <c r="AY954" s="19">
        <f>IF(係数3!E954="","",係数3!E954)</f>
        <v>6.1700000000000004E-4</v>
      </c>
      <c r="AZ954" s="19" t="str">
        <f>IF(係数3!F954="","",係数3!F954)</f>
        <v>リニューアブルトレード(株)</v>
      </c>
      <c r="BA954" s="19" t="str">
        <f>IF(係数3!G954="","",係数3!G954)</f>
        <v>リニューアブルトレード(株)_</v>
      </c>
      <c r="BB954" s="19">
        <f t="shared" si="32"/>
        <v>0.61699999999999999</v>
      </c>
      <c r="BD954" s="19" t="e">
        <f>IF(#REF!="","",#REF!)</f>
        <v>#REF!</v>
      </c>
    </row>
    <row r="955" spans="47:56">
      <c r="AU955" s="19" t="str">
        <f>IF(係数3!A955="","",係数3!A955)</f>
        <v>A0577</v>
      </c>
      <c r="AV955" s="19" t="str">
        <f>IF(係数3!B955="","",係数3!B955)</f>
        <v>ICT伊那みらいでんき(株)(旧:丸紅伊那みらいでんき(株))</v>
      </c>
      <c r="AW955" s="19" t="str">
        <f>IF(係数3!C955="","",係数3!C955)</f>
        <v>メニューA</v>
      </c>
      <c r="AX955" s="19">
        <f>IF(係数3!D955="","",係数3!D955)</f>
        <v>0</v>
      </c>
      <c r="AY955" s="19">
        <f>IF(係数3!E955="","",係数3!E955)</f>
        <v>0</v>
      </c>
      <c r="AZ955" s="19" t="str">
        <f>IF(係数3!F955="","",係数3!F955)</f>
        <v>ICT伊那みらいでんき(株)(旧:丸紅伊那みらいでんき(株))</v>
      </c>
      <c r="BA955" s="19" t="str">
        <f>IF(係数3!G955="","",係数3!G955)</f>
        <v>ICT伊那みらいでんき(株)(旧:丸紅伊那みらいでんき(株))_メニューA</v>
      </c>
      <c r="BB955" s="19">
        <f t="shared" si="32"/>
        <v>0</v>
      </c>
      <c r="BD955" s="19" t="e">
        <f>IF(#REF!="","",#REF!)</f>
        <v>#REF!</v>
      </c>
    </row>
    <row r="956" spans="47:56">
      <c r="AU956" s="19" t="str">
        <f>IF(係数3!A956="","",係数3!A956)</f>
        <v/>
      </c>
      <c r="AV956" s="19" t="str">
        <f>IF(係数3!B956="","",係数3!B956)</f>
        <v/>
      </c>
      <c r="AW956" s="19" t="str">
        <f>IF(係数3!C956="","",係数3!C956)</f>
        <v>メニューB(残差)</v>
      </c>
      <c r="AX956" s="19">
        <f>IF(係数3!D956="","",係数3!D956)</f>
        <v>3.6699999999999998E-4</v>
      </c>
      <c r="AY956" s="19">
        <f>IF(係数3!E956="","",係数3!E956)</f>
        <v>3.6699999999999998E-4</v>
      </c>
      <c r="AZ956" s="19" t="str">
        <f>IF(係数3!F956="","",係数3!F956)</f>
        <v>ICT伊那みらいでんき(株)(旧:丸紅伊那みらいでんき(株))</v>
      </c>
      <c r="BA956" s="19" t="str">
        <f>IF(係数3!G956="","",係数3!G956)</f>
        <v>ICT伊那みらいでんき(株)(旧:丸紅伊那みらいでんき(株))_メニューB(残差)</v>
      </c>
      <c r="BB956" s="19">
        <f t="shared" si="32"/>
        <v>0.36699999999999999</v>
      </c>
      <c r="BD956" s="19" t="e">
        <f>IF(#REF!="","",#REF!)</f>
        <v>#REF!</v>
      </c>
    </row>
    <row r="957" spans="47:56">
      <c r="AU957" s="19" t="str">
        <f>IF(係数3!A957="","",係数3!A957)</f>
        <v/>
      </c>
      <c r="AV957" s="19" t="str">
        <f>IF(係数3!B957="","",係数3!B957)</f>
        <v/>
      </c>
      <c r="AW957" s="19" t="str">
        <f>IF(係数3!C957="","",係数3!C957)</f>
        <v>(参考値)事業者全体</v>
      </c>
      <c r="AX957" s="19">
        <f>IF(係数3!D957="","",係数3!D957)</f>
        <v>3.4299999999999999E-4</v>
      </c>
      <c r="AY957" s="19">
        <f>IF(係数3!E957="","",係数3!E957)</f>
        <v>3.4299999999999999E-4</v>
      </c>
      <c r="AZ957" s="19" t="str">
        <f>IF(係数3!F957="","",係数3!F957)</f>
        <v>ICT伊那みらいでんき(株)(旧:丸紅伊那みらいでんき(株))</v>
      </c>
      <c r="BA957" s="19" t="str">
        <f>IF(係数3!G957="","",係数3!G957)</f>
        <v>ICT伊那みらいでんき(株)(旧:丸紅伊那みらいでんき(株))_(参考値)事業者全体</v>
      </c>
      <c r="BB957" s="19">
        <f t="shared" si="32"/>
        <v>0.34299999999999997</v>
      </c>
      <c r="BD957" s="19" t="e">
        <f>IF(#REF!="","",#REF!)</f>
        <v>#REF!</v>
      </c>
    </row>
    <row r="958" spans="47:56">
      <c r="AU958" s="19" t="str">
        <f>IF(係数3!A958="","",係数3!A958)</f>
        <v>A0578</v>
      </c>
      <c r="AV958" s="19" t="str">
        <f>IF(係数3!B958="","",係数3!B958)</f>
        <v>富士山エナジー(株)</v>
      </c>
      <c r="AW958" s="19" t="str">
        <f>IF(係数3!C958="","",係数3!C958)</f>
        <v/>
      </c>
      <c r="AX958" s="19">
        <f>IF(係数3!D958="","",係数3!D958)</f>
        <v>5.1800000000000001E-4</v>
      </c>
      <c r="AY958" s="19">
        <f>IF(係数3!E958="","",係数3!E958)</f>
        <v>5.1800000000000001E-4</v>
      </c>
      <c r="AZ958" s="19" t="str">
        <f>IF(係数3!F958="","",係数3!F958)</f>
        <v>富士山エナジー(株)</v>
      </c>
      <c r="BA958" s="19" t="str">
        <f>IF(係数3!G958="","",係数3!G958)</f>
        <v>富士山エナジー(株)_</v>
      </c>
      <c r="BB958" s="19">
        <f t="shared" si="32"/>
        <v>0.51800000000000002</v>
      </c>
      <c r="BD958" s="19" t="e">
        <f>IF(#REF!="","",#REF!)</f>
        <v>#REF!</v>
      </c>
    </row>
    <row r="959" spans="47:56">
      <c r="AU959" s="19" t="str">
        <f>IF(係数3!A959="","",係数3!A959)</f>
        <v>A0581</v>
      </c>
      <c r="AV959" s="19" t="str">
        <f>IF(係数3!B959="","",係数3!B959)</f>
        <v>WSエナジー(株)</v>
      </c>
      <c r="AW959" s="19" t="str">
        <f>IF(係数3!C959="","",係数3!C959)</f>
        <v/>
      </c>
      <c r="AX959" s="19">
        <f>IF(係数3!D959="","",係数3!D959)</f>
        <v>4.1899999999999999E-4</v>
      </c>
      <c r="AY959" s="19">
        <f>IF(係数3!E959="","",係数3!E959)</f>
        <v>4.1899999999999999E-4</v>
      </c>
      <c r="AZ959" s="19" t="str">
        <f>IF(係数3!F959="","",係数3!F959)</f>
        <v>WSエナジー(株)</v>
      </c>
      <c r="BA959" s="19" t="str">
        <f>IF(係数3!G959="","",係数3!G959)</f>
        <v>WSエナジー(株)_</v>
      </c>
      <c r="BB959" s="19">
        <f t="shared" si="32"/>
        <v>0.41899999999999998</v>
      </c>
      <c r="BD959" s="19" t="e">
        <f>IF(#REF!="","",#REF!)</f>
        <v>#REF!</v>
      </c>
    </row>
    <row r="960" spans="47:56">
      <c r="AU960" s="19" t="str">
        <f>IF(係数3!A960="","",係数3!A960)</f>
        <v>A0582</v>
      </c>
      <c r="AV960" s="19" t="str">
        <f>IF(係数3!B960="","",係数3!B960)</f>
        <v>TERA Energy(株)</v>
      </c>
      <c r="AW960" s="19" t="str">
        <f>IF(係数3!C960="","",係数3!C960)</f>
        <v>メニューA</v>
      </c>
      <c r="AX960" s="19">
        <f>IF(係数3!D960="","",係数3!D960)</f>
        <v>0</v>
      </c>
      <c r="AY960" s="19">
        <f>IF(係数3!E960="","",係数3!E960)</f>
        <v>0</v>
      </c>
      <c r="AZ960" s="19" t="str">
        <f>IF(係数3!F960="","",係数3!F960)</f>
        <v>TERA Energy(株)</v>
      </c>
      <c r="BA960" s="19" t="str">
        <f>IF(係数3!G960="","",係数3!G960)</f>
        <v>TERA Energy(株)_メニューA</v>
      </c>
      <c r="BB960" s="19">
        <f t="shared" si="32"/>
        <v>0</v>
      </c>
      <c r="BD960" s="19" t="e">
        <f>IF(#REF!="","",#REF!)</f>
        <v>#REF!</v>
      </c>
    </row>
    <row r="961" spans="47:56">
      <c r="AU961" s="19" t="str">
        <f>IF(係数3!A961="","",係数3!A961)</f>
        <v/>
      </c>
      <c r="AV961" s="19" t="str">
        <f>IF(係数3!B961="","",係数3!B961)</f>
        <v/>
      </c>
      <c r="AW961" s="19" t="str">
        <f>IF(係数3!C961="","",係数3!C961)</f>
        <v>メニューB</v>
      </c>
      <c r="AX961" s="19">
        <f>IF(係数3!D961="","",係数3!D961)</f>
        <v>4.0099999999999999E-4</v>
      </c>
      <c r="AY961" s="19">
        <f>IF(係数3!E961="","",係数3!E961)</f>
        <v>4.0099999999999999E-4</v>
      </c>
      <c r="AZ961" s="19" t="str">
        <f>IF(係数3!F961="","",係数3!F961)</f>
        <v>TERA Energy(株)</v>
      </c>
      <c r="BA961" s="19" t="str">
        <f>IF(係数3!G961="","",係数3!G961)</f>
        <v>TERA Energy(株)_メニューB</v>
      </c>
      <c r="BB961" s="19">
        <f t="shared" si="32"/>
        <v>0.40099999999999997</v>
      </c>
      <c r="BD961" s="19" t="e">
        <f>IF(#REF!="","",#REF!)</f>
        <v>#REF!</v>
      </c>
    </row>
    <row r="962" spans="47:56">
      <c r="AU962" s="19" t="str">
        <f>IF(係数3!A962="","",係数3!A962)</f>
        <v/>
      </c>
      <c r="AV962" s="19" t="str">
        <f>IF(係数3!B962="","",係数3!B962)</f>
        <v/>
      </c>
      <c r="AW962" s="19" t="str">
        <f>IF(係数3!C962="","",係数3!C962)</f>
        <v>(参考値)事業者全体</v>
      </c>
      <c r="AX962" s="19">
        <f>IF(係数3!D962="","",係数3!D962)</f>
        <v>3.97E-4</v>
      </c>
      <c r="AY962" s="19">
        <f>IF(係数3!E962="","",係数3!E962)</f>
        <v>3.97E-4</v>
      </c>
      <c r="AZ962" s="19" t="str">
        <f>IF(係数3!F962="","",係数3!F962)</f>
        <v>TERA Energy(株)</v>
      </c>
      <c r="BA962" s="19" t="str">
        <f>IF(係数3!G962="","",係数3!G962)</f>
        <v>TERA Energy(株)_(参考値)事業者全体</v>
      </c>
      <c r="BB962" s="19">
        <f t="shared" si="32"/>
        <v>0.39700000000000002</v>
      </c>
      <c r="BD962" s="19" t="e">
        <f>IF(#REF!="","",#REF!)</f>
        <v>#REF!</v>
      </c>
    </row>
    <row r="963" spans="47:56">
      <c r="AU963" s="19" t="str">
        <f>IF(係数3!A963="","",係数3!A963)</f>
        <v>A0584</v>
      </c>
      <c r="AV963" s="19" t="str">
        <f>IF(係数3!B963="","",係数3!B963)</f>
        <v>MCPD(株)</v>
      </c>
      <c r="AW963" s="19" t="str">
        <f>IF(係数3!C963="","",係数3!C963)</f>
        <v>メニューA</v>
      </c>
      <c r="AX963" s="19">
        <f>IF(係数3!D963="","",係数3!D963)</f>
        <v>0</v>
      </c>
      <c r="AY963" s="19">
        <f>IF(係数3!E963="","",係数3!E963)</f>
        <v>0</v>
      </c>
      <c r="AZ963" s="19" t="str">
        <f>IF(係数3!F963="","",係数3!F963)</f>
        <v>MCPD(株)</v>
      </c>
      <c r="BA963" s="19" t="str">
        <f>IF(係数3!G963="","",係数3!G963)</f>
        <v>MCPD(株)_メニューA</v>
      </c>
      <c r="BB963" s="19">
        <f t="shared" si="32"/>
        <v>0</v>
      </c>
      <c r="BD963" s="19" t="e">
        <f>IF(#REF!="","",#REF!)</f>
        <v>#REF!</v>
      </c>
    </row>
    <row r="964" spans="47:56">
      <c r="AU964" s="19" t="str">
        <f>IF(係数3!A964="","",係数3!A964)</f>
        <v/>
      </c>
      <c r="AV964" s="19" t="str">
        <f>IF(係数3!B964="","",係数3!B964)</f>
        <v/>
      </c>
      <c r="AW964" s="19" t="str">
        <f>IF(係数3!C964="","",係数3!C964)</f>
        <v>メニューB(残差)</v>
      </c>
      <c r="AX964" s="19">
        <f>IF(係数3!D964="","",係数3!D964)</f>
        <v>3.3399999999999999E-4</v>
      </c>
      <c r="AY964" s="19">
        <f>IF(係数3!E964="","",係数3!E964)</f>
        <v>3.3399999999999999E-4</v>
      </c>
      <c r="AZ964" s="19" t="str">
        <f>IF(係数3!F964="","",係数3!F964)</f>
        <v>MCPD(株)</v>
      </c>
      <c r="BA964" s="19" t="str">
        <f>IF(係数3!G964="","",係数3!G964)</f>
        <v>MCPD(株)_メニューB(残差)</v>
      </c>
      <c r="BB964" s="19">
        <f t="shared" si="32"/>
        <v>0.33399999999999996</v>
      </c>
      <c r="BD964" s="19" t="e">
        <f>IF(#REF!="","",#REF!)</f>
        <v>#REF!</v>
      </c>
    </row>
    <row r="965" spans="47:56">
      <c r="AU965" s="19" t="str">
        <f>IF(係数3!A965="","",係数3!A965)</f>
        <v/>
      </c>
      <c r="AV965" s="19" t="str">
        <f>IF(係数3!B965="","",係数3!B965)</f>
        <v/>
      </c>
      <c r="AW965" s="19" t="str">
        <f>IF(係数3!C965="","",係数3!C965)</f>
        <v>(参考値)事業者全体</v>
      </c>
      <c r="AX965" s="19">
        <f>IF(係数3!D965="","",係数3!D965)</f>
        <v>3.0000000000000001E-5</v>
      </c>
      <c r="AY965" s="19">
        <f>IF(係数3!E965="","",係数3!E965)</f>
        <v>3.0000000000000001E-5</v>
      </c>
      <c r="AZ965" s="19" t="str">
        <f>IF(係数3!F965="","",係数3!F965)</f>
        <v>MCPD(株)</v>
      </c>
      <c r="BA965" s="19" t="str">
        <f>IF(係数3!G965="","",係数3!G965)</f>
        <v>MCPD(株)_(参考値)事業者全体</v>
      </c>
      <c r="BB965" s="19">
        <f t="shared" si="32"/>
        <v>3.0000000000000002E-2</v>
      </c>
      <c r="BD965" s="19" t="e">
        <f>IF(#REF!="","",#REF!)</f>
        <v>#REF!</v>
      </c>
    </row>
    <row r="966" spans="47:56">
      <c r="AU966" s="19" t="str">
        <f>IF(係数3!A966="","",係数3!A966)</f>
        <v>A0586</v>
      </c>
      <c r="AV966" s="19" t="str">
        <f>IF(係数3!B966="","",係数3!B966)</f>
        <v>グリーンシティこばやし(株)</v>
      </c>
      <c r="AW966" s="19" t="str">
        <f>IF(係数3!C966="","",係数3!C966)</f>
        <v/>
      </c>
      <c r="AX966" s="19">
        <f>IF(係数3!D966="","",係数3!D966)</f>
        <v>5.3700000000000004E-4</v>
      </c>
      <c r="AY966" s="19">
        <f>IF(係数3!E966="","",係数3!E966)</f>
        <v>5.3700000000000004E-4</v>
      </c>
      <c r="AZ966" s="19" t="str">
        <f>IF(係数3!F966="","",係数3!F966)</f>
        <v>グリーンシティこばやし(株)</v>
      </c>
      <c r="BA966" s="19" t="str">
        <f>IF(係数3!G966="","",係数3!G966)</f>
        <v>グリーンシティこばやし(株)_</v>
      </c>
      <c r="BB966" s="19">
        <f t="shared" ref="BB966:BB1029" si="33">AY966*1000</f>
        <v>0.53700000000000003</v>
      </c>
      <c r="BD966" s="19" t="e">
        <f>IF(#REF!="","",#REF!)</f>
        <v>#REF!</v>
      </c>
    </row>
    <row r="967" spans="47:56">
      <c r="AU967" s="19" t="str">
        <f>IF(係数3!A967="","",係数3!A967)</f>
        <v>A0587</v>
      </c>
      <c r="AV967" s="19" t="str">
        <f>IF(係数3!B967="","",係数3!B967)</f>
        <v>(株)吉田石油店</v>
      </c>
      <c r="AW967" s="19" t="str">
        <f>IF(係数3!C967="","",係数3!C967)</f>
        <v/>
      </c>
      <c r="AX967" s="19">
        <f>IF(係数3!D967="","",係数3!D967)</f>
        <v>4.17E-4</v>
      </c>
      <c r="AY967" s="19">
        <f>IF(係数3!E967="","",係数3!E967)</f>
        <v>4.17E-4</v>
      </c>
      <c r="AZ967" s="19" t="str">
        <f>IF(係数3!F967="","",係数3!F967)</f>
        <v>(株)吉田石油店</v>
      </c>
      <c r="BA967" s="19" t="str">
        <f>IF(係数3!G967="","",係数3!G967)</f>
        <v>(株)吉田石油店_</v>
      </c>
      <c r="BB967" s="19">
        <f t="shared" si="33"/>
        <v>0.41699999999999998</v>
      </c>
      <c r="BD967" s="19" t="e">
        <f>IF(#REF!="","",#REF!)</f>
        <v>#REF!</v>
      </c>
    </row>
    <row r="968" spans="47:56">
      <c r="AU968" s="19" t="str">
        <f>IF(係数3!A968="","",係数3!A968)</f>
        <v>A0589</v>
      </c>
      <c r="AV968" s="19" t="str">
        <f>IF(係数3!B968="","",係数3!B968)</f>
        <v>スマートエナジー熊本(株)</v>
      </c>
      <c r="AW968" s="19" t="str">
        <f>IF(係数3!C968="","",係数3!C968)</f>
        <v/>
      </c>
      <c r="AX968" s="19">
        <f>IF(係数3!D968="","",係数3!D968)</f>
        <v>0</v>
      </c>
      <c r="AY968" s="19">
        <f>IF(係数3!E968="","",係数3!E968)</f>
        <v>0</v>
      </c>
      <c r="AZ968" s="19" t="str">
        <f>IF(係数3!F968="","",係数3!F968)</f>
        <v>スマートエナジー熊本(株)</v>
      </c>
      <c r="BA968" s="19" t="str">
        <f>IF(係数3!G968="","",係数3!G968)</f>
        <v>スマートエナジー熊本(株)_</v>
      </c>
      <c r="BB968" s="19">
        <f t="shared" si="33"/>
        <v>0</v>
      </c>
      <c r="BD968" s="19" t="e">
        <f>IF(#REF!="","",#REF!)</f>
        <v>#REF!</v>
      </c>
    </row>
    <row r="969" spans="47:56">
      <c r="AU969" s="19" t="str">
        <f>IF(係数3!A969="","",係数3!A969)</f>
        <v>A0590</v>
      </c>
      <c r="AV969" s="19" t="str">
        <f>IF(係数3!B969="","",係数3!B969)</f>
        <v>福山未来エナジー(株)</v>
      </c>
      <c r="AW969" s="19" t="str">
        <f>IF(係数3!C969="","",係数3!C969)</f>
        <v>メニューA</v>
      </c>
      <c r="AX969" s="19">
        <f>IF(係数3!D969="","",係数3!D969)</f>
        <v>0</v>
      </c>
      <c r="AY969" s="19">
        <f>IF(係数3!E969="","",係数3!E969)</f>
        <v>0</v>
      </c>
      <c r="AZ969" s="19" t="str">
        <f>IF(係数3!F969="","",係数3!F969)</f>
        <v>福山未来エナジー(株)</v>
      </c>
      <c r="BA969" s="19" t="str">
        <f>IF(係数3!G969="","",係数3!G969)</f>
        <v>福山未来エナジー(株)_メニューA</v>
      </c>
      <c r="BB969" s="19">
        <f t="shared" si="33"/>
        <v>0</v>
      </c>
      <c r="BD969" s="19" t="e">
        <f>IF(#REF!="","",#REF!)</f>
        <v>#REF!</v>
      </c>
    </row>
    <row r="970" spans="47:56">
      <c r="AU970" s="19" t="str">
        <f>IF(係数3!A970="","",係数3!A970)</f>
        <v/>
      </c>
      <c r="AV970" s="19" t="str">
        <f>IF(係数3!B970="","",係数3!B970)</f>
        <v/>
      </c>
      <c r="AW970" s="19" t="str">
        <f>IF(係数3!C970="","",係数3!C970)</f>
        <v>メニューB(残差)</v>
      </c>
      <c r="AX970" s="19">
        <f>IF(係数3!D970="","",係数3!D970)</f>
        <v>1.7200000000000001E-4</v>
      </c>
      <c r="AY970" s="19">
        <f>IF(係数3!E970="","",係数3!E970)</f>
        <v>1.7200000000000001E-4</v>
      </c>
      <c r="AZ970" s="19" t="str">
        <f>IF(係数3!F970="","",係数3!F970)</f>
        <v>福山未来エナジー(株)</v>
      </c>
      <c r="BA970" s="19" t="str">
        <f>IF(係数3!G970="","",係数3!G970)</f>
        <v>福山未来エナジー(株)_メニューB(残差)</v>
      </c>
      <c r="BB970" s="19">
        <f t="shared" si="33"/>
        <v>0.17200000000000001</v>
      </c>
      <c r="BD970" s="19" t="e">
        <f>IF(#REF!="","",#REF!)</f>
        <v>#REF!</v>
      </c>
    </row>
    <row r="971" spans="47:56">
      <c r="AU971" s="19" t="str">
        <f>IF(係数3!A971="","",係数3!A971)</f>
        <v/>
      </c>
      <c r="AV971" s="19" t="str">
        <f>IF(係数3!B971="","",係数3!B971)</f>
        <v/>
      </c>
      <c r="AW971" s="19" t="str">
        <f>IF(係数3!C971="","",係数3!C971)</f>
        <v>(参考値)事業者全体</v>
      </c>
      <c r="AX971" s="19">
        <f>IF(係数3!D971="","",係数3!D971)</f>
        <v>1.2999999999999999E-4</v>
      </c>
      <c r="AY971" s="19">
        <f>IF(係数3!E971="","",係数3!E971)</f>
        <v>1.2999999999999999E-4</v>
      </c>
      <c r="AZ971" s="19" t="str">
        <f>IF(係数3!F971="","",係数3!F971)</f>
        <v>福山未来エナジー(株)</v>
      </c>
      <c r="BA971" s="19" t="str">
        <f>IF(係数3!G971="","",係数3!G971)</f>
        <v>福山未来エナジー(株)_(参考値)事業者全体</v>
      </c>
      <c r="BB971" s="19">
        <f t="shared" si="33"/>
        <v>0.12999999999999998</v>
      </c>
      <c r="BD971" s="19" t="e">
        <f>IF(#REF!="","",#REF!)</f>
        <v>#REF!</v>
      </c>
    </row>
    <row r="972" spans="47:56">
      <c r="AU972" s="19" t="str">
        <f>IF(係数3!A972="","",係数3!A972)</f>
        <v>A0596</v>
      </c>
      <c r="AV972" s="19" t="str">
        <f>IF(係数3!B972="","",係数3!B972)</f>
        <v>五島市民電力(株)</v>
      </c>
      <c r="AW972" s="19" t="str">
        <f>IF(係数3!C972="","",係数3!C972)</f>
        <v>メニューA</v>
      </c>
      <c r="AX972" s="19">
        <f>IF(係数3!D972="","",係数3!D972)</f>
        <v>0</v>
      </c>
      <c r="AY972" s="19">
        <f>IF(係数3!E972="","",係数3!E972)</f>
        <v>0</v>
      </c>
      <c r="AZ972" s="19" t="str">
        <f>IF(係数3!F972="","",係数3!F972)</f>
        <v>五島市民電力(株)</v>
      </c>
      <c r="BA972" s="19" t="str">
        <f>IF(係数3!G972="","",係数3!G972)</f>
        <v>五島市民電力(株)_メニューA</v>
      </c>
      <c r="BB972" s="19">
        <f t="shared" si="33"/>
        <v>0</v>
      </c>
      <c r="BD972" s="19" t="e">
        <f>IF(#REF!="","",#REF!)</f>
        <v>#REF!</v>
      </c>
    </row>
    <row r="973" spans="47:56">
      <c r="AU973" s="19" t="str">
        <f>IF(係数3!A973="","",係数3!A973)</f>
        <v/>
      </c>
      <c r="AV973" s="19" t="str">
        <f>IF(係数3!B973="","",係数3!B973)</f>
        <v/>
      </c>
      <c r="AW973" s="19" t="str">
        <f>IF(係数3!C973="","",係数3!C973)</f>
        <v>メニューB</v>
      </c>
      <c r="AX973" s="19">
        <f>IF(係数3!D973="","",係数3!D973)</f>
        <v>0</v>
      </c>
      <c r="AY973" s="19">
        <f>IF(係数3!E973="","",係数3!E973)</f>
        <v>0</v>
      </c>
      <c r="AZ973" s="19" t="str">
        <f>IF(係数3!F973="","",係数3!F973)</f>
        <v>五島市民電力(株)</v>
      </c>
      <c r="BA973" s="19" t="str">
        <f>IF(係数3!G973="","",係数3!G973)</f>
        <v>五島市民電力(株)_メニューB</v>
      </c>
      <c r="BB973" s="19">
        <f t="shared" si="33"/>
        <v>0</v>
      </c>
      <c r="BD973" s="19" t="e">
        <f>IF(#REF!="","",#REF!)</f>
        <v>#REF!</v>
      </c>
    </row>
    <row r="974" spans="47:56">
      <c r="AU974" s="19" t="str">
        <f>IF(係数3!A974="","",係数3!A974)</f>
        <v/>
      </c>
      <c r="AV974" s="19" t="str">
        <f>IF(係数3!B974="","",係数3!B974)</f>
        <v/>
      </c>
      <c r="AW974" s="19" t="str">
        <f>IF(係数3!C974="","",係数3!C974)</f>
        <v>メニューC(残差)</v>
      </c>
      <c r="AX974" s="19">
        <f>IF(係数3!D974="","",係数3!D974)</f>
        <v>6.4999999999999997E-4</v>
      </c>
      <c r="AY974" s="19">
        <f>IF(係数3!E974="","",係数3!E974)</f>
        <v>6.4999999999999997E-4</v>
      </c>
      <c r="AZ974" s="19" t="str">
        <f>IF(係数3!F974="","",係数3!F974)</f>
        <v>五島市民電力(株)</v>
      </c>
      <c r="BA974" s="19" t="str">
        <f>IF(係数3!G974="","",係数3!G974)</f>
        <v>五島市民電力(株)_メニューC(残差)</v>
      </c>
      <c r="BB974" s="19">
        <f t="shared" si="33"/>
        <v>0.65</v>
      </c>
      <c r="BD974" s="19" t="e">
        <f>IF(#REF!="","",#REF!)</f>
        <v>#REF!</v>
      </c>
    </row>
    <row r="975" spans="47:56">
      <c r="AU975" s="19" t="str">
        <f>IF(係数3!A975="","",係数3!A975)</f>
        <v/>
      </c>
      <c r="AV975" s="19" t="str">
        <f>IF(係数3!B975="","",係数3!B975)</f>
        <v/>
      </c>
      <c r="AW975" s="19" t="str">
        <f>IF(係数3!C975="","",係数3!C975)</f>
        <v>(参考値)事業者全体</v>
      </c>
      <c r="AX975" s="19">
        <f>IF(係数3!D975="","",係数3!D975)</f>
        <v>2.6200000000000003E-4</v>
      </c>
      <c r="AY975" s="19">
        <f>IF(係数3!E975="","",係数3!E975)</f>
        <v>2.6200000000000003E-4</v>
      </c>
      <c r="AZ975" s="19" t="str">
        <f>IF(係数3!F975="","",係数3!F975)</f>
        <v>五島市民電力(株)</v>
      </c>
      <c r="BA975" s="19" t="str">
        <f>IF(係数3!G975="","",係数3!G975)</f>
        <v>五島市民電力(株)_(参考値)事業者全体</v>
      </c>
      <c r="BB975" s="19">
        <f t="shared" si="33"/>
        <v>0.26200000000000001</v>
      </c>
      <c r="BD975" s="19" t="e">
        <f>IF(#REF!="","",#REF!)</f>
        <v>#REF!</v>
      </c>
    </row>
    <row r="976" spans="47:56">
      <c r="AU976" s="19" t="str">
        <f>IF(係数3!A976="","",係数3!A976)</f>
        <v>A0598</v>
      </c>
      <c r="AV976" s="19" t="str">
        <f>IF(係数3!B976="","",係数3!B976)</f>
        <v>リストプロパティーズ(株)</v>
      </c>
      <c r="AW976" s="19" t="str">
        <f>IF(係数3!C976="","",係数3!C976)</f>
        <v/>
      </c>
      <c r="AX976" s="19">
        <f>IF(係数3!D976="","",係数3!D976)</f>
        <v>6.1799999999999995E-4</v>
      </c>
      <c r="AY976" s="19">
        <f>IF(係数3!E976="","",係数3!E976)</f>
        <v>6.1799999999999995E-4</v>
      </c>
      <c r="AZ976" s="19" t="str">
        <f>IF(係数3!F976="","",係数3!F976)</f>
        <v>リストプロパティーズ(株)</v>
      </c>
      <c r="BA976" s="19" t="str">
        <f>IF(係数3!G976="","",係数3!G976)</f>
        <v>リストプロパティーズ(株)_</v>
      </c>
      <c r="BB976" s="19">
        <f t="shared" si="33"/>
        <v>0.61799999999999999</v>
      </c>
      <c r="BD976" s="19" t="e">
        <f>IF(#REF!="","",#REF!)</f>
        <v>#REF!</v>
      </c>
    </row>
    <row r="977" spans="47:56">
      <c r="AU977" s="19" t="str">
        <f>IF(係数3!A977="","",係数3!A977)</f>
        <v>A0602</v>
      </c>
      <c r="AV977" s="19" t="str">
        <f>IF(係数3!B977="","",係数3!B977)</f>
        <v>(株)情熱電力</v>
      </c>
      <c r="AW977" s="19" t="str">
        <f>IF(係数3!C977="","",係数3!C977)</f>
        <v/>
      </c>
      <c r="AX977" s="19">
        <f>IF(係数3!D977="","",係数3!D977)</f>
        <v>4.5399999999999998E-4</v>
      </c>
      <c r="AY977" s="19">
        <f>IF(係数3!E977="","",係数3!E977)</f>
        <v>4.5399999999999998E-4</v>
      </c>
      <c r="AZ977" s="19" t="str">
        <f>IF(係数3!F977="","",係数3!F977)</f>
        <v>(株)情熱電力</v>
      </c>
      <c r="BA977" s="19" t="str">
        <f>IF(係数3!G977="","",係数3!G977)</f>
        <v>(株)情熱電力_</v>
      </c>
      <c r="BB977" s="19">
        <f t="shared" si="33"/>
        <v>0.45399999999999996</v>
      </c>
      <c r="BD977" s="19" t="e">
        <f>IF(#REF!="","",#REF!)</f>
        <v>#REF!</v>
      </c>
    </row>
    <row r="978" spans="47:56">
      <c r="AU978" s="19" t="str">
        <f>IF(係数3!A978="","",係数3!A978)</f>
        <v>A0603</v>
      </c>
      <c r="AV978" s="19" t="str">
        <f>IF(係数3!B978="","",係数3!B978)</f>
        <v>バンプーパワートレーディング合同会社</v>
      </c>
      <c r="AW978" s="19" t="str">
        <f>IF(係数3!C978="","",係数3!C978)</f>
        <v>メニューA</v>
      </c>
      <c r="AX978" s="19">
        <f>IF(係数3!D978="","",係数3!D978)</f>
        <v>0</v>
      </c>
      <c r="AY978" s="19">
        <f>IF(係数3!E978="","",係数3!E978)</f>
        <v>0</v>
      </c>
      <c r="AZ978" s="19" t="str">
        <f>IF(係数3!F978="","",係数3!F978)</f>
        <v>バンプーパワートレーディング合同会社</v>
      </c>
      <c r="BA978" s="19" t="str">
        <f>IF(係数3!G978="","",係数3!G978)</f>
        <v>バンプーパワートレーディング合同会社_メニューA</v>
      </c>
      <c r="BB978" s="19">
        <f t="shared" si="33"/>
        <v>0</v>
      </c>
      <c r="BD978" s="19" t="e">
        <f>IF(#REF!="","",#REF!)</f>
        <v>#REF!</v>
      </c>
    </row>
    <row r="979" spans="47:56">
      <c r="AU979" s="19" t="str">
        <f>IF(係数3!A979="","",係数3!A979)</f>
        <v/>
      </c>
      <c r="AV979" s="19" t="str">
        <f>IF(係数3!B979="","",係数3!B979)</f>
        <v/>
      </c>
      <c r="AW979" s="19" t="str">
        <f>IF(係数3!C979="","",係数3!C979)</f>
        <v>メニューB(残差)</v>
      </c>
      <c r="AX979" s="19">
        <f>IF(係数3!D979="","",係数3!D979)</f>
        <v>1.94E-4</v>
      </c>
      <c r="AY979" s="19">
        <f>IF(係数3!E979="","",係数3!E979)</f>
        <v>1.94E-4</v>
      </c>
      <c r="AZ979" s="19" t="str">
        <f>IF(係数3!F979="","",係数3!F979)</f>
        <v>バンプーパワートレーディング合同会社</v>
      </c>
      <c r="BA979" s="19" t="str">
        <f>IF(係数3!G979="","",係数3!G979)</f>
        <v>バンプーパワートレーディング合同会社_メニューB(残差)</v>
      </c>
      <c r="BB979" s="19">
        <f t="shared" si="33"/>
        <v>0.19400000000000001</v>
      </c>
      <c r="BD979" s="19" t="e">
        <f>IF(#REF!="","",#REF!)</f>
        <v>#REF!</v>
      </c>
    </row>
    <row r="980" spans="47:56">
      <c r="AU980" s="19" t="str">
        <f>IF(係数3!A980="","",係数3!A980)</f>
        <v/>
      </c>
      <c r="AV980" s="19" t="str">
        <f>IF(係数3!B980="","",係数3!B980)</f>
        <v/>
      </c>
      <c r="AW980" s="19" t="str">
        <f>IF(係数3!C980="","",係数3!C980)</f>
        <v>(参考値)事業者全体</v>
      </c>
      <c r="AX980" s="19">
        <f>IF(係数3!D980="","",係数3!D980)</f>
        <v>1.94E-4</v>
      </c>
      <c r="AY980" s="19">
        <f>IF(係数3!E980="","",係数3!E980)</f>
        <v>1.94E-4</v>
      </c>
      <c r="AZ980" s="19" t="str">
        <f>IF(係数3!F980="","",係数3!F980)</f>
        <v>バンプーパワートレーディング合同会社</v>
      </c>
      <c r="BA980" s="19" t="str">
        <f>IF(係数3!G980="","",係数3!G980)</f>
        <v>バンプーパワートレーディング合同会社_(参考値)事業者全体</v>
      </c>
      <c r="BB980" s="19">
        <f t="shared" si="33"/>
        <v>0.19400000000000001</v>
      </c>
      <c r="BD980" s="19" t="e">
        <f>IF(#REF!="","",#REF!)</f>
        <v>#REF!</v>
      </c>
    </row>
    <row r="981" spans="47:56">
      <c r="AU981" s="19" t="str">
        <f>IF(係数3!A981="","",係数3!A981)</f>
        <v>A0605</v>
      </c>
      <c r="AV981" s="19" t="str">
        <f>IF(係数3!B981="","",係数3!B981)</f>
        <v>(株)センカク</v>
      </c>
      <c r="AW981" s="19" t="str">
        <f>IF(係数3!C981="","",係数3!C981)</f>
        <v/>
      </c>
      <c r="AX981" s="19">
        <f>IF(係数3!D981="","",係数3!D981)</f>
        <v>6.3699999999999998E-4</v>
      </c>
      <c r="AY981" s="19">
        <f>IF(係数3!E981="","",係数3!E981)</f>
        <v>6.3699999999999998E-4</v>
      </c>
      <c r="AZ981" s="19" t="str">
        <f>IF(係数3!F981="","",係数3!F981)</f>
        <v>(株)センカク</v>
      </c>
      <c r="BA981" s="19" t="str">
        <f>IF(係数3!G981="","",係数3!G981)</f>
        <v>(株)センカク_</v>
      </c>
      <c r="BB981" s="19">
        <f t="shared" si="33"/>
        <v>0.63700000000000001</v>
      </c>
      <c r="BD981" s="19" t="e">
        <f>IF(#REF!="","",#REF!)</f>
        <v>#REF!</v>
      </c>
    </row>
    <row r="982" spans="47:56">
      <c r="AU982" s="19" t="str">
        <f>IF(係数3!A982="","",係数3!A982)</f>
        <v>A0609</v>
      </c>
      <c r="AV982" s="19" t="str">
        <f>IF(係数3!B982="","",係数3!B982)</f>
        <v>(株)ミナサポ</v>
      </c>
      <c r="AW982" s="19" t="str">
        <f>IF(係数3!C982="","",係数3!C982)</f>
        <v/>
      </c>
      <c r="AX982" s="19">
        <f>IF(係数3!D982="","",係数3!D982)</f>
        <v>5.0100000000000003E-4</v>
      </c>
      <c r="AY982" s="19">
        <f>IF(係数3!E982="","",係数3!E982)</f>
        <v>5.0100000000000003E-4</v>
      </c>
      <c r="AZ982" s="19" t="str">
        <f>IF(係数3!F982="","",係数3!F982)</f>
        <v>(株)ミナサポ</v>
      </c>
      <c r="BA982" s="19" t="str">
        <f>IF(係数3!G982="","",係数3!G982)</f>
        <v>(株)ミナサポ_</v>
      </c>
      <c r="BB982" s="19">
        <f t="shared" si="33"/>
        <v>0.501</v>
      </c>
      <c r="BD982" s="19" t="e">
        <f>IF(#REF!="","",#REF!)</f>
        <v>#REF!</v>
      </c>
    </row>
    <row r="983" spans="47:56">
      <c r="AU983" s="19" t="str">
        <f>IF(係数3!A983="","",係数3!A983)</f>
        <v>A0610</v>
      </c>
      <c r="AV983" s="19" t="str">
        <f>IF(係数3!B983="","",係数3!B983)</f>
        <v>唐津電力(株)</v>
      </c>
      <c r="AW983" s="19" t="str">
        <f>IF(係数3!C983="","",係数3!C983)</f>
        <v/>
      </c>
      <c r="AX983" s="19">
        <f>IF(係数3!D983="","",係数3!D983)</f>
        <v>4.26E-4</v>
      </c>
      <c r="AY983" s="19">
        <f>IF(係数3!E983="","",係数3!E983)</f>
        <v>4.26E-4</v>
      </c>
      <c r="AZ983" s="19" t="str">
        <f>IF(係数3!F983="","",係数3!F983)</f>
        <v>唐津電力(株)</v>
      </c>
      <c r="BA983" s="19" t="str">
        <f>IF(係数3!G983="","",係数3!G983)</f>
        <v>唐津電力(株)_</v>
      </c>
      <c r="BB983" s="19">
        <f t="shared" si="33"/>
        <v>0.42599999999999999</v>
      </c>
      <c r="BD983" s="19" t="e">
        <f>IF(#REF!="","",#REF!)</f>
        <v>#REF!</v>
      </c>
    </row>
    <row r="984" spans="47:56">
      <c r="AU984" s="19" t="str">
        <f>IF(係数3!A984="","",係数3!A984)</f>
        <v>A0611</v>
      </c>
      <c r="AV984" s="19" t="str">
        <f>IF(係数3!B984="","",係数3!B984)</f>
        <v>RE100電力(株)</v>
      </c>
      <c r="AW984" s="19" t="str">
        <f>IF(係数3!C984="","",係数3!C984)</f>
        <v>メニューA</v>
      </c>
      <c r="AX984" s="19">
        <f>IF(係数3!D984="","",係数3!D984)</f>
        <v>0</v>
      </c>
      <c r="AY984" s="19">
        <f>IF(係数3!E984="","",係数3!E984)</f>
        <v>0</v>
      </c>
      <c r="AZ984" s="19" t="str">
        <f>IF(係数3!F984="","",係数3!F984)</f>
        <v>RE100電力(株)</v>
      </c>
      <c r="BA984" s="19" t="str">
        <f>IF(係数3!G984="","",係数3!G984)</f>
        <v>RE100電力(株)_メニューA</v>
      </c>
      <c r="BB984" s="19">
        <f t="shared" si="33"/>
        <v>0</v>
      </c>
      <c r="BD984" s="19" t="e">
        <f>IF(#REF!="","",#REF!)</f>
        <v>#REF!</v>
      </c>
    </row>
    <row r="985" spans="47:56">
      <c r="AU985" s="19" t="str">
        <f>IF(係数3!A985="","",係数3!A985)</f>
        <v/>
      </c>
      <c r="AV985" s="19" t="str">
        <f>IF(係数3!B985="","",係数3!B985)</f>
        <v/>
      </c>
      <c r="AW985" s="19" t="str">
        <f>IF(係数3!C985="","",係数3!C985)</f>
        <v>メニューB</v>
      </c>
      <c r="AX985" s="19">
        <f>IF(係数3!D985="","",係数3!D985)</f>
        <v>1.64E-4</v>
      </c>
      <c r="AY985" s="19">
        <f>IF(係数3!E985="","",係数3!E985)</f>
        <v>1.64E-4</v>
      </c>
      <c r="AZ985" s="19" t="str">
        <f>IF(係数3!F985="","",係数3!F985)</f>
        <v>RE100電力(株)</v>
      </c>
      <c r="BA985" s="19" t="str">
        <f>IF(係数3!G985="","",係数3!G985)</f>
        <v>RE100電力(株)_メニューB</v>
      </c>
      <c r="BB985" s="19">
        <f t="shared" si="33"/>
        <v>0.16400000000000001</v>
      </c>
      <c r="BD985" s="19" t="e">
        <f>IF(#REF!="","",#REF!)</f>
        <v>#REF!</v>
      </c>
    </row>
    <row r="986" spans="47:56">
      <c r="AU986" s="19" t="str">
        <f>IF(係数3!A986="","",係数3!A986)</f>
        <v/>
      </c>
      <c r="AV986" s="19" t="str">
        <f>IF(係数3!B986="","",係数3!B986)</f>
        <v/>
      </c>
      <c r="AW986" s="19" t="str">
        <f>IF(係数3!C986="","",係数3!C986)</f>
        <v>メニューC</v>
      </c>
      <c r="AX986" s="19">
        <f>IF(係数3!D986="","",係数3!D986)</f>
        <v>2.7399999999999999E-4</v>
      </c>
      <c r="AY986" s="19">
        <f>IF(係数3!E986="","",係数3!E986)</f>
        <v>2.7399999999999999E-4</v>
      </c>
      <c r="AZ986" s="19" t="str">
        <f>IF(係数3!F986="","",係数3!F986)</f>
        <v>RE100電力(株)</v>
      </c>
      <c r="BA986" s="19" t="str">
        <f>IF(係数3!G986="","",係数3!G986)</f>
        <v>RE100電力(株)_メニューC</v>
      </c>
      <c r="BB986" s="19">
        <f t="shared" si="33"/>
        <v>0.27399999999999997</v>
      </c>
      <c r="BD986" s="19" t="e">
        <f>IF(#REF!="","",#REF!)</f>
        <v>#REF!</v>
      </c>
    </row>
    <row r="987" spans="47:56">
      <c r="AU987" s="19" t="str">
        <f>IF(係数3!A987="","",係数3!A987)</f>
        <v/>
      </c>
      <c r="AV987" s="19" t="str">
        <f>IF(係数3!B987="","",係数3!B987)</f>
        <v/>
      </c>
      <c r="AW987" s="19" t="str">
        <f>IF(係数3!C987="","",係数3!C987)</f>
        <v>メニューD</v>
      </c>
      <c r="AX987" s="19">
        <f>IF(係数3!D987="","",係数3!D987)</f>
        <v>2.9500000000000001E-4</v>
      </c>
      <c r="AY987" s="19">
        <f>IF(係数3!E987="","",係数3!E987)</f>
        <v>2.9500000000000001E-4</v>
      </c>
      <c r="AZ987" s="19" t="str">
        <f>IF(係数3!F987="","",係数3!F987)</f>
        <v>RE100電力(株)</v>
      </c>
      <c r="BA987" s="19" t="str">
        <f>IF(係数3!G987="","",係数3!G987)</f>
        <v>RE100電力(株)_メニューD</v>
      </c>
      <c r="BB987" s="19">
        <f t="shared" si="33"/>
        <v>0.29500000000000004</v>
      </c>
      <c r="BD987" s="19" t="e">
        <f>IF(#REF!="","",#REF!)</f>
        <v>#REF!</v>
      </c>
    </row>
    <row r="988" spans="47:56">
      <c r="AU988" s="19" t="str">
        <f>IF(係数3!A988="","",係数3!A988)</f>
        <v/>
      </c>
      <c r="AV988" s="19" t="str">
        <f>IF(係数3!B988="","",係数3!B988)</f>
        <v/>
      </c>
      <c r="AW988" s="19" t="str">
        <f>IF(係数3!C988="","",係数3!C988)</f>
        <v>メニューE(残差)</v>
      </c>
      <c r="AX988" s="19">
        <f>IF(係数3!D988="","",係数3!D988)</f>
        <v>4.8799999999999999E-4</v>
      </c>
      <c r="AY988" s="19">
        <f>IF(係数3!E988="","",係数3!E988)</f>
        <v>4.8799999999999999E-4</v>
      </c>
      <c r="AZ988" s="19" t="str">
        <f>IF(係数3!F988="","",係数3!F988)</f>
        <v>RE100電力(株)</v>
      </c>
      <c r="BA988" s="19" t="str">
        <f>IF(係数3!G988="","",係数3!G988)</f>
        <v>RE100電力(株)_メニューE(残差)</v>
      </c>
      <c r="BB988" s="19">
        <f t="shared" si="33"/>
        <v>0.48799999999999999</v>
      </c>
      <c r="BD988" s="19" t="e">
        <f>IF(#REF!="","",#REF!)</f>
        <v>#REF!</v>
      </c>
    </row>
    <row r="989" spans="47:56">
      <c r="AU989" s="19" t="str">
        <f>IF(係数3!A989="","",係数3!A989)</f>
        <v/>
      </c>
      <c r="AV989" s="19" t="str">
        <f>IF(係数3!B989="","",係数3!B989)</f>
        <v/>
      </c>
      <c r="AW989" s="19" t="str">
        <f>IF(係数3!C989="","",係数3!C989)</f>
        <v>(参考値)事業者全体</v>
      </c>
      <c r="AX989" s="19">
        <f>IF(係数3!D989="","",係数3!D989)</f>
        <v>3.48E-4</v>
      </c>
      <c r="AY989" s="19">
        <f>IF(係数3!E989="","",係数3!E989)</f>
        <v>3.48E-4</v>
      </c>
      <c r="AZ989" s="19" t="str">
        <f>IF(係数3!F989="","",係数3!F989)</f>
        <v>RE100電力(株)</v>
      </c>
      <c r="BA989" s="19" t="str">
        <f>IF(係数3!G989="","",係数3!G989)</f>
        <v>RE100電力(株)_(参考値)事業者全体</v>
      </c>
      <c r="BB989" s="19">
        <f t="shared" si="33"/>
        <v>0.34799999999999998</v>
      </c>
      <c r="BD989" s="19" t="e">
        <f>IF(#REF!="","",#REF!)</f>
        <v>#REF!</v>
      </c>
    </row>
    <row r="990" spans="47:56">
      <c r="AU990" s="19" t="str">
        <f>IF(係数3!A990="","",係数3!A990)</f>
        <v>A0612</v>
      </c>
      <c r="AV990" s="19" t="str">
        <f>IF(係数3!B990="","",係数3!B990)</f>
        <v>日本エネルギーファーム(株)</v>
      </c>
      <c r="AW990" s="19" t="str">
        <f>IF(係数3!C990="","",係数3!C990)</f>
        <v/>
      </c>
      <c r="AX990" s="19">
        <f>IF(係数3!D990="","",係数3!D990)</f>
        <v>5.9000000000000003E-4</v>
      </c>
      <c r="AY990" s="19">
        <f>IF(係数3!E990="","",係数3!E990)</f>
        <v>5.9000000000000003E-4</v>
      </c>
      <c r="AZ990" s="19" t="str">
        <f>IF(係数3!F990="","",係数3!F990)</f>
        <v>日本エネルギーファーム(株)</v>
      </c>
      <c r="BA990" s="19" t="str">
        <f>IF(係数3!G990="","",係数3!G990)</f>
        <v>日本エネルギーファーム(株)_</v>
      </c>
      <c r="BB990" s="19">
        <f t="shared" si="33"/>
        <v>0.59000000000000008</v>
      </c>
      <c r="BD990" s="19" t="e">
        <f>IF(#REF!="","",#REF!)</f>
        <v>#REF!</v>
      </c>
    </row>
    <row r="991" spans="47:56">
      <c r="AU991" s="19" t="str">
        <f>IF(係数3!A991="","",係数3!A991)</f>
        <v>A0615</v>
      </c>
      <c r="AV991" s="19" t="str">
        <f>IF(係数3!B991="","",係数3!B991)</f>
        <v>(株)イーネットワーク</v>
      </c>
      <c r="AW991" s="19" t="str">
        <f>IF(係数3!C991="","",係数3!C991)</f>
        <v/>
      </c>
      <c r="AX991" s="19">
        <f>IF(係数3!D991="","",係数3!D991)</f>
        <v>3.86E-4</v>
      </c>
      <c r="AY991" s="19">
        <f>IF(係数3!E991="","",係数3!E991)</f>
        <v>3.86E-4</v>
      </c>
      <c r="AZ991" s="19" t="str">
        <f>IF(係数3!F991="","",係数3!F991)</f>
        <v>(株)イーネットワーク</v>
      </c>
      <c r="BA991" s="19" t="str">
        <f>IF(係数3!G991="","",係数3!G991)</f>
        <v>(株)イーネットワーク_</v>
      </c>
      <c r="BB991" s="19">
        <f t="shared" si="33"/>
        <v>0.38600000000000001</v>
      </c>
      <c r="BD991" s="19" t="e">
        <f>IF(#REF!="","",#REF!)</f>
        <v>#REF!</v>
      </c>
    </row>
    <row r="992" spans="47:56">
      <c r="AU992" s="19" t="str">
        <f>IF(係数3!A992="","",係数3!A992)</f>
        <v>A0617</v>
      </c>
      <c r="AV992" s="19" t="str">
        <f>IF(係数3!B992="","",係数3!B992)</f>
        <v>スマートエコエナジー(株)</v>
      </c>
      <c r="AW992" s="19" t="str">
        <f>IF(係数3!C992="","",係数3!C992)</f>
        <v>メニューA</v>
      </c>
      <c r="AX992" s="19">
        <f>IF(係数3!D992="","",係数3!D992)</f>
        <v>0</v>
      </c>
      <c r="AY992" s="19">
        <f>IF(係数3!E992="","",係数3!E992)</f>
        <v>0</v>
      </c>
      <c r="AZ992" s="19" t="str">
        <f>IF(係数3!F992="","",係数3!F992)</f>
        <v>スマートエコエナジー(株)</v>
      </c>
      <c r="BA992" s="19" t="str">
        <f>IF(係数3!G992="","",係数3!G992)</f>
        <v>スマートエコエナジー(株)_メニューA</v>
      </c>
      <c r="BB992" s="19">
        <f t="shared" si="33"/>
        <v>0</v>
      </c>
      <c r="BD992" s="19" t="e">
        <f>IF(#REF!="","",#REF!)</f>
        <v>#REF!</v>
      </c>
    </row>
    <row r="993" spans="47:56">
      <c r="AU993" s="19" t="str">
        <f>IF(係数3!A993="","",係数3!A993)</f>
        <v/>
      </c>
      <c r="AV993" s="19" t="str">
        <f>IF(係数3!B993="","",係数3!B993)</f>
        <v/>
      </c>
      <c r="AW993" s="19" t="str">
        <f>IF(係数3!C993="","",係数3!C993)</f>
        <v>メニューB</v>
      </c>
      <c r="AX993" s="19">
        <f>IF(係数3!D993="","",係数3!D993)</f>
        <v>0</v>
      </c>
      <c r="AY993" s="19">
        <f>IF(係数3!E993="","",係数3!E993)</f>
        <v>0</v>
      </c>
      <c r="AZ993" s="19" t="str">
        <f>IF(係数3!F993="","",係数3!F993)</f>
        <v>スマートエコエナジー(株)</v>
      </c>
      <c r="BA993" s="19" t="str">
        <f>IF(係数3!G993="","",係数3!G993)</f>
        <v>スマートエコエナジー(株)_メニューB</v>
      </c>
      <c r="BB993" s="19">
        <f t="shared" si="33"/>
        <v>0</v>
      </c>
      <c r="BD993" s="19" t="e">
        <f>IF(#REF!="","",#REF!)</f>
        <v>#REF!</v>
      </c>
    </row>
    <row r="994" spans="47:56">
      <c r="AU994" s="19" t="str">
        <f>IF(係数3!A994="","",係数3!A994)</f>
        <v/>
      </c>
      <c r="AV994" s="19" t="str">
        <f>IF(係数3!B994="","",係数3!B994)</f>
        <v/>
      </c>
      <c r="AW994" s="19" t="str">
        <f>IF(係数3!C994="","",係数3!C994)</f>
        <v>メニューC</v>
      </c>
      <c r="AX994" s="19">
        <f>IF(係数3!D994="","",係数3!D994)</f>
        <v>3.7800000000000003E-4</v>
      </c>
      <c r="AY994" s="19">
        <f>IF(係数3!E994="","",係数3!E994)</f>
        <v>3.7800000000000003E-4</v>
      </c>
      <c r="AZ994" s="19" t="str">
        <f>IF(係数3!F994="","",係数3!F994)</f>
        <v>スマートエコエナジー(株)</v>
      </c>
      <c r="BA994" s="19" t="str">
        <f>IF(係数3!G994="","",係数3!G994)</f>
        <v>スマートエコエナジー(株)_メニューC</v>
      </c>
      <c r="BB994" s="19">
        <f t="shared" si="33"/>
        <v>0.378</v>
      </c>
      <c r="BD994" s="19" t="e">
        <f>IF(#REF!="","",#REF!)</f>
        <v>#REF!</v>
      </c>
    </row>
    <row r="995" spans="47:56">
      <c r="AU995" s="19" t="str">
        <f>IF(係数3!A995="","",係数3!A995)</f>
        <v/>
      </c>
      <c r="AV995" s="19" t="str">
        <f>IF(係数3!B995="","",係数3!B995)</f>
        <v/>
      </c>
      <c r="AW995" s="19" t="str">
        <f>IF(係数3!C995="","",係数3!C995)</f>
        <v>メニューD</v>
      </c>
      <c r="AX995" s="19">
        <f>IF(係数3!D995="","",係数3!D995)</f>
        <v>3.8699999999999997E-4</v>
      </c>
      <c r="AY995" s="19">
        <f>IF(係数3!E995="","",係数3!E995)</f>
        <v>3.8699999999999997E-4</v>
      </c>
      <c r="AZ995" s="19" t="str">
        <f>IF(係数3!F995="","",係数3!F995)</f>
        <v>スマートエコエナジー(株)</v>
      </c>
      <c r="BA995" s="19" t="str">
        <f>IF(係数3!G995="","",係数3!G995)</f>
        <v>スマートエコエナジー(株)_メニューD</v>
      </c>
      <c r="BB995" s="19">
        <f t="shared" si="33"/>
        <v>0.38699999999999996</v>
      </c>
      <c r="BD995" s="19" t="e">
        <f>IF(#REF!="","",#REF!)</f>
        <v>#REF!</v>
      </c>
    </row>
    <row r="996" spans="47:56">
      <c r="AU996" s="19" t="str">
        <f>IF(係数3!A996="","",係数3!A996)</f>
        <v/>
      </c>
      <c r="AV996" s="19" t="str">
        <f>IF(係数3!B996="","",係数3!B996)</f>
        <v/>
      </c>
      <c r="AW996" s="19" t="str">
        <f>IF(係数3!C996="","",係数3!C996)</f>
        <v>メニューE</v>
      </c>
      <c r="AX996" s="19">
        <f>IF(係数3!D996="","",係数3!D996)</f>
        <v>3.8699999999999997E-4</v>
      </c>
      <c r="AY996" s="19">
        <f>IF(係数3!E996="","",係数3!E996)</f>
        <v>3.8699999999999997E-4</v>
      </c>
      <c r="AZ996" s="19" t="str">
        <f>IF(係数3!F996="","",係数3!F996)</f>
        <v>スマートエコエナジー(株)</v>
      </c>
      <c r="BA996" s="19" t="str">
        <f>IF(係数3!G996="","",係数3!G996)</f>
        <v>スマートエコエナジー(株)_メニューE</v>
      </c>
      <c r="BB996" s="19">
        <f t="shared" si="33"/>
        <v>0.38699999999999996</v>
      </c>
      <c r="BD996" s="19" t="e">
        <f>IF(#REF!="","",#REF!)</f>
        <v>#REF!</v>
      </c>
    </row>
    <row r="997" spans="47:56">
      <c r="AU997" s="19" t="str">
        <f>IF(係数3!A997="","",係数3!A997)</f>
        <v/>
      </c>
      <c r="AV997" s="19" t="str">
        <f>IF(係数3!B997="","",係数3!B997)</f>
        <v/>
      </c>
      <c r="AW997" s="19" t="str">
        <f>IF(係数3!C997="","",係数3!C997)</f>
        <v>メニューF</v>
      </c>
      <c r="AX997" s="19">
        <f>IF(係数3!D997="","",係数3!D997)</f>
        <v>4.0299999999999998E-4</v>
      </c>
      <c r="AY997" s="19">
        <f>IF(係数3!E997="","",係数3!E997)</f>
        <v>4.0299999999999998E-4</v>
      </c>
      <c r="AZ997" s="19" t="str">
        <f>IF(係数3!F997="","",係数3!F997)</f>
        <v>スマートエコエナジー(株)</v>
      </c>
      <c r="BA997" s="19" t="str">
        <f>IF(係数3!G997="","",係数3!G997)</f>
        <v>スマートエコエナジー(株)_メニューF</v>
      </c>
      <c r="BB997" s="19">
        <f t="shared" si="33"/>
        <v>0.40299999999999997</v>
      </c>
      <c r="BD997" s="19" t="e">
        <f>IF(#REF!="","",#REF!)</f>
        <v>#REF!</v>
      </c>
    </row>
    <row r="998" spans="47:56">
      <c r="AU998" s="19" t="str">
        <f>IF(係数3!A998="","",係数3!A998)</f>
        <v/>
      </c>
      <c r="AV998" s="19" t="str">
        <f>IF(係数3!B998="","",係数3!B998)</f>
        <v/>
      </c>
      <c r="AW998" s="19" t="str">
        <f>IF(係数3!C998="","",係数3!C998)</f>
        <v>(参考値)事業者全体</v>
      </c>
      <c r="AX998" s="19">
        <f>IF(係数3!D998="","",係数3!D998)</f>
        <v>3.5100000000000002E-4</v>
      </c>
      <c r="AY998" s="19">
        <f>IF(係数3!E998="","",係数3!E998)</f>
        <v>3.5100000000000002E-4</v>
      </c>
      <c r="AZ998" s="19" t="str">
        <f>IF(係数3!F998="","",係数3!F998)</f>
        <v>スマートエコエナジー(株)</v>
      </c>
      <c r="BA998" s="19" t="str">
        <f>IF(係数3!G998="","",係数3!G998)</f>
        <v>スマートエコエナジー(株)_(参考値)事業者全体</v>
      </c>
      <c r="BB998" s="19">
        <f t="shared" si="33"/>
        <v>0.35100000000000003</v>
      </c>
      <c r="BD998" s="19" t="e">
        <f>IF(#REF!="","",#REF!)</f>
        <v>#REF!</v>
      </c>
    </row>
    <row r="999" spans="47:56">
      <c r="AU999" s="19" t="str">
        <f>IF(係数3!A999="","",係数3!A999)</f>
        <v>A0620</v>
      </c>
      <c r="AV999" s="19" t="str">
        <f>IF(係数3!B999="","",係数3!B999)</f>
        <v>(株)LENETS</v>
      </c>
      <c r="AW999" s="19" t="str">
        <f>IF(係数3!C999="","",係数3!C999)</f>
        <v/>
      </c>
      <c r="AX999" s="19">
        <f>IF(係数3!D999="","",係数3!D999)</f>
        <v>6.29E-4</v>
      </c>
      <c r="AY999" s="19">
        <f>IF(係数3!E999="","",係数3!E999)</f>
        <v>6.29E-4</v>
      </c>
      <c r="AZ999" s="19" t="str">
        <f>IF(係数3!F999="","",係数3!F999)</f>
        <v>(株)LENETS</v>
      </c>
      <c r="BA999" s="19" t="str">
        <f>IF(係数3!G999="","",係数3!G999)</f>
        <v>(株)LENETS_</v>
      </c>
      <c r="BB999" s="19">
        <f t="shared" si="33"/>
        <v>0.629</v>
      </c>
      <c r="BD999" s="19" t="e">
        <f>IF(#REF!="","",#REF!)</f>
        <v>#REF!</v>
      </c>
    </row>
    <row r="1000" spans="47:56">
      <c r="AU1000" s="19" t="str">
        <f>IF(係数3!A1000="","",係数3!A1000)</f>
        <v>A0622</v>
      </c>
      <c r="AV1000" s="19" t="str">
        <f>IF(係数3!B1000="","",係数3!B1000)</f>
        <v>アイエスジー(株)</v>
      </c>
      <c r="AW1000" s="19" t="str">
        <f>IF(係数3!C1000="","",係数3!C1000)</f>
        <v/>
      </c>
      <c r="AX1000" s="19">
        <f>IF(係数3!D1000="","",係数3!D1000)</f>
        <v>1.6100000000000001E-4</v>
      </c>
      <c r="AY1000" s="19">
        <f>IF(係数3!E1000="","",係数3!E1000)</f>
        <v>1.6100000000000001E-4</v>
      </c>
      <c r="AZ1000" s="19" t="str">
        <f>IF(係数3!F1000="","",係数3!F1000)</f>
        <v>アイエスジー(株)</v>
      </c>
      <c r="BA1000" s="19" t="str">
        <f>IF(係数3!G1000="","",係数3!G1000)</f>
        <v>アイエスジー(株)_</v>
      </c>
      <c r="BB1000" s="19">
        <f t="shared" si="33"/>
        <v>0.161</v>
      </c>
      <c r="BD1000" s="19" t="e">
        <f>IF(#REF!="","",#REF!)</f>
        <v>#REF!</v>
      </c>
    </row>
    <row r="1001" spans="47:56">
      <c r="AU1001" s="19" t="str">
        <f>IF(係数3!A1001="","",係数3!A1001)</f>
        <v>A0624</v>
      </c>
      <c r="AV1001" s="19" t="str">
        <f>IF(係数3!B1001="","",係数3!B1001)</f>
        <v>(株)エネクル</v>
      </c>
      <c r="AW1001" s="19" t="str">
        <f>IF(係数3!C1001="","",係数3!C1001)</f>
        <v>メニューA</v>
      </c>
      <c r="AX1001" s="19">
        <f>IF(係数3!D1001="","",係数3!D1001)</f>
        <v>0</v>
      </c>
      <c r="AY1001" s="19">
        <f>IF(係数3!E1001="","",係数3!E1001)</f>
        <v>0</v>
      </c>
      <c r="AZ1001" s="19" t="str">
        <f>IF(係数3!F1001="","",係数3!F1001)</f>
        <v>(株)エネクル</v>
      </c>
      <c r="BA1001" s="19" t="str">
        <f>IF(係数3!G1001="","",係数3!G1001)</f>
        <v>(株)エネクル_メニューA</v>
      </c>
      <c r="BB1001" s="19">
        <f t="shared" si="33"/>
        <v>0</v>
      </c>
      <c r="BD1001" s="19" t="e">
        <f>IF(#REF!="","",#REF!)</f>
        <v>#REF!</v>
      </c>
    </row>
    <row r="1002" spans="47:56">
      <c r="AU1002" s="19" t="str">
        <f>IF(係数3!A1002="","",係数3!A1002)</f>
        <v/>
      </c>
      <c r="AV1002" s="19" t="str">
        <f>IF(係数3!B1002="","",係数3!B1002)</f>
        <v/>
      </c>
      <c r="AW1002" s="19" t="str">
        <f>IF(係数3!C1002="","",係数3!C1002)</f>
        <v>メニューB(残差)</v>
      </c>
      <c r="AX1002" s="19">
        <f>IF(係数3!D1002="","",係数3!D1002)</f>
        <v>4.2000000000000002E-4</v>
      </c>
      <c r="AY1002" s="19">
        <f>IF(係数3!E1002="","",係数3!E1002)</f>
        <v>4.2000000000000002E-4</v>
      </c>
      <c r="AZ1002" s="19" t="str">
        <f>IF(係数3!F1002="","",係数3!F1002)</f>
        <v>(株)エネクル</v>
      </c>
      <c r="BA1002" s="19" t="str">
        <f>IF(係数3!G1002="","",係数3!G1002)</f>
        <v>(株)エネクル_メニューB(残差)</v>
      </c>
      <c r="BB1002" s="19">
        <f t="shared" si="33"/>
        <v>0.42000000000000004</v>
      </c>
      <c r="BD1002" s="19" t="e">
        <f>IF(#REF!="","",#REF!)</f>
        <v>#REF!</v>
      </c>
    </row>
    <row r="1003" spans="47:56">
      <c r="AU1003" s="19" t="str">
        <f>IF(係数3!A1003="","",係数3!A1003)</f>
        <v/>
      </c>
      <c r="AV1003" s="19" t="str">
        <f>IF(係数3!B1003="","",係数3!B1003)</f>
        <v/>
      </c>
      <c r="AW1003" s="19" t="str">
        <f>IF(係数3!C1003="","",係数3!C1003)</f>
        <v>(参考値)事業者全体</v>
      </c>
      <c r="AX1003" s="19">
        <f>IF(係数3!D1003="","",係数3!D1003)</f>
        <v>4.17E-4</v>
      </c>
      <c r="AY1003" s="19">
        <f>IF(係数3!E1003="","",係数3!E1003)</f>
        <v>4.17E-4</v>
      </c>
      <c r="AZ1003" s="19" t="str">
        <f>IF(係数3!F1003="","",係数3!F1003)</f>
        <v>(株)エネクル</v>
      </c>
      <c r="BA1003" s="19" t="str">
        <f>IF(係数3!G1003="","",係数3!G1003)</f>
        <v>(株)エネクル_(参考値)事業者全体</v>
      </c>
      <c r="BB1003" s="19">
        <f t="shared" si="33"/>
        <v>0.41699999999999998</v>
      </c>
      <c r="BD1003" s="19" t="e">
        <f>IF(#REF!="","",#REF!)</f>
        <v>#REF!</v>
      </c>
    </row>
    <row r="1004" spans="47:56">
      <c r="AU1004" s="19" t="str">
        <f>IF(係数3!A1004="","",係数3!A1004)</f>
        <v>A0627</v>
      </c>
      <c r="AV1004" s="19" t="str">
        <f>IF(係数3!B1004="","",係数3!B1004)</f>
        <v>フィンテックラボ協同組合</v>
      </c>
      <c r="AW1004" s="19" t="str">
        <f>IF(係数3!C1004="","",係数3!C1004)</f>
        <v/>
      </c>
      <c r="AX1004" s="19">
        <f>IF(係数3!D1004="","",係数3!D1004)</f>
        <v>8.0800000000000002E-4</v>
      </c>
      <c r="AY1004" s="19">
        <f>IF(係数3!E1004="","",係数3!E1004)</f>
        <v>8.0800000000000002E-4</v>
      </c>
      <c r="AZ1004" s="19" t="str">
        <f>IF(係数3!F1004="","",係数3!F1004)</f>
        <v>フィンテックラボ協同組合</v>
      </c>
      <c r="BA1004" s="19" t="str">
        <f>IF(係数3!G1004="","",係数3!G1004)</f>
        <v>フィンテックラボ協同組合_</v>
      </c>
      <c r="BB1004" s="19">
        <f t="shared" si="33"/>
        <v>0.80800000000000005</v>
      </c>
      <c r="BD1004" s="19" t="e">
        <f>IF(#REF!="","",#REF!)</f>
        <v>#REF!</v>
      </c>
    </row>
    <row r="1005" spans="47:56">
      <c r="AU1005" s="19" t="str">
        <f>IF(係数3!A1005="","",係数3!A1005)</f>
        <v>A0629</v>
      </c>
      <c r="AV1005" s="19" t="str">
        <f>IF(係数3!B1005="","",係数3!B1005)</f>
        <v>新電力新潟(株)</v>
      </c>
      <c r="AW1005" s="19" t="str">
        <f>IF(係数3!C1005="","",係数3!C1005)</f>
        <v/>
      </c>
      <c r="AX1005" s="19">
        <f>IF(係数3!D1005="","",係数3!D1005)</f>
        <v>5.9000000000000003E-4</v>
      </c>
      <c r="AY1005" s="19">
        <f>IF(係数3!E1005="","",係数3!E1005)</f>
        <v>5.9000000000000003E-4</v>
      </c>
      <c r="AZ1005" s="19" t="str">
        <f>IF(係数3!F1005="","",係数3!F1005)</f>
        <v>新電力新潟(株)</v>
      </c>
      <c r="BA1005" s="19" t="str">
        <f>IF(係数3!G1005="","",係数3!G1005)</f>
        <v>新電力新潟(株)_</v>
      </c>
      <c r="BB1005" s="19">
        <f t="shared" si="33"/>
        <v>0.59000000000000008</v>
      </c>
      <c r="BD1005" s="19" t="e">
        <f>IF(#REF!="","",#REF!)</f>
        <v>#REF!</v>
      </c>
    </row>
    <row r="1006" spans="47:56">
      <c r="AU1006" s="19" t="str">
        <f>IF(係数3!A1006="","",係数3!A1006)</f>
        <v>A0630</v>
      </c>
      <c r="AV1006" s="19" t="str">
        <f>IF(係数3!B1006="","",係数3!B1006)</f>
        <v>(株)タケエイでんき</v>
      </c>
      <c r="AW1006" s="19" t="str">
        <f>IF(係数3!C1006="","",係数3!C1006)</f>
        <v>メニューA</v>
      </c>
      <c r="AX1006" s="19">
        <f>IF(係数3!D1006="","",係数3!D1006)</f>
        <v>0</v>
      </c>
      <c r="AY1006" s="19">
        <f>IF(係数3!E1006="","",係数3!E1006)</f>
        <v>0</v>
      </c>
      <c r="AZ1006" s="19" t="str">
        <f>IF(係数3!F1006="","",係数3!F1006)</f>
        <v>(株)タケエイでんき</v>
      </c>
      <c r="BA1006" s="19" t="str">
        <f>IF(係数3!G1006="","",係数3!G1006)</f>
        <v>(株)タケエイでんき_メニューA</v>
      </c>
      <c r="BB1006" s="19">
        <f t="shared" si="33"/>
        <v>0</v>
      </c>
      <c r="BD1006" s="19" t="e">
        <f>IF(#REF!="","",#REF!)</f>
        <v>#REF!</v>
      </c>
    </row>
    <row r="1007" spans="47:56">
      <c r="AU1007" s="19" t="str">
        <f>IF(係数3!A1007="","",係数3!A1007)</f>
        <v/>
      </c>
      <c r="AV1007" s="19" t="str">
        <f>IF(係数3!B1007="","",係数3!B1007)</f>
        <v/>
      </c>
      <c r="AW1007" s="19" t="str">
        <f>IF(係数3!C1007="","",係数3!C1007)</f>
        <v>メニューB</v>
      </c>
      <c r="AX1007" s="19">
        <f>IF(係数3!D1007="","",係数3!D1007)</f>
        <v>0</v>
      </c>
      <c r="AY1007" s="19">
        <f>IF(係数3!E1007="","",係数3!E1007)</f>
        <v>0</v>
      </c>
      <c r="AZ1007" s="19" t="str">
        <f>IF(係数3!F1007="","",係数3!F1007)</f>
        <v>(株)タケエイでんき</v>
      </c>
      <c r="BA1007" s="19" t="str">
        <f>IF(係数3!G1007="","",係数3!G1007)</f>
        <v>(株)タケエイでんき_メニューB</v>
      </c>
      <c r="BB1007" s="19">
        <f t="shared" si="33"/>
        <v>0</v>
      </c>
      <c r="BD1007" s="19" t="e">
        <f>IF(#REF!="","",#REF!)</f>
        <v>#REF!</v>
      </c>
    </row>
    <row r="1008" spans="47:56">
      <c r="AU1008" s="19" t="str">
        <f>IF(係数3!A1008="","",係数3!A1008)</f>
        <v/>
      </c>
      <c r="AV1008" s="19" t="str">
        <f>IF(係数3!B1008="","",係数3!B1008)</f>
        <v/>
      </c>
      <c r="AW1008" s="19" t="str">
        <f>IF(係数3!C1008="","",係数3!C1008)</f>
        <v>メニューC(残差)</v>
      </c>
      <c r="AX1008" s="19">
        <f>IF(係数3!D1008="","",係数3!D1008)</f>
        <v>3.2000000000000003E-4</v>
      </c>
      <c r="AY1008" s="19">
        <f>IF(係数3!E1008="","",係数3!E1008)</f>
        <v>3.2000000000000003E-4</v>
      </c>
      <c r="AZ1008" s="19" t="str">
        <f>IF(係数3!F1008="","",係数3!F1008)</f>
        <v>(株)タケエイでんき</v>
      </c>
      <c r="BA1008" s="19" t="str">
        <f>IF(係数3!G1008="","",係数3!G1008)</f>
        <v>(株)タケエイでんき_メニューC(残差)</v>
      </c>
      <c r="BB1008" s="19">
        <f t="shared" si="33"/>
        <v>0.32</v>
      </c>
      <c r="BD1008" s="19" t="e">
        <f>IF(#REF!="","",#REF!)</f>
        <v>#REF!</v>
      </c>
    </row>
    <row r="1009" spans="47:56">
      <c r="AU1009" s="19" t="str">
        <f>IF(係数3!A1009="","",係数3!A1009)</f>
        <v/>
      </c>
      <c r="AV1009" s="19" t="str">
        <f>IF(係数3!B1009="","",係数3!B1009)</f>
        <v/>
      </c>
      <c r="AW1009" s="19" t="str">
        <f>IF(係数3!C1009="","",係数3!C1009)</f>
        <v>(参考値)事業者全体</v>
      </c>
      <c r="AX1009" s="19">
        <f>IF(係数3!D1009="","",係数3!D1009)</f>
        <v>6.6000000000000005E-5</v>
      </c>
      <c r="AY1009" s="19">
        <f>IF(係数3!E1009="","",係数3!E1009)</f>
        <v>6.6000000000000005E-5</v>
      </c>
      <c r="AZ1009" s="19" t="str">
        <f>IF(係数3!F1009="","",係数3!F1009)</f>
        <v>(株)タケエイでんき</v>
      </c>
      <c r="BA1009" s="19" t="str">
        <f>IF(係数3!G1009="","",係数3!G1009)</f>
        <v>(株)タケエイでんき_(参考値)事業者全体</v>
      </c>
      <c r="BB1009" s="19">
        <f t="shared" si="33"/>
        <v>6.6000000000000003E-2</v>
      </c>
      <c r="BD1009" s="19" t="e">
        <f>IF(#REF!="","",#REF!)</f>
        <v>#REF!</v>
      </c>
    </row>
    <row r="1010" spans="47:56">
      <c r="AU1010" s="19" t="str">
        <f>IF(係数3!A1010="","",係数3!A1010)</f>
        <v>A0631</v>
      </c>
      <c r="AV1010" s="19" t="str">
        <f>IF(係数3!B1010="","",係数3!B1010)</f>
        <v>気仙沼グリーンエナジー(株)</v>
      </c>
      <c r="AW1010" s="19" t="str">
        <f>IF(係数3!C1010="","",係数3!C1010)</f>
        <v>メニューA</v>
      </c>
      <c r="AX1010" s="19">
        <f>IF(係数3!D1010="","",係数3!D1010)</f>
        <v>3.8699999999999997E-4</v>
      </c>
      <c r="AY1010" s="19">
        <f>IF(係数3!E1010="","",係数3!E1010)</f>
        <v>3.8699999999999997E-4</v>
      </c>
      <c r="AZ1010" s="19" t="str">
        <f>IF(係数3!F1010="","",係数3!F1010)</f>
        <v>気仙沼グリーンエナジー(株)</v>
      </c>
      <c r="BA1010" s="19" t="str">
        <f>IF(係数3!G1010="","",係数3!G1010)</f>
        <v>気仙沼グリーンエナジー(株)_メニューA</v>
      </c>
      <c r="BB1010" s="19">
        <f t="shared" si="33"/>
        <v>0.38699999999999996</v>
      </c>
      <c r="BD1010" s="19" t="e">
        <f>IF(#REF!="","",#REF!)</f>
        <v>#REF!</v>
      </c>
    </row>
    <row r="1011" spans="47:56">
      <c r="AU1011" s="19" t="str">
        <f>IF(係数3!A1011="","",係数3!A1011)</f>
        <v/>
      </c>
      <c r="AV1011" s="19" t="str">
        <f>IF(係数3!B1011="","",係数3!B1011)</f>
        <v/>
      </c>
      <c r="AW1011" s="19" t="str">
        <f>IF(係数3!C1011="","",係数3!C1011)</f>
        <v>メニューB(残差)</v>
      </c>
      <c r="AX1011" s="19">
        <f>IF(係数3!D1011="","",係数3!D1011)</f>
        <v>4.0900000000000002E-4</v>
      </c>
      <c r="AY1011" s="19">
        <f>IF(係数3!E1011="","",係数3!E1011)</f>
        <v>4.0900000000000002E-4</v>
      </c>
      <c r="AZ1011" s="19" t="str">
        <f>IF(係数3!F1011="","",係数3!F1011)</f>
        <v>気仙沼グリーンエナジー(株)</v>
      </c>
      <c r="BA1011" s="19" t="str">
        <f>IF(係数3!G1011="","",係数3!G1011)</f>
        <v>気仙沼グリーンエナジー(株)_メニューB(残差)</v>
      </c>
      <c r="BB1011" s="19">
        <f t="shared" si="33"/>
        <v>0.40900000000000003</v>
      </c>
      <c r="BD1011" s="19" t="e">
        <f>IF(#REF!="","",#REF!)</f>
        <v>#REF!</v>
      </c>
    </row>
    <row r="1012" spans="47:56">
      <c r="AU1012" s="19" t="str">
        <f>IF(係数3!A1012="","",係数3!A1012)</f>
        <v/>
      </c>
      <c r="AV1012" s="19" t="str">
        <f>IF(係数3!B1012="","",係数3!B1012)</f>
        <v/>
      </c>
      <c r="AW1012" s="19" t="str">
        <f>IF(係数3!C1012="","",係数3!C1012)</f>
        <v>(参考値)事業者全体</v>
      </c>
      <c r="AX1012" s="19">
        <f>IF(係数3!D1012="","",係数3!D1012)</f>
        <v>4.0299999999999998E-4</v>
      </c>
      <c r="AY1012" s="19">
        <f>IF(係数3!E1012="","",係数3!E1012)</f>
        <v>4.0299999999999998E-4</v>
      </c>
      <c r="AZ1012" s="19" t="str">
        <f>IF(係数3!F1012="","",係数3!F1012)</f>
        <v>気仙沼グリーンエナジー(株)</v>
      </c>
      <c r="BA1012" s="19" t="str">
        <f>IF(係数3!G1012="","",係数3!G1012)</f>
        <v>気仙沼グリーンエナジー(株)_(参考値)事業者全体</v>
      </c>
      <c r="BB1012" s="19">
        <f t="shared" si="33"/>
        <v>0.40299999999999997</v>
      </c>
      <c r="BD1012" s="19" t="e">
        <f>IF(#REF!="","",#REF!)</f>
        <v>#REF!</v>
      </c>
    </row>
    <row r="1013" spans="47:56">
      <c r="AU1013" s="19" t="str">
        <f>IF(係数3!A1013="","",係数3!A1013)</f>
        <v>A0632</v>
      </c>
      <c r="AV1013" s="19" t="str">
        <f>IF(係数3!B1013="","",係数3!B1013)</f>
        <v>(株)ユーラスグリーンエナジー</v>
      </c>
      <c r="AW1013" s="19" t="str">
        <f>IF(係数3!C1013="","",係数3!C1013)</f>
        <v>メニューA</v>
      </c>
      <c r="AX1013" s="19">
        <f>IF(係数3!D1013="","",係数3!D1013)</f>
        <v>0</v>
      </c>
      <c r="AY1013" s="19">
        <f>IF(係数3!E1013="","",係数3!E1013)</f>
        <v>0</v>
      </c>
      <c r="AZ1013" s="19" t="str">
        <f>IF(係数3!F1013="","",係数3!F1013)</f>
        <v>(株)ユーラスグリーンエナジー</v>
      </c>
      <c r="BA1013" s="19" t="str">
        <f>IF(係数3!G1013="","",係数3!G1013)</f>
        <v>(株)ユーラスグリーンエナジー_メニューA</v>
      </c>
      <c r="BB1013" s="19">
        <f t="shared" si="33"/>
        <v>0</v>
      </c>
      <c r="BD1013" s="19" t="e">
        <f>IF(#REF!="","",#REF!)</f>
        <v>#REF!</v>
      </c>
    </row>
    <row r="1014" spans="47:56">
      <c r="AU1014" s="19" t="str">
        <f>IF(係数3!A1014="","",係数3!A1014)</f>
        <v/>
      </c>
      <c r="AV1014" s="19" t="str">
        <f>IF(係数3!B1014="","",係数3!B1014)</f>
        <v/>
      </c>
      <c r="AW1014" s="19" t="str">
        <f>IF(係数3!C1014="","",係数3!C1014)</f>
        <v>メニューB(残差)</v>
      </c>
      <c r="AX1014" s="19">
        <f>IF(係数3!D1014="","",係数3!D1014)</f>
        <v>6.7500000000000004E-4</v>
      </c>
      <c r="AY1014" s="19">
        <f>IF(係数3!E1014="","",係数3!E1014)</f>
        <v>6.7500000000000004E-4</v>
      </c>
      <c r="AZ1014" s="19" t="str">
        <f>IF(係数3!F1014="","",係数3!F1014)</f>
        <v>(株)ユーラスグリーンエナジー</v>
      </c>
      <c r="BA1014" s="19" t="str">
        <f>IF(係数3!G1014="","",係数3!G1014)</f>
        <v>(株)ユーラスグリーンエナジー_メニューB(残差)</v>
      </c>
      <c r="BB1014" s="19">
        <f t="shared" si="33"/>
        <v>0.67500000000000004</v>
      </c>
      <c r="BD1014" s="19" t="e">
        <f>IF(#REF!="","",#REF!)</f>
        <v>#REF!</v>
      </c>
    </row>
    <row r="1015" spans="47:56">
      <c r="AU1015" s="19" t="str">
        <f>IF(係数3!A1015="","",係数3!A1015)</f>
        <v/>
      </c>
      <c r="AV1015" s="19" t="str">
        <f>IF(係数3!B1015="","",係数3!B1015)</f>
        <v/>
      </c>
      <c r="AW1015" s="19" t="str">
        <f>IF(係数3!C1015="","",係数3!C1015)</f>
        <v>(参考値)事業者全体</v>
      </c>
      <c r="AX1015" s="19">
        <f>IF(係数3!D1015="","",係数3!D1015)</f>
        <v>3.1999999999999999E-5</v>
      </c>
      <c r="AY1015" s="19">
        <f>IF(係数3!E1015="","",係数3!E1015)</f>
        <v>3.1999999999999999E-5</v>
      </c>
      <c r="AZ1015" s="19" t="str">
        <f>IF(係数3!F1015="","",係数3!F1015)</f>
        <v>(株)ユーラスグリーンエナジー</v>
      </c>
      <c r="BA1015" s="19" t="str">
        <f>IF(係数3!G1015="","",係数3!G1015)</f>
        <v>(株)ユーラスグリーンエナジー_(参考値)事業者全体</v>
      </c>
      <c r="BB1015" s="19">
        <f t="shared" si="33"/>
        <v>3.2000000000000001E-2</v>
      </c>
      <c r="BD1015" s="19" t="e">
        <f>IF(#REF!="","",#REF!)</f>
        <v>#REF!</v>
      </c>
    </row>
    <row r="1016" spans="47:56">
      <c r="AU1016" s="19" t="str">
        <f>IF(係数3!A1016="","",係数3!A1016)</f>
        <v>A0639</v>
      </c>
      <c r="AV1016" s="19" t="str">
        <f>IF(係数3!B1016="","",係数3!B1016)</f>
        <v>酒田天然瓦斯(株)</v>
      </c>
      <c r="AW1016" s="19" t="str">
        <f>IF(係数3!C1016="","",係数3!C1016)</f>
        <v/>
      </c>
      <c r="AX1016" s="19">
        <f>IF(係数3!D1016="","",係数3!D1016)</f>
        <v>4.1899999999999999E-4</v>
      </c>
      <c r="AY1016" s="19">
        <f>IF(係数3!E1016="","",係数3!E1016)</f>
        <v>4.1899999999999999E-4</v>
      </c>
      <c r="AZ1016" s="19" t="str">
        <f>IF(係数3!F1016="","",係数3!F1016)</f>
        <v>酒田天然瓦斯(株)</v>
      </c>
      <c r="BA1016" s="19" t="str">
        <f>IF(係数3!G1016="","",係数3!G1016)</f>
        <v>酒田天然瓦斯(株)_</v>
      </c>
      <c r="BB1016" s="19">
        <f t="shared" si="33"/>
        <v>0.41899999999999998</v>
      </c>
      <c r="BD1016" s="19" t="e">
        <f>IF(#REF!="","",#REF!)</f>
        <v>#REF!</v>
      </c>
    </row>
    <row r="1017" spans="47:56">
      <c r="AU1017" s="19" t="str">
        <f>IF(係数3!A1017="","",係数3!A1017)</f>
        <v>A0640</v>
      </c>
      <c r="AV1017" s="19" t="str">
        <f>IF(係数3!B1017="","",係数3!B1017)</f>
        <v>東亜ガス(株)</v>
      </c>
      <c r="AW1017" s="19" t="str">
        <f>IF(係数3!C1017="","",係数3!C1017)</f>
        <v/>
      </c>
      <c r="AX1017" s="19">
        <f>IF(係数3!D1017="","",係数3!D1017)</f>
        <v>6.4400000000000004E-4</v>
      </c>
      <c r="AY1017" s="19">
        <f>IF(係数3!E1017="","",係数3!E1017)</f>
        <v>6.4400000000000004E-4</v>
      </c>
      <c r="AZ1017" s="19" t="str">
        <f>IF(係数3!F1017="","",係数3!F1017)</f>
        <v>東亜ガス(株)</v>
      </c>
      <c r="BA1017" s="19" t="str">
        <f>IF(係数3!G1017="","",係数3!G1017)</f>
        <v>東亜ガス(株)_</v>
      </c>
      <c r="BB1017" s="19">
        <f t="shared" si="33"/>
        <v>0.64400000000000002</v>
      </c>
      <c r="BD1017" s="19" t="e">
        <f>IF(#REF!="","",#REF!)</f>
        <v>#REF!</v>
      </c>
    </row>
    <row r="1018" spans="47:56">
      <c r="AU1018" s="19" t="str">
        <f>IF(係数3!A1018="","",係数3!A1018)</f>
        <v>A0641</v>
      </c>
      <c r="AV1018" s="19" t="str">
        <f>IF(係数3!B1018="","",係数3!B1018)</f>
        <v>(株)三河の山里コミュニティパワー</v>
      </c>
      <c r="AW1018" s="19" t="str">
        <f>IF(係数3!C1018="","",係数3!C1018)</f>
        <v>メニューA</v>
      </c>
      <c r="AX1018" s="19">
        <f>IF(係数3!D1018="","",係数3!D1018)</f>
        <v>0</v>
      </c>
      <c r="AY1018" s="19">
        <f>IF(係数3!E1018="","",係数3!E1018)</f>
        <v>0</v>
      </c>
      <c r="AZ1018" s="19" t="str">
        <f>IF(係数3!F1018="","",係数3!F1018)</f>
        <v>(株)三河の山里コミュニティパワー</v>
      </c>
      <c r="BA1018" s="19" t="str">
        <f>IF(係数3!G1018="","",係数3!G1018)</f>
        <v>(株)三河の山里コミュニティパワー_メニューA</v>
      </c>
      <c r="BB1018" s="19">
        <f t="shared" si="33"/>
        <v>0</v>
      </c>
      <c r="BD1018" s="19" t="e">
        <f>IF(#REF!="","",#REF!)</f>
        <v>#REF!</v>
      </c>
    </row>
    <row r="1019" spans="47:56">
      <c r="AU1019" s="19" t="str">
        <f>IF(係数3!A1019="","",係数3!A1019)</f>
        <v/>
      </c>
      <c r="AV1019" s="19" t="str">
        <f>IF(係数3!B1019="","",係数3!B1019)</f>
        <v/>
      </c>
      <c r="AW1019" s="19" t="str">
        <f>IF(係数3!C1019="","",係数3!C1019)</f>
        <v>メニューB(残差)</v>
      </c>
      <c r="AX1019" s="19">
        <f>IF(係数3!D1019="","",係数3!D1019)</f>
        <v>4.2200000000000001E-4</v>
      </c>
      <c r="AY1019" s="19">
        <f>IF(係数3!E1019="","",係数3!E1019)</f>
        <v>4.2200000000000001E-4</v>
      </c>
      <c r="AZ1019" s="19" t="str">
        <f>IF(係数3!F1019="","",係数3!F1019)</f>
        <v>(株)三河の山里コミュニティパワー</v>
      </c>
      <c r="BA1019" s="19" t="str">
        <f>IF(係数3!G1019="","",係数3!G1019)</f>
        <v>(株)三河の山里コミュニティパワー_メニューB(残差)</v>
      </c>
      <c r="BB1019" s="19">
        <f t="shared" si="33"/>
        <v>0.42199999999999999</v>
      </c>
      <c r="BD1019" s="19" t="e">
        <f>IF(#REF!="","",#REF!)</f>
        <v>#REF!</v>
      </c>
    </row>
    <row r="1020" spans="47:56">
      <c r="AU1020" s="19" t="str">
        <f>IF(係数3!A1020="","",係数3!A1020)</f>
        <v/>
      </c>
      <c r="AV1020" s="19" t="str">
        <f>IF(係数3!B1020="","",係数3!B1020)</f>
        <v/>
      </c>
      <c r="AW1020" s="19" t="str">
        <f>IF(係数3!C1020="","",係数3!C1020)</f>
        <v>(参考値)事業者全体</v>
      </c>
      <c r="AX1020" s="19">
        <f>IF(係数3!D1020="","",係数3!D1020)</f>
        <v>7.7999999999999999E-5</v>
      </c>
      <c r="AY1020" s="19">
        <f>IF(係数3!E1020="","",係数3!E1020)</f>
        <v>7.7999999999999999E-5</v>
      </c>
      <c r="AZ1020" s="19" t="str">
        <f>IF(係数3!F1020="","",係数3!F1020)</f>
        <v>(株)三河の山里コミュニティパワー</v>
      </c>
      <c r="BA1020" s="19" t="str">
        <f>IF(係数3!G1020="","",係数3!G1020)</f>
        <v>(株)三河の山里コミュニティパワー_(参考値)事業者全体</v>
      </c>
      <c r="BB1020" s="19">
        <f t="shared" si="33"/>
        <v>7.8E-2</v>
      </c>
      <c r="BD1020" s="19" t="e">
        <f>IF(#REF!="","",#REF!)</f>
        <v>#REF!</v>
      </c>
    </row>
    <row r="1021" spans="47:56">
      <c r="AU1021" s="19" t="str">
        <f>IF(係数3!A1021="","",係数3!A1021)</f>
        <v>A0642</v>
      </c>
      <c r="AV1021" s="19" t="str">
        <f>IF(係数3!B1021="","",係数3!B1021)</f>
        <v>新潟スワンエナジー(株)</v>
      </c>
      <c r="AW1021" s="19" t="str">
        <f>IF(係数3!C1021="","",係数3!C1021)</f>
        <v>メニューA</v>
      </c>
      <c r="AX1021" s="19">
        <f>IF(係数3!D1021="","",係数3!D1021)</f>
        <v>0</v>
      </c>
      <c r="AY1021" s="19">
        <f>IF(係数3!E1021="","",係数3!E1021)</f>
        <v>0</v>
      </c>
      <c r="AZ1021" s="19" t="str">
        <f>IF(係数3!F1021="","",係数3!F1021)</f>
        <v>新潟スワンエナジー(株)</v>
      </c>
      <c r="BA1021" s="19" t="str">
        <f>IF(係数3!G1021="","",係数3!G1021)</f>
        <v>新潟スワンエナジー(株)_メニューA</v>
      </c>
      <c r="BB1021" s="19">
        <f t="shared" si="33"/>
        <v>0</v>
      </c>
      <c r="BD1021" s="19" t="e">
        <f>IF(#REF!="","",#REF!)</f>
        <v>#REF!</v>
      </c>
    </row>
    <row r="1022" spans="47:56">
      <c r="AU1022" s="19" t="str">
        <f>IF(係数3!A1022="","",係数3!A1022)</f>
        <v/>
      </c>
      <c r="AV1022" s="19" t="str">
        <f>IF(係数3!B1022="","",係数3!B1022)</f>
        <v/>
      </c>
      <c r="AW1022" s="19" t="str">
        <f>IF(係数3!C1022="","",係数3!C1022)</f>
        <v>メニューB</v>
      </c>
      <c r="AX1022" s="19">
        <f>IF(係数3!D1022="","",係数3!D1022)</f>
        <v>2.6600000000000001E-4</v>
      </c>
      <c r="AY1022" s="19">
        <f>IF(係数3!E1022="","",係数3!E1022)</f>
        <v>2.6600000000000001E-4</v>
      </c>
      <c r="AZ1022" s="19" t="str">
        <f>IF(係数3!F1022="","",係数3!F1022)</f>
        <v>新潟スワンエナジー(株)</v>
      </c>
      <c r="BA1022" s="19" t="str">
        <f>IF(係数3!G1022="","",係数3!G1022)</f>
        <v>新潟スワンエナジー(株)_メニューB</v>
      </c>
      <c r="BB1022" s="19">
        <f t="shared" si="33"/>
        <v>0.26600000000000001</v>
      </c>
      <c r="BD1022" s="19" t="e">
        <f>IF(#REF!="","",#REF!)</f>
        <v>#REF!</v>
      </c>
    </row>
    <row r="1023" spans="47:56">
      <c r="AU1023" s="19" t="str">
        <f>IF(係数3!A1023="","",係数3!A1023)</f>
        <v/>
      </c>
      <c r="AV1023" s="19" t="str">
        <f>IF(係数3!B1023="","",係数3!B1023)</f>
        <v/>
      </c>
      <c r="AW1023" s="19" t="str">
        <f>IF(係数3!C1023="","",係数3!C1023)</f>
        <v>メニューC</v>
      </c>
      <c r="AX1023" s="19">
        <f>IF(係数3!D1023="","",係数3!D1023)</f>
        <v>1.3799999999999999E-4</v>
      </c>
      <c r="AY1023" s="19">
        <f>IF(係数3!E1023="","",係数3!E1023)</f>
        <v>1.3799999999999999E-4</v>
      </c>
      <c r="AZ1023" s="19" t="str">
        <f>IF(係数3!F1023="","",係数3!F1023)</f>
        <v>新潟スワンエナジー(株)</v>
      </c>
      <c r="BA1023" s="19" t="str">
        <f>IF(係数3!G1023="","",係数3!G1023)</f>
        <v>新潟スワンエナジー(株)_メニューC</v>
      </c>
      <c r="BB1023" s="19">
        <f t="shared" si="33"/>
        <v>0.13799999999999998</v>
      </c>
      <c r="BD1023" s="19" t="e">
        <f>IF(#REF!="","",#REF!)</f>
        <v>#REF!</v>
      </c>
    </row>
    <row r="1024" spans="47:56">
      <c r="AU1024" s="19" t="str">
        <f>IF(係数3!A1024="","",係数3!A1024)</f>
        <v/>
      </c>
      <c r="AV1024" s="19" t="str">
        <f>IF(係数3!B1024="","",係数3!B1024)</f>
        <v/>
      </c>
      <c r="AW1024" s="19" t="str">
        <f>IF(係数3!C1024="","",係数3!C1024)</f>
        <v>メニューD(残差)</v>
      </c>
      <c r="AX1024" s="19">
        <f>IF(係数3!D1024="","",係数3!D1024)</f>
        <v>2.8800000000000001E-4</v>
      </c>
      <c r="AY1024" s="19">
        <f>IF(係数3!E1024="","",係数3!E1024)</f>
        <v>2.8800000000000001E-4</v>
      </c>
      <c r="AZ1024" s="19" t="str">
        <f>IF(係数3!F1024="","",係数3!F1024)</f>
        <v>新潟スワンエナジー(株)</v>
      </c>
      <c r="BA1024" s="19" t="str">
        <f>IF(係数3!G1024="","",係数3!G1024)</f>
        <v>新潟スワンエナジー(株)_メニューD(残差)</v>
      </c>
      <c r="BB1024" s="19">
        <f t="shared" si="33"/>
        <v>0.28800000000000003</v>
      </c>
      <c r="BD1024" s="19" t="e">
        <f>IF(#REF!="","",#REF!)</f>
        <v>#REF!</v>
      </c>
    </row>
    <row r="1025" spans="47:56">
      <c r="AU1025" s="19" t="str">
        <f>IF(係数3!A1025="","",係数3!A1025)</f>
        <v/>
      </c>
      <c r="AV1025" s="19" t="str">
        <f>IF(係数3!B1025="","",係数3!B1025)</f>
        <v/>
      </c>
      <c r="AW1025" s="19" t="str">
        <f>IF(係数3!C1025="","",係数3!C1025)</f>
        <v>(参考値)事業者全体</v>
      </c>
      <c r="AX1025" s="19">
        <f>IF(係数3!D1025="","",係数3!D1025)</f>
        <v>2.0000000000000001E-4</v>
      </c>
      <c r="AY1025" s="19">
        <f>IF(係数3!E1025="","",係数3!E1025)</f>
        <v>2.0000000000000001E-4</v>
      </c>
      <c r="AZ1025" s="19" t="str">
        <f>IF(係数3!F1025="","",係数3!F1025)</f>
        <v>新潟スワンエナジー(株)</v>
      </c>
      <c r="BA1025" s="19" t="str">
        <f>IF(係数3!G1025="","",係数3!G1025)</f>
        <v>新潟スワンエナジー(株)_(参考値)事業者全体</v>
      </c>
      <c r="BB1025" s="19">
        <f t="shared" si="33"/>
        <v>0.2</v>
      </c>
      <c r="BD1025" s="19" t="e">
        <f>IF(#REF!="","",#REF!)</f>
        <v>#REF!</v>
      </c>
    </row>
    <row r="1026" spans="47:56">
      <c r="AU1026" s="19" t="str">
        <f>IF(係数3!A1026="","",係数3!A1026)</f>
        <v>A0644</v>
      </c>
      <c r="AV1026" s="19" t="str">
        <f>IF(係数3!B1026="","",係数3!B1026)</f>
        <v>グリーンピープルズパワー(株)</v>
      </c>
      <c r="AW1026" s="19" t="str">
        <f>IF(係数3!C1026="","",係数3!C1026)</f>
        <v/>
      </c>
      <c r="AX1026" s="19">
        <f>IF(係数3!D1026="","",係数3!D1026)</f>
        <v>2.4600000000000002E-4</v>
      </c>
      <c r="AY1026" s="19">
        <f>IF(係数3!E1026="","",係数3!E1026)</f>
        <v>2.4600000000000002E-4</v>
      </c>
      <c r="AZ1026" s="19" t="str">
        <f>IF(係数3!F1026="","",係数3!F1026)</f>
        <v>グリーンピープルズパワー(株)</v>
      </c>
      <c r="BA1026" s="19" t="str">
        <f>IF(係数3!G1026="","",係数3!G1026)</f>
        <v>グリーンピープルズパワー(株)_</v>
      </c>
      <c r="BB1026" s="19">
        <f t="shared" si="33"/>
        <v>0.24600000000000002</v>
      </c>
      <c r="BD1026" s="19" t="e">
        <f>IF(#REF!="","",#REF!)</f>
        <v>#REF!</v>
      </c>
    </row>
    <row r="1027" spans="47:56">
      <c r="AU1027" s="19" t="str">
        <f>IF(係数3!A1027="","",係数3!A1027)</f>
        <v>A0648</v>
      </c>
      <c r="AV1027" s="19" t="str">
        <f>IF(係数3!B1027="","",係数3!B1027)</f>
        <v>(株)マルイファシリティーズ</v>
      </c>
      <c r="AW1027" s="19" t="str">
        <f>IF(係数3!C1027="","",係数3!C1027)</f>
        <v/>
      </c>
      <c r="AX1027" s="19">
        <f>IF(係数3!D1027="","",係数3!D1027)</f>
        <v>2.05E-4</v>
      </c>
      <c r="AY1027" s="19">
        <f>IF(係数3!E1027="","",係数3!E1027)</f>
        <v>2.05E-4</v>
      </c>
      <c r="AZ1027" s="19" t="str">
        <f>IF(係数3!F1027="","",係数3!F1027)</f>
        <v>(株)マルイファシリティーズ</v>
      </c>
      <c r="BA1027" s="19" t="str">
        <f>IF(係数3!G1027="","",係数3!G1027)</f>
        <v>(株)マルイファシリティーズ_</v>
      </c>
      <c r="BB1027" s="19">
        <f t="shared" si="33"/>
        <v>0.20499999999999999</v>
      </c>
      <c r="BD1027" s="19" t="e">
        <f>IF(#REF!="","",#REF!)</f>
        <v>#REF!</v>
      </c>
    </row>
    <row r="1028" spans="47:56">
      <c r="AU1028" s="19" t="str">
        <f>IF(係数3!A1028="","",係数3!A1028)</f>
        <v>A0649</v>
      </c>
      <c r="AV1028" s="19" t="str">
        <f>IF(係数3!B1028="","",係数3!B1028)</f>
        <v>(株)デンケン</v>
      </c>
      <c r="AW1028" s="19" t="str">
        <f>IF(係数3!C1028="","",係数3!C1028)</f>
        <v/>
      </c>
      <c r="AX1028" s="19">
        <f>IF(係数3!D1028="","",係数3!D1028)</f>
        <v>4.6099999999999998E-4</v>
      </c>
      <c r="AY1028" s="19">
        <f>IF(係数3!E1028="","",係数3!E1028)</f>
        <v>4.6099999999999998E-4</v>
      </c>
      <c r="AZ1028" s="19" t="str">
        <f>IF(係数3!F1028="","",係数3!F1028)</f>
        <v>(株)デンケン</v>
      </c>
      <c r="BA1028" s="19" t="str">
        <f>IF(係数3!G1028="","",係数3!G1028)</f>
        <v>(株)デンケン_</v>
      </c>
      <c r="BB1028" s="19">
        <f t="shared" si="33"/>
        <v>0.46099999999999997</v>
      </c>
      <c r="BD1028" s="19" t="e">
        <f>IF(#REF!="","",#REF!)</f>
        <v>#REF!</v>
      </c>
    </row>
    <row r="1029" spans="47:56">
      <c r="AU1029" s="19" t="str">
        <f>IF(係数3!A1029="","",係数3!A1029)</f>
        <v>A0650</v>
      </c>
      <c r="AV1029" s="19" t="str">
        <f>IF(係数3!B1029="","",係数3!B1029)</f>
        <v>(株)東名</v>
      </c>
      <c r="AW1029" s="19" t="str">
        <f>IF(係数3!C1029="","",係数3!C1029)</f>
        <v>メニューA</v>
      </c>
      <c r="AX1029" s="19">
        <f>IF(係数3!D1029="","",係数3!D1029)</f>
        <v>0</v>
      </c>
      <c r="AY1029" s="19">
        <f>IF(係数3!E1029="","",係数3!E1029)</f>
        <v>0</v>
      </c>
      <c r="AZ1029" s="19" t="str">
        <f>IF(係数3!F1029="","",係数3!F1029)</f>
        <v>(株)東名</v>
      </c>
      <c r="BA1029" s="19" t="str">
        <f>IF(係数3!G1029="","",係数3!G1029)</f>
        <v>(株)東名_メニューA</v>
      </c>
      <c r="BB1029" s="19">
        <f t="shared" si="33"/>
        <v>0</v>
      </c>
      <c r="BD1029" s="19" t="e">
        <f>IF(#REF!="","",#REF!)</f>
        <v>#REF!</v>
      </c>
    </row>
    <row r="1030" spans="47:56">
      <c r="AU1030" s="19" t="str">
        <f>IF(係数3!A1030="","",係数3!A1030)</f>
        <v/>
      </c>
      <c r="AV1030" s="19" t="str">
        <f>IF(係数3!B1030="","",係数3!B1030)</f>
        <v/>
      </c>
      <c r="AW1030" s="19" t="str">
        <f>IF(係数3!C1030="","",係数3!C1030)</f>
        <v>メニューB(残差)</v>
      </c>
      <c r="AX1030" s="19">
        <f>IF(係数3!D1030="","",係数3!D1030)</f>
        <v>9.1E-4</v>
      </c>
      <c r="AY1030" s="19">
        <f>IF(係数3!E1030="","",係数3!E1030)</f>
        <v>9.1E-4</v>
      </c>
      <c r="AZ1030" s="19" t="str">
        <f>IF(係数3!F1030="","",係数3!F1030)</f>
        <v>(株)東名</v>
      </c>
      <c r="BA1030" s="19" t="str">
        <f>IF(係数3!G1030="","",係数3!G1030)</f>
        <v>(株)東名_メニューB(残差)</v>
      </c>
      <c r="BB1030" s="19">
        <f t="shared" ref="BB1030:BB1093" si="34">AY1030*1000</f>
        <v>0.91</v>
      </c>
      <c r="BD1030" s="19" t="e">
        <f>IF(#REF!="","",#REF!)</f>
        <v>#REF!</v>
      </c>
    </row>
    <row r="1031" spans="47:56">
      <c r="AU1031" s="19" t="str">
        <f>IF(係数3!A1031="","",係数3!A1031)</f>
        <v/>
      </c>
      <c r="AV1031" s="19" t="str">
        <f>IF(係数3!B1031="","",係数3!B1031)</f>
        <v/>
      </c>
      <c r="AW1031" s="19" t="str">
        <f>IF(係数3!C1031="","",係数3!C1031)</f>
        <v>(参考値)事業者全体</v>
      </c>
      <c r="AX1031" s="19">
        <f>IF(係数3!D1031="","",係数3!D1031)</f>
        <v>3.7100000000000002E-4</v>
      </c>
      <c r="AY1031" s="19">
        <f>IF(係数3!E1031="","",係数3!E1031)</f>
        <v>3.7100000000000002E-4</v>
      </c>
      <c r="AZ1031" s="19" t="str">
        <f>IF(係数3!F1031="","",係数3!F1031)</f>
        <v>(株)東名</v>
      </c>
      <c r="BA1031" s="19" t="str">
        <f>IF(係数3!G1031="","",係数3!G1031)</f>
        <v>(株)東名_(参考値)事業者全体</v>
      </c>
      <c r="BB1031" s="19">
        <f t="shared" si="34"/>
        <v>0.371</v>
      </c>
      <c r="BD1031" s="19" t="e">
        <f>IF(#REF!="","",#REF!)</f>
        <v>#REF!</v>
      </c>
    </row>
    <row r="1032" spans="47:56">
      <c r="AU1032" s="19" t="str">
        <f>IF(係数3!A1032="","",係数3!A1032)</f>
        <v>A0653</v>
      </c>
      <c r="AV1032" s="19" t="str">
        <f>IF(係数3!B1032="","",係数3!B1032)</f>
        <v>NTTアノードエナジー(株)</v>
      </c>
      <c r="AW1032" s="19" t="str">
        <f>IF(係数3!C1032="","",係数3!C1032)</f>
        <v>メニューA</v>
      </c>
      <c r="AX1032" s="19">
        <f>IF(係数3!D1032="","",係数3!D1032)</f>
        <v>0</v>
      </c>
      <c r="AY1032" s="19">
        <f>IF(係数3!E1032="","",係数3!E1032)</f>
        <v>0</v>
      </c>
      <c r="AZ1032" s="19" t="str">
        <f>IF(係数3!F1032="","",係数3!F1032)</f>
        <v>NTTアノードエナジー(株)</v>
      </c>
      <c r="BA1032" s="19" t="str">
        <f>IF(係数3!G1032="","",係数3!G1032)</f>
        <v>NTTアノードエナジー(株)_メニューA</v>
      </c>
      <c r="BB1032" s="19">
        <f t="shared" si="34"/>
        <v>0</v>
      </c>
      <c r="BD1032" s="19" t="e">
        <f>IF(#REF!="","",#REF!)</f>
        <v>#REF!</v>
      </c>
    </row>
    <row r="1033" spans="47:56">
      <c r="AU1033" s="19" t="str">
        <f>IF(係数3!A1033="","",係数3!A1033)</f>
        <v/>
      </c>
      <c r="AV1033" s="19" t="str">
        <f>IF(係数3!B1033="","",係数3!B1033)</f>
        <v/>
      </c>
      <c r="AW1033" s="19" t="str">
        <f>IF(係数3!C1033="","",係数3!C1033)</f>
        <v>メニューB(残差)</v>
      </c>
      <c r="AX1033" s="19">
        <f>IF(係数3!D1033="","",係数3!D1033)</f>
        <v>9.19E-4</v>
      </c>
      <c r="AY1033" s="19">
        <f>IF(係数3!E1033="","",係数3!E1033)</f>
        <v>9.19E-4</v>
      </c>
      <c r="AZ1033" s="19" t="str">
        <f>IF(係数3!F1033="","",係数3!F1033)</f>
        <v>NTTアノードエナジー(株)</v>
      </c>
      <c r="BA1033" s="19" t="str">
        <f>IF(係数3!G1033="","",係数3!G1033)</f>
        <v>NTTアノードエナジー(株)_メニューB(残差)</v>
      </c>
      <c r="BB1033" s="19">
        <f t="shared" si="34"/>
        <v>0.91900000000000004</v>
      </c>
      <c r="BD1033" s="19" t="e">
        <f>IF(#REF!="","",#REF!)</f>
        <v>#REF!</v>
      </c>
    </row>
    <row r="1034" spans="47:56">
      <c r="AU1034" s="19" t="str">
        <f>IF(係数3!A1034="","",係数3!A1034)</f>
        <v/>
      </c>
      <c r="AV1034" s="19" t="str">
        <f>IF(係数3!B1034="","",係数3!B1034)</f>
        <v/>
      </c>
      <c r="AW1034" s="19" t="str">
        <f>IF(係数3!C1034="","",係数3!C1034)</f>
        <v>(参考値)事業者全体</v>
      </c>
      <c r="AX1034" s="19">
        <f>IF(係数3!D1034="","",係数3!D1034)</f>
        <v>2.2800000000000001E-4</v>
      </c>
      <c r="AY1034" s="19">
        <f>IF(係数3!E1034="","",係数3!E1034)</f>
        <v>2.2800000000000001E-4</v>
      </c>
      <c r="AZ1034" s="19" t="str">
        <f>IF(係数3!F1034="","",係数3!F1034)</f>
        <v>NTTアノードエナジー(株)</v>
      </c>
      <c r="BA1034" s="19" t="str">
        <f>IF(係数3!G1034="","",係数3!G1034)</f>
        <v>NTTアノードエナジー(株)_(参考値)事業者全体</v>
      </c>
      <c r="BB1034" s="19">
        <f t="shared" si="34"/>
        <v>0.22800000000000001</v>
      </c>
      <c r="BD1034" s="19" t="e">
        <f>IF(#REF!="","",#REF!)</f>
        <v>#REF!</v>
      </c>
    </row>
    <row r="1035" spans="47:56">
      <c r="AU1035" s="19" t="str">
        <f>IF(係数3!A1035="","",係数3!A1035)</f>
        <v>A0654</v>
      </c>
      <c r="AV1035" s="19" t="str">
        <f>IF(係数3!B1035="","",係数3!B1035)</f>
        <v>スマート電気(株)</v>
      </c>
      <c r="AW1035" s="19" t="str">
        <f>IF(係数3!C1035="","",係数3!C1035)</f>
        <v/>
      </c>
      <c r="AX1035" s="19">
        <f>IF(係数3!D1035="","",係数3!D1035)</f>
        <v>8.4599999999999996E-4</v>
      </c>
      <c r="AY1035" s="19">
        <f>IF(係数3!E1035="","",係数3!E1035)</f>
        <v>8.4599999999999996E-4</v>
      </c>
      <c r="AZ1035" s="19" t="str">
        <f>IF(係数3!F1035="","",係数3!F1035)</f>
        <v>スマート電気(株)</v>
      </c>
      <c r="BA1035" s="19" t="str">
        <f>IF(係数3!G1035="","",係数3!G1035)</f>
        <v>スマート電気(株)_</v>
      </c>
      <c r="BB1035" s="19">
        <f t="shared" si="34"/>
        <v>0.84599999999999997</v>
      </c>
      <c r="BD1035" s="19" t="e">
        <f>IF(#REF!="","",#REF!)</f>
        <v>#REF!</v>
      </c>
    </row>
    <row r="1036" spans="47:56">
      <c r="AU1036" s="19" t="str">
        <f>IF(係数3!A1036="","",係数3!A1036)</f>
        <v>A0655</v>
      </c>
      <c r="AV1036" s="19" t="str">
        <f>IF(係数3!B1036="","",係数3!B1036)</f>
        <v>(株)唐津パワーホールディングス</v>
      </c>
      <c r="AW1036" s="19" t="str">
        <f>IF(係数3!C1036="","",係数3!C1036)</f>
        <v/>
      </c>
      <c r="AX1036" s="19">
        <f>IF(係数3!D1036="","",係数3!D1036)</f>
        <v>5.2800000000000004E-4</v>
      </c>
      <c r="AY1036" s="19">
        <f>IF(係数3!E1036="","",係数3!E1036)</f>
        <v>5.2800000000000004E-4</v>
      </c>
      <c r="AZ1036" s="19" t="str">
        <f>IF(係数3!F1036="","",係数3!F1036)</f>
        <v>(株)唐津パワーホールディングス</v>
      </c>
      <c r="BA1036" s="19" t="str">
        <f>IF(係数3!G1036="","",係数3!G1036)</f>
        <v>(株)唐津パワーホールディングス_</v>
      </c>
      <c r="BB1036" s="19">
        <f t="shared" si="34"/>
        <v>0.52800000000000002</v>
      </c>
      <c r="BD1036" s="19" t="e">
        <f>IF(#REF!="","",#REF!)</f>
        <v>#REF!</v>
      </c>
    </row>
    <row r="1037" spans="47:56">
      <c r="AU1037" s="19" t="str">
        <f>IF(係数3!A1037="","",係数3!A1037)</f>
        <v>A0656</v>
      </c>
      <c r="AV1037" s="19" t="str">
        <f>IF(係数3!B1037="","",係数3!B1037)</f>
        <v>(株)クリーンエネルギー総合研究所</v>
      </c>
      <c r="AW1037" s="19" t="str">
        <f>IF(係数3!C1037="","",係数3!C1037)</f>
        <v>メニューA</v>
      </c>
      <c r="AX1037" s="19">
        <f>IF(係数3!D1037="","",係数3!D1037)</f>
        <v>0</v>
      </c>
      <c r="AY1037" s="19">
        <f>IF(係数3!E1037="","",係数3!E1037)</f>
        <v>0</v>
      </c>
      <c r="AZ1037" s="19" t="str">
        <f>IF(係数3!F1037="","",係数3!F1037)</f>
        <v>(株)クリーンエネルギー総合研究所</v>
      </c>
      <c r="BA1037" s="19" t="str">
        <f>IF(係数3!G1037="","",係数3!G1037)</f>
        <v>(株)クリーンエネルギー総合研究所_メニューA</v>
      </c>
      <c r="BB1037" s="19">
        <f t="shared" si="34"/>
        <v>0</v>
      </c>
      <c r="BD1037" s="19" t="e">
        <f>IF(#REF!="","",#REF!)</f>
        <v>#REF!</v>
      </c>
    </row>
    <row r="1038" spans="47:56">
      <c r="AU1038" s="19" t="str">
        <f>IF(係数3!A1038="","",係数3!A1038)</f>
        <v/>
      </c>
      <c r="AV1038" s="19" t="str">
        <f>IF(係数3!B1038="","",係数3!B1038)</f>
        <v/>
      </c>
      <c r="AW1038" s="19" t="str">
        <f>IF(係数3!C1038="","",係数3!C1038)</f>
        <v>メニューB</v>
      </c>
      <c r="AX1038" s="19">
        <f>IF(係数3!D1038="","",係数3!D1038)</f>
        <v>3.4000000000000002E-4</v>
      </c>
      <c r="AY1038" s="19">
        <f>IF(係数3!E1038="","",係数3!E1038)</f>
        <v>3.4000000000000002E-4</v>
      </c>
      <c r="AZ1038" s="19" t="str">
        <f>IF(係数3!F1038="","",係数3!F1038)</f>
        <v>(株)クリーンエネルギー総合研究所</v>
      </c>
      <c r="BA1038" s="19" t="str">
        <f>IF(係数3!G1038="","",係数3!G1038)</f>
        <v>(株)クリーンエネルギー総合研究所_メニューB</v>
      </c>
      <c r="BB1038" s="19">
        <f t="shared" si="34"/>
        <v>0.34</v>
      </c>
      <c r="BD1038" s="19" t="e">
        <f>IF(#REF!="","",#REF!)</f>
        <v>#REF!</v>
      </c>
    </row>
    <row r="1039" spans="47:56">
      <c r="AU1039" s="19" t="str">
        <f>IF(係数3!A1039="","",係数3!A1039)</f>
        <v/>
      </c>
      <c r="AV1039" s="19" t="str">
        <f>IF(係数3!B1039="","",係数3!B1039)</f>
        <v/>
      </c>
      <c r="AW1039" s="19" t="str">
        <f>IF(係数3!C1039="","",係数3!C1039)</f>
        <v>メニューC</v>
      </c>
      <c r="AX1039" s="19">
        <f>IF(係数3!D1039="","",係数3!D1039)</f>
        <v>2.9599999999999998E-4</v>
      </c>
      <c r="AY1039" s="19">
        <f>IF(係数3!E1039="","",係数3!E1039)</f>
        <v>2.9599999999999998E-4</v>
      </c>
      <c r="AZ1039" s="19" t="str">
        <f>IF(係数3!F1039="","",係数3!F1039)</f>
        <v>(株)クリーンエネルギー総合研究所</v>
      </c>
      <c r="BA1039" s="19" t="str">
        <f>IF(係数3!G1039="","",係数3!G1039)</f>
        <v>(株)クリーンエネルギー総合研究所_メニューC</v>
      </c>
      <c r="BB1039" s="19">
        <f t="shared" si="34"/>
        <v>0.29599999999999999</v>
      </c>
      <c r="BD1039" s="19" t="e">
        <f>IF(#REF!="","",#REF!)</f>
        <v>#REF!</v>
      </c>
    </row>
    <row r="1040" spans="47:56">
      <c r="AU1040" s="19" t="str">
        <f>IF(係数3!A1040="","",係数3!A1040)</f>
        <v/>
      </c>
      <c r="AV1040" s="19" t="str">
        <f>IF(係数3!B1040="","",係数3!B1040)</f>
        <v/>
      </c>
      <c r="AW1040" s="19" t="str">
        <f>IF(係数3!C1040="","",係数3!C1040)</f>
        <v>メニューD(残差)</v>
      </c>
      <c r="AX1040" s="19">
        <f>IF(係数3!D1040="","",係数3!D1040)</f>
        <v>4.2400000000000001E-4</v>
      </c>
      <c r="AY1040" s="19">
        <f>IF(係数3!E1040="","",係数3!E1040)</f>
        <v>4.2400000000000001E-4</v>
      </c>
      <c r="AZ1040" s="19" t="str">
        <f>IF(係数3!F1040="","",係数3!F1040)</f>
        <v>(株)クリーンエネルギー総合研究所</v>
      </c>
      <c r="BA1040" s="19" t="str">
        <f>IF(係数3!G1040="","",係数3!G1040)</f>
        <v>(株)クリーンエネルギー総合研究所_メニューD(残差)</v>
      </c>
      <c r="BB1040" s="19">
        <f t="shared" si="34"/>
        <v>0.42399999999999999</v>
      </c>
      <c r="BD1040" s="19" t="e">
        <f>IF(#REF!="","",#REF!)</f>
        <v>#REF!</v>
      </c>
    </row>
    <row r="1041" spans="47:56">
      <c r="AU1041" s="19" t="str">
        <f>IF(係数3!A1041="","",係数3!A1041)</f>
        <v/>
      </c>
      <c r="AV1041" s="19" t="str">
        <f>IF(係数3!B1041="","",係数3!B1041)</f>
        <v/>
      </c>
      <c r="AW1041" s="19" t="str">
        <f>IF(係数3!C1041="","",係数3!C1041)</f>
        <v>(参考値)事業者全体</v>
      </c>
      <c r="AX1041" s="19">
        <f>IF(係数3!D1041="","",係数3!D1041)</f>
        <v>3.1E-4</v>
      </c>
      <c r="AY1041" s="19">
        <f>IF(係数3!E1041="","",係数3!E1041)</f>
        <v>3.1E-4</v>
      </c>
      <c r="AZ1041" s="19" t="str">
        <f>IF(係数3!F1041="","",係数3!F1041)</f>
        <v>(株)クリーンエネルギー総合研究所</v>
      </c>
      <c r="BA1041" s="19" t="str">
        <f>IF(係数3!G1041="","",係数3!G1041)</f>
        <v>(株)クリーンエネルギー総合研究所_(参考値)事業者全体</v>
      </c>
      <c r="BB1041" s="19">
        <f t="shared" si="34"/>
        <v>0.31</v>
      </c>
      <c r="BD1041" s="19" t="e">
        <f>IF(#REF!="","",#REF!)</f>
        <v>#REF!</v>
      </c>
    </row>
    <row r="1042" spans="47:56">
      <c r="AU1042" s="19" t="str">
        <f>IF(係数3!A1042="","",係数3!A1042)</f>
        <v>A0659</v>
      </c>
      <c r="AV1042" s="19" t="str">
        <f>IF(係数3!B1042="","",係数3!B1042)</f>
        <v>(株)かづのパワー</v>
      </c>
      <c r="AW1042" s="19" t="str">
        <f>IF(係数3!C1042="","",係数3!C1042)</f>
        <v/>
      </c>
      <c r="AX1042" s="19">
        <f>IF(係数3!D1042="","",係数3!D1042)</f>
        <v>1.9900000000000001E-4</v>
      </c>
      <c r="AY1042" s="19">
        <f>IF(係数3!E1042="","",係数3!E1042)</f>
        <v>1.9900000000000001E-4</v>
      </c>
      <c r="AZ1042" s="19" t="str">
        <f>IF(係数3!F1042="","",係数3!F1042)</f>
        <v>(株)かづのパワー</v>
      </c>
      <c r="BA1042" s="19" t="str">
        <f>IF(係数3!G1042="","",係数3!G1042)</f>
        <v>(株)かづのパワー_</v>
      </c>
      <c r="BB1042" s="19">
        <f t="shared" si="34"/>
        <v>0.19900000000000001</v>
      </c>
      <c r="BD1042" s="19" t="e">
        <f>IF(#REF!="","",#REF!)</f>
        <v>#REF!</v>
      </c>
    </row>
    <row r="1043" spans="47:56">
      <c r="AU1043" s="19" t="str">
        <f>IF(係数3!A1043="","",係数3!A1043)</f>
        <v>A0660</v>
      </c>
      <c r="AV1043" s="19" t="str">
        <f>IF(係数3!B1043="","",係数3!B1043)</f>
        <v>UNIVERGY(株)</v>
      </c>
      <c r="AW1043" s="19" t="str">
        <f>IF(係数3!C1043="","",係数3!C1043)</f>
        <v>メニューA</v>
      </c>
      <c r="AX1043" s="19">
        <f>IF(係数3!D1043="","",係数3!D1043)</f>
        <v>0</v>
      </c>
      <c r="AY1043" s="19">
        <f>IF(係数3!E1043="","",係数3!E1043)</f>
        <v>0</v>
      </c>
      <c r="AZ1043" s="19" t="str">
        <f>IF(係数3!F1043="","",係数3!F1043)</f>
        <v>UNIVERGY(株)</v>
      </c>
      <c r="BA1043" s="19" t="str">
        <f>IF(係数3!G1043="","",係数3!G1043)</f>
        <v>UNIVERGY(株)_メニューA</v>
      </c>
      <c r="BB1043" s="19">
        <f t="shared" si="34"/>
        <v>0</v>
      </c>
      <c r="BD1043" s="19" t="e">
        <f>IF(#REF!="","",#REF!)</f>
        <v>#REF!</v>
      </c>
    </row>
    <row r="1044" spans="47:56">
      <c r="AU1044" s="19" t="str">
        <f>IF(係数3!A1044="","",係数3!A1044)</f>
        <v/>
      </c>
      <c r="AV1044" s="19" t="str">
        <f>IF(係数3!B1044="","",係数3!B1044)</f>
        <v/>
      </c>
      <c r="AW1044" s="19" t="str">
        <f>IF(係数3!C1044="","",係数3!C1044)</f>
        <v>メニューB(残差)</v>
      </c>
      <c r="AX1044" s="19">
        <f>IF(係数3!D1044="","",係数3!D1044)</f>
        <v>5.8399999999999999E-4</v>
      </c>
      <c r="AY1044" s="19">
        <f>IF(係数3!E1044="","",係数3!E1044)</f>
        <v>5.8399999999999999E-4</v>
      </c>
      <c r="AZ1044" s="19" t="str">
        <f>IF(係数3!F1044="","",係数3!F1044)</f>
        <v>UNIVERGY(株)</v>
      </c>
      <c r="BA1044" s="19" t="str">
        <f>IF(係数3!G1044="","",係数3!G1044)</f>
        <v>UNIVERGY(株)_メニューB(残差)</v>
      </c>
      <c r="BB1044" s="19">
        <f t="shared" si="34"/>
        <v>0.58399999999999996</v>
      </c>
      <c r="BD1044" s="19" t="e">
        <f>IF(#REF!="","",#REF!)</f>
        <v>#REF!</v>
      </c>
    </row>
    <row r="1045" spans="47:56">
      <c r="AU1045" s="19" t="str">
        <f>IF(係数3!A1045="","",係数3!A1045)</f>
        <v/>
      </c>
      <c r="AV1045" s="19" t="str">
        <f>IF(係数3!B1045="","",係数3!B1045)</f>
        <v/>
      </c>
      <c r="AW1045" s="19" t="str">
        <f>IF(係数3!C1045="","",係数3!C1045)</f>
        <v>(参考値)事業者全体</v>
      </c>
      <c r="AX1045" s="19">
        <f>IF(係数3!D1045="","",係数3!D1045)</f>
        <v>5.8299999999999997E-4</v>
      </c>
      <c r="AY1045" s="19">
        <f>IF(係数3!E1045="","",係数3!E1045)</f>
        <v>5.8299999999999997E-4</v>
      </c>
      <c r="AZ1045" s="19" t="str">
        <f>IF(係数3!F1045="","",係数3!F1045)</f>
        <v>UNIVERGY(株)</v>
      </c>
      <c r="BA1045" s="19" t="str">
        <f>IF(係数3!G1045="","",係数3!G1045)</f>
        <v>UNIVERGY(株)_(参考値)事業者全体</v>
      </c>
      <c r="BB1045" s="19">
        <f t="shared" si="34"/>
        <v>0.58299999999999996</v>
      </c>
      <c r="BD1045" s="19" t="e">
        <f>IF(#REF!="","",#REF!)</f>
        <v>#REF!</v>
      </c>
    </row>
    <row r="1046" spans="47:56">
      <c r="AU1046" s="19" t="str">
        <f>IF(係数3!A1046="","",係数3!A1046)</f>
        <v>A0664</v>
      </c>
      <c r="AV1046" s="19" t="str">
        <f>IF(係数3!B1046="","",係数3!B1046)</f>
        <v>デジタルグリッド(株)</v>
      </c>
      <c r="AW1046" s="19" t="str">
        <f>IF(係数3!C1046="","",係数3!C1046)</f>
        <v>メニューA</v>
      </c>
      <c r="AX1046" s="19">
        <f>IF(係数3!D1046="","",係数3!D1046)</f>
        <v>0</v>
      </c>
      <c r="AY1046" s="19">
        <f>IF(係数3!E1046="","",係数3!E1046)</f>
        <v>0</v>
      </c>
      <c r="AZ1046" s="19" t="str">
        <f>IF(係数3!F1046="","",係数3!F1046)</f>
        <v>デジタルグリッド(株)</v>
      </c>
      <c r="BA1046" s="19" t="str">
        <f>IF(係数3!G1046="","",係数3!G1046)</f>
        <v>デジタルグリッド(株)_メニューA</v>
      </c>
      <c r="BB1046" s="19">
        <f t="shared" si="34"/>
        <v>0</v>
      </c>
      <c r="BD1046" s="19" t="e">
        <f>IF(#REF!="","",#REF!)</f>
        <v>#REF!</v>
      </c>
    </row>
    <row r="1047" spans="47:56">
      <c r="AU1047" s="19" t="str">
        <f>IF(係数3!A1047="","",係数3!A1047)</f>
        <v/>
      </c>
      <c r="AV1047" s="19" t="str">
        <f>IF(係数3!B1047="","",係数3!B1047)</f>
        <v/>
      </c>
      <c r="AW1047" s="19" t="str">
        <f>IF(係数3!C1047="","",係数3!C1047)</f>
        <v>メニューB</v>
      </c>
      <c r="AX1047" s="19">
        <f>IF(係数3!D1047="","",係数3!D1047)</f>
        <v>2.12E-4</v>
      </c>
      <c r="AY1047" s="19">
        <f>IF(係数3!E1047="","",係数3!E1047)</f>
        <v>2.12E-4</v>
      </c>
      <c r="AZ1047" s="19" t="str">
        <f>IF(係数3!F1047="","",係数3!F1047)</f>
        <v>デジタルグリッド(株)</v>
      </c>
      <c r="BA1047" s="19" t="str">
        <f>IF(係数3!G1047="","",係数3!G1047)</f>
        <v>デジタルグリッド(株)_メニューB</v>
      </c>
      <c r="BB1047" s="19">
        <f t="shared" si="34"/>
        <v>0.21199999999999999</v>
      </c>
      <c r="BD1047" s="19" t="e">
        <f>IF(#REF!="","",#REF!)</f>
        <v>#REF!</v>
      </c>
    </row>
    <row r="1048" spans="47:56">
      <c r="AU1048" s="19" t="str">
        <f>IF(係数3!A1048="","",係数3!A1048)</f>
        <v/>
      </c>
      <c r="AV1048" s="19" t="str">
        <f>IF(係数3!B1048="","",係数3!B1048)</f>
        <v/>
      </c>
      <c r="AW1048" s="19" t="str">
        <f>IF(係数3!C1048="","",係数3!C1048)</f>
        <v>メニューC</v>
      </c>
      <c r="AX1048" s="19">
        <f>IF(係数3!D1048="","",係数3!D1048)</f>
        <v>3.1799999999999998E-4</v>
      </c>
      <c r="AY1048" s="19">
        <f>IF(係数3!E1048="","",係数3!E1048)</f>
        <v>3.1799999999999998E-4</v>
      </c>
      <c r="AZ1048" s="19" t="str">
        <f>IF(係数3!F1048="","",係数3!F1048)</f>
        <v>デジタルグリッド(株)</v>
      </c>
      <c r="BA1048" s="19" t="str">
        <f>IF(係数3!G1048="","",係数3!G1048)</f>
        <v>デジタルグリッド(株)_メニューC</v>
      </c>
      <c r="BB1048" s="19">
        <f t="shared" si="34"/>
        <v>0.318</v>
      </c>
      <c r="BD1048" s="19" t="e">
        <f>IF(#REF!="","",#REF!)</f>
        <v>#REF!</v>
      </c>
    </row>
    <row r="1049" spans="47:56">
      <c r="AU1049" s="19" t="str">
        <f>IF(係数3!A1049="","",係数3!A1049)</f>
        <v/>
      </c>
      <c r="AV1049" s="19" t="str">
        <f>IF(係数3!B1049="","",係数3!B1049)</f>
        <v/>
      </c>
      <c r="AW1049" s="19" t="str">
        <f>IF(係数3!C1049="","",係数3!C1049)</f>
        <v>メニューD</v>
      </c>
      <c r="AX1049" s="19">
        <f>IF(係数3!D1049="","",係数3!D1049)</f>
        <v>3.39E-4</v>
      </c>
      <c r="AY1049" s="19">
        <f>IF(係数3!E1049="","",係数3!E1049)</f>
        <v>3.39E-4</v>
      </c>
      <c r="AZ1049" s="19" t="str">
        <f>IF(係数3!F1049="","",係数3!F1049)</f>
        <v>デジタルグリッド(株)</v>
      </c>
      <c r="BA1049" s="19" t="str">
        <f>IF(係数3!G1049="","",係数3!G1049)</f>
        <v>デジタルグリッド(株)_メニューD</v>
      </c>
      <c r="BB1049" s="19">
        <f t="shared" si="34"/>
        <v>0.33900000000000002</v>
      </c>
      <c r="BD1049" s="19" t="e">
        <f>IF(#REF!="","",#REF!)</f>
        <v>#REF!</v>
      </c>
    </row>
    <row r="1050" spans="47:56">
      <c r="AU1050" s="19" t="str">
        <f>IF(係数3!A1050="","",係数3!A1050)</f>
        <v/>
      </c>
      <c r="AV1050" s="19" t="str">
        <f>IF(係数3!B1050="","",係数3!B1050)</f>
        <v/>
      </c>
      <c r="AW1050" s="19" t="str">
        <f>IF(係数3!C1050="","",係数3!C1050)</f>
        <v>メニューE</v>
      </c>
      <c r="AX1050" s="19">
        <f>IF(係数3!D1050="","",係数3!D1050)</f>
        <v>3.3700000000000001E-4</v>
      </c>
      <c r="AY1050" s="19">
        <f>IF(係数3!E1050="","",係数3!E1050)</f>
        <v>3.3700000000000001E-4</v>
      </c>
      <c r="AZ1050" s="19" t="str">
        <f>IF(係数3!F1050="","",係数3!F1050)</f>
        <v>デジタルグリッド(株)</v>
      </c>
      <c r="BA1050" s="19" t="str">
        <f>IF(係数3!G1050="","",係数3!G1050)</f>
        <v>デジタルグリッド(株)_メニューE</v>
      </c>
      <c r="BB1050" s="19">
        <f t="shared" si="34"/>
        <v>0.33700000000000002</v>
      </c>
      <c r="BD1050" s="19" t="e">
        <f>IF(#REF!="","",#REF!)</f>
        <v>#REF!</v>
      </c>
    </row>
    <row r="1051" spans="47:56">
      <c r="AU1051" s="19" t="str">
        <f>IF(係数3!A1051="","",係数3!A1051)</f>
        <v/>
      </c>
      <c r="AV1051" s="19" t="str">
        <f>IF(係数3!B1051="","",係数3!B1051)</f>
        <v/>
      </c>
      <c r="AW1051" s="19" t="str">
        <f>IF(係数3!C1051="","",係数3!C1051)</f>
        <v>メニューF</v>
      </c>
      <c r="AX1051" s="19">
        <f>IF(係数3!D1051="","",係数3!D1051)</f>
        <v>3.5500000000000001E-4</v>
      </c>
      <c r="AY1051" s="19">
        <f>IF(係数3!E1051="","",係数3!E1051)</f>
        <v>3.5500000000000001E-4</v>
      </c>
      <c r="AZ1051" s="19" t="str">
        <f>IF(係数3!F1051="","",係数3!F1051)</f>
        <v>デジタルグリッド(株)</v>
      </c>
      <c r="BA1051" s="19" t="str">
        <f>IF(係数3!G1051="","",係数3!G1051)</f>
        <v>デジタルグリッド(株)_メニューF</v>
      </c>
      <c r="BB1051" s="19">
        <f t="shared" si="34"/>
        <v>0.35499999999999998</v>
      </c>
      <c r="BD1051" s="19" t="e">
        <f>IF(#REF!="","",#REF!)</f>
        <v>#REF!</v>
      </c>
    </row>
    <row r="1052" spans="47:56">
      <c r="AU1052" s="19" t="str">
        <f>IF(係数3!A1052="","",係数3!A1052)</f>
        <v/>
      </c>
      <c r="AV1052" s="19" t="str">
        <f>IF(係数3!B1052="","",係数3!B1052)</f>
        <v/>
      </c>
      <c r="AW1052" s="19" t="str">
        <f>IF(係数3!C1052="","",係数3!C1052)</f>
        <v>メニューG(残差)</v>
      </c>
      <c r="AX1052" s="19">
        <f>IF(係数3!D1052="","",係数3!D1052)</f>
        <v>6.11E-4</v>
      </c>
      <c r="AY1052" s="19">
        <f>IF(係数3!E1052="","",係数3!E1052)</f>
        <v>6.11E-4</v>
      </c>
      <c r="AZ1052" s="19" t="str">
        <f>IF(係数3!F1052="","",係数3!F1052)</f>
        <v>デジタルグリッド(株)</v>
      </c>
      <c r="BA1052" s="19" t="str">
        <f>IF(係数3!G1052="","",係数3!G1052)</f>
        <v>デジタルグリッド(株)_メニューG(残差)</v>
      </c>
      <c r="BB1052" s="19">
        <f t="shared" si="34"/>
        <v>0.61099999999999999</v>
      </c>
      <c r="BD1052" s="19" t="e">
        <f>IF(#REF!="","",#REF!)</f>
        <v>#REF!</v>
      </c>
    </row>
    <row r="1053" spans="47:56">
      <c r="AU1053" s="19" t="str">
        <f>IF(係数3!A1053="","",係数3!A1053)</f>
        <v/>
      </c>
      <c r="AV1053" s="19" t="str">
        <f>IF(係数3!B1053="","",係数3!B1053)</f>
        <v/>
      </c>
      <c r="AW1053" s="19" t="str">
        <f>IF(係数3!C1053="","",係数3!C1053)</f>
        <v>(参考値)事業者全体</v>
      </c>
      <c r="AX1053" s="19">
        <f>IF(係数3!D1053="","",係数3!D1053)</f>
        <v>5.1199999999999998E-4</v>
      </c>
      <c r="AY1053" s="19">
        <f>IF(係数3!E1053="","",係数3!E1053)</f>
        <v>5.1199999999999998E-4</v>
      </c>
      <c r="AZ1053" s="19" t="str">
        <f>IF(係数3!F1053="","",係数3!F1053)</f>
        <v>デジタルグリッド(株)</v>
      </c>
      <c r="BA1053" s="19" t="str">
        <f>IF(係数3!G1053="","",係数3!G1053)</f>
        <v>デジタルグリッド(株)_(参考値)事業者全体</v>
      </c>
      <c r="BB1053" s="19">
        <f t="shared" si="34"/>
        <v>0.51200000000000001</v>
      </c>
      <c r="BD1053" s="19" t="e">
        <f>IF(#REF!="","",#REF!)</f>
        <v>#REF!</v>
      </c>
    </row>
    <row r="1054" spans="47:56">
      <c r="AU1054" s="19" t="str">
        <f>IF(係数3!A1054="","",係数3!A1054)</f>
        <v>A0666</v>
      </c>
      <c r="AV1054" s="19" t="str">
        <f>IF(係数3!B1054="","",係数3!B1054)</f>
        <v>(株)西九州させぼパワーズ</v>
      </c>
      <c r="AW1054" s="19" t="str">
        <f>IF(係数3!C1054="","",係数3!C1054)</f>
        <v>メニューA</v>
      </c>
      <c r="AX1054" s="19">
        <f>IF(係数3!D1054="","",係数3!D1054)</f>
        <v>0</v>
      </c>
      <c r="AY1054" s="19">
        <f>IF(係数3!E1054="","",係数3!E1054)</f>
        <v>0</v>
      </c>
      <c r="AZ1054" s="19" t="str">
        <f>IF(係数3!F1054="","",係数3!F1054)</f>
        <v>(株)西九州させぼパワーズ</v>
      </c>
      <c r="BA1054" s="19" t="str">
        <f>IF(係数3!G1054="","",係数3!G1054)</f>
        <v>(株)西九州させぼパワーズ_メニューA</v>
      </c>
      <c r="BB1054" s="19">
        <f t="shared" si="34"/>
        <v>0</v>
      </c>
      <c r="BD1054" s="19" t="e">
        <f>IF(#REF!="","",#REF!)</f>
        <v>#REF!</v>
      </c>
    </row>
    <row r="1055" spans="47:56">
      <c r="AU1055" s="19" t="str">
        <f>IF(係数3!A1055="","",係数3!A1055)</f>
        <v/>
      </c>
      <c r="AV1055" s="19" t="str">
        <f>IF(係数3!B1055="","",係数3!B1055)</f>
        <v/>
      </c>
      <c r="AW1055" s="19" t="str">
        <f>IF(係数3!C1055="","",係数3!C1055)</f>
        <v>メニューB</v>
      </c>
      <c r="AX1055" s="19">
        <f>IF(係数3!D1055="","",係数3!D1055)</f>
        <v>3.9300000000000001E-4</v>
      </c>
      <c r="AY1055" s="19">
        <f>IF(係数3!E1055="","",係数3!E1055)</f>
        <v>3.9300000000000001E-4</v>
      </c>
      <c r="AZ1055" s="19" t="str">
        <f>IF(係数3!F1055="","",係数3!F1055)</f>
        <v>(株)西九州させぼパワーズ</v>
      </c>
      <c r="BA1055" s="19" t="str">
        <f>IF(係数3!G1055="","",係数3!G1055)</f>
        <v>(株)西九州させぼパワーズ_メニューB</v>
      </c>
      <c r="BB1055" s="19">
        <f t="shared" si="34"/>
        <v>0.39300000000000002</v>
      </c>
      <c r="BD1055" s="19" t="e">
        <f>IF(#REF!="","",#REF!)</f>
        <v>#REF!</v>
      </c>
    </row>
    <row r="1056" spans="47:56">
      <c r="AU1056" s="19" t="str">
        <f>IF(係数3!A1056="","",係数3!A1056)</f>
        <v/>
      </c>
      <c r="AV1056" s="19" t="str">
        <f>IF(係数3!B1056="","",係数3!B1056)</f>
        <v/>
      </c>
      <c r="AW1056" s="19" t="str">
        <f>IF(係数3!C1056="","",係数3!C1056)</f>
        <v>メニューC(残差)</v>
      </c>
      <c r="AX1056" s="19">
        <f>IF(係数3!D1056="","",係数3!D1056)</f>
        <v>5.3300000000000005E-4</v>
      </c>
      <c r="AY1056" s="19">
        <f>IF(係数3!E1056="","",係数3!E1056)</f>
        <v>5.3300000000000005E-4</v>
      </c>
      <c r="AZ1056" s="19" t="str">
        <f>IF(係数3!F1056="","",係数3!F1056)</f>
        <v>(株)西九州させぼパワーズ</v>
      </c>
      <c r="BA1056" s="19" t="str">
        <f>IF(係数3!G1056="","",係数3!G1056)</f>
        <v>(株)西九州させぼパワーズ_メニューC(残差)</v>
      </c>
      <c r="BB1056" s="19">
        <f t="shared" si="34"/>
        <v>0.53300000000000003</v>
      </c>
      <c r="BD1056" s="19" t="e">
        <f>IF(#REF!="","",#REF!)</f>
        <v>#REF!</v>
      </c>
    </row>
    <row r="1057" spans="47:56">
      <c r="AU1057" s="19" t="str">
        <f>IF(係数3!A1057="","",係数3!A1057)</f>
        <v/>
      </c>
      <c r="AV1057" s="19" t="str">
        <f>IF(係数3!B1057="","",係数3!B1057)</f>
        <v/>
      </c>
      <c r="AW1057" s="19" t="str">
        <f>IF(係数3!C1057="","",係数3!C1057)</f>
        <v>(参考値)事業者全体</v>
      </c>
      <c r="AX1057" s="19">
        <f>IF(係数3!D1057="","",係数3!D1057)</f>
        <v>5.1199999999999998E-4</v>
      </c>
      <c r="AY1057" s="19">
        <f>IF(係数3!E1057="","",係数3!E1057)</f>
        <v>5.1199999999999998E-4</v>
      </c>
      <c r="AZ1057" s="19" t="str">
        <f>IF(係数3!F1057="","",係数3!F1057)</f>
        <v>(株)西九州させぼパワーズ</v>
      </c>
      <c r="BA1057" s="19" t="str">
        <f>IF(係数3!G1057="","",係数3!G1057)</f>
        <v>(株)西九州させぼパワーズ_(参考値)事業者全体</v>
      </c>
      <c r="BB1057" s="19">
        <f t="shared" si="34"/>
        <v>0.51200000000000001</v>
      </c>
      <c r="BD1057" s="19" t="e">
        <f>IF(#REF!="","",#REF!)</f>
        <v>#REF!</v>
      </c>
    </row>
    <row r="1058" spans="47:56">
      <c r="AU1058" s="19" t="str">
        <f>IF(係数3!A1058="","",係数3!A1058)</f>
        <v>A0667</v>
      </c>
      <c r="AV1058" s="19" t="str">
        <f>IF(係数3!B1058="","",係数3!B1058)</f>
        <v>たんたんエナジー(株)</v>
      </c>
      <c r="AW1058" s="19" t="str">
        <f>IF(係数3!C1058="","",係数3!C1058)</f>
        <v>メニューA</v>
      </c>
      <c r="AX1058" s="19">
        <f>IF(係数3!D1058="","",係数3!D1058)</f>
        <v>0</v>
      </c>
      <c r="AY1058" s="19">
        <f>IF(係数3!E1058="","",係数3!E1058)</f>
        <v>0</v>
      </c>
      <c r="AZ1058" s="19" t="str">
        <f>IF(係数3!F1058="","",係数3!F1058)</f>
        <v>たんたんエナジー(株)</v>
      </c>
      <c r="BA1058" s="19" t="str">
        <f>IF(係数3!G1058="","",係数3!G1058)</f>
        <v>たんたんエナジー(株)_メニューA</v>
      </c>
      <c r="BB1058" s="19">
        <f t="shared" si="34"/>
        <v>0</v>
      </c>
      <c r="BD1058" s="19" t="e">
        <f>IF(#REF!="","",#REF!)</f>
        <v>#REF!</v>
      </c>
    </row>
    <row r="1059" spans="47:56">
      <c r="AU1059" s="19" t="str">
        <f>IF(係数3!A1059="","",係数3!A1059)</f>
        <v/>
      </c>
      <c r="AV1059" s="19" t="str">
        <f>IF(係数3!B1059="","",係数3!B1059)</f>
        <v/>
      </c>
      <c r="AW1059" s="19" t="str">
        <f>IF(係数3!C1059="","",係数3!C1059)</f>
        <v>メニューB(残差)</v>
      </c>
      <c r="AX1059" s="19">
        <f>IF(係数3!D1059="","",係数3!D1059)</f>
        <v>2.4600000000000002E-4</v>
      </c>
      <c r="AY1059" s="19">
        <f>IF(係数3!E1059="","",係数3!E1059)</f>
        <v>2.4600000000000002E-4</v>
      </c>
      <c r="AZ1059" s="19" t="str">
        <f>IF(係数3!F1059="","",係数3!F1059)</f>
        <v>たんたんエナジー(株)</v>
      </c>
      <c r="BA1059" s="19" t="str">
        <f>IF(係数3!G1059="","",係数3!G1059)</f>
        <v>たんたんエナジー(株)_メニューB(残差)</v>
      </c>
      <c r="BB1059" s="19">
        <f t="shared" si="34"/>
        <v>0.24600000000000002</v>
      </c>
      <c r="BD1059" s="19" t="e">
        <f>IF(#REF!="","",#REF!)</f>
        <v>#REF!</v>
      </c>
    </row>
    <row r="1060" spans="47:56">
      <c r="AU1060" s="19" t="str">
        <f>IF(係数3!A1060="","",係数3!A1060)</f>
        <v/>
      </c>
      <c r="AV1060" s="19" t="str">
        <f>IF(係数3!B1060="","",係数3!B1060)</f>
        <v/>
      </c>
      <c r="AW1060" s="19" t="str">
        <f>IF(係数3!C1060="","",係数3!C1060)</f>
        <v>(参考値)事業者全体</v>
      </c>
      <c r="AX1060" s="19">
        <f>IF(係数3!D1060="","",係数3!D1060)</f>
        <v>0</v>
      </c>
      <c r="AY1060" s="19">
        <f>IF(係数3!E1060="","",係数3!E1060)</f>
        <v>0</v>
      </c>
      <c r="AZ1060" s="19" t="str">
        <f>IF(係数3!F1060="","",係数3!F1060)</f>
        <v>たんたんエナジー(株)</v>
      </c>
      <c r="BA1060" s="19" t="str">
        <f>IF(係数3!G1060="","",係数3!G1060)</f>
        <v>たんたんエナジー(株)_(参考値)事業者全体</v>
      </c>
      <c r="BB1060" s="19">
        <f t="shared" si="34"/>
        <v>0</v>
      </c>
      <c r="BD1060" s="19" t="e">
        <f>IF(#REF!="","",#REF!)</f>
        <v>#REF!</v>
      </c>
    </row>
    <row r="1061" spans="47:56">
      <c r="AU1061" s="19" t="str">
        <f>IF(係数3!A1061="","",係数3!A1061)</f>
        <v>A0668</v>
      </c>
      <c r="AV1061" s="19" t="str">
        <f>IF(係数3!B1061="","",係数3!B1061)</f>
        <v>(株)能勢・豊能まちづくり</v>
      </c>
      <c r="AW1061" s="19" t="str">
        <f>IF(係数3!C1061="","",係数3!C1061)</f>
        <v>メニューA</v>
      </c>
      <c r="AX1061" s="19">
        <f>IF(係数3!D1061="","",係数3!D1061)</f>
        <v>0</v>
      </c>
      <c r="AY1061" s="19">
        <f>IF(係数3!E1061="","",係数3!E1061)</f>
        <v>0</v>
      </c>
      <c r="AZ1061" s="19" t="str">
        <f>IF(係数3!F1061="","",係数3!F1061)</f>
        <v>(株)能勢・豊能まちづくり</v>
      </c>
      <c r="BA1061" s="19" t="str">
        <f>IF(係数3!G1061="","",係数3!G1061)</f>
        <v>(株)能勢・豊能まちづくり_メニューA</v>
      </c>
      <c r="BB1061" s="19">
        <f t="shared" si="34"/>
        <v>0</v>
      </c>
      <c r="BD1061" s="19" t="e">
        <f>IF(#REF!="","",#REF!)</f>
        <v>#REF!</v>
      </c>
    </row>
    <row r="1062" spans="47:56">
      <c r="AU1062" s="19" t="str">
        <f>IF(係数3!A1062="","",係数3!A1062)</f>
        <v/>
      </c>
      <c r="AV1062" s="19" t="str">
        <f>IF(係数3!B1062="","",係数3!B1062)</f>
        <v/>
      </c>
      <c r="AW1062" s="19" t="str">
        <f>IF(係数3!C1062="","",係数3!C1062)</f>
        <v>メニューB(残差)</v>
      </c>
      <c r="AX1062" s="19">
        <f>IF(係数3!D1062="","",係数3!D1062)</f>
        <v>0</v>
      </c>
      <c r="AY1062" s="19">
        <f>IF(係数3!E1062="","",係数3!E1062)</f>
        <v>0</v>
      </c>
      <c r="AZ1062" s="19" t="str">
        <f>IF(係数3!F1062="","",係数3!F1062)</f>
        <v>(株)能勢・豊能まちづくり</v>
      </c>
      <c r="BA1062" s="19" t="str">
        <f>IF(係数3!G1062="","",係数3!G1062)</f>
        <v>(株)能勢・豊能まちづくり_メニューB(残差)</v>
      </c>
      <c r="BB1062" s="19">
        <f t="shared" si="34"/>
        <v>0</v>
      </c>
      <c r="BD1062" s="19" t="e">
        <f>IF(#REF!="","",#REF!)</f>
        <v>#REF!</v>
      </c>
    </row>
    <row r="1063" spans="47:56">
      <c r="AU1063" s="19" t="str">
        <f>IF(係数3!A1063="","",係数3!A1063)</f>
        <v/>
      </c>
      <c r="AV1063" s="19" t="str">
        <f>IF(係数3!B1063="","",係数3!B1063)</f>
        <v/>
      </c>
      <c r="AW1063" s="19" t="str">
        <f>IF(係数3!C1063="","",係数3!C1063)</f>
        <v>(参考値)事業者全体</v>
      </c>
      <c r="AX1063" s="19">
        <f>IF(係数3!D1063="","",係数3!D1063)</f>
        <v>0</v>
      </c>
      <c r="AY1063" s="19">
        <f>IF(係数3!E1063="","",係数3!E1063)</f>
        <v>0</v>
      </c>
      <c r="AZ1063" s="19" t="str">
        <f>IF(係数3!F1063="","",係数3!F1063)</f>
        <v>(株)能勢・豊能まちづくり</v>
      </c>
      <c r="BA1063" s="19" t="str">
        <f>IF(係数3!G1063="","",係数3!G1063)</f>
        <v>(株)能勢・豊能まちづくり_(参考値)事業者全体</v>
      </c>
      <c r="BB1063" s="19">
        <f t="shared" si="34"/>
        <v>0</v>
      </c>
      <c r="BD1063" s="19" t="e">
        <f>IF(#REF!="","",#REF!)</f>
        <v>#REF!</v>
      </c>
    </row>
    <row r="1064" spans="47:56">
      <c r="AU1064" s="19" t="str">
        <f>IF(係数3!A1064="","",係数3!A1064)</f>
        <v>A0670</v>
      </c>
      <c r="AV1064" s="19" t="str">
        <f>IF(係数3!B1064="","",係数3!B1064)</f>
        <v>(株)再エネ思考電力</v>
      </c>
      <c r="AW1064" s="19" t="str">
        <f>IF(係数3!C1064="","",係数3!C1064)</f>
        <v/>
      </c>
      <c r="AX1064" s="19">
        <f>IF(係数3!D1064="","",係数3!D1064)</f>
        <v>6.3500000000000004E-4</v>
      </c>
      <c r="AY1064" s="19">
        <f>IF(係数3!E1064="","",係数3!E1064)</f>
        <v>6.3500000000000004E-4</v>
      </c>
      <c r="AZ1064" s="19" t="str">
        <f>IF(係数3!F1064="","",係数3!F1064)</f>
        <v>(株)再エネ思考電力</v>
      </c>
      <c r="BA1064" s="19" t="str">
        <f>IF(係数3!G1064="","",係数3!G1064)</f>
        <v>(株)再エネ思考電力_</v>
      </c>
      <c r="BB1064" s="19">
        <f t="shared" si="34"/>
        <v>0.63500000000000001</v>
      </c>
      <c r="BD1064" s="19" t="e">
        <f>IF(#REF!="","",#REF!)</f>
        <v>#REF!</v>
      </c>
    </row>
    <row r="1065" spans="47:56">
      <c r="AU1065" s="19" t="str">
        <f>IF(係数3!A1065="","",係数3!A1065)</f>
        <v>A0671</v>
      </c>
      <c r="AV1065" s="19" t="str">
        <f>IF(係数3!B1065="","",係数3!B1065)</f>
        <v>(株)スマート</v>
      </c>
      <c r="AW1065" s="19" t="str">
        <f>IF(係数3!C1065="","",係数3!C1065)</f>
        <v/>
      </c>
      <c r="AX1065" s="19">
        <f>IF(係数3!D1065="","",係数3!D1065)</f>
        <v>6.3199999999999997E-4</v>
      </c>
      <c r="AY1065" s="19">
        <f>IF(係数3!E1065="","",係数3!E1065)</f>
        <v>6.3199999999999997E-4</v>
      </c>
      <c r="AZ1065" s="19" t="str">
        <f>IF(係数3!F1065="","",係数3!F1065)</f>
        <v>(株)スマート</v>
      </c>
      <c r="BA1065" s="19" t="str">
        <f>IF(係数3!G1065="","",係数3!G1065)</f>
        <v>(株)スマート_</v>
      </c>
      <c r="BB1065" s="19">
        <f t="shared" si="34"/>
        <v>0.63200000000000001</v>
      </c>
      <c r="BD1065" s="19" t="e">
        <f>IF(#REF!="","",#REF!)</f>
        <v>#REF!</v>
      </c>
    </row>
    <row r="1066" spans="47:56">
      <c r="AU1066" s="19" t="str">
        <f>IF(係数3!A1066="","",係数3!A1066)</f>
        <v>A0673</v>
      </c>
      <c r="AV1066" s="19" t="str">
        <f>IF(係数3!B1066="","",係数3!B1066)</f>
        <v>(株)ジャパネットサービスイノベーション</v>
      </c>
      <c r="AW1066" s="19" t="str">
        <f>IF(係数3!C1066="","",係数3!C1066)</f>
        <v/>
      </c>
      <c r="AX1066" s="19">
        <f>IF(係数3!D1066="","",係数3!D1066)</f>
        <v>6.4400000000000004E-4</v>
      </c>
      <c r="AY1066" s="19">
        <f>IF(係数3!E1066="","",係数3!E1066)</f>
        <v>6.4400000000000004E-4</v>
      </c>
      <c r="AZ1066" s="19" t="str">
        <f>IF(係数3!F1066="","",係数3!F1066)</f>
        <v>(株)ジャパネットサービスイノベーション</v>
      </c>
      <c r="BA1066" s="19" t="str">
        <f>IF(係数3!G1066="","",係数3!G1066)</f>
        <v>(株)ジャパネットサービスイノベーション_</v>
      </c>
      <c r="BB1066" s="19">
        <f t="shared" si="34"/>
        <v>0.64400000000000002</v>
      </c>
      <c r="BD1066" s="19" t="e">
        <f>IF(#REF!="","",#REF!)</f>
        <v>#REF!</v>
      </c>
    </row>
    <row r="1067" spans="47:56">
      <c r="AU1067" s="19" t="str">
        <f>IF(係数3!A1067="","",係数3!A1067)</f>
        <v>A0676</v>
      </c>
      <c r="AV1067" s="19" t="str">
        <f>IF(係数3!B1067="","",係数3!B1067)</f>
        <v>KBN(株)</v>
      </c>
      <c r="AW1067" s="19" t="str">
        <f>IF(係数3!C1067="","",係数3!C1067)</f>
        <v/>
      </c>
      <c r="AX1067" s="19">
        <f>IF(係数3!D1067="","",係数3!D1067)</f>
        <v>7.2599999999999997E-4</v>
      </c>
      <c r="AY1067" s="19">
        <f>IF(係数3!E1067="","",係数3!E1067)</f>
        <v>7.2599999999999997E-4</v>
      </c>
      <c r="AZ1067" s="19" t="str">
        <f>IF(係数3!F1067="","",係数3!F1067)</f>
        <v>KBN(株)</v>
      </c>
      <c r="BA1067" s="19" t="str">
        <f>IF(係数3!G1067="","",係数3!G1067)</f>
        <v>KBN(株)_</v>
      </c>
      <c r="BB1067" s="19">
        <f t="shared" si="34"/>
        <v>0.72599999999999998</v>
      </c>
      <c r="BD1067" s="19" t="e">
        <f>IF(#REF!="","",#REF!)</f>
        <v>#REF!</v>
      </c>
    </row>
    <row r="1068" spans="47:56">
      <c r="AU1068" s="19" t="str">
        <f>IF(係数3!A1068="","",係数3!A1068)</f>
        <v>A0677</v>
      </c>
      <c r="AV1068" s="19" t="str">
        <f>IF(係数3!B1068="","",係数3!B1068)</f>
        <v>(株)しおさい電力</v>
      </c>
      <c r="AW1068" s="19" t="str">
        <f>IF(係数3!C1068="","",係数3!C1068)</f>
        <v>メニューA</v>
      </c>
      <c r="AX1068" s="19">
        <f>IF(係数3!D1068="","",係数3!D1068)</f>
        <v>0</v>
      </c>
      <c r="AY1068" s="19">
        <f>IF(係数3!E1068="","",係数3!E1068)</f>
        <v>0</v>
      </c>
      <c r="AZ1068" s="19" t="str">
        <f>IF(係数3!F1068="","",係数3!F1068)</f>
        <v>(株)しおさい電力</v>
      </c>
      <c r="BA1068" s="19" t="str">
        <f>IF(係数3!G1068="","",係数3!G1068)</f>
        <v>(株)しおさい電力_メニューA</v>
      </c>
      <c r="BB1068" s="19">
        <f t="shared" si="34"/>
        <v>0</v>
      </c>
      <c r="BD1068" s="19" t="e">
        <f>IF(#REF!="","",#REF!)</f>
        <v>#REF!</v>
      </c>
    </row>
    <row r="1069" spans="47:56">
      <c r="AU1069" s="19" t="str">
        <f>IF(係数3!A1069="","",係数3!A1069)</f>
        <v/>
      </c>
      <c r="AV1069" s="19" t="str">
        <f>IF(係数3!B1069="","",係数3!B1069)</f>
        <v/>
      </c>
      <c r="AW1069" s="19" t="str">
        <f>IF(係数3!C1069="","",係数3!C1069)</f>
        <v>メニューB</v>
      </c>
      <c r="AX1069" s="19">
        <f>IF(係数3!D1069="","",係数3!D1069)</f>
        <v>0</v>
      </c>
      <c r="AY1069" s="19">
        <f>IF(係数3!E1069="","",係数3!E1069)</f>
        <v>0</v>
      </c>
      <c r="AZ1069" s="19" t="str">
        <f>IF(係数3!F1069="","",係数3!F1069)</f>
        <v>(株)しおさい電力</v>
      </c>
      <c r="BA1069" s="19" t="str">
        <f>IF(係数3!G1069="","",係数3!G1069)</f>
        <v>(株)しおさい電力_メニューB</v>
      </c>
      <c r="BB1069" s="19">
        <f t="shared" si="34"/>
        <v>0</v>
      </c>
      <c r="BD1069" s="19" t="e">
        <f>IF(#REF!="","",#REF!)</f>
        <v>#REF!</v>
      </c>
    </row>
    <row r="1070" spans="47:56">
      <c r="AU1070" s="19" t="str">
        <f>IF(係数3!A1070="","",係数3!A1070)</f>
        <v/>
      </c>
      <c r="AV1070" s="19" t="str">
        <f>IF(係数3!B1070="","",係数3!B1070)</f>
        <v/>
      </c>
      <c r="AW1070" s="19" t="str">
        <f>IF(係数3!C1070="","",係数3!C1070)</f>
        <v>メニューC(残差)</v>
      </c>
      <c r="AX1070" s="19">
        <f>IF(係数3!D1070="","",係数3!D1070)</f>
        <v>4.1800000000000002E-4</v>
      </c>
      <c r="AY1070" s="19">
        <f>IF(係数3!E1070="","",係数3!E1070)</f>
        <v>4.1800000000000002E-4</v>
      </c>
      <c r="AZ1070" s="19" t="str">
        <f>IF(係数3!F1070="","",係数3!F1070)</f>
        <v>(株)しおさい電力</v>
      </c>
      <c r="BA1070" s="19" t="str">
        <f>IF(係数3!G1070="","",係数3!G1070)</f>
        <v>(株)しおさい電力_メニューC(残差)</v>
      </c>
      <c r="BB1070" s="19">
        <f t="shared" si="34"/>
        <v>0.41800000000000004</v>
      </c>
      <c r="BD1070" s="19" t="e">
        <f>IF(#REF!="","",#REF!)</f>
        <v>#REF!</v>
      </c>
    </row>
    <row r="1071" spans="47:56">
      <c r="AU1071" s="19" t="str">
        <f>IF(係数3!A1071="","",係数3!A1071)</f>
        <v/>
      </c>
      <c r="AV1071" s="19" t="str">
        <f>IF(係数3!B1071="","",係数3!B1071)</f>
        <v/>
      </c>
      <c r="AW1071" s="19" t="str">
        <f>IF(係数3!C1071="","",係数3!C1071)</f>
        <v>(参考値)事業者全体</v>
      </c>
      <c r="AX1071" s="19">
        <f>IF(係数3!D1071="","",係数3!D1071)</f>
        <v>3.6699999999999998E-4</v>
      </c>
      <c r="AY1071" s="19">
        <f>IF(係数3!E1071="","",係数3!E1071)</f>
        <v>3.6699999999999998E-4</v>
      </c>
      <c r="AZ1071" s="19" t="str">
        <f>IF(係数3!F1071="","",係数3!F1071)</f>
        <v>(株)しおさい電力</v>
      </c>
      <c r="BA1071" s="19" t="str">
        <f>IF(係数3!G1071="","",係数3!G1071)</f>
        <v>(株)しおさい電力_(参考値)事業者全体</v>
      </c>
      <c r="BB1071" s="19">
        <f t="shared" si="34"/>
        <v>0.36699999999999999</v>
      </c>
      <c r="BD1071" s="19" t="e">
        <f>IF(#REF!="","",#REF!)</f>
        <v>#REF!</v>
      </c>
    </row>
    <row r="1072" spans="47:56">
      <c r="AU1072" s="19" t="str">
        <f>IF(係数3!A1072="","",係数3!A1072)</f>
        <v>A0680</v>
      </c>
      <c r="AV1072" s="19" t="str">
        <f>IF(係数3!B1072="","",係数3!B1072)</f>
        <v>会津エナジー(株)</v>
      </c>
      <c r="AW1072" s="19" t="str">
        <f>IF(係数3!C1072="","",係数3!C1072)</f>
        <v>メニューA</v>
      </c>
      <c r="AX1072" s="19">
        <f>IF(係数3!D1072="","",係数3!D1072)</f>
        <v>0</v>
      </c>
      <c r="AY1072" s="19">
        <f>IF(係数3!E1072="","",係数3!E1072)</f>
        <v>0</v>
      </c>
      <c r="AZ1072" s="19" t="str">
        <f>IF(係数3!F1072="","",係数3!F1072)</f>
        <v>会津エナジー(株)</v>
      </c>
      <c r="BA1072" s="19" t="str">
        <f>IF(係数3!G1072="","",係数3!G1072)</f>
        <v>会津エナジー(株)_メニューA</v>
      </c>
      <c r="BB1072" s="19">
        <f t="shared" si="34"/>
        <v>0</v>
      </c>
      <c r="BD1072" s="19" t="e">
        <f>IF(#REF!="","",#REF!)</f>
        <v>#REF!</v>
      </c>
    </row>
    <row r="1073" spans="47:56">
      <c r="AU1073" s="19" t="str">
        <f>IF(係数3!A1073="","",係数3!A1073)</f>
        <v/>
      </c>
      <c r="AV1073" s="19" t="str">
        <f>IF(係数3!B1073="","",係数3!B1073)</f>
        <v/>
      </c>
      <c r="AW1073" s="19" t="str">
        <f>IF(係数3!C1073="","",係数3!C1073)</f>
        <v>メニューB</v>
      </c>
      <c r="AX1073" s="19">
        <f>IF(係数3!D1073="","",係数3!D1073)</f>
        <v>0</v>
      </c>
      <c r="AY1073" s="19">
        <f>IF(係数3!E1073="","",係数3!E1073)</f>
        <v>0</v>
      </c>
      <c r="AZ1073" s="19" t="str">
        <f>IF(係数3!F1073="","",係数3!F1073)</f>
        <v>会津エナジー(株)</v>
      </c>
      <c r="BA1073" s="19" t="str">
        <f>IF(係数3!G1073="","",係数3!G1073)</f>
        <v>会津エナジー(株)_メニューB</v>
      </c>
      <c r="BB1073" s="19">
        <f t="shared" si="34"/>
        <v>0</v>
      </c>
      <c r="BD1073" s="19" t="e">
        <f>IF(#REF!="","",#REF!)</f>
        <v>#REF!</v>
      </c>
    </row>
    <row r="1074" spans="47:56">
      <c r="AU1074" s="19" t="str">
        <f>IF(係数3!A1074="","",係数3!A1074)</f>
        <v/>
      </c>
      <c r="AV1074" s="19" t="str">
        <f>IF(係数3!B1074="","",係数3!B1074)</f>
        <v/>
      </c>
      <c r="AW1074" s="19" t="str">
        <f>IF(係数3!C1074="","",係数3!C1074)</f>
        <v>メニューC</v>
      </c>
      <c r="AX1074" s="19">
        <f>IF(係数3!D1074="","",係数3!D1074)</f>
        <v>0</v>
      </c>
      <c r="AY1074" s="19">
        <f>IF(係数3!E1074="","",係数3!E1074)</f>
        <v>0</v>
      </c>
      <c r="AZ1074" s="19" t="str">
        <f>IF(係数3!F1074="","",係数3!F1074)</f>
        <v>会津エナジー(株)</v>
      </c>
      <c r="BA1074" s="19" t="str">
        <f>IF(係数3!G1074="","",係数3!G1074)</f>
        <v>会津エナジー(株)_メニューC</v>
      </c>
      <c r="BB1074" s="19">
        <f t="shared" si="34"/>
        <v>0</v>
      </c>
      <c r="BD1074" s="19" t="e">
        <f>IF(#REF!="","",#REF!)</f>
        <v>#REF!</v>
      </c>
    </row>
    <row r="1075" spans="47:56">
      <c r="AU1075" s="19" t="str">
        <f>IF(係数3!A1075="","",係数3!A1075)</f>
        <v/>
      </c>
      <c r="AV1075" s="19" t="str">
        <f>IF(係数3!B1075="","",係数3!B1075)</f>
        <v/>
      </c>
      <c r="AW1075" s="19" t="str">
        <f>IF(係数3!C1075="","",係数3!C1075)</f>
        <v>メニューD</v>
      </c>
      <c r="AX1075" s="19">
        <f>IF(係数3!D1075="","",係数3!D1075)</f>
        <v>0</v>
      </c>
      <c r="AY1075" s="19">
        <f>IF(係数3!E1075="","",係数3!E1075)</f>
        <v>0</v>
      </c>
      <c r="AZ1075" s="19" t="str">
        <f>IF(係数3!F1075="","",係数3!F1075)</f>
        <v>会津エナジー(株)</v>
      </c>
      <c r="BA1075" s="19" t="str">
        <f>IF(係数3!G1075="","",係数3!G1075)</f>
        <v>会津エナジー(株)_メニューD</v>
      </c>
      <c r="BB1075" s="19">
        <f t="shared" si="34"/>
        <v>0</v>
      </c>
      <c r="BD1075" s="19" t="e">
        <f>IF(#REF!="","",#REF!)</f>
        <v>#REF!</v>
      </c>
    </row>
    <row r="1076" spans="47:56">
      <c r="AU1076" s="19" t="str">
        <f>IF(係数3!A1076="","",係数3!A1076)</f>
        <v/>
      </c>
      <c r="AV1076" s="19" t="str">
        <f>IF(係数3!B1076="","",係数3!B1076)</f>
        <v/>
      </c>
      <c r="AW1076" s="19" t="str">
        <f>IF(係数3!C1076="","",係数3!C1076)</f>
        <v>メニューE</v>
      </c>
      <c r="AX1076" s="19">
        <f>IF(係数3!D1076="","",係数3!D1076)</f>
        <v>0</v>
      </c>
      <c r="AY1076" s="19">
        <f>IF(係数3!E1076="","",係数3!E1076)</f>
        <v>0</v>
      </c>
      <c r="AZ1076" s="19" t="str">
        <f>IF(係数3!F1076="","",係数3!F1076)</f>
        <v>会津エナジー(株)</v>
      </c>
      <c r="BA1076" s="19" t="str">
        <f>IF(係数3!G1076="","",係数3!G1076)</f>
        <v>会津エナジー(株)_メニューE</v>
      </c>
      <c r="BB1076" s="19">
        <f t="shared" si="34"/>
        <v>0</v>
      </c>
      <c r="BD1076" s="19" t="e">
        <f>IF(#REF!="","",#REF!)</f>
        <v>#REF!</v>
      </c>
    </row>
    <row r="1077" spans="47:56">
      <c r="AU1077" s="19" t="str">
        <f>IF(係数3!A1077="","",係数3!A1077)</f>
        <v/>
      </c>
      <c r="AV1077" s="19" t="str">
        <f>IF(係数3!B1077="","",係数3!B1077)</f>
        <v/>
      </c>
      <c r="AW1077" s="19" t="str">
        <f>IF(係数3!C1077="","",係数3!C1077)</f>
        <v>メニューF</v>
      </c>
      <c r="AX1077" s="19">
        <f>IF(係数3!D1077="","",係数3!D1077)</f>
        <v>0</v>
      </c>
      <c r="AY1077" s="19">
        <f>IF(係数3!E1077="","",係数3!E1077)</f>
        <v>0</v>
      </c>
      <c r="AZ1077" s="19" t="str">
        <f>IF(係数3!F1077="","",係数3!F1077)</f>
        <v>会津エナジー(株)</v>
      </c>
      <c r="BA1077" s="19" t="str">
        <f>IF(係数3!G1077="","",係数3!G1077)</f>
        <v>会津エナジー(株)_メニューF</v>
      </c>
      <c r="BB1077" s="19">
        <f t="shared" si="34"/>
        <v>0</v>
      </c>
      <c r="BD1077" s="19" t="e">
        <f>IF(#REF!="","",#REF!)</f>
        <v>#REF!</v>
      </c>
    </row>
    <row r="1078" spans="47:56">
      <c r="AU1078" s="19" t="str">
        <f>IF(係数3!A1078="","",係数3!A1078)</f>
        <v/>
      </c>
      <c r="AV1078" s="19" t="str">
        <f>IF(係数3!B1078="","",係数3!B1078)</f>
        <v/>
      </c>
      <c r="AW1078" s="19" t="str">
        <f>IF(係数3!C1078="","",係数3!C1078)</f>
        <v>メニューG</v>
      </c>
      <c r="AX1078" s="19">
        <f>IF(係数3!D1078="","",係数3!D1078)</f>
        <v>0</v>
      </c>
      <c r="AY1078" s="19">
        <f>IF(係数3!E1078="","",係数3!E1078)</f>
        <v>0</v>
      </c>
      <c r="AZ1078" s="19" t="str">
        <f>IF(係数3!F1078="","",係数3!F1078)</f>
        <v>会津エナジー(株)</v>
      </c>
      <c r="BA1078" s="19" t="str">
        <f>IF(係数3!G1078="","",係数3!G1078)</f>
        <v>会津エナジー(株)_メニューG</v>
      </c>
      <c r="BB1078" s="19">
        <f t="shared" si="34"/>
        <v>0</v>
      </c>
      <c r="BD1078" s="19" t="e">
        <f>IF(#REF!="","",#REF!)</f>
        <v>#REF!</v>
      </c>
    </row>
    <row r="1079" spans="47:56">
      <c r="AU1079" s="19" t="str">
        <f>IF(係数3!A1079="","",係数3!A1079)</f>
        <v/>
      </c>
      <c r="AV1079" s="19" t="str">
        <f>IF(係数3!B1079="","",係数3!B1079)</f>
        <v/>
      </c>
      <c r="AW1079" s="19" t="str">
        <f>IF(係数3!C1079="","",係数3!C1079)</f>
        <v>メニューH</v>
      </c>
      <c r="AX1079" s="19">
        <f>IF(係数3!D1079="","",係数3!D1079)</f>
        <v>0</v>
      </c>
      <c r="AY1079" s="19">
        <f>IF(係数3!E1079="","",係数3!E1079)</f>
        <v>0</v>
      </c>
      <c r="AZ1079" s="19" t="str">
        <f>IF(係数3!F1079="","",係数3!F1079)</f>
        <v>会津エナジー(株)</v>
      </c>
      <c r="BA1079" s="19" t="str">
        <f>IF(係数3!G1079="","",係数3!G1079)</f>
        <v>会津エナジー(株)_メニューH</v>
      </c>
      <c r="BB1079" s="19">
        <f t="shared" si="34"/>
        <v>0</v>
      </c>
      <c r="BD1079" s="19" t="e">
        <f>IF(#REF!="","",#REF!)</f>
        <v>#REF!</v>
      </c>
    </row>
    <row r="1080" spans="47:56">
      <c r="AU1080" s="19" t="str">
        <f>IF(係数3!A1080="","",係数3!A1080)</f>
        <v/>
      </c>
      <c r="AV1080" s="19" t="str">
        <f>IF(係数3!B1080="","",係数3!B1080)</f>
        <v/>
      </c>
      <c r="AW1080" s="19" t="str">
        <f>IF(係数3!C1080="","",係数3!C1080)</f>
        <v>メニューI</v>
      </c>
      <c r="AX1080" s="19">
        <f>IF(係数3!D1080="","",係数3!D1080)</f>
        <v>0</v>
      </c>
      <c r="AY1080" s="19">
        <f>IF(係数3!E1080="","",係数3!E1080)</f>
        <v>0</v>
      </c>
      <c r="AZ1080" s="19" t="str">
        <f>IF(係数3!F1080="","",係数3!F1080)</f>
        <v>会津エナジー(株)</v>
      </c>
      <c r="BA1080" s="19" t="str">
        <f>IF(係数3!G1080="","",係数3!G1080)</f>
        <v>会津エナジー(株)_メニューI</v>
      </c>
      <c r="BB1080" s="19">
        <f t="shared" si="34"/>
        <v>0</v>
      </c>
      <c r="BD1080" s="19" t="e">
        <f>IF(#REF!="","",#REF!)</f>
        <v>#REF!</v>
      </c>
    </row>
    <row r="1081" spans="47:56">
      <c r="AU1081" s="19" t="str">
        <f>IF(係数3!A1081="","",係数3!A1081)</f>
        <v/>
      </c>
      <c r="AV1081" s="19" t="str">
        <f>IF(係数3!B1081="","",係数3!B1081)</f>
        <v/>
      </c>
      <c r="AW1081" s="19" t="str">
        <f>IF(係数3!C1081="","",係数3!C1081)</f>
        <v>メニューJ</v>
      </c>
      <c r="AX1081" s="19">
        <f>IF(係数3!D1081="","",係数3!D1081)</f>
        <v>0</v>
      </c>
      <c r="AY1081" s="19">
        <f>IF(係数3!E1081="","",係数3!E1081)</f>
        <v>0</v>
      </c>
      <c r="AZ1081" s="19" t="str">
        <f>IF(係数3!F1081="","",係数3!F1081)</f>
        <v>会津エナジー(株)</v>
      </c>
      <c r="BA1081" s="19" t="str">
        <f>IF(係数3!G1081="","",係数3!G1081)</f>
        <v>会津エナジー(株)_メニューJ</v>
      </c>
      <c r="BB1081" s="19">
        <f t="shared" si="34"/>
        <v>0</v>
      </c>
      <c r="BD1081" s="19" t="e">
        <f>IF(#REF!="","",#REF!)</f>
        <v>#REF!</v>
      </c>
    </row>
    <row r="1082" spans="47:56">
      <c r="AU1082" s="19" t="str">
        <f>IF(係数3!A1082="","",係数3!A1082)</f>
        <v/>
      </c>
      <c r="AV1082" s="19" t="str">
        <f>IF(係数3!B1082="","",係数3!B1082)</f>
        <v/>
      </c>
      <c r="AW1082" s="19" t="str">
        <f>IF(係数3!C1082="","",係数3!C1082)</f>
        <v>メニューK</v>
      </c>
      <c r="AX1082" s="19">
        <f>IF(係数3!D1082="","",係数3!D1082)</f>
        <v>0</v>
      </c>
      <c r="AY1082" s="19">
        <f>IF(係数3!E1082="","",係数3!E1082)</f>
        <v>0</v>
      </c>
      <c r="AZ1082" s="19" t="str">
        <f>IF(係数3!F1082="","",係数3!F1082)</f>
        <v>会津エナジー(株)</v>
      </c>
      <c r="BA1082" s="19" t="str">
        <f>IF(係数3!G1082="","",係数3!G1082)</f>
        <v>会津エナジー(株)_メニューK</v>
      </c>
      <c r="BB1082" s="19">
        <f t="shared" si="34"/>
        <v>0</v>
      </c>
      <c r="BD1082" s="19" t="e">
        <f>IF(#REF!="","",#REF!)</f>
        <v>#REF!</v>
      </c>
    </row>
    <row r="1083" spans="47:56">
      <c r="AU1083" s="19" t="str">
        <f>IF(係数3!A1083="","",係数3!A1083)</f>
        <v/>
      </c>
      <c r="AV1083" s="19" t="str">
        <f>IF(係数3!B1083="","",係数3!B1083)</f>
        <v/>
      </c>
      <c r="AW1083" s="19" t="str">
        <f>IF(係数3!C1083="","",係数3!C1083)</f>
        <v>メニューL(残差)</v>
      </c>
      <c r="AX1083" s="19">
        <f>IF(係数3!D1083="","",係数3!D1083)</f>
        <v>4.2200000000000001E-4</v>
      </c>
      <c r="AY1083" s="19">
        <f>IF(係数3!E1083="","",係数3!E1083)</f>
        <v>4.2200000000000001E-4</v>
      </c>
      <c r="AZ1083" s="19" t="str">
        <f>IF(係数3!F1083="","",係数3!F1083)</f>
        <v>会津エナジー(株)</v>
      </c>
      <c r="BA1083" s="19" t="str">
        <f>IF(係数3!G1083="","",係数3!G1083)</f>
        <v>会津エナジー(株)_メニューL(残差)</v>
      </c>
      <c r="BB1083" s="19">
        <f t="shared" si="34"/>
        <v>0.42199999999999999</v>
      </c>
      <c r="BD1083" s="19" t="e">
        <f>IF(#REF!="","",#REF!)</f>
        <v>#REF!</v>
      </c>
    </row>
    <row r="1084" spans="47:56">
      <c r="AU1084" s="19" t="str">
        <f>IF(係数3!A1084="","",係数3!A1084)</f>
        <v/>
      </c>
      <c r="AV1084" s="19" t="str">
        <f>IF(係数3!B1084="","",係数3!B1084)</f>
        <v/>
      </c>
      <c r="AW1084" s="19" t="str">
        <f>IF(係数3!C1084="","",係数3!C1084)</f>
        <v>(参考値)事業者全体</v>
      </c>
      <c r="AX1084" s="19">
        <f>IF(係数3!D1084="","",係数3!D1084)</f>
        <v>1.0000000000000001E-5</v>
      </c>
      <c r="AY1084" s="19">
        <f>IF(係数3!E1084="","",係数3!E1084)</f>
        <v>1.0000000000000001E-5</v>
      </c>
      <c r="AZ1084" s="19" t="str">
        <f>IF(係数3!F1084="","",係数3!F1084)</f>
        <v>会津エナジー(株)</v>
      </c>
      <c r="BA1084" s="19" t="str">
        <f>IF(係数3!G1084="","",係数3!G1084)</f>
        <v>会津エナジー(株)_(参考値)事業者全体</v>
      </c>
      <c r="BB1084" s="19">
        <f t="shared" si="34"/>
        <v>0.01</v>
      </c>
      <c r="BD1084" s="19" t="e">
        <f>IF(#REF!="","",#REF!)</f>
        <v>#REF!</v>
      </c>
    </row>
    <row r="1085" spans="47:56">
      <c r="AU1085" s="19" t="str">
        <f>IF(係数3!A1085="","",係数3!A1085)</f>
        <v>A0681</v>
      </c>
      <c r="AV1085" s="19" t="str">
        <f>IF(係数3!B1085="","",係数3!B1085)</f>
        <v>うべ未来エネルギー(株)</v>
      </c>
      <c r="AW1085" s="19" t="str">
        <f>IF(係数3!C1085="","",係数3!C1085)</f>
        <v>メニューA</v>
      </c>
      <c r="AX1085" s="19">
        <f>IF(係数3!D1085="","",係数3!D1085)</f>
        <v>0</v>
      </c>
      <c r="AY1085" s="19">
        <f>IF(係数3!E1085="","",係数3!E1085)</f>
        <v>0</v>
      </c>
      <c r="AZ1085" s="19" t="str">
        <f>IF(係数3!F1085="","",係数3!F1085)</f>
        <v>うべ未来エネルギー(株)</v>
      </c>
      <c r="BA1085" s="19" t="str">
        <f>IF(係数3!G1085="","",係数3!G1085)</f>
        <v>うべ未来エネルギー(株)_メニューA</v>
      </c>
      <c r="BB1085" s="19">
        <f t="shared" si="34"/>
        <v>0</v>
      </c>
      <c r="BD1085" s="19" t="e">
        <f>IF(#REF!="","",#REF!)</f>
        <v>#REF!</v>
      </c>
    </row>
    <row r="1086" spans="47:56">
      <c r="AU1086" s="19" t="str">
        <f>IF(係数3!A1086="","",係数3!A1086)</f>
        <v/>
      </c>
      <c r="AV1086" s="19" t="str">
        <f>IF(係数3!B1086="","",係数3!B1086)</f>
        <v/>
      </c>
      <c r="AW1086" s="19" t="str">
        <f>IF(係数3!C1086="","",係数3!C1086)</f>
        <v>メニューB(残差)</v>
      </c>
      <c r="AX1086" s="19">
        <f>IF(係数3!D1086="","",係数3!D1086)</f>
        <v>5.5599999999999996E-4</v>
      </c>
      <c r="AY1086" s="19">
        <f>IF(係数3!E1086="","",係数3!E1086)</f>
        <v>5.5599999999999996E-4</v>
      </c>
      <c r="AZ1086" s="19" t="str">
        <f>IF(係数3!F1086="","",係数3!F1086)</f>
        <v>うべ未来エネルギー(株)</v>
      </c>
      <c r="BA1086" s="19" t="str">
        <f>IF(係数3!G1086="","",係数3!G1086)</f>
        <v>うべ未来エネルギー(株)_メニューB(残差)</v>
      </c>
      <c r="BB1086" s="19">
        <f t="shared" si="34"/>
        <v>0.55599999999999994</v>
      </c>
      <c r="BD1086" s="19" t="e">
        <f>IF(#REF!="","",#REF!)</f>
        <v>#REF!</v>
      </c>
    </row>
    <row r="1087" spans="47:56">
      <c r="AU1087" s="19" t="str">
        <f>IF(係数3!A1087="","",係数3!A1087)</f>
        <v/>
      </c>
      <c r="AV1087" s="19" t="str">
        <f>IF(係数3!B1087="","",係数3!B1087)</f>
        <v/>
      </c>
      <c r="AW1087" s="19" t="str">
        <f>IF(係数3!C1087="","",係数3!C1087)</f>
        <v>(参考値)事業者全体</v>
      </c>
      <c r="AX1087" s="19">
        <f>IF(係数3!D1087="","",係数3!D1087)</f>
        <v>5.5000000000000003E-4</v>
      </c>
      <c r="AY1087" s="19">
        <f>IF(係数3!E1087="","",係数3!E1087)</f>
        <v>5.5000000000000003E-4</v>
      </c>
      <c r="AZ1087" s="19" t="str">
        <f>IF(係数3!F1087="","",係数3!F1087)</f>
        <v>うべ未来エネルギー(株)</v>
      </c>
      <c r="BA1087" s="19" t="str">
        <f>IF(係数3!G1087="","",係数3!G1087)</f>
        <v>うべ未来エネルギー(株)_(参考値)事業者全体</v>
      </c>
      <c r="BB1087" s="19">
        <f t="shared" si="34"/>
        <v>0.55000000000000004</v>
      </c>
      <c r="BD1087" s="19" t="e">
        <f>IF(#REF!="","",#REF!)</f>
        <v>#REF!</v>
      </c>
    </row>
    <row r="1088" spans="47:56">
      <c r="AU1088" s="19" t="str">
        <f>IF(係数3!A1088="","",係数3!A1088)</f>
        <v>A0683</v>
      </c>
      <c r="AV1088" s="19" t="str">
        <f>IF(係数3!B1088="","",係数3!B1088)</f>
        <v>永井自動車工業(株)</v>
      </c>
      <c r="AW1088" s="19" t="str">
        <f>IF(係数3!C1088="","",係数3!C1088)</f>
        <v/>
      </c>
      <c r="AX1088" s="19">
        <f>IF(係数3!D1088="","",係数3!D1088)</f>
        <v>4.9600000000000002E-4</v>
      </c>
      <c r="AY1088" s="19">
        <f>IF(係数3!E1088="","",係数3!E1088)</f>
        <v>4.9600000000000002E-4</v>
      </c>
      <c r="AZ1088" s="19" t="str">
        <f>IF(係数3!F1088="","",係数3!F1088)</f>
        <v>永井自動車工業(株)</v>
      </c>
      <c r="BA1088" s="19" t="str">
        <f>IF(係数3!G1088="","",係数3!G1088)</f>
        <v>永井自動車工業(株)_</v>
      </c>
      <c r="BB1088" s="19">
        <f t="shared" si="34"/>
        <v>0.496</v>
      </c>
      <c r="BD1088" s="19" t="e">
        <f>IF(#REF!="","",#REF!)</f>
        <v>#REF!</v>
      </c>
    </row>
    <row r="1089" spans="47:56">
      <c r="AU1089" s="19" t="str">
        <f>IF(係数3!A1089="","",係数3!A1089)</f>
        <v>A0685</v>
      </c>
      <c r="AV1089" s="19" t="str">
        <f>IF(係数3!B1089="","",係数3!B1089)</f>
        <v>陸前高田しみんエネルギー(株)</v>
      </c>
      <c r="AW1089" s="19" t="str">
        <f>IF(係数3!C1089="","",係数3!C1089)</f>
        <v/>
      </c>
      <c r="AX1089" s="19">
        <f>IF(係数3!D1089="","",係数3!D1089)</f>
        <v>5.44E-4</v>
      </c>
      <c r="AY1089" s="19">
        <f>IF(係数3!E1089="","",係数3!E1089)</f>
        <v>5.44E-4</v>
      </c>
      <c r="AZ1089" s="19" t="str">
        <f>IF(係数3!F1089="","",係数3!F1089)</f>
        <v>陸前高田しみんエネルギー(株)</v>
      </c>
      <c r="BA1089" s="19" t="str">
        <f>IF(係数3!G1089="","",係数3!G1089)</f>
        <v>陸前高田しみんエネルギー(株)_</v>
      </c>
      <c r="BB1089" s="19">
        <f t="shared" si="34"/>
        <v>0.54400000000000004</v>
      </c>
      <c r="BD1089" s="19" t="e">
        <f>IF(#REF!="","",#REF!)</f>
        <v>#REF!</v>
      </c>
    </row>
    <row r="1090" spans="47:56">
      <c r="AU1090" s="19" t="str">
        <f>IF(係数3!A1090="","",係数3!A1090)</f>
        <v>A0687</v>
      </c>
      <c r="AV1090" s="19" t="str">
        <f>IF(係数3!B1090="","",係数3!B1090)</f>
        <v>(株)チャームドライフ</v>
      </c>
      <c r="AW1090" s="19" t="str">
        <f>IF(係数3!C1090="","",係数3!C1090)</f>
        <v/>
      </c>
      <c r="AX1090" s="19">
        <f>IF(係数3!D1090="","",係数3!D1090)</f>
        <v>5.5400000000000002E-4</v>
      </c>
      <c r="AY1090" s="19">
        <f>IF(係数3!E1090="","",係数3!E1090)</f>
        <v>5.5400000000000002E-4</v>
      </c>
      <c r="AZ1090" s="19" t="str">
        <f>IF(係数3!F1090="","",係数3!F1090)</f>
        <v>(株)チャームドライフ</v>
      </c>
      <c r="BA1090" s="19" t="str">
        <f>IF(係数3!G1090="","",係数3!G1090)</f>
        <v>(株)チャームドライフ_</v>
      </c>
      <c r="BB1090" s="19">
        <f t="shared" si="34"/>
        <v>0.55400000000000005</v>
      </c>
      <c r="BD1090" s="19" t="e">
        <f>IF(#REF!="","",#REF!)</f>
        <v>#REF!</v>
      </c>
    </row>
    <row r="1091" spans="47:56">
      <c r="AU1091" s="19" t="str">
        <f>IF(係数3!A1091="","",係数3!A1091)</f>
        <v>A0689</v>
      </c>
      <c r="AV1091" s="19" t="str">
        <f>IF(係数3!B1091="","",係数3!B1091)</f>
        <v>スターティア(株)</v>
      </c>
      <c r="AW1091" s="19" t="str">
        <f>IF(係数3!C1091="","",係数3!C1091)</f>
        <v>メニューA</v>
      </c>
      <c r="AX1091" s="19">
        <f>IF(係数3!D1091="","",係数3!D1091)</f>
        <v>2.3E-5</v>
      </c>
      <c r="AY1091" s="19">
        <f>IF(係数3!E1091="","",係数3!E1091)</f>
        <v>2.3E-5</v>
      </c>
      <c r="AZ1091" s="19" t="str">
        <f>IF(係数3!F1091="","",係数3!F1091)</f>
        <v>スターティア(株)</v>
      </c>
      <c r="BA1091" s="19" t="str">
        <f>IF(係数3!G1091="","",係数3!G1091)</f>
        <v>スターティア(株)_メニューA</v>
      </c>
      <c r="BB1091" s="19">
        <f t="shared" si="34"/>
        <v>2.3E-2</v>
      </c>
      <c r="BD1091" s="19" t="e">
        <f>IF(#REF!="","",#REF!)</f>
        <v>#REF!</v>
      </c>
    </row>
    <row r="1092" spans="47:56">
      <c r="AU1092" s="19" t="str">
        <f>IF(係数3!A1092="","",係数3!A1092)</f>
        <v/>
      </c>
      <c r="AV1092" s="19" t="str">
        <f>IF(係数3!B1092="","",係数3!B1092)</f>
        <v/>
      </c>
      <c r="AW1092" s="19" t="str">
        <f>IF(係数3!C1092="","",係数3!C1092)</f>
        <v>メニューB(残差)</v>
      </c>
      <c r="AX1092" s="19">
        <f>IF(係数3!D1092="","",係数3!D1092)</f>
        <v>6.6100000000000002E-4</v>
      </c>
      <c r="AY1092" s="19">
        <f>IF(係数3!E1092="","",係数3!E1092)</f>
        <v>6.6100000000000002E-4</v>
      </c>
      <c r="AZ1092" s="19" t="str">
        <f>IF(係数3!F1092="","",係数3!F1092)</f>
        <v>スターティア(株)</v>
      </c>
      <c r="BA1092" s="19" t="str">
        <f>IF(係数3!G1092="","",係数3!G1092)</f>
        <v>スターティア(株)_メニューB(残差)</v>
      </c>
      <c r="BB1092" s="19">
        <f t="shared" si="34"/>
        <v>0.66100000000000003</v>
      </c>
      <c r="BD1092" s="19" t="e">
        <f>IF(#REF!="","",#REF!)</f>
        <v>#REF!</v>
      </c>
    </row>
    <row r="1093" spans="47:56">
      <c r="AU1093" s="19" t="str">
        <f>IF(係数3!A1093="","",係数3!A1093)</f>
        <v/>
      </c>
      <c r="AV1093" s="19" t="str">
        <f>IF(係数3!B1093="","",係数3!B1093)</f>
        <v/>
      </c>
      <c r="AW1093" s="19" t="str">
        <f>IF(係数3!C1093="","",係数3!C1093)</f>
        <v>(参考値)事業者全体</v>
      </c>
      <c r="AX1093" s="19">
        <f>IF(係数3!D1093="","",係数3!D1093)</f>
        <v>6.6E-4</v>
      </c>
      <c r="AY1093" s="19">
        <f>IF(係数3!E1093="","",係数3!E1093)</f>
        <v>6.6E-4</v>
      </c>
      <c r="AZ1093" s="19" t="str">
        <f>IF(係数3!F1093="","",係数3!F1093)</f>
        <v>スターティア(株)</v>
      </c>
      <c r="BA1093" s="19" t="str">
        <f>IF(係数3!G1093="","",係数3!G1093)</f>
        <v>スターティア(株)_(参考値)事業者全体</v>
      </c>
      <c r="BB1093" s="19">
        <f t="shared" si="34"/>
        <v>0.66</v>
      </c>
      <c r="BD1093" s="19" t="e">
        <f>IF(#REF!="","",#REF!)</f>
        <v>#REF!</v>
      </c>
    </row>
    <row r="1094" spans="47:56">
      <c r="AU1094" s="19" t="str">
        <f>IF(係数3!A1094="","",係数3!A1094)</f>
        <v>A0690</v>
      </c>
      <c r="AV1094" s="19" t="str">
        <f>IF(係数3!B1094="","",係数3!B1094)</f>
        <v>東広島スマートエネルギー(株)</v>
      </c>
      <c r="AW1094" s="19" t="str">
        <f>IF(係数3!C1094="","",係数3!C1094)</f>
        <v/>
      </c>
      <c r="AX1094" s="19">
        <f>IF(係数3!D1094="","",係数3!D1094)</f>
        <v>4.17E-4</v>
      </c>
      <c r="AY1094" s="19">
        <f>IF(係数3!E1094="","",係数3!E1094)</f>
        <v>3.68E-4</v>
      </c>
      <c r="AZ1094" s="19" t="str">
        <f>IF(係数3!F1094="","",係数3!F1094)</f>
        <v>東広島スマートエネルギー(株)</v>
      </c>
      <c r="BA1094" s="19" t="str">
        <f>IF(係数3!G1094="","",係数3!G1094)</f>
        <v>東広島スマートエネルギー(株)_</v>
      </c>
      <c r="BB1094" s="19">
        <f t="shared" ref="BB1094:BB1157" si="35">AY1094*1000</f>
        <v>0.36799999999999999</v>
      </c>
      <c r="BD1094" s="19" t="e">
        <f>IF(#REF!="","",#REF!)</f>
        <v>#REF!</v>
      </c>
    </row>
    <row r="1095" spans="47:56">
      <c r="AU1095" s="19" t="str">
        <f>IF(係数3!A1095="","",係数3!A1095)</f>
        <v>A0692</v>
      </c>
      <c r="AV1095" s="19" t="str">
        <f>IF(係数3!B1095="","",係数3!B1095)</f>
        <v>旭化成(株)</v>
      </c>
      <c r="AW1095" s="19" t="str">
        <f>IF(係数3!C1095="","",係数3!C1095)</f>
        <v>メニューA</v>
      </c>
      <c r="AX1095" s="19">
        <f>IF(係数3!D1095="","",係数3!D1095)</f>
        <v>3.5199999999999999E-4</v>
      </c>
      <c r="AY1095" s="19">
        <f>IF(係数3!E1095="","",係数3!E1095)</f>
        <v>3.5199999999999999E-4</v>
      </c>
      <c r="AZ1095" s="19" t="str">
        <f>IF(係数3!F1095="","",係数3!F1095)</f>
        <v>旭化成(株)</v>
      </c>
      <c r="BA1095" s="19" t="str">
        <f>IF(係数3!G1095="","",係数3!G1095)</f>
        <v>旭化成(株)_メニューA</v>
      </c>
      <c r="BB1095" s="19">
        <f t="shared" si="35"/>
        <v>0.35199999999999998</v>
      </c>
      <c r="BD1095" s="19" t="e">
        <f>IF(#REF!="","",#REF!)</f>
        <v>#REF!</v>
      </c>
    </row>
    <row r="1096" spans="47:56">
      <c r="AU1096" s="19" t="str">
        <f>IF(係数3!A1096="","",係数3!A1096)</f>
        <v/>
      </c>
      <c r="AV1096" s="19" t="str">
        <f>IF(係数3!B1096="","",係数3!B1096)</f>
        <v/>
      </c>
      <c r="AW1096" s="19" t="str">
        <f>IF(係数3!C1096="","",係数3!C1096)</f>
        <v>メニューB</v>
      </c>
      <c r="AX1096" s="19">
        <f>IF(係数3!D1096="","",係数3!D1096)</f>
        <v>5.9900000000000003E-4</v>
      </c>
      <c r="AY1096" s="19">
        <f>IF(係数3!E1096="","",係数3!E1096)</f>
        <v>5.9900000000000003E-4</v>
      </c>
      <c r="AZ1096" s="19" t="str">
        <f>IF(係数3!F1096="","",係数3!F1096)</f>
        <v>旭化成(株)</v>
      </c>
      <c r="BA1096" s="19" t="str">
        <f>IF(係数3!G1096="","",係数3!G1096)</f>
        <v>旭化成(株)_メニューB</v>
      </c>
      <c r="BB1096" s="19">
        <f t="shared" si="35"/>
        <v>0.59899999999999998</v>
      </c>
      <c r="BD1096" s="19" t="e">
        <f>IF(#REF!="","",#REF!)</f>
        <v>#REF!</v>
      </c>
    </row>
    <row r="1097" spans="47:56">
      <c r="AU1097" s="19" t="str">
        <f>IF(係数3!A1097="","",係数3!A1097)</f>
        <v/>
      </c>
      <c r="AV1097" s="19" t="str">
        <f>IF(係数3!B1097="","",係数3!B1097)</f>
        <v/>
      </c>
      <c r="AW1097" s="19" t="str">
        <f>IF(係数3!C1097="","",係数3!C1097)</f>
        <v>メニューC</v>
      </c>
      <c r="AX1097" s="19">
        <f>IF(係数3!D1097="","",係数3!D1097)</f>
        <v>3.77E-4</v>
      </c>
      <c r="AY1097" s="19">
        <f>IF(係数3!E1097="","",係数3!E1097)</f>
        <v>3.77E-4</v>
      </c>
      <c r="AZ1097" s="19" t="str">
        <f>IF(係数3!F1097="","",係数3!F1097)</f>
        <v>旭化成(株)</v>
      </c>
      <c r="BA1097" s="19" t="str">
        <f>IF(係数3!G1097="","",係数3!G1097)</f>
        <v>旭化成(株)_メニューC</v>
      </c>
      <c r="BB1097" s="19">
        <f t="shared" si="35"/>
        <v>0.377</v>
      </c>
      <c r="BD1097" s="19" t="e">
        <f>IF(#REF!="","",#REF!)</f>
        <v>#REF!</v>
      </c>
    </row>
    <row r="1098" spans="47:56">
      <c r="AU1098" s="19" t="str">
        <f>IF(係数3!A1098="","",係数3!A1098)</f>
        <v/>
      </c>
      <c r="AV1098" s="19" t="str">
        <f>IF(係数3!B1098="","",係数3!B1098)</f>
        <v/>
      </c>
      <c r="AW1098" s="19" t="str">
        <f>IF(係数3!C1098="","",係数3!C1098)</f>
        <v>メニューD</v>
      </c>
      <c r="AX1098" s="19">
        <f>IF(係数3!D1098="","",係数3!D1098)</f>
        <v>3.5399999999999999E-4</v>
      </c>
      <c r="AY1098" s="19">
        <f>IF(係数3!E1098="","",係数3!E1098)</f>
        <v>3.5399999999999999E-4</v>
      </c>
      <c r="AZ1098" s="19" t="str">
        <f>IF(係数3!F1098="","",係数3!F1098)</f>
        <v>旭化成(株)</v>
      </c>
      <c r="BA1098" s="19" t="str">
        <f>IF(係数3!G1098="","",係数3!G1098)</f>
        <v>旭化成(株)_メニューD</v>
      </c>
      <c r="BB1098" s="19">
        <f t="shared" si="35"/>
        <v>0.35399999999999998</v>
      </c>
      <c r="BD1098" s="19" t="e">
        <f>IF(#REF!="","",#REF!)</f>
        <v>#REF!</v>
      </c>
    </row>
    <row r="1099" spans="47:56">
      <c r="AU1099" s="19" t="str">
        <f>IF(係数3!A1099="","",係数3!A1099)</f>
        <v/>
      </c>
      <c r="AV1099" s="19" t="str">
        <f>IF(係数3!B1099="","",係数3!B1099)</f>
        <v/>
      </c>
      <c r="AW1099" s="19" t="str">
        <f>IF(係数3!C1099="","",係数3!C1099)</f>
        <v>メニューE</v>
      </c>
      <c r="AX1099" s="19">
        <f>IF(係数3!D1099="","",係数3!D1099)</f>
        <v>3.6000000000000002E-4</v>
      </c>
      <c r="AY1099" s="19">
        <f>IF(係数3!E1099="","",係数3!E1099)</f>
        <v>3.6000000000000002E-4</v>
      </c>
      <c r="AZ1099" s="19" t="str">
        <f>IF(係数3!F1099="","",係数3!F1099)</f>
        <v>旭化成(株)</v>
      </c>
      <c r="BA1099" s="19" t="str">
        <f>IF(係数3!G1099="","",係数3!G1099)</f>
        <v>旭化成(株)_メニューE</v>
      </c>
      <c r="BB1099" s="19">
        <f t="shared" si="35"/>
        <v>0.36000000000000004</v>
      </c>
      <c r="BD1099" s="19" t="e">
        <f>IF(#REF!="","",#REF!)</f>
        <v>#REF!</v>
      </c>
    </row>
    <row r="1100" spans="47:56">
      <c r="AU1100" s="19" t="str">
        <f>IF(係数3!A1100="","",係数3!A1100)</f>
        <v/>
      </c>
      <c r="AV1100" s="19" t="str">
        <f>IF(係数3!B1100="","",係数3!B1100)</f>
        <v/>
      </c>
      <c r="AW1100" s="19" t="str">
        <f>IF(係数3!C1100="","",係数3!C1100)</f>
        <v>メニューF</v>
      </c>
      <c r="AX1100" s="19">
        <f>IF(係数3!D1100="","",係数3!D1100)</f>
        <v>0</v>
      </c>
      <c r="AY1100" s="19">
        <f>IF(係数3!E1100="","",係数3!E1100)</f>
        <v>0</v>
      </c>
      <c r="AZ1100" s="19" t="str">
        <f>IF(係数3!F1100="","",係数3!F1100)</f>
        <v>旭化成(株)</v>
      </c>
      <c r="BA1100" s="19" t="str">
        <f>IF(係数3!G1100="","",係数3!G1100)</f>
        <v>旭化成(株)_メニューF</v>
      </c>
      <c r="BB1100" s="19">
        <f t="shared" si="35"/>
        <v>0</v>
      </c>
      <c r="BD1100" s="19" t="e">
        <f>IF(#REF!="","",#REF!)</f>
        <v>#REF!</v>
      </c>
    </row>
    <row r="1101" spans="47:56">
      <c r="AU1101" s="19" t="str">
        <f>IF(係数3!A1101="","",係数3!A1101)</f>
        <v/>
      </c>
      <c r="AV1101" s="19" t="str">
        <f>IF(係数3!B1101="","",係数3!B1101)</f>
        <v/>
      </c>
      <c r="AW1101" s="19" t="str">
        <f>IF(係数3!C1101="","",係数3!C1101)</f>
        <v>メニューG</v>
      </c>
      <c r="AX1101" s="19">
        <f>IF(係数3!D1101="","",係数3!D1101)</f>
        <v>0</v>
      </c>
      <c r="AY1101" s="19">
        <f>IF(係数3!E1101="","",係数3!E1101)</f>
        <v>0</v>
      </c>
      <c r="AZ1101" s="19" t="str">
        <f>IF(係数3!F1101="","",係数3!F1101)</f>
        <v>旭化成(株)</v>
      </c>
      <c r="BA1101" s="19" t="str">
        <f>IF(係数3!G1101="","",係数3!G1101)</f>
        <v>旭化成(株)_メニューG</v>
      </c>
      <c r="BB1101" s="19">
        <f t="shared" si="35"/>
        <v>0</v>
      </c>
      <c r="BD1101" s="19" t="e">
        <f>IF(#REF!="","",#REF!)</f>
        <v>#REF!</v>
      </c>
    </row>
    <row r="1102" spans="47:56">
      <c r="AU1102" s="19" t="str">
        <f>IF(係数3!A1102="","",係数3!A1102)</f>
        <v/>
      </c>
      <c r="AV1102" s="19" t="str">
        <f>IF(係数3!B1102="","",係数3!B1102)</f>
        <v/>
      </c>
      <c r="AW1102" s="19" t="str">
        <f>IF(係数3!C1102="","",係数3!C1102)</f>
        <v>(参考値)事業者全体</v>
      </c>
      <c r="AX1102" s="19">
        <f>IF(係数3!D1102="","",係数3!D1102)</f>
        <v>4.3199999999999998E-4</v>
      </c>
      <c r="AY1102" s="19">
        <f>IF(係数3!E1102="","",係数3!E1102)</f>
        <v>4.3199999999999998E-4</v>
      </c>
      <c r="AZ1102" s="19" t="str">
        <f>IF(係数3!F1102="","",係数3!F1102)</f>
        <v>旭化成(株)</v>
      </c>
      <c r="BA1102" s="19" t="str">
        <f>IF(係数3!G1102="","",係数3!G1102)</f>
        <v>旭化成(株)_(参考値)事業者全体</v>
      </c>
      <c r="BB1102" s="19">
        <f t="shared" si="35"/>
        <v>0.432</v>
      </c>
      <c r="BD1102" s="19" t="e">
        <f>IF(#REF!="","",#REF!)</f>
        <v>#REF!</v>
      </c>
    </row>
    <row r="1103" spans="47:56">
      <c r="AU1103" s="19" t="str">
        <f>IF(係数3!A1103="","",係数3!A1103)</f>
        <v>A0693</v>
      </c>
      <c r="AV1103" s="19" t="str">
        <f>IF(係数3!B1103="","",係数3!B1103)</f>
        <v>京和ガス(株)</v>
      </c>
      <c r="AW1103" s="19" t="str">
        <f>IF(係数3!C1103="","",係数3!C1103)</f>
        <v/>
      </c>
      <c r="AX1103" s="19">
        <f>IF(係数3!D1103="","",係数3!D1103)</f>
        <v>4.2900000000000002E-4</v>
      </c>
      <c r="AY1103" s="19">
        <f>IF(係数3!E1103="","",係数3!E1103)</f>
        <v>4.2900000000000002E-4</v>
      </c>
      <c r="AZ1103" s="19" t="str">
        <f>IF(係数3!F1103="","",係数3!F1103)</f>
        <v>京和ガス(株)</v>
      </c>
      <c r="BA1103" s="19" t="str">
        <f>IF(係数3!G1103="","",係数3!G1103)</f>
        <v>京和ガス(株)_</v>
      </c>
      <c r="BB1103" s="19">
        <f t="shared" si="35"/>
        <v>0.42899999999999999</v>
      </c>
      <c r="BD1103" s="19" t="e">
        <f>IF(#REF!="","",#REF!)</f>
        <v>#REF!</v>
      </c>
    </row>
    <row r="1104" spans="47:56">
      <c r="AU1104" s="19" t="str">
        <f>IF(係数3!A1104="","",係数3!A1104)</f>
        <v>A0695</v>
      </c>
      <c r="AV1104" s="19" t="str">
        <f>IF(係数3!B1104="","",係数3!B1104)</f>
        <v>KMパワー(株)</v>
      </c>
      <c r="AW1104" s="19" t="str">
        <f>IF(係数3!C1104="","",係数3!C1104)</f>
        <v/>
      </c>
      <c r="AX1104" s="19">
        <f>IF(係数3!D1104="","",係数3!D1104)</f>
        <v>4.57E-4</v>
      </c>
      <c r="AY1104" s="19">
        <f>IF(係数3!E1104="","",係数3!E1104)</f>
        <v>4.57E-4</v>
      </c>
      <c r="AZ1104" s="19" t="str">
        <f>IF(係数3!F1104="","",係数3!F1104)</f>
        <v>KMパワー(株)</v>
      </c>
      <c r="BA1104" s="19" t="str">
        <f>IF(係数3!G1104="","",係数3!G1104)</f>
        <v>KMパワー(株)_</v>
      </c>
      <c r="BB1104" s="19">
        <f t="shared" si="35"/>
        <v>0.45700000000000002</v>
      </c>
      <c r="BD1104" s="19" t="e">
        <f>IF(#REF!="","",#REF!)</f>
        <v>#REF!</v>
      </c>
    </row>
    <row r="1105" spans="47:56">
      <c r="AU1105" s="19" t="str">
        <f>IF(係数3!A1105="","",係数3!A1105)</f>
        <v>A0696</v>
      </c>
      <c r="AV1105" s="19" t="str">
        <f>IF(係数3!B1105="","",係数3!B1105)</f>
        <v>(株)Okazaki</v>
      </c>
      <c r="AW1105" s="19" t="str">
        <f>IF(係数3!C1105="","",係数3!C1105)</f>
        <v/>
      </c>
      <c r="AX1105" s="19">
        <f>IF(係数3!D1105="","",係数3!D1105)</f>
        <v>6.2699999999999995E-4</v>
      </c>
      <c r="AY1105" s="19">
        <f>IF(係数3!E1105="","",係数3!E1105)</f>
        <v>6.2699999999999995E-4</v>
      </c>
      <c r="AZ1105" s="19" t="str">
        <f>IF(係数3!F1105="","",係数3!F1105)</f>
        <v>(株)Okazaki</v>
      </c>
      <c r="BA1105" s="19" t="str">
        <f>IF(係数3!G1105="","",係数3!G1105)</f>
        <v>(株)Okazaki_</v>
      </c>
      <c r="BB1105" s="19">
        <f t="shared" si="35"/>
        <v>0.627</v>
      </c>
      <c r="BD1105" s="19" t="e">
        <f>IF(#REF!="","",#REF!)</f>
        <v>#REF!</v>
      </c>
    </row>
    <row r="1106" spans="47:56">
      <c r="AU1106" s="19" t="str">
        <f>IF(係数3!A1106="","",係数3!A1106)</f>
        <v>A0698</v>
      </c>
      <c r="AV1106" s="19" t="str">
        <f>IF(係数3!B1106="","",係数3!B1106)</f>
        <v>(株)エフオン</v>
      </c>
      <c r="AW1106" s="19" t="str">
        <f>IF(係数3!C1106="","",係数3!C1106)</f>
        <v>メニューA</v>
      </c>
      <c r="AX1106" s="19">
        <f>IF(係数3!D1106="","",係数3!D1106)</f>
        <v>0</v>
      </c>
      <c r="AY1106" s="19">
        <f>IF(係数3!E1106="","",係数3!E1106)</f>
        <v>0</v>
      </c>
      <c r="AZ1106" s="19" t="str">
        <f>IF(係数3!F1106="","",係数3!F1106)</f>
        <v>(株)エフオン</v>
      </c>
      <c r="BA1106" s="19" t="str">
        <f>IF(係数3!G1106="","",係数3!G1106)</f>
        <v>(株)エフオン_メニューA</v>
      </c>
      <c r="BB1106" s="19">
        <f t="shared" si="35"/>
        <v>0</v>
      </c>
      <c r="BD1106" s="19" t="e">
        <f>IF(#REF!="","",#REF!)</f>
        <v>#REF!</v>
      </c>
    </row>
    <row r="1107" spans="47:56">
      <c r="AU1107" s="19" t="str">
        <f>IF(係数3!A1107="","",係数3!A1107)</f>
        <v/>
      </c>
      <c r="AV1107" s="19" t="str">
        <f>IF(係数3!B1107="","",係数3!B1107)</f>
        <v/>
      </c>
      <c r="AW1107" s="19" t="str">
        <f>IF(係数3!C1107="","",係数3!C1107)</f>
        <v>メニューB</v>
      </c>
      <c r="AX1107" s="19">
        <f>IF(係数3!D1107="","",係数3!D1107)</f>
        <v>1.74E-4</v>
      </c>
      <c r="AY1107" s="19">
        <f>IF(係数3!E1107="","",係数3!E1107)</f>
        <v>1.74E-4</v>
      </c>
      <c r="AZ1107" s="19" t="str">
        <f>IF(係数3!F1107="","",係数3!F1107)</f>
        <v>(株)エフオン</v>
      </c>
      <c r="BA1107" s="19" t="str">
        <f>IF(係数3!G1107="","",係数3!G1107)</f>
        <v>(株)エフオン_メニューB</v>
      </c>
      <c r="BB1107" s="19">
        <f t="shared" si="35"/>
        <v>0.17399999999999999</v>
      </c>
      <c r="BD1107" s="19" t="e">
        <f>IF(#REF!="","",#REF!)</f>
        <v>#REF!</v>
      </c>
    </row>
    <row r="1108" spans="47:56">
      <c r="AU1108" s="19" t="str">
        <f>IF(係数3!A1108="","",係数3!A1108)</f>
        <v/>
      </c>
      <c r="AV1108" s="19" t="str">
        <f>IF(係数3!B1108="","",係数3!B1108)</f>
        <v/>
      </c>
      <c r="AW1108" s="19" t="str">
        <f>IF(係数3!C1108="","",係数3!C1108)</f>
        <v>メニューC</v>
      </c>
      <c r="AX1108" s="19">
        <f>IF(係数3!D1108="","",係数3!D1108)</f>
        <v>2.6200000000000003E-4</v>
      </c>
      <c r="AY1108" s="19">
        <f>IF(係数3!E1108="","",係数3!E1108)</f>
        <v>2.6200000000000003E-4</v>
      </c>
      <c r="AZ1108" s="19" t="str">
        <f>IF(係数3!F1108="","",係数3!F1108)</f>
        <v>(株)エフオン</v>
      </c>
      <c r="BA1108" s="19" t="str">
        <f>IF(係数3!G1108="","",係数3!G1108)</f>
        <v>(株)エフオン_メニューC</v>
      </c>
      <c r="BB1108" s="19">
        <f t="shared" si="35"/>
        <v>0.26200000000000001</v>
      </c>
      <c r="BD1108" s="19" t="e">
        <f>IF(#REF!="","",#REF!)</f>
        <v>#REF!</v>
      </c>
    </row>
    <row r="1109" spans="47:56">
      <c r="AU1109" s="19" t="str">
        <f>IF(係数3!A1109="","",係数3!A1109)</f>
        <v/>
      </c>
      <c r="AV1109" s="19" t="str">
        <f>IF(係数3!B1109="","",係数3!B1109)</f>
        <v/>
      </c>
      <c r="AW1109" s="19" t="str">
        <f>IF(係数3!C1109="","",係数3!C1109)</f>
        <v>メニューD</v>
      </c>
      <c r="AX1109" s="19">
        <f>IF(係数3!D1109="","",係数3!D1109)</f>
        <v>3.48E-4</v>
      </c>
      <c r="AY1109" s="19">
        <f>IF(係数3!E1109="","",係数3!E1109)</f>
        <v>3.48E-4</v>
      </c>
      <c r="AZ1109" s="19" t="str">
        <f>IF(係数3!F1109="","",係数3!F1109)</f>
        <v>(株)エフオン</v>
      </c>
      <c r="BA1109" s="19" t="str">
        <f>IF(係数3!G1109="","",係数3!G1109)</f>
        <v>(株)エフオン_メニューD</v>
      </c>
      <c r="BB1109" s="19">
        <f t="shared" si="35"/>
        <v>0.34799999999999998</v>
      </c>
      <c r="BD1109" s="19" t="e">
        <f>IF(#REF!="","",#REF!)</f>
        <v>#REF!</v>
      </c>
    </row>
    <row r="1110" spans="47:56">
      <c r="AU1110" s="19" t="str">
        <f>IF(係数3!A1110="","",係数3!A1110)</f>
        <v/>
      </c>
      <c r="AV1110" s="19" t="str">
        <f>IF(係数3!B1110="","",係数3!B1110)</f>
        <v/>
      </c>
      <c r="AW1110" s="19" t="str">
        <f>IF(係数3!C1110="","",係数3!C1110)</f>
        <v>(参考値)事業者全体</v>
      </c>
      <c r="AX1110" s="19">
        <f>IF(係数3!D1110="","",係数3!D1110)</f>
        <v>1.01E-4</v>
      </c>
      <c r="AY1110" s="19">
        <f>IF(係数3!E1110="","",係数3!E1110)</f>
        <v>1.01E-4</v>
      </c>
      <c r="AZ1110" s="19" t="str">
        <f>IF(係数3!F1110="","",係数3!F1110)</f>
        <v>(株)エフオン</v>
      </c>
      <c r="BA1110" s="19" t="str">
        <f>IF(係数3!G1110="","",係数3!G1110)</f>
        <v>(株)エフオン_(参考値)事業者全体</v>
      </c>
      <c r="BB1110" s="19">
        <f t="shared" si="35"/>
        <v>0.10100000000000001</v>
      </c>
      <c r="BD1110" s="19" t="e">
        <f>IF(#REF!="","",#REF!)</f>
        <v>#REF!</v>
      </c>
    </row>
    <row r="1111" spans="47:56">
      <c r="AU1111" s="19" t="str">
        <f>IF(係数3!A1111="","",係数3!A1111)</f>
        <v>A0699</v>
      </c>
      <c r="AV1111" s="19" t="str">
        <f>IF(係数3!B1111="","",係数3!B1111)</f>
        <v>(株)岡崎さくら電力</v>
      </c>
      <c r="AW1111" s="19" t="str">
        <f>IF(係数3!C1111="","",係数3!C1111)</f>
        <v/>
      </c>
      <c r="AX1111" s="19">
        <f>IF(係数3!D1111="","",係数3!D1111)</f>
        <v>3.2000000000000003E-4</v>
      </c>
      <c r="AY1111" s="19">
        <f>IF(係数3!E1111="","",係数3!E1111)</f>
        <v>3.2000000000000003E-4</v>
      </c>
      <c r="AZ1111" s="19" t="str">
        <f>IF(係数3!F1111="","",係数3!F1111)</f>
        <v>(株)岡崎さくら電力</v>
      </c>
      <c r="BA1111" s="19" t="str">
        <f>IF(係数3!G1111="","",係数3!G1111)</f>
        <v>(株)岡崎さくら電力_</v>
      </c>
      <c r="BB1111" s="19">
        <f t="shared" si="35"/>
        <v>0.32</v>
      </c>
      <c r="BD1111" s="19" t="e">
        <f>IF(#REF!="","",#REF!)</f>
        <v>#REF!</v>
      </c>
    </row>
    <row r="1112" spans="47:56">
      <c r="AU1112" s="19" t="str">
        <f>IF(係数3!A1112="","",係数3!A1112)</f>
        <v>A0702</v>
      </c>
      <c r="AV1112" s="19" t="str">
        <f>IF(係数3!B1112="","",係数3!B1112)</f>
        <v>旭マルヰ(株)(旧：旭マルヰガス(株))</v>
      </c>
      <c r="AW1112" s="19" t="str">
        <f>IF(係数3!C1112="","",係数3!C1112)</f>
        <v/>
      </c>
      <c r="AX1112" s="19">
        <f>IF(係数3!D1112="","",係数3!D1112)</f>
        <v>4.2499999999999998E-4</v>
      </c>
      <c r="AY1112" s="19">
        <f>IF(係数3!E1112="","",係数3!E1112)</f>
        <v>4.2499999999999998E-4</v>
      </c>
      <c r="AZ1112" s="19" t="str">
        <f>IF(係数3!F1112="","",係数3!F1112)</f>
        <v>旭マルヰ(株)(旧：旭マルヰガス(株))</v>
      </c>
      <c r="BA1112" s="19" t="str">
        <f>IF(係数3!G1112="","",係数3!G1112)</f>
        <v>旭マルヰ(株)(旧：旭マルヰガス(株))_</v>
      </c>
      <c r="BB1112" s="19">
        <f t="shared" si="35"/>
        <v>0.42499999999999999</v>
      </c>
      <c r="BD1112" s="19" t="e">
        <f>IF(#REF!="","",#REF!)</f>
        <v>#REF!</v>
      </c>
    </row>
    <row r="1113" spans="47:56">
      <c r="AU1113" s="19" t="str">
        <f>IF(係数3!A1113="","",係数3!A1113)</f>
        <v>A0703</v>
      </c>
      <c r="AV1113" s="19" t="str">
        <f>IF(係数3!B1113="","",係数3!B1113)</f>
        <v>ENEOSリニューアブル・エナジー・ソリューションズ(株)(旧：JREトレーディング(株))</v>
      </c>
      <c r="AW1113" s="19" t="str">
        <f>IF(係数3!C1113="","",係数3!C1113)</f>
        <v/>
      </c>
      <c r="AX1113" s="19">
        <f>IF(係数3!D1113="","",係数3!D1113)</f>
        <v>0</v>
      </c>
      <c r="AY1113" s="19">
        <f>IF(係数3!E1113="","",係数3!E1113)</f>
        <v>0</v>
      </c>
      <c r="AZ1113" s="19" t="str">
        <f>IF(係数3!F1113="","",係数3!F1113)</f>
        <v>ENEOSリニューアブル・エナジー・ソリューションズ(株)(旧：JREトレーディング(株))</v>
      </c>
      <c r="BA1113" s="19" t="str">
        <f>IF(係数3!G1113="","",係数3!G1113)</f>
        <v>ENEOSリニューアブル・エナジー・ソリューションズ(株)(旧：JREトレーディング(株))_</v>
      </c>
      <c r="BB1113" s="19">
        <f t="shared" si="35"/>
        <v>0</v>
      </c>
      <c r="BD1113" s="19" t="e">
        <f>IF(#REF!="","",#REF!)</f>
        <v>#REF!</v>
      </c>
    </row>
    <row r="1114" spans="47:56">
      <c r="AU1114" s="19" t="str">
        <f>IF(係数3!A1114="","",係数3!A1114)</f>
        <v>A0704</v>
      </c>
      <c r="AV1114" s="19" t="str">
        <f>IF(係数3!B1114="","",係数3!B1114)</f>
        <v>Castleton Commodities Japan合同会社</v>
      </c>
      <c r="AW1114" s="19" t="str">
        <f>IF(係数3!C1114="","",係数3!C1114)</f>
        <v/>
      </c>
      <c r="AX1114" s="19">
        <f>IF(係数3!D1114="","",係数3!D1114)</f>
        <v>3.86E-4</v>
      </c>
      <c r="AY1114" s="19">
        <f>IF(係数3!E1114="","",係数3!E1114)</f>
        <v>3.86E-4</v>
      </c>
      <c r="AZ1114" s="19" t="str">
        <f>IF(係数3!F1114="","",係数3!F1114)</f>
        <v>Castleton Commodities Japan合同会社</v>
      </c>
      <c r="BA1114" s="19" t="str">
        <f>IF(係数3!G1114="","",係数3!G1114)</f>
        <v>Castleton Commodities Japan合同会社_</v>
      </c>
      <c r="BB1114" s="19">
        <f t="shared" si="35"/>
        <v>0.38600000000000001</v>
      </c>
      <c r="BD1114" s="19" t="e">
        <f>IF(#REF!="","",#REF!)</f>
        <v>#REF!</v>
      </c>
    </row>
    <row r="1115" spans="47:56">
      <c r="AU1115" s="19" t="str">
        <f>IF(係数3!A1115="","",係数3!A1115)</f>
        <v>A0705</v>
      </c>
      <c r="AV1115" s="19" t="str">
        <f>IF(係数3!B1115="","",係数3!B1115)</f>
        <v>神戸電力(株)</v>
      </c>
      <c r="AW1115" s="19" t="str">
        <f>IF(係数3!C1115="","",係数3!C1115)</f>
        <v/>
      </c>
      <c r="AX1115" s="19">
        <f>IF(係数3!D1115="","",係数3!D1115)</f>
        <v>2.04E-4</v>
      </c>
      <c r="AY1115" s="19">
        <f>IF(係数3!E1115="","",係数3!E1115)</f>
        <v>2.04E-4</v>
      </c>
      <c r="AZ1115" s="19" t="str">
        <f>IF(係数3!F1115="","",係数3!F1115)</f>
        <v>神戸電力(株)</v>
      </c>
      <c r="BA1115" s="19" t="str">
        <f>IF(係数3!G1115="","",係数3!G1115)</f>
        <v>神戸電力(株)_</v>
      </c>
      <c r="BB1115" s="19">
        <f t="shared" si="35"/>
        <v>0.20399999999999999</v>
      </c>
      <c r="BD1115" s="19" t="e">
        <f>IF(#REF!="","",#REF!)</f>
        <v>#REF!</v>
      </c>
    </row>
    <row r="1116" spans="47:56">
      <c r="AU1116" s="19" t="str">
        <f>IF(係数3!A1116="","",係数3!A1116)</f>
        <v>A0707</v>
      </c>
      <c r="AV1116" s="19" t="str">
        <f>IF(係数3!B1116="","",係数3!B1116)</f>
        <v>Valhall合同会社</v>
      </c>
      <c r="AW1116" s="19" t="str">
        <f>IF(係数3!C1116="","",係数3!C1116)</f>
        <v/>
      </c>
      <c r="AX1116" s="19">
        <f>IF(係数3!D1116="","",係数3!D1116)</f>
        <v>4.2200000000000001E-4</v>
      </c>
      <c r="AY1116" s="19">
        <f>IF(係数3!E1116="","",係数3!E1116)</f>
        <v>4.2200000000000001E-4</v>
      </c>
      <c r="AZ1116" s="19" t="str">
        <f>IF(係数3!F1116="","",係数3!F1116)</f>
        <v>Valhall合同会社</v>
      </c>
      <c r="BA1116" s="19" t="str">
        <f>IF(係数3!G1116="","",係数3!G1116)</f>
        <v>Valhall合同会社_</v>
      </c>
      <c r="BB1116" s="19">
        <f t="shared" si="35"/>
        <v>0.42199999999999999</v>
      </c>
      <c r="BD1116" s="19" t="e">
        <f>IF(#REF!="","",#REF!)</f>
        <v>#REF!</v>
      </c>
    </row>
    <row r="1117" spans="47:56">
      <c r="AU1117" s="19" t="str">
        <f>IF(係数3!A1117="","",係数3!A1117)</f>
        <v>A0708</v>
      </c>
      <c r="AV1117" s="19" t="str">
        <f>IF(係数3!B1117="","",係数3!B1117)</f>
        <v>エア・ウォーター・ライフソリューション(株)</v>
      </c>
      <c r="AW1117" s="19" t="str">
        <f>IF(係数3!C1117="","",係数3!C1117)</f>
        <v/>
      </c>
      <c r="AX1117" s="19">
        <f>IF(係数3!D1117="","",係数3!D1117)</f>
        <v>5.6099999999999998E-4</v>
      </c>
      <c r="AY1117" s="19">
        <f>IF(係数3!E1117="","",係数3!E1117)</f>
        <v>5.6099999999999998E-4</v>
      </c>
      <c r="AZ1117" s="19" t="str">
        <f>IF(係数3!F1117="","",係数3!F1117)</f>
        <v>エア・ウォーター・ライフソリューション(株)</v>
      </c>
      <c r="BA1117" s="19" t="str">
        <f>IF(係数3!G1117="","",係数3!G1117)</f>
        <v>エア・ウォーター・ライフソリューション(株)_</v>
      </c>
      <c r="BB1117" s="19">
        <f t="shared" si="35"/>
        <v>0.56099999999999994</v>
      </c>
      <c r="BD1117" s="19" t="e">
        <f>IF(#REF!="","",#REF!)</f>
        <v>#REF!</v>
      </c>
    </row>
    <row r="1118" spans="47:56">
      <c r="AU1118" s="19" t="str">
        <f>IF(係数3!A1118="","",係数3!A1118)</f>
        <v>A0709</v>
      </c>
      <c r="AV1118" s="19" t="str">
        <f>IF(係数3!B1118="","",係数3!B1118)</f>
        <v>生活協同組合ひろしま</v>
      </c>
      <c r="AW1118" s="19" t="str">
        <f>IF(係数3!C1118="","",係数3!C1118)</f>
        <v>メニューA</v>
      </c>
      <c r="AX1118" s="19">
        <f>IF(係数3!D1118="","",係数3!D1118)</f>
        <v>3.4499999999999998E-4</v>
      </c>
      <c r="AY1118" s="19">
        <f>IF(係数3!E1118="","",係数3!E1118)</f>
        <v>3.4499999999999998E-4</v>
      </c>
      <c r="AZ1118" s="19" t="str">
        <f>IF(係数3!F1118="","",係数3!F1118)</f>
        <v>生活協同組合ひろしま</v>
      </c>
      <c r="BA1118" s="19" t="str">
        <f>IF(係数3!G1118="","",係数3!G1118)</f>
        <v>生活協同組合ひろしま_メニューA</v>
      </c>
      <c r="BB1118" s="19">
        <f t="shared" si="35"/>
        <v>0.34499999999999997</v>
      </c>
      <c r="BD1118" s="19" t="e">
        <f>IF(#REF!="","",#REF!)</f>
        <v>#REF!</v>
      </c>
    </row>
    <row r="1119" spans="47:56">
      <c r="AU1119" s="19" t="str">
        <f>IF(係数3!A1119="","",係数3!A1119)</f>
        <v/>
      </c>
      <c r="AV1119" s="19" t="str">
        <f>IF(係数3!B1119="","",係数3!B1119)</f>
        <v/>
      </c>
      <c r="AW1119" s="19" t="str">
        <f>IF(係数3!C1119="","",係数3!C1119)</f>
        <v>メニューB(残差)</v>
      </c>
      <c r="AX1119" s="19">
        <f>IF(係数3!D1119="","",係数3!D1119)</f>
        <v>2.7099999999999997E-4</v>
      </c>
      <c r="AY1119" s="19">
        <f>IF(係数3!E1119="","",係数3!E1119)</f>
        <v>2.7099999999999997E-4</v>
      </c>
      <c r="AZ1119" s="19" t="str">
        <f>IF(係数3!F1119="","",係数3!F1119)</f>
        <v>生活協同組合ひろしま</v>
      </c>
      <c r="BA1119" s="19" t="str">
        <f>IF(係数3!G1119="","",係数3!G1119)</f>
        <v>生活協同組合ひろしま_メニューB(残差)</v>
      </c>
      <c r="BB1119" s="19">
        <f t="shared" si="35"/>
        <v>0.27099999999999996</v>
      </c>
      <c r="BD1119" s="19" t="e">
        <f>IF(#REF!="","",#REF!)</f>
        <v>#REF!</v>
      </c>
    </row>
    <row r="1120" spans="47:56">
      <c r="AU1120" s="19" t="str">
        <f>IF(係数3!A1120="","",係数3!A1120)</f>
        <v/>
      </c>
      <c r="AV1120" s="19" t="str">
        <f>IF(係数3!B1120="","",係数3!B1120)</f>
        <v/>
      </c>
      <c r="AW1120" s="19" t="str">
        <f>IF(係数3!C1120="","",係数3!C1120)</f>
        <v>(参考値)事業者全体</v>
      </c>
      <c r="AX1120" s="19">
        <f>IF(係数3!D1120="","",係数3!D1120)</f>
        <v>2.72E-4</v>
      </c>
      <c r="AY1120" s="19">
        <f>IF(係数3!E1120="","",係数3!E1120)</f>
        <v>2.72E-4</v>
      </c>
      <c r="AZ1120" s="19" t="str">
        <f>IF(係数3!F1120="","",係数3!F1120)</f>
        <v>生活協同組合ひろしま</v>
      </c>
      <c r="BA1120" s="19" t="str">
        <f>IF(係数3!G1120="","",係数3!G1120)</f>
        <v>生活協同組合ひろしま_(参考値)事業者全体</v>
      </c>
      <c r="BB1120" s="19">
        <f t="shared" si="35"/>
        <v>0.27200000000000002</v>
      </c>
      <c r="BD1120" s="19" t="e">
        <f>IF(#REF!="","",#REF!)</f>
        <v>#REF!</v>
      </c>
    </row>
    <row r="1121" spans="47:56">
      <c r="AU1121" s="19" t="str">
        <f>IF(係数3!A1121="","",係数3!A1121)</f>
        <v>A0711</v>
      </c>
      <c r="AV1121" s="19" t="str">
        <f>IF(係数3!B1121="","",係数3!B1121)</f>
        <v>(株)RenoLabo</v>
      </c>
      <c r="AW1121" s="19" t="str">
        <f>IF(係数3!C1121="","",係数3!C1121)</f>
        <v/>
      </c>
      <c r="AX1121" s="19">
        <f>IF(係数3!D1121="","",係数3!D1121)</f>
        <v>6.3299999999999999E-4</v>
      </c>
      <c r="AY1121" s="19">
        <f>IF(係数3!E1121="","",係数3!E1121)</f>
        <v>6.3299999999999999E-4</v>
      </c>
      <c r="AZ1121" s="19" t="str">
        <f>IF(係数3!F1121="","",係数3!F1121)</f>
        <v>(株)RenoLabo</v>
      </c>
      <c r="BA1121" s="19" t="str">
        <f>IF(係数3!G1121="","",係数3!G1121)</f>
        <v>(株)RenoLabo_</v>
      </c>
      <c r="BB1121" s="19">
        <f t="shared" si="35"/>
        <v>0.63300000000000001</v>
      </c>
      <c r="BD1121" s="19" t="e">
        <f>IF(#REF!="","",#REF!)</f>
        <v>#REF!</v>
      </c>
    </row>
    <row r="1122" spans="47:56">
      <c r="AU1122" s="19" t="str">
        <f>IF(係数3!A1122="","",係数3!A1122)</f>
        <v>A0712</v>
      </c>
      <c r="AV1122" s="19" t="str">
        <f>IF(係数3!B1122="","",係数3!B1122)</f>
        <v>アークエルテクノロジーズ(株)</v>
      </c>
      <c r="AW1122" s="19" t="str">
        <f>IF(係数3!C1122="","",係数3!C1122)</f>
        <v/>
      </c>
      <c r="AX1122" s="19">
        <f>IF(係数3!D1122="","",係数3!D1122)</f>
        <v>1.07E-4</v>
      </c>
      <c r="AY1122" s="19">
        <f>IF(係数3!E1122="","",係数3!E1122)</f>
        <v>1.07E-4</v>
      </c>
      <c r="AZ1122" s="19" t="str">
        <f>IF(係数3!F1122="","",係数3!F1122)</f>
        <v>アークエルテクノロジーズ(株)</v>
      </c>
      <c r="BA1122" s="19" t="str">
        <f>IF(係数3!G1122="","",係数3!G1122)</f>
        <v>アークエルテクノロジーズ(株)_</v>
      </c>
      <c r="BB1122" s="19">
        <f t="shared" si="35"/>
        <v>0.107</v>
      </c>
      <c r="BD1122" s="19" t="e">
        <f>IF(#REF!="","",#REF!)</f>
        <v>#REF!</v>
      </c>
    </row>
    <row r="1123" spans="47:56">
      <c r="AU1123" s="19" t="str">
        <f>IF(係数3!A1123="","",係数3!A1123)</f>
        <v>A0714</v>
      </c>
      <c r="AV1123" s="19" t="str">
        <f>IF(係数3!B1123="","",係数3!B1123)</f>
        <v>エルメック(株)</v>
      </c>
      <c r="AW1123" s="19" t="str">
        <f>IF(係数3!C1123="","",係数3!C1123)</f>
        <v/>
      </c>
      <c r="AX1123" s="19">
        <f>IF(係数3!D1123="","",係数3!D1123)</f>
        <v>6.0400000000000004E-4</v>
      </c>
      <c r="AY1123" s="19">
        <f>IF(係数3!E1123="","",係数3!E1123)</f>
        <v>6.0400000000000004E-4</v>
      </c>
      <c r="AZ1123" s="19" t="str">
        <f>IF(係数3!F1123="","",係数3!F1123)</f>
        <v>エルメック(株)</v>
      </c>
      <c r="BA1123" s="19" t="str">
        <f>IF(係数3!G1123="","",係数3!G1123)</f>
        <v>エルメック(株)_</v>
      </c>
      <c r="BB1123" s="19">
        <f t="shared" si="35"/>
        <v>0.60400000000000009</v>
      </c>
      <c r="BD1123" s="19" t="e">
        <f>IF(#REF!="","",#REF!)</f>
        <v>#REF!</v>
      </c>
    </row>
    <row r="1124" spans="47:56">
      <c r="AU1124" s="19" t="str">
        <f>IF(係数3!A1124="","",係数3!A1124)</f>
        <v>A0715</v>
      </c>
      <c r="AV1124" s="19" t="str">
        <f>IF(係数3!B1124="","",係数3!B1124)</f>
        <v>(株)オズエナジー</v>
      </c>
      <c r="AW1124" s="19" t="str">
        <f>IF(係数3!C1124="","",係数3!C1124)</f>
        <v/>
      </c>
      <c r="AX1124" s="19">
        <f>IF(係数3!D1124="","",係数3!D1124)</f>
        <v>4.4099999999999999E-4</v>
      </c>
      <c r="AY1124" s="19">
        <f>IF(係数3!E1124="","",係数3!E1124)</f>
        <v>4.4099999999999999E-4</v>
      </c>
      <c r="AZ1124" s="19" t="str">
        <f>IF(係数3!F1124="","",係数3!F1124)</f>
        <v>(株)オズエナジー</v>
      </c>
      <c r="BA1124" s="19" t="str">
        <f>IF(係数3!G1124="","",係数3!G1124)</f>
        <v>(株)オズエナジー_</v>
      </c>
      <c r="BB1124" s="19">
        <f t="shared" si="35"/>
        <v>0.441</v>
      </c>
      <c r="BD1124" s="19" t="e">
        <f>IF(#REF!="","",#REF!)</f>
        <v>#REF!</v>
      </c>
    </row>
    <row r="1125" spans="47:56">
      <c r="AU1125" s="19" t="str">
        <f>IF(係数3!A1125="","",係数3!A1125)</f>
        <v>A0716</v>
      </c>
      <c r="AV1125" s="19" t="str">
        <f>IF(係数3!B1125="","",係数3!B1125)</f>
        <v>レモンガス(株)</v>
      </c>
      <c r="AW1125" s="19" t="str">
        <f>IF(係数3!C1125="","",係数3!C1125)</f>
        <v/>
      </c>
      <c r="AX1125" s="19">
        <f>IF(係数3!D1125="","",係数3!D1125)</f>
        <v>4.2700000000000002E-4</v>
      </c>
      <c r="AY1125" s="19">
        <f>IF(係数3!E1125="","",係数3!E1125)</f>
        <v>4.2700000000000002E-4</v>
      </c>
      <c r="AZ1125" s="19" t="str">
        <f>IF(係数3!F1125="","",係数3!F1125)</f>
        <v>レモンガス(株)</v>
      </c>
      <c r="BA1125" s="19" t="str">
        <f>IF(係数3!G1125="","",係数3!G1125)</f>
        <v>レモンガス(株)_</v>
      </c>
      <c r="BB1125" s="19">
        <f t="shared" si="35"/>
        <v>0.42700000000000005</v>
      </c>
      <c r="BD1125" s="19" t="e">
        <f>IF(#REF!="","",#REF!)</f>
        <v>#REF!</v>
      </c>
    </row>
    <row r="1126" spans="47:56">
      <c r="AU1126" s="19" t="str">
        <f>IF(係数3!A1126="","",係数3!A1126)</f>
        <v>A0718</v>
      </c>
      <c r="AV1126" s="19" t="str">
        <f>IF(係数3!B1126="","",係数3!B1126)</f>
        <v>(株)日本海水</v>
      </c>
      <c r="AW1126" s="19" t="str">
        <f>IF(係数3!C1126="","",係数3!C1126)</f>
        <v/>
      </c>
      <c r="AX1126" s="19">
        <f>IF(係数3!D1126="","",係数3!D1126)</f>
        <v>3.0600000000000001E-4</v>
      </c>
      <c r="AY1126" s="19">
        <f>IF(係数3!E1126="","",係数3!E1126)</f>
        <v>3.0600000000000001E-4</v>
      </c>
      <c r="AZ1126" s="19" t="str">
        <f>IF(係数3!F1126="","",係数3!F1126)</f>
        <v>(株)日本海水</v>
      </c>
      <c r="BA1126" s="19" t="str">
        <f>IF(係数3!G1126="","",係数3!G1126)</f>
        <v>(株)日本海水_</v>
      </c>
      <c r="BB1126" s="19">
        <f t="shared" si="35"/>
        <v>0.30599999999999999</v>
      </c>
      <c r="BD1126" s="19" t="e">
        <f>IF(#REF!="","",#REF!)</f>
        <v>#REF!</v>
      </c>
    </row>
    <row r="1127" spans="47:56">
      <c r="AU1127" s="19" t="str">
        <f>IF(係数3!A1127="","",係数3!A1127)</f>
        <v>A0720</v>
      </c>
      <c r="AV1127" s="19" t="str">
        <f>IF(係数3!B1127="","",係数3!B1127)</f>
        <v>しろくま電力(株)</v>
      </c>
      <c r="AW1127" s="19" t="str">
        <f>IF(係数3!C1127="","",係数3!C1127)</f>
        <v>メニューA</v>
      </c>
      <c r="AX1127" s="19">
        <f>IF(係数3!D1127="","",係数3!D1127)</f>
        <v>0</v>
      </c>
      <c r="AY1127" s="19">
        <f>IF(係数3!E1127="","",係数3!E1127)</f>
        <v>0</v>
      </c>
      <c r="AZ1127" s="19" t="str">
        <f>IF(係数3!F1127="","",係数3!F1127)</f>
        <v>しろくま電力(株)</v>
      </c>
      <c r="BA1127" s="19" t="str">
        <f>IF(係数3!G1127="","",係数3!G1127)</f>
        <v>しろくま電力(株)_メニューA</v>
      </c>
      <c r="BB1127" s="19">
        <f t="shared" si="35"/>
        <v>0</v>
      </c>
      <c r="BD1127" s="19" t="e">
        <f>IF(#REF!="","",#REF!)</f>
        <v>#REF!</v>
      </c>
    </row>
    <row r="1128" spans="47:56">
      <c r="AU1128" s="19" t="str">
        <f>IF(係数3!A1128="","",係数3!A1128)</f>
        <v/>
      </c>
      <c r="AV1128" s="19" t="str">
        <f>IF(係数3!B1128="","",係数3!B1128)</f>
        <v/>
      </c>
      <c r="AW1128" s="19" t="str">
        <f>IF(係数3!C1128="","",係数3!C1128)</f>
        <v>メニューB</v>
      </c>
      <c r="AX1128" s="19">
        <f>IF(係数3!D1128="","",係数3!D1128)</f>
        <v>3.9899999999999999E-4</v>
      </c>
      <c r="AY1128" s="19">
        <f>IF(係数3!E1128="","",係数3!E1128)</f>
        <v>3.9899999999999999E-4</v>
      </c>
      <c r="AZ1128" s="19" t="str">
        <f>IF(係数3!F1128="","",係数3!F1128)</f>
        <v>しろくま電力(株)</v>
      </c>
      <c r="BA1128" s="19" t="str">
        <f>IF(係数3!G1128="","",係数3!G1128)</f>
        <v>しろくま電力(株)_メニューB</v>
      </c>
      <c r="BB1128" s="19">
        <f t="shared" si="35"/>
        <v>0.39900000000000002</v>
      </c>
      <c r="BD1128" s="19" t="e">
        <f>IF(#REF!="","",#REF!)</f>
        <v>#REF!</v>
      </c>
    </row>
    <row r="1129" spans="47:56">
      <c r="AU1129" s="19" t="str">
        <f>IF(係数3!A1129="","",係数3!A1129)</f>
        <v/>
      </c>
      <c r="AV1129" s="19" t="str">
        <f>IF(係数3!B1129="","",係数3!B1129)</f>
        <v/>
      </c>
      <c r="AW1129" s="19" t="str">
        <f>IF(係数3!C1129="","",係数3!C1129)</f>
        <v>メニューC(残差)</v>
      </c>
      <c r="AX1129" s="19">
        <f>IF(係数3!D1129="","",係数3!D1129)</f>
        <v>5.3200000000000003E-4</v>
      </c>
      <c r="AY1129" s="19">
        <f>IF(係数3!E1129="","",係数3!E1129)</f>
        <v>5.3200000000000003E-4</v>
      </c>
      <c r="AZ1129" s="19" t="str">
        <f>IF(係数3!F1129="","",係数3!F1129)</f>
        <v>しろくま電力(株)</v>
      </c>
      <c r="BA1129" s="19" t="str">
        <f>IF(係数3!G1129="","",係数3!G1129)</f>
        <v>しろくま電力(株)_メニューC(残差)</v>
      </c>
      <c r="BB1129" s="19">
        <f t="shared" si="35"/>
        <v>0.53200000000000003</v>
      </c>
      <c r="BD1129" s="19" t="e">
        <f>IF(#REF!="","",#REF!)</f>
        <v>#REF!</v>
      </c>
    </row>
    <row r="1130" spans="47:56">
      <c r="AU1130" s="19" t="str">
        <f>IF(係数3!A1130="","",係数3!A1130)</f>
        <v/>
      </c>
      <c r="AV1130" s="19" t="str">
        <f>IF(係数3!B1130="","",係数3!B1130)</f>
        <v/>
      </c>
      <c r="AW1130" s="19" t="str">
        <f>IF(係数3!C1130="","",係数3!C1130)</f>
        <v>(参考値)事業者全体</v>
      </c>
      <c r="AX1130" s="19">
        <f>IF(係数3!D1130="","",係数3!D1130)</f>
        <v>1.5699999999999999E-4</v>
      </c>
      <c r="AY1130" s="19">
        <f>IF(係数3!E1130="","",係数3!E1130)</f>
        <v>1.5699999999999999E-4</v>
      </c>
      <c r="AZ1130" s="19" t="str">
        <f>IF(係数3!F1130="","",係数3!F1130)</f>
        <v>しろくま電力(株)</v>
      </c>
      <c r="BA1130" s="19" t="str">
        <f>IF(係数3!G1130="","",係数3!G1130)</f>
        <v>しろくま電力(株)_(参考値)事業者全体</v>
      </c>
      <c r="BB1130" s="19">
        <f t="shared" si="35"/>
        <v>0.157</v>
      </c>
      <c r="BD1130" s="19" t="e">
        <f>IF(#REF!="","",#REF!)</f>
        <v>#REF!</v>
      </c>
    </row>
    <row r="1131" spans="47:56">
      <c r="AU1131" s="19" t="str">
        <f>IF(係数3!A1131="","",係数3!A1131)</f>
        <v>A0721</v>
      </c>
      <c r="AV1131" s="19" t="str">
        <f>IF(係数3!B1131="","",係数3!B1131)</f>
        <v>中小企業支援(株)</v>
      </c>
      <c r="AW1131" s="19" t="str">
        <f>IF(係数3!C1131="","",係数3!C1131)</f>
        <v/>
      </c>
      <c r="AX1131" s="19">
        <f>IF(係数3!D1131="","",係数3!D1131)</f>
        <v>4.8899999999999996E-4</v>
      </c>
      <c r="AY1131" s="19">
        <f>IF(係数3!E1131="","",係数3!E1131)</f>
        <v>4.8899999999999996E-4</v>
      </c>
      <c r="AZ1131" s="19" t="str">
        <f>IF(係数3!F1131="","",係数3!F1131)</f>
        <v>中小企業支援(株)</v>
      </c>
      <c r="BA1131" s="19" t="str">
        <f>IF(係数3!G1131="","",係数3!G1131)</f>
        <v>中小企業支援(株)_</v>
      </c>
      <c r="BB1131" s="19">
        <f t="shared" si="35"/>
        <v>0.48899999999999993</v>
      </c>
      <c r="BD1131" s="19" t="e">
        <f>IF(#REF!="","",#REF!)</f>
        <v>#REF!</v>
      </c>
    </row>
    <row r="1132" spans="47:56">
      <c r="AU1132" s="19" t="str">
        <f>IF(係数3!A1132="","",係数3!A1132)</f>
        <v>A0722</v>
      </c>
      <c r="AV1132" s="19" t="str">
        <f>IF(係数3!B1132="","",係数3!B1132)</f>
        <v>サントラベラーズサービス有限会社</v>
      </c>
      <c r="AW1132" s="19" t="str">
        <f>IF(係数3!C1132="","",係数3!C1132)</f>
        <v/>
      </c>
      <c r="AX1132" s="19">
        <f>IF(係数3!D1132="","",係数3!D1132)</f>
        <v>6.1799999999999995E-4</v>
      </c>
      <c r="AY1132" s="19">
        <f>IF(係数3!E1132="","",係数3!E1132)</f>
        <v>6.1799999999999995E-4</v>
      </c>
      <c r="AZ1132" s="19" t="str">
        <f>IF(係数3!F1132="","",係数3!F1132)</f>
        <v>サントラベラーズサービス有限会社</v>
      </c>
      <c r="BA1132" s="19" t="str">
        <f>IF(係数3!G1132="","",係数3!G1132)</f>
        <v>サントラベラーズサービス有限会社_</v>
      </c>
      <c r="BB1132" s="19">
        <f t="shared" si="35"/>
        <v>0.61799999999999999</v>
      </c>
      <c r="BD1132" s="19" t="e">
        <f>IF(#REF!="","",#REF!)</f>
        <v>#REF!</v>
      </c>
    </row>
    <row r="1133" spans="47:56">
      <c r="AU1133" s="19" t="str">
        <f>IF(係数3!A1133="","",係数3!A1133)</f>
        <v>A0726</v>
      </c>
      <c r="AV1133" s="19" t="str">
        <f>IF(係数3!B1133="","",係数3!B1133)</f>
        <v>八千代エンジニヤリング(株)</v>
      </c>
      <c r="AW1133" s="19" t="str">
        <f>IF(係数3!C1133="","",係数3!C1133)</f>
        <v/>
      </c>
      <c r="AX1133" s="19">
        <f>IF(係数3!D1133="","",係数3!D1133)</f>
        <v>3.8299999999999999E-4</v>
      </c>
      <c r="AY1133" s="19">
        <f>IF(係数3!E1133="","",係数3!E1133)</f>
        <v>3.8299999999999999E-4</v>
      </c>
      <c r="AZ1133" s="19" t="str">
        <f>IF(係数3!F1133="","",係数3!F1133)</f>
        <v>八千代エンジニヤリング(株)</v>
      </c>
      <c r="BA1133" s="19" t="str">
        <f>IF(係数3!G1133="","",係数3!G1133)</f>
        <v>八千代エンジニヤリング(株)_</v>
      </c>
      <c r="BB1133" s="19">
        <f t="shared" si="35"/>
        <v>0.38300000000000001</v>
      </c>
      <c r="BD1133" s="19" t="e">
        <f>IF(#REF!="","",#REF!)</f>
        <v>#REF!</v>
      </c>
    </row>
    <row r="1134" spans="47:56">
      <c r="AU1134" s="19" t="str">
        <f>IF(係数3!A1134="","",係数3!A1134)</f>
        <v>A0729</v>
      </c>
      <c r="AV1134" s="19" t="str">
        <f>IF(係数3!B1134="","",係数3!B1134)</f>
        <v>神楽電力(株)</v>
      </c>
      <c r="AW1134" s="19" t="str">
        <f>IF(係数3!C1134="","",係数3!C1134)</f>
        <v>メニューA</v>
      </c>
      <c r="AX1134" s="19">
        <f>IF(係数3!D1134="","",係数3!D1134)</f>
        <v>0</v>
      </c>
      <c r="AY1134" s="19">
        <f>IF(係数3!E1134="","",係数3!E1134)</f>
        <v>0</v>
      </c>
      <c r="AZ1134" s="19" t="str">
        <f>IF(係数3!F1134="","",係数3!F1134)</f>
        <v>神楽電力(株)</v>
      </c>
      <c r="BA1134" s="19" t="str">
        <f>IF(係数3!G1134="","",係数3!G1134)</f>
        <v>神楽電力(株)_メニューA</v>
      </c>
      <c r="BB1134" s="19">
        <f t="shared" si="35"/>
        <v>0</v>
      </c>
      <c r="BD1134" s="19" t="e">
        <f>IF(#REF!="","",#REF!)</f>
        <v>#REF!</v>
      </c>
    </row>
    <row r="1135" spans="47:56">
      <c r="AU1135" s="19" t="str">
        <f>IF(係数3!A1135="","",係数3!A1135)</f>
        <v/>
      </c>
      <c r="AV1135" s="19" t="str">
        <f>IF(係数3!B1135="","",係数3!B1135)</f>
        <v/>
      </c>
      <c r="AW1135" s="19" t="str">
        <f>IF(係数3!C1135="","",係数3!C1135)</f>
        <v>メニューB</v>
      </c>
      <c r="AX1135" s="19">
        <f>IF(係数3!D1135="","",係数3!D1135)</f>
        <v>0</v>
      </c>
      <c r="AY1135" s="19">
        <f>IF(係数3!E1135="","",係数3!E1135)</f>
        <v>0</v>
      </c>
      <c r="AZ1135" s="19" t="str">
        <f>IF(係数3!F1135="","",係数3!F1135)</f>
        <v>神楽電力(株)</v>
      </c>
      <c r="BA1135" s="19" t="str">
        <f>IF(係数3!G1135="","",係数3!G1135)</f>
        <v>神楽電力(株)_メニューB</v>
      </c>
      <c r="BB1135" s="19">
        <f t="shared" si="35"/>
        <v>0</v>
      </c>
      <c r="BD1135" s="19" t="e">
        <f>IF(#REF!="","",#REF!)</f>
        <v>#REF!</v>
      </c>
    </row>
    <row r="1136" spans="47:56">
      <c r="AU1136" s="19" t="str">
        <f>IF(係数3!A1136="","",係数3!A1136)</f>
        <v/>
      </c>
      <c r="AV1136" s="19" t="str">
        <f>IF(係数3!B1136="","",係数3!B1136)</f>
        <v/>
      </c>
      <c r="AW1136" s="19" t="str">
        <f>IF(係数3!C1136="","",係数3!C1136)</f>
        <v>メニューC(残差)</v>
      </c>
      <c r="AX1136" s="19">
        <f>IF(係数3!D1136="","",係数3!D1136)</f>
        <v>5.9400000000000002E-4</v>
      </c>
      <c r="AY1136" s="19">
        <f>IF(係数3!E1136="","",係数3!E1136)</f>
        <v>5.9400000000000002E-4</v>
      </c>
      <c r="AZ1136" s="19" t="str">
        <f>IF(係数3!F1136="","",係数3!F1136)</f>
        <v>神楽電力(株)</v>
      </c>
      <c r="BA1136" s="19" t="str">
        <f>IF(係数3!G1136="","",係数3!G1136)</f>
        <v>神楽電力(株)_メニューC(残差)</v>
      </c>
      <c r="BB1136" s="19">
        <f t="shared" si="35"/>
        <v>0.59399999999999997</v>
      </c>
      <c r="BD1136" s="19" t="e">
        <f>IF(#REF!="","",#REF!)</f>
        <v>#REF!</v>
      </c>
    </row>
    <row r="1137" spans="47:56">
      <c r="AU1137" s="19" t="str">
        <f>IF(係数3!A1137="","",係数3!A1137)</f>
        <v/>
      </c>
      <c r="AV1137" s="19" t="str">
        <f>IF(係数3!B1137="","",係数3!B1137)</f>
        <v/>
      </c>
      <c r="AW1137" s="19" t="str">
        <f>IF(係数3!C1137="","",係数3!C1137)</f>
        <v>(参考値)事業者全体</v>
      </c>
      <c r="AX1137" s="19">
        <f>IF(係数3!D1137="","",係数3!D1137)</f>
        <v>2.0799999999999999E-4</v>
      </c>
      <c r="AY1137" s="19">
        <f>IF(係数3!E1137="","",係数3!E1137)</f>
        <v>2.0799999999999999E-4</v>
      </c>
      <c r="AZ1137" s="19" t="str">
        <f>IF(係数3!F1137="","",係数3!F1137)</f>
        <v>神楽電力(株)</v>
      </c>
      <c r="BA1137" s="19" t="str">
        <f>IF(係数3!G1137="","",係数3!G1137)</f>
        <v>神楽電力(株)_(参考値)事業者全体</v>
      </c>
      <c r="BB1137" s="19">
        <f t="shared" si="35"/>
        <v>0.20799999999999999</v>
      </c>
      <c r="BD1137" s="19" t="e">
        <f>IF(#REF!="","",#REF!)</f>
        <v>#REF!</v>
      </c>
    </row>
    <row r="1138" spans="47:56">
      <c r="AU1138" s="19" t="str">
        <f>IF(係数3!A1138="","",係数3!A1138)</f>
        <v>A0730</v>
      </c>
      <c r="AV1138" s="19" t="str">
        <f>IF(係数3!B1138="","",係数3!B1138)</f>
        <v>ゆきぐに新電力(株)</v>
      </c>
      <c r="AW1138" s="19" t="str">
        <f>IF(係数3!C1138="","",係数3!C1138)</f>
        <v/>
      </c>
      <c r="AX1138" s="19">
        <f>IF(係数3!D1138="","",係数3!D1138)</f>
        <v>4.3300000000000001E-4</v>
      </c>
      <c r="AY1138" s="19">
        <f>IF(係数3!E1138="","",係数3!E1138)</f>
        <v>4.3300000000000001E-4</v>
      </c>
      <c r="AZ1138" s="19" t="str">
        <f>IF(係数3!F1138="","",係数3!F1138)</f>
        <v>ゆきぐに新電力(株)</v>
      </c>
      <c r="BA1138" s="19" t="str">
        <f>IF(係数3!G1138="","",係数3!G1138)</f>
        <v>ゆきぐに新電力(株)_</v>
      </c>
      <c r="BB1138" s="19">
        <f t="shared" si="35"/>
        <v>0.433</v>
      </c>
      <c r="BD1138" s="19" t="e">
        <f>IF(#REF!="","",#REF!)</f>
        <v>#REF!</v>
      </c>
    </row>
    <row r="1139" spans="47:56">
      <c r="AU1139" s="19" t="str">
        <f>IF(係数3!A1139="","",係数3!A1139)</f>
        <v>A0732</v>
      </c>
      <c r="AV1139" s="19" t="str">
        <f>IF(係数3!B1139="","",係数3!B1139)</f>
        <v>(株)ながさきサステナエナジー</v>
      </c>
      <c r="AW1139" s="19" t="str">
        <f>IF(係数3!C1139="","",係数3!C1139)</f>
        <v/>
      </c>
      <c r="AX1139" s="19">
        <f>IF(係数3!D1139="","",係数3!D1139)</f>
        <v>3.0000000000000001E-6</v>
      </c>
      <c r="AY1139" s="19">
        <f>IF(係数3!E1139="","",係数3!E1139)</f>
        <v>3.0000000000000001E-6</v>
      </c>
      <c r="AZ1139" s="19" t="str">
        <f>IF(係数3!F1139="","",係数3!F1139)</f>
        <v>(株)ながさきサステナエナジー</v>
      </c>
      <c r="BA1139" s="19" t="str">
        <f>IF(係数3!G1139="","",係数3!G1139)</f>
        <v>(株)ながさきサステナエナジー_</v>
      </c>
      <c r="BB1139" s="19">
        <f t="shared" si="35"/>
        <v>3.0000000000000001E-3</v>
      </c>
      <c r="BD1139" s="19" t="e">
        <f>IF(#REF!="","",#REF!)</f>
        <v>#REF!</v>
      </c>
    </row>
    <row r="1140" spans="47:56">
      <c r="AU1140" s="19" t="str">
        <f>IF(係数3!A1140="","",係数3!A1140)</f>
        <v>A0733</v>
      </c>
      <c r="AV1140" s="19" t="str">
        <f>IF(係数3!B1140="","",係数3!B1140)</f>
        <v>葛尾創生電力(株)</v>
      </c>
      <c r="AW1140" s="19" t="str">
        <f>IF(係数3!C1140="","",係数3!C1140)</f>
        <v/>
      </c>
      <c r="AX1140" s="19">
        <f>IF(係数3!D1140="","",係数3!D1140)</f>
        <v>3.6299999999999999E-4</v>
      </c>
      <c r="AY1140" s="19">
        <f>IF(係数3!E1140="","",係数3!E1140)</f>
        <v>3.6299999999999999E-4</v>
      </c>
      <c r="AZ1140" s="19" t="str">
        <f>IF(係数3!F1140="","",係数3!F1140)</f>
        <v>葛尾創生電力(株)</v>
      </c>
      <c r="BA1140" s="19" t="str">
        <f>IF(係数3!G1140="","",係数3!G1140)</f>
        <v>葛尾創生電力(株)_</v>
      </c>
      <c r="BB1140" s="19">
        <f t="shared" si="35"/>
        <v>0.36299999999999999</v>
      </c>
      <c r="BD1140" s="19" t="e">
        <f>IF(#REF!="","",#REF!)</f>
        <v>#REF!</v>
      </c>
    </row>
    <row r="1141" spans="47:56">
      <c r="AU1141" s="19" t="str">
        <f>IF(係数3!A1141="","",係数3!A1141)</f>
        <v>A0737</v>
      </c>
      <c r="AV1141" s="19" t="str">
        <f>IF(係数3!B1141="","",係数3!B1141)</f>
        <v>(株)EFでんき(旧：(株)ライフエナジー)</v>
      </c>
      <c r="AW1141" s="19" t="str">
        <f>IF(係数3!C1141="","",係数3!C1141)</f>
        <v>メニューA</v>
      </c>
      <c r="AX1141" s="19">
        <f>IF(係数3!D1141="","",係数3!D1141)</f>
        <v>0</v>
      </c>
      <c r="AY1141" s="19">
        <f>IF(係数3!E1141="","",係数3!E1141)</f>
        <v>0</v>
      </c>
      <c r="AZ1141" s="19" t="str">
        <f>IF(係数3!F1141="","",係数3!F1141)</f>
        <v>(株)EFでんき(旧：(株)ライフエナジー)</v>
      </c>
      <c r="BA1141" s="19" t="str">
        <f>IF(係数3!G1141="","",係数3!G1141)</f>
        <v>(株)EFでんき(旧：(株)ライフエナジー)_メニューA</v>
      </c>
      <c r="BB1141" s="19">
        <f t="shared" si="35"/>
        <v>0</v>
      </c>
      <c r="BD1141" s="19" t="e">
        <f>IF(#REF!="","",#REF!)</f>
        <v>#REF!</v>
      </c>
    </row>
    <row r="1142" spans="47:56">
      <c r="AU1142" s="19" t="str">
        <f>IF(係数3!A1142="","",係数3!A1142)</f>
        <v/>
      </c>
      <c r="AV1142" s="19" t="str">
        <f>IF(係数3!B1142="","",係数3!B1142)</f>
        <v/>
      </c>
      <c r="AW1142" s="19" t="str">
        <f>IF(係数3!C1142="","",係数3!C1142)</f>
        <v>メニューB</v>
      </c>
      <c r="AX1142" s="19">
        <f>IF(係数3!D1142="","",係数3!D1142)</f>
        <v>1.2400000000000001E-4</v>
      </c>
      <c r="AY1142" s="19">
        <f>IF(係数3!E1142="","",係数3!E1142)</f>
        <v>1.2400000000000001E-4</v>
      </c>
      <c r="AZ1142" s="19" t="str">
        <f>IF(係数3!F1142="","",係数3!F1142)</f>
        <v>(株)EFでんき(旧：(株)ライフエナジー)</v>
      </c>
      <c r="BA1142" s="19" t="str">
        <f>IF(係数3!G1142="","",係数3!G1142)</f>
        <v>(株)EFでんき(旧：(株)ライフエナジー)_メニューB</v>
      </c>
      <c r="BB1142" s="19">
        <f t="shared" si="35"/>
        <v>0.124</v>
      </c>
      <c r="BD1142" s="19" t="e">
        <f>IF(#REF!="","",#REF!)</f>
        <v>#REF!</v>
      </c>
    </row>
    <row r="1143" spans="47:56">
      <c r="AU1143" s="19" t="str">
        <f>IF(係数3!A1143="","",係数3!A1143)</f>
        <v/>
      </c>
      <c r="AV1143" s="19" t="str">
        <f>IF(係数3!B1143="","",係数3!B1143)</f>
        <v/>
      </c>
      <c r="AW1143" s="19" t="str">
        <f>IF(係数3!C1143="","",係数3!C1143)</f>
        <v>メニューC(残差)</v>
      </c>
      <c r="AX1143" s="19">
        <f>IF(係数3!D1143="","",係数3!D1143)</f>
        <v>0</v>
      </c>
      <c r="AY1143" s="19">
        <f>IF(係数3!E1143="","",係数3!E1143)</f>
        <v>0</v>
      </c>
      <c r="AZ1143" s="19" t="str">
        <f>IF(係数3!F1143="","",係数3!F1143)</f>
        <v>(株)EFでんき(旧：(株)ライフエナジー)</v>
      </c>
      <c r="BA1143" s="19" t="str">
        <f>IF(係数3!G1143="","",係数3!G1143)</f>
        <v>(株)EFでんき(旧：(株)ライフエナジー)_メニューC(残差)</v>
      </c>
      <c r="BB1143" s="19">
        <f t="shared" si="35"/>
        <v>0</v>
      </c>
      <c r="BD1143" s="19" t="e">
        <f>IF(#REF!="","",#REF!)</f>
        <v>#REF!</v>
      </c>
    </row>
    <row r="1144" spans="47:56">
      <c r="AU1144" s="19" t="str">
        <f>IF(係数3!A1144="","",係数3!A1144)</f>
        <v/>
      </c>
      <c r="AV1144" s="19" t="str">
        <f>IF(係数3!B1144="","",係数3!B1144)</f>
        <v/>
      </c>
      <c r="AW1144" s="19" t="str">
        <f>IF(係数3!C1144="","",係数3!C1144)</f>
        <v>(参考値)事業者全体</v>
      </c>
      <c r="AX1144" s="19">
        <f>IF(係数3!D1144="","",係数3!D1144)</f>
        <v>0</v>
      </c>
      <c r="AY1144" s="19">
        <f>IF(係数3!E1144="","",係数3!E1144)</f>
        <v>0</v>
      </c>
      <c r="AZ1144" s="19" t="str">
        <f>IF(係数3!F1144="","",係数3!F1144)</f>
        <v>(株)EFでんき(旧：(株)ライフエナジー)</v>
      </c>
      <c r="BA1144" s="19" t="str">
        <f>IF(係数3!G1144="","",係数3!G1144)</f>
        <v>(株)EFでんき(旧：(株)ライフエナジー)_(参考値)事業者全体</v>
      </c>
      <c r="BB1144" s="19">
        <f t="shared" si="35"/>
        <v>0</v>
      </c>
      <c r="BD1144" s="19" t="e">
        <f>IF(#REF!="","",#REF!)</f>
        <v>#REF!</v>
      </c>
    </row>
    <row r="1145" spans="47:56">
      <c r="AU1145" s="19" t="str">
        <f>IF(係数3!A1145="","",係数3!A1145)</f>
        <v>A0738</v>
      </c>
      <c r="AV1145" s="19" t="str">
        <f>IF(係数3!B1145="","",係数3!B1145)</f>
        <v>(株)グルーヴエナジー</v>
      </c>
      <c r="AW1145" s="19" t="str">
        <f>IF(係数3!C1145="","",係数3!C1145)</f>
        <v/>
      </c>
      <c r="AX1145" s="19">
        <f>IF(係数3!D1145="","",係数3!D1145)</f>
        <v>4.2999999999999999E-4</v>
      </c>
      <c r="AY1145" s="19">
        <f>IF(係数3!E1145="","",係数3!E1145)</f>
        <v>4.2999999999999999E-4</v>
      </c>
      <c r="AZ1145" s="19" t="str">
        <f>IF(係数3!F1145="","",係数3!F1145)</f>
        <v>(株)グルーヴエナジー</v>
      </c>
      <c r="BA1145" s="19" t="str">
        <f>IF(係数3!G1145="","",係数3!G1145)</f>
        <v>(株)グルーヴエナジー_</v>
      </c>
      <c r="BB1145" s="19">
        <f t="shared" si="35"/>
        <v>0.43</v>
      </c>
      <c r="BD1145" s="19" t="e">
        <f>IF(#REF!="","",#REF!)</f>
        <v>#REF!</v>
      </c>
    </row>
    <row r="1146" spans="47:56">
      <c r="AU1146" s="19" t="str">
        <f>IF(係数3!A1146="","",係数3!A1146)</f>
        <v>A0739</v>
      </c>
      <c r="AV1146" s="19" t="str">
        <f>IF(係数3!B1146="","",係数3!B1146)</f>
        <v>高知ニューエナジー(株)</v>
      </c>
      <c r="AW1146" s="19" t="str">
        <f>IF(係数3!C1146="","",係数3!C1146)</f>
        <v/>
      </c>
      <c r="AX1146" s="19">
        <f>IF(係数3!D1146="","",係数3!D1146)</f>
        <v>5.1199999999999998E-4</v>
      </c>
      <c r="AY1146" s="19">
        <f>IF(係数3!E1146="","",係数3!E1146)</f>
        <v>5.1199999999999998E-4</v>
      </c>
      <c r="AZ1146" s="19" t="str">
        <f>IF(係数3!F1146="","",係数3!F1146)</f>
        <v>高知ニューエナジー(株)</v>
      </c>
      <c r="BA1146" s="19" t="str">
        <f>IF(係数3!G1146="","",係数3!G1146)</f>
        <v>高知ニューエナジー(株)_</v>
      </c>
      <c r="BB1146" s="19">
        <f t="shared" si="35"/>
        <v>0.51200000000000001</v>
      </c>
      <c r="BD1146" s="19" t="e">
        <f>IF(#REF!="","",#REF!)</f>
        <v>#REF!</v>
      </c>
    </row>
    <row r="1147" spans="47:56">
      <c r="AU1147" s="19" t="str">
        <f>IF(係数3!A1147="","",係数3!A1147)</f>
        <v>A0740</v>
      </c>
      <c r="AV1147" s="19" t="str">
        <f>IF(係数3!B1147="","",係数3!B1147)</f>
        <v>もみじ電力(株)</v>
      </c>
      <c r="AW1147" s="19" t="str">
        <f>IF(係数3!C1147="","",係数3!C1147)</f>
        <v/>
      </c>
      <c r="AX1147" s="19">
        <f>IF(係数3!D1147="","",係数3!D1147)</f>
        <v>4.64E-4</v>
      </c>
      <c r="AY1147" s="19">
        <f>IF(係数3!E1147="","",係数3!E1147)</f>
        <v>4.64E-4</v>
      </c>
      <c r="AZ1147" s="19" t="str">
        <f>IF(係数3!F1147="","",係数3!F1147)</f>
        <v>もみじ電力(株)</v>
      </c>
      <c r="BA1147" s="19" t="str">
        <f>IF(係数3!G1147="","",係数3!G1147)</f>
        <v>もみじ電力(株)_</v>
      </c>
      <c r="BB1147" s="19">
        <f t="shared" si="35"/>
        <v>0.46400000000000002</v>
      </c>
      <c r="BD1147" s="19" t="e">
        <f>IF(#REF!="","",#REF!)</f>
        <v>#REF!</v>
      </c>
    </row>
    <row r="1148" spans="47:56">
      <c r="AU1148" s="19" t="str">
        <f>IF(係数3!A1148="","",係数3!A1148)</f>
        <v>A0742</v>
      </c>
      <c r="AV1148" s="19" t="str">
        <f>IF(係数3!B1148="","",係数3!B1148)</f>
        <v>(株)縁人</v>
      </c>
      <c r="AW1148" s="19" t="str">
        <f>IF(係数3!C1148="","",係数3!C1148)</f>
        <v/>
      </c>
      <c r="AX1148" s="19">
        <f>IF(係数3!D1148="","",係数3!D1148)</f>
        <v>5.1199999999999998E-4</v>
      </c>
      <c r="AY1148" s="19">
        <f>IF(係数3!E1148="","",係数3!E1148)</f>
        <v>5.1199999999999998E-4</v>
      </c>
      <c r="AZ1148" s="19" t="str">
        <f>IF(係数3!F1148="","",係数3!F1148)</f>
        <v>(株)縁人</v>
      </c>
      <c r="BA1148" s="19" t="str">
        <f>IF(係数3!G1148="","",係数3!G1148)</f>
        <v>(株)縁人_</v>
      </c>
      <c r="BB1148" s="19">
        <f t="shared" si="35"/>
        <v>0.51200000000000001</v>
      </c>
      <c r="BD1148" s="19" t="e">
        <f>IF(#REF!="","",#REF!)</f>
        <v>#REF!</v>
      </c>
    </row>
    <row r="1149" spans="47:56">
      <c r="AU1149" s="19" t="str">
        <f>IF(係数3!A1149="","",係数3!A1149)</f>
        <v>A0743</v>
      </c>
      <c r="AV1149" s="19" t="str">
        <f>IF(係数3!B1149="","",係数3!B1149)</f>
        <v>T＆Tエナジー(株)</v>
      </c>
      <c r="AW1149" s="19" t="str">
        <f>IF(係数3!C1149="","",係数3!C1149)</f>
        <v/>
      </c>
      <c r="AX1149" s="19">
        <f>IF(係数3!D1149="","",係数3!D1149)</f>
        <v>4.55E-4</v>
      </c>
      <c r="AY1149" s="19">
        <f>IF(係数3!E1149="","",係数3!E1149)</f>
        <v>4.55E-4</v>
      </c>
      <c r="AZ1149" s="19" t="str">
        <f>IF(係数3!F1149="","",係数3!F1149)</f>
        <v>T＆Tエナジー(株)</v>
      </c>
      <c r="BA1149" s="19" t="str">
        <f>IF(係数3!G1149="","",係数3!G1149)</f>
        <v>T＆Tエナジー(株)_</v>
      </c>
      <c r="BB1149" s="19">
        <f t="shared" si="35"/>
        <v>0.45500000000000002</v>
      </c>
      <c r="BD1149" s="19" t="e">
        <f>IF(#REF!="","",#REF!)</f>
        <v>#REF!</v>
      </c>
    </row>
    <row r="1150" spans="47:56">
      <c r="AU1150" s="19" t="str">
        <f>IF(係数3!A1150="","",係数3!A1150)</f>
        <v>A0744</v>
      </c>
      <c r="AV1150" s="19" t="str">
        <f>IF(係数3!B1150="","",係数3!B1150)</f>
        <v>(株)ルーク</v>
      </c>
      <c r="AW1150" s="19" t="str">
        <f>IF(係数3!C1150="","",係数3!C1150)</f>
        <v>メニューA</v>
      </c>
      <c r="AX1150" s="19">
        <f>IF(係数3!D1150="","",係数3!D1150)</f>
        <v>0</v>
      </c>
      <c r="AY1150" s="19">
        <f>IF(係数3!E1150="","",係数3!E1150)</f>
        <v>0</v>
      </c>
      <c r="AZ1150" s="19" t="str">
        <f>IF(係数3!F1150="","",係数3!F1150)</f>
        <v>(株)ルーク</v>
      </c>
      <c r="BA1150" s="19" t="str">
        <f>IF(係数3!G1150="","",係数3!G1150)</f>
        <v>(株)ルーク_メニューA</v>
      </c>
      <c r="BB1150" s="19">
        <f t="shared" si="35"/>
        <v>0</v>
      </c>
      <c r="BD1150" s="19" t="e">
        <f>IF(#REF!="","",#REF!)</f>
        <v>#REF!</v>
      </c>
    </row>
    <row r="1151" spans="47:56">
      <c r="AU1151" s="19" t="str">
        <f>IF(係数3!A1151="","",係数3!A1151)</f>
        <v/>
      </c>
      <c r="AV1151" s="19" t="str">
        <f>IF(係数3!B1151="","",係数3!B1151)</f>
        <v/>
      </c>
      <c r="AW1151" s="19" t="str">
        <f>IF(係数3!C1151="","",係数3!C1151)</f>
        <v>メニューB(残差)</v>
      </c>
      <c r="AX1151" s="19">
        <f>IF(係数3!D1151="","",係数3!D1151)</f>
        <v>4.2999999999999999E-4</v>
      </c>
      <c r="AY1151" s="19">
        <f>IF(係数3!E1151="","",係数3!E1151)</f>
        <v>4.2999999999999999E-4</v>
      </c>
      <c r="AZ1151" s="19" t="str">
        <f>IF(係数3!F1151="","",係数3!F1151)</f>
        <v>(株)ルーク</v>
      </c>
      <c r="BA1151" s="19" t="str">
        <f>IF(係数3!G1151="","",係数3!G1151)</f>
        <v>(株)ルーク_メニューB(残差)</v>
      </c>
      <c r="BB1151" s="19">
        <f t="shared" si="35"/>
        <v>0.43</v>
      </c>
      <c r="BD1151" s="19" t="e">
        <f>IF(#REF!="","",#REF!)</f>
        <v>#REF!</v>
      </c>
    </row>
    <row r="1152" spans="47:56">
      <c r="AU1152" s="19" t="str">
        <f>IF(係数3!A1152="","",係数3!A1152)</f>
        <v/>
      </c>
      <c r="AV1152" s="19" t="str">
        <f>IF(係数3!B1152="","",係数3!B1152)</f>
        <v/>
      </c>
      <c r="AW1152" s="19" t="str">
        <f>IF(係数3!C1152="","",係数3!C1152)</f>
        <v>(参考値)事業者全体</v>
      </c>
      <c r="AX1152" s="19">
        <f>IF(係数3!D1152="","",係数3!D1152)</f>
        <v>4.0900000000000002E-4</v>
      </c>
      <c r="AY1152" s="19">
        <f>IF(係数3!E1152="","",係数3!E1152)</f>
        <v>4.0900000000000002E-4</v>
      </c>
      <c r="AZ1152" s="19" t="str">
        <f>IF(係数3!F1152="","",係数3!F1152)</f>
        <v>(株)ルーク</v>
      </c>
      <c r="BA1152" s="19" t="str">
        <f>IF(係数3!G1152="","",係数3!G1152)</f>
        <v>(株)ルーク_(参考値)事業者全体</v>
      </c>
      <c r="BB1152" s="19">
        <f t="shared" si="35"/>
        <v>0.40900000000000003</v>
      </c>
      <c r="BD1152" s="19" t="e">
        <f>IF(#REF!="","",#REF!)</f>
        <v>#REF!</v>
      </c>
    </row>
    <row r="1153" spans="47:56">
      <c r="AU1153" s="19" t="str">
        <f>IF(係数3!A1153="","",係数3!A1153)</f>
        <v>A0746</v>
      </c>
      <c r="AV1153" s="19" t="str">
        <f>IF(係数3!B1153="","",係数3!B1153)</f>
        <v>かけがわ報徳パワー(株)</v>
      </c>
      <c r="AW1153" s="19" t="str">
        <f>IF(係数3!C1153="","",係数3!C1153)</f>
        <v/>
      </c>
      <c r="AX1153" s="19">
        <f>IF(係数3!D1153="","",係数3!D1153)</f>
        <v>0</v>
      </c>
      <c r="AY1153" s="19">
        <f>IF(係数3!E1153="","",係数3!E1153)</f>
        <v>0</v>
      </c>
      <c r="AZ1153" s="19" t="str">
        <f>IF(係数3!F1153="","",係数3!F1153)</f>
        <v>かけがわ報徳パワー(株)</v>
      </c>
      <c r="BA1153" s="19" t="str">
        <f>IF(係数3!G1153="","",係数3!G1153)</f>
        <v>かけがわ報徳パワー(株)_</v>
      </c>
      <c r="BB1153" s="19">
        <f t="shared" si="35"/>
        <v>0</v>
      </c>
      <c r="BD1153" s="19" t="e">
        <f>IF(#REF!="","",#REF!)</f>
        <v>#REF!</v>
      </c>
    </row>
    <row r="1154" spans="47:56">
      <c r="AU1154" s="19" t="str">
        <f>IF(係数3!A1154="","",係数3!A1154)</f>
        <v>A0747</v>
      </c>
      <c r="AV1154" s="19" t="str">
        <f>IF(係数3!B1154="","",係数3!B1154)</f>
        <v>SustainableEnergy(株)</v>
      </c>
      <c r="AW1154" s="19" t="str">
        <f>IF(係数3!C1154="","",係数3!C1154)</f>
        <v/>
      </c>
      <c r="AX1154" s="19">
        <f>IF(係数3!D1154="","",係数3!D1154)</f>
        <v>6.2100000000000002E-4</v>
      </c>
      <c r="AY1154" s="19">
        <f>IF(係数3!E1154="","",係数3!E1154)</f>
        <v>6.2100000000000002E-4</v>
      </c>
      <c r="AZ1154" s="19" t="str">
        <f>IF(係数3!F1154="","",係数3!F1154)</f>
        <v>SustainableEnergy(株)</v>
      </c>
      <c r="BA1154" s="19" t="str">
        <f>IF(係数3!G1154="","",係数3!G1154)</f>
        <v>SustainableEnergy(株)_</v>
      </c>
      <c r="BB1154" s="19">
        <f t="shared" si="35"/>
        <v>0.621</v>
      </c>
      <c r="BD1154" s="19" t="e">
        <f>IF(#REF!="","",#REF!)</f>
        <v>#REF!</v>
      </c>
    </row>
    <row r="1155" spans="47:56">
      <c r="AU1155" s="19" t="str">
        <f>IF(係数3!A1155="","",係数3!A1155)</f>
        <v>A0748</v>
      </c>
      <c r="AV1155" s="19" t="str">
        <f>IF(係数3!B1155="","",係数3!B1155)</f>
        <v>穂の国とよはし電力(株)</v>
      </c>
      <c r="AW1155" s="19" t="str">
        <f>IF(係数3!C1155="","",係数3!C1155)</f>
        <v/>
      </c>
      <c r="AX1155" s="19">
        <f>IF(係数3!D1155="","",係数3!D1155)</f>
        <v>2.4600000000000002E-4</v>
      </c>
      <c r="AY1155" s="19">
        <f>IF(係数3!E1155="","",係数3!E1155)</f>
        <v>2.4600000000000002E-4</v>
      </c>
      <c r="AZ1155" s="19" t="str">
        <f>IF(係数3!F1155="","",係数3!F1155)</f>
        <v>穂の国とよはし電力(株)</v>
      </c>
      <c r="BA1155" s="19" t="str">
        <f>IF(係数3!G1155="","",係数3!G1155)</f>
        <v>穂の国とよはし電力(株)_</v>
      </c>
      <c r="BB1155" s="19">
        <f t="shared" si="35"/>
        <v>0.24600000000000002</v>
      </c>
      <c r="BD1155" s="19" t="e">
        <f>IF(#REF!="","",#REF!)</f>
        <v>#REF!</v>
      </c>
    </row>
    <row r="1156" spans="47:56">
      <c r="AU1156" s="19" t="str">
        <f>IF(係数3!A1156="","",係数3!A1156)</f>
        <v>A0752</v>
      </c>
      <c r="AV1156" s="19" t="str">
        <f>IF(係数3!B1156="","",係数3!B1156)</f>
        <v>イワタニセントラル北海道(株)</v>
      </c>
      <c r="AW1156" s="19" t="str">
        <f>IF(係数3!C1156="","",係数3!C1156)</f>
        <v/>
      </c>
      <c r="AX1156" s="19">
        <f>IF(係数3!D1156="","",係数3!D1156)</f>
        <v>5.6499999999999996E-4</v>
      </c>
      <c r="AY1156" s="19">
        <f>IF(係数3!E1156="","",係数3!E1156)</f>
        <v>5.6499999999999996E-4</v>
      </c>
      <c r="AZ1156" s="19" t="str">
        <f>IF(係数3!F1156="","",係数3!F1156)</f>
        <v>イワタニセントラル北海道(株)</v>
      </c>
      <c r="BA1156" s="19" t="str">
        <f>IF(係数3!G1156="","",係数3!G1156)</f>
        <v>イワタニセントラル北海道(株)_</v>
      </c>
      <c r="BB1156" s="19">
        <f t="shared" si="35"/>
        <v>0.56499999999999995</v>
      </c>
      <c r="BD1156" s="19" t="e">
        <f>IF(#REF!="","",#REF!)</f>
        <v>#REF!</v>
      </c>
    </row>
    <row r="1157" spans="47:56">
      <c r="AU1157" s="19" t="str">
        <f>IF(係数3!A1157="","",係数3!A1157)</f>
        <v>A0753</v>
      </c>
      <c r="AV1157" s="19" t="str">
        <f>IF(係数3!B1157="","",係数3!B1157)</f>
        <v>ホームタウンエナジー(株)</v>
      </c>
      <c r="AW1157" s="19" t="str">
        <f>IF(係数3!C1157="","",係数3!C1157)</f>
        <v>メニューA</v>
      </c>
      <c r="AX1157" s="19">
        <f>IF(係数3!D1157="","",係数3!D1157)</f>
        <v>2.63E-4</v>
      </c>
      <c r="AY1157" s="19">
        <f>IF(係数3!E1157="","",係数3!E1157)</f>
        <v>2.63E-4</v>
      </c>
      <c r="AZ1157" s="19" t="str">
        <f>IF(係数3!F1157="","",係数3!F1157)</f>
        <v>ホームタウンエナジー(株)</v>
      </c>
      <c r="BA1157" s="19" t="str">
        <f>IF(係数3!G1157="","",係数3!G1157)</f>
        <v>ホームタウンエナジー(株)_メニューA</v>
      </c>
      <c r="BB1157" s="19">
        <f t="shared" si="35"/>
        <v>0.26300000000000001</v>
      </c>
      <c r="BD1157" s="19" t="e">
        <f>IF(#REF!="","",#REF!)</f>
        <v>#REF!</v>
      </c>
    </row>
    <row r="1158" spans="47:56">
      <c r="AU1158" s="19" t="str">
        <f>IF(係数3!A1158="","",係数3!A1158)</f>
        <v/>
      </c>
      <c r="AV1158" s="19" t="str">
        <f>IF(係数3!B1158="","",係数3!B1158)</f>
        <v/>
      </c>
      <c r="AW1158" s="19" t="str">
        <f>IF(係数3!C1158="","",係数3!C1158)</f>
        <v>メニューB(残差)</v>
      </c>
      <c r="AX1158" s="19">
        <f>IF(係数3!D1158="","",係数3!D1158)</f>
        <v>5.7899999999999998E-4</v>
      </c>
      <c r="AY1158" s="19">
        <f>IF(係数3!E1158="","",係数3!E1158)</f>
        <v>5.7899999999999998E-4</v>
      </c>
      <c r="AZ1158" s="19" t="str">
        <f>IF(係数3!F1158="","",係数3!F1158)</f>
        <v>ホームタウンエナジー(株)</v>
      </c>
      <c r="BA1158" s="19" t="str">
        <f>IF(係数3!G1158="","",係数3!G1158)</f>
        <v>ホームタウンエナジー(株)_メニューB(残差)</v>
      </c>
      <c r="BB1158" s="19">
        <f t="shared" ref="BB1158:BB1221" si="36">AY1158*1000</f>
        <v>0.57899999999999996</v>
      </c>
      <c r="BD1158" s="19" t="e">
        <f>IF(#REF!="","",#REF!)</f>
        <v>#REF!</v>
      </c>
    </row>
    <row r="1159" spans="47:56">
      <c r="AU1159" s="19" t="str">
        <f>IF(係数3!A1159="","",係数3!A1159)</f>
        <v/>
      </c>
      <c r="AV1159" s="19" t="str">
        <f>IF(係数3!B1159="","",係数3!B1159)</f>
        <v/>
      </c>
      <c r="AW1159" s="19" t="str">
        <f>IF(係数3!C1159="","",係数3!C1159)</f>
        <v>(参考値)事業者全体</v>
      </c>
      <c r="AX1159" s="19">
        <f>IF(係数3!D1159="","",係数3!D1159)</f>
        <v>5.4600000000000004E-4</v>
      </c>
      <c r="AY1159" s="19">
        <f>IF(係数3!E1159="","",係数3!E1159)</f>
        <v>5.4600000000000004E-4</v>
      </c>
      <c r="AZ1159" s="19" t="str">
        <f>IF(係数3!F1159="","",係数3!F1159)</f>
        <v>ホームタウンエナジー(株)</v>
      </c>
      <c r="BA1159" s="19" t="str">
        <f>IF(係数3!G1159="","",係数3!G1159)</f>
        <v>ホームタウンエナジー(株)_(参考値)事業者全体</v>
      </c>
      <c r="BB1159" s="19">
        <f t="shared" si="36"/>
        <v>0.54600000000000004</v>
      </c>
      <c r="BD1159" s="19" t="e">
        <f>IF(#REF!="","",#REF!)</f>
        <v>#REF!</v>
      </c>
    </row>
    <row r="1160" spans="47:56">
      <c r="AU1160" s="19" t="str">
        <f>IF(係数3!A1160="","",係数3!A1160)</f>
        <v>A0754</v>
      </c>
      <c r="AV1160" s="19" t="str">
        <f>IF(係数3!B1160="","",係数3!B1160)</f>
        <v>(株)彩の国でんき</v>
      </c>
      <c r="AW1160" s="19" t="str">
        <f>IF(係数3!C1160="","",係数3!C1160)</f>
        <v/>
      </c>
      <c r="AX1160" s="19">
        <f>IF(係数3!D1160="","",係数3!D1160)</f>
        <v>6.6200000000000005E-4</v>
      </c>
      <c r="AY1160" s="19">
        <f>IF(係数3!E1160="","",係数3!E1160)</f>
        <v>6.6200000000000005E-4</v>
      </c>
      <c r="AZ1160" s="19" t="str">
        <f>IF(係数3!F1160="","",係数3!F1160)</f>
        <v>(株)彩の国でんき</v>
      </c>
      <c r="BA1160" s="19" t="str">
        <f>IF(係数3!G1160="","",係数3!G1160)</f>
        <v>(株)彩の国でんき_</v>
      </c>
      <c r="BB1160" s="19">
        <f t="shared" si="36"/>
        <v>0.66200000000000003</v>
      </c>
      <c r="BD1160" s="19" t="e">
        <f>IF(#REF!="","",#REF!)</f>
        <v>#REF!</v>
      </c>
    </row>
    <row r="1161" spans="47:56">
      <c r="AU1161" s="19" t="str">
        <f>IF(係数3!A1161="","",係数3!A1161)</f>
        <v>A0758</v>
      </c>
      <c r="AV1161" s="19" t="str">
        <f>IF(係数3!B1161="","",係数3!B1161)</f>
        <v>(株)みやきエネルギー</v>
      </c>
      <c r="AW1161" s="19" t="str">
        <f>IF(係数3!C1161="","",係数3!C1161)</f>
        <v/>
      </c>
      <c r="AX1161" s="19">
        <f>IF(係数3!D1161="","",係数3!D1161)</f>
        <v>5.8299999999999997E-4</v>
      </c>
      <c r="AY1161" s="19">
        <f>IF(係数3!E1161="","",係数3!E1161)</f>
        <v>5.8299999999999997E-4</v>
      </c>
      <c r="AZ1161" s="19" t="str">
        <f>IF(係数3!F1161="","",係数3!F1161)</f>
        <v>(株)みやきエネルギー</v>
      </c>
      <c r="BA1161" s="19" t="str">
        <f>IF(係数3!G1161="","",係数3!G1161)</f>
        <v>(株)みやきエネルギー_</v>
      </c>
      <c r="BB1161" s="19">
        <f t="shared" si="36"/>
        <v>0.58299999999999996</v>
      </c>
      <c r="BD1161" s="19" t="e">
        <f>IF(#REF!="","",#REF!)</f>
        <v>#REF!</v>
      </c>
    </row>
    <row r="1162" spans="47:56">
      <c r="AU1162" s="19" t="str">
        <f>IF(係数3!A1162="","",係数3!A1162)</f>
        <v>A0759</v>
      </c>
      <c r="AV1162" s="19" t="str">
        <f>IF(係数3!B1162="","",係数3!B1162)</f>
        <v>(株)クリーンベンチャー21</v>
      </c>
      <c r="AW1162" s="19" t="str">
        <f>IF(係数3!C1162="","",係数3!C1162)</f>
        <v/>
      </c>
      <c r="AX1162" s="19">
        <f>IF(係数3!D1162="","",係数3!D1162)</f>
        <v>5.5400000000000002E-4</v>
      </c>
      <c r="AY1162" s="19">
        <f>IF(係数3!E1162="","",係数3!E1162)</f>
        <v>5.5400000000000002E-4</v>
      </c>
      <c r="AZ1162" s="19" t="str">
        <f>IF(係数3!F1162="","",係数3!F1162)</f>
        <v>(株)クリーンベンチャー21</v>
      </c>
      <c r="BA1162" s="19" t="str">
        <f>IF(係数3!G1162="","",係数3!G1162)</f>
        <v>(株)クリーンベンチャー21_</v>
      </c>
      <c r="BB1162" s="19">
        <f t="shared" si="36"/>
        <v>0.55400000000000005</v>
      </c>
      <c r="BD1162" s="19" t="e">
        <f>IF(#REF!="","",#REF!)</f>
        <v>#REF!</v>
      </c>
    </row>
    <row r="1163" spans="47:56">
      <c r="AU1163" s="19" t="str">
        <f>IF(係数3!A1163="","",係数3!A1163)</f>
        <v>A0760</v>
      </c>
      <c r="AV1163" s="19" t="str">
        <f>IF(係数3!B1163="","",係数3!B1163)</f>
        <v>三河商事(株)</v>
      </c>
      <c r="AW1163" s="19" t="str">
        <f>IF(係数3!C1163="","",係数3!C1163)</f>
        <v/>
      </c>
      <c r="AX1163" s="19">
        <f>IF(係数3!D1163="","",係数3!D1163)</f>
        <v>6.0300000000000002E-4</v>
      </c>
      <c r="AY1163" s="19">
        <f>IF(係数3!E1163="","",係数3!E1163)</f>
        <v>6.0300000000000002E-4</v>
      </c>
      <c r="AZ1163" s="19" t="str">
        <f>IF(係数3!F1163="","",係数3!F1163)</f>
        <v>三河商事(株)</v>
      </c>
      <c r="BA1163" s="19" t="str">
        <f>IF(係数3!G1163="","",係数3!G1163)</f>
        <v>三河商事(株)_</v>
      </c>
      <c r="BB1163" s="19">
        <f t="shared" si="36"/>
        <v>0.60299999999999998</v>
      </c>
      <c r="BD1163" s="19" t="e">
        <f>IF(#REF!="","",#REF!)</f>
        <v>#REF!</v>
      </c>
    </row>
    <row r="1164" spans="47:56">
      <c r="AU1164" s="19" t="str">
        <f>IF(係数3!A1164="","",係数3!A1164)</f>
        <v>A0764</v>
      </c>
      <c r="AV1164" s="19" t="str">
        <f>IF(係数3!B1164="","",係数3!B1164)</f>
        <v>沖縄新エネ開発(株)</v>
      </c>
      <c r="AW1164" s="19" t="str">
        <f>IF(係数3!C1164="","",係数3!C1164)</f>
        <v/>
      </c>
      <c r="AX1164" s="19">
        <f>IF(係数3!D1164="","",係数3!D1164)</f>
        <v>5.8100000000000003E-4</v>
      </c>
      <c r="AY1164" s="19">
        <f>IF(係数3!E1164="","",係数3!E1164)</f>
        <v>5.8100000000000003E-4</v>
      </c>
      <c r="AZ1164" s="19" t="str">
        <f>IF(係数3!F1164="","",係数3!F1164)</f>
        <v>沖縄新エネ開発(株)</v>
      </c>
      <c r="BA1164" s="19" t="str">
        <f>IF(係数3!G1164="","",係数3!G1164)</f>
        <v>沖縄新エネ開発(株)_</v>
      </c>
      <c r="BB1164" s="19">
        <f t="shared" si="36"/>
        <v>0.58100000000000007</v>
      </c>
      <c r="BD1164" s="19" t="e">
        <f>IF(#REF!="","",#REF!)</f>
        <v>#REF!</v>
      </c>
    </row>
    <row r="1165" spans="47:56">
      <c r="AU1165" s="19" t="str">
        <f>IF(係数3!A1165="","",係数3!A1165)</f>
        <v>A0770</v>
      </c>
      <c r="AV1165" s="19" t="str">
        <f>IF(係数3!B1165="","",係数3!B1165)</f>
        <v>(株)ほくだん</v>
      </c>
      <c r="AW1165" s="19" t="str">
        <f>IF(係数3!C1165="","",係数3!C1165)</f>
        <v/>
      </c>
      <c r="AX1165" s="19">
        <f>IF(係数3!D1165="","",係数3!D1165)</f>
        <v>4.0099999999999999E-4</v>
      </c>
      <c r="AY1165" s="19">
        <f>IF(係数3!E1165="","",係数3!E1165)</f>
        <v>4.0099999999999999E-4</v>
      </c>
      <c r="AZ1165" s="19" t="str">
        <f>IF(係数3!F1165="","",係数3!F1165)</f>
        <v>(株)ほくだん</v>
      </c>
      <c r="BA1165" s="19" t="str">
        <f>IF(係数3!G1165="","",係数3!G1165)</f>
        <v>(株)ほくだん_</v>
      </c>
      <c r="BB1165" s="19">
        <f t="shared" si="36"/>
        <v>0.40099999999999997</v>
      </c>
      <c r="BD1165" s="19" t="e">
        <f>IF(#REF!="","",#REF!)</f>
        <v>#REF!</v>
      </c>
    </row>
    <row r="1166" spans="47:56">
      <c r="AU1166" s="19" t="str">
        <f>IF(係数3!A1166="","",係数3!A1166)</f>
        <v>A0772</v>
      </c>
      <c r="AV1166" s="19" t="str">
        <f>IF(係数3!B1166="","",係数3!B1166)</f>
        <v>(株)エスコ</v>
      </c>
      <c r="AW1166" s="19" t="str">
        <f>IF(係数3!C1166="","",係数3!C1166)</f>
        <v/>
      </c>
      <c r="AX1166" s="19">
        <f>IF(係数3!D1166="","",係数3!D1166)</f>
        <v>4.06E-4</v>
      </c>
      <c r="AY1166" s="19">
        <f>IF(係数3!E1166="","",係数3!E1166)</f>
        <v>4.06E-4</v>
      </c>
      <c r="AZ1166" s="19" t="str">
        <f>IF(係数3!F1166="","",係数3!F1166)</f>
        <v>(株)エスコ</v>
      </c>
      <c r="BA1166" s="19" t="str">
        <f>IF(係数3!G1166="","",係数3!G1166)</f>
        <v>(株)エスコ_</v>
      </c>
      <c r="BB1166" s="19">
        <f t="shared" si="36"/>
        <v>0.40600000000000003</v>
      </c>
      <c r="BD1166" s="19" t="e">
        <f>IF(#REF!="","",#REF!)</f>
        <v>#REF!</v>
      </c>
    </row>
    <row r="1167" spans="47:56">
      <c r="AU1167" s="19" t="str">
        <f>IF(係数3!A1167="","",係数3!A1167)</f>
        <v>A0773</v>
      </c>
      <c r="AV1167" s="19" t="str">
        <f>IF(係数3!B1167="","",係数3!B1167)</f>
        <v>(株)Qvou</v>
      </c>
      <c r="AW1167" s="19" t="str">
        <f>IF(係数3!C1167="","",係数3!C1167)</f>
        <v/>
      </c>
      <c r="AX1167" s="19">
        <f>IF(係数3!D1167="","",係数3!D1167)</f>
        <v>3.88E-4</v>
      </c>
      <c r="AY1167" s="19">
        <f>IF(係数3!E1167="","",係数3!E1167)</f>
        <v>3.88E-4</v>
      </c>
      <c r="AZ1167" s="19" t="str">
        <f>IF(係数3!F1167="","",係数3!F1167)</f>
        <v>(株)Qvou</v>
      </c>
      <c r="BA1167" s="19" t="str">
        <f>IF(係数3!G1167="","",係数3!G1167)</f>
        <v>(株)Qvou_</v>
      </c>
      <c r="BB1167" s="19">
        <f t="shared" si="36"/>
        <v>0.38800000000000001</v>
      </c>
      <c r="BD1167" s="19" t="e">
        <f>IF(#REF!="","",#REF!)</f>
        <v>#REF!</v>
      </c>
    </row>
    <row r="1168" spans="47:56">
      <c r="AU1168" s="19" t="str">
        <f>IF(係数3!A1168="","",係数3!A1168)</f>
        <v>A0777</v>
      </c>
      <c r="AV1168" s="19" t="str">
        <f>IF(係数3!B1168="","",係数3!B1168)</f>
        <v>住友商事(株)</v>
      </c>
      <c r="AW1168" s="19" t="str">
        <f>IF(係数3!C1168="","",係数3!C1168)</f>
        <v>メニューA</v>
      </c>
      <c r="AX1168" s="19">
        <f>IF(係数3!D1168="","",係数3!D1168)</f>
        <v>0</v>
      </c>
      <c r="AY1168" s="19">
        <f>IF(係数3!E1168="","",係数3!E1168)</f>
        <v>0</v>
      </c>
      <c r="AZ1168" s="19" t="str">
        <f>IF(係数3!F1168="","",係数3!F1168)</f>
        <v>住友商事(株)</v>
      </c>
      <c r="BA1168" s="19" t="str">
        <f>IF(係数3!G1168="","",係数3!G1168)</f>
        <v>住友商事(株)_メニューA</v>
      </c>
      <c r="BB1168" s="19">
        <f t="shared" si="36"/>
        <v>0</v>
      </c>
      <c r="BD1168" s="19" t="e">
        <f>IF(#REF!="","",#REF!)</f>
        <v>#REF!</v>
      </c>
    </row>
    <row r="1169" spans="47:56">
      <c r="AU1169" s="19" t="str">
        <f>IF(係数3!A1169="","",係数3!A1169)</f>
        <v/>
      </c>
      <c r="AV1169" s="19" t="str">
        <f>IF(係数3!B1169="","",係数3!B1169)</f>
        <v/>
      </c>
      <c r="AW1169" s="19" t="str">
        <f>IF(係数3!C1169="","",係数3!C1169)</f>
        <v>メニューB(残差)</v>
      </c>
      <c r="AX1169" s="19">
        <f>IF(係数3!D1169="","",係数3!D1169)</f>
        <v>3.77E-4</v>
      </c>
      <c r="AY1169" s="19">
        <f>IF(係数3!E1169="","",係数3!E1169)</f>
        <v>3.77E-4</v>
      </c>
      <c r="AZ1169" s="19" t="str">
        <f>IF(係数3!F1169="","",係数3!F1169)</f>
        <v>住友商事(株)</v>
      </c>
      <c r="BA1169" s="19" t="str">
        <f>IF(係数3!G1169="","",係数3!G1169)</f>
        <v>住友商事(株)_メニューB(残差)</v>
      </c>
      <c r="BB1169" s="19">
        <f t="shared" si="36"/>
        <v>0.377</v>
      </c>
      <c r="BD1169" s="19" t="e">
        <f>IF(#REF!="","",#REF!)</f>
        <v>#REF!</v>
      </c>
    </row>
    <row r="1170" spans="47:56">
      <c r="AU1170" s="19" t="str">
        <f>IF(係数3!A1170="","",係数3!A1170)</f>
        <v/>
      </c>
      <c r="AV1170" s="19" t="str">
        <f>IF(係数3!B1170="","",係数3!B1170)</f>
        <v/>
      </c>
      <c r="AW1170" s="19" t="str">
        <f>IF(係数3!C1170="","",係数3!C1170)</f>
        <v>(参考値)事業者全体</v>
      </c>
      <c r="AX1170" s="19">
        <f>IF(係数3!D1170="","",係数3!D1170)</f>
        <v>3.6999999999999999E-4</v>
      </c>
      <c r="AY1170" s="19">
        <f>IF(係数3!E1170="","",係数3!E1170)</f>
        <v>3.6999999999999999E-4</v>
      </c>
      <c r="AZ1170" s="19" t="str">
        <f>IF(係数3!F1170="","",係数3!F1170)</f>
        <v>住友商事(株)</v>
      </c>
      <c r="BA1170" s="19" t="str">
        <f>IF(係数3!G1170="","",係数3!G1170)</f>
        <v>住友商事(株)_(参考値)事業者全体</v>
      </c>
      <c r="BB1170" s="19">
        <f t="shared" si="36"/>
        <v>0.37</v>
      </c>
      <c r="BD1170" s="19" t="e">
        <f>IF(#REF!="","",#REF!)</f>
        <v>#REF!</v>
      </c>
    </row>
    <row r="1171" spans="47:56">
      <c r="AU1171" s="19" t="str">
        <f>IF(係数3!A1171="","",係数3!A1171)</f>
        <v>A0781</v>
      </c>
      <c r="AV1171" s="19" t="str">
        <f>IF(係数3!B1171="","",係数3!B1171)</f>
        <v>(株)丸の内電力</v>
      </c>
      <c r="AW1171" s="19" t="str">
        <f>IF(係数3!C1171="","",係数3!C1171)</f>
        <v/>
      </c>
      <c r="AX1171" s="19">
        <f>IF(係数3!D1171="","",係数3!D1171)</f>
        <v>6.2699999999999995E-4</v>
      </c>
      <c r="AY1171" s="19">
        <f>IF(係数3!E1171="","",係数3!E1171)</f>
        <v>6.2699999999999995E-4</v>
      </c>
      <c r="AZ1171" s="19" t="str">
        <f>IF(係数3!F1171="","",係数3!F1171)</f>
        <v>(株)丸の内電力</v>
      </c>
      <c r="BA1171" s="19" t="str">
        <f>IF(係数3!G1171="","",係数3!G1171)</f>
        <v>(株)丸の内電力_</v>
      </c>
      <c r="BB1171" s="19">
        <f t="shared" si="36"/>
        <v>0.627</v>
      </c>
      <c r="BD1171" s="19" t="e">
        <f>IF(#REF!="","",#REF!)</f>
        <v>#REF!</v>
      </c>
    </row>
    <row r="1172" spans="47:56">
      <c r="AU1172" s="19" t="str">
        <f>IF(係数3!A1172="","",係数3!A1172)</f>
        <v>A0783</v>
      </c>
      <c r="AV1172" s="19" t="str">
        <f>IF(係数3!B1172="","",係数3!B1172)</f>
        <v>(株)中京電力</v>
      </c>
      <c r="AW1172" s="19" t="str">
        <f>IF(係数3!C1172="","",係数3!C1172)</f>
        <v/>
      </c>
      <c r="AX1172" s="19">
        <f>IF(係数3!D1172="","",係数3!D1172)</f>
        <v>4.6799999999999999E-4</v>
      </c>
      <c r="AY1172" s="19">
        <f>IF(係数3!E1172="","",係数3!E1172)</f>
        <v>4.6799999999999999E-4</v>
      </c>
      <c r="AZ1172" s="19" t="str">
        <f>IF(係数3!F1172="","",係数3!F1172)</f>
        <v>(株)中京電力</v>
      </c>
      <c r="BA1172" s="19" t="str">
        <f>IF(係数3!G1172="","",係数3!G1172)</f>
        <v>(株)中京電力_</v>
      </c>
      <c r="BB1172" s="19">
        <f t="shared" si="36"/>
        <v>0.46799999999999997</v>
      </c>
      <c r="BD1172" s="19" t="e">
        <f>IF(#REF!="","",#REF!)</f>
        <v>#REF!</v>
      </c>
    </row>
    <row r="1173" spans="47:56">
      <c r="AU1173" s="19" t="str">
        <f>IF(係数3!A1173="","",係数3!A1173)</f>
        <v>A0785</v>
      </c>
      <c r="AV1173" s="19" t="str">
        <f>IF(係数3!B1173="","",係数3!B1173)</f>
        <v>(株)クオリティプラス</v>
      </c>
      <c r="AW1173" s="19" t="str">
        <f>IF(係数3!C1173="","",係数3!C1173)</f>
        <v/>
      </c>
      <c r="AX1173" s="19">
        <f>IF(係数3!D1173="","",係数3!D1173)</f>
        <v>4.7600000000000002E-4</v>
      </c>
      <c r="AY1173" s="19">
        <f>IF(係数3!E1173="","",係数3!E1173)</f>
        <v>4.7600000000000002E-4</v>
      </c>
      <c r="AZ1173" s="19" t="str">
        <f>IF(係数3!F1173="","",係数3!F1173)</f>
        <v>(株)クオリティプラス</v>
      </c>
      <c r="BA1173" s="19" t="str">
        <f>IF(係数3!G1173="","",係数3!G1173)</f>
        <v>(株)クオリティプラス_</v>
      </c>
      <c r="BB1173" s="19">
        <f t="shared" si="36"/>
        <v>0.47600000000000003</v>
      </c>
      <c r="BD1173" s="19" t="e">
        <f>IF(#REF!="","",#REF!)</f>
        <v>#REF!</v>
      </c>
    </row>
    <row r="1174" spans="47:56">
      <c r="AU1174" s="19" t="str">
        <f>IF(係数3!A1174="","",係数3!A1174)</f>
        <v>A0786</v>
      </c>
      <c r="AV1174" s="19" t="str">
        <f>IF(係数3!B1174="","",係数3!B1174)</f>
        <v>Y.W.C.(株)</v>
      </c>
      <c r="AW1174" s="19" t="str">
        <f>IF(係数3!C1174="","",係数3!C1174)</f>
        <v>メニューA</v>
      </c>
      <c r="AX1174" s="19">
        <f>IF(係数3!D1174="","",係数3!D1174)</f>
        <v>4.0999999999999999E-4</v>
      </c>
      <c r="AY1174" s="19">
        <f>IF(係数3!E1174="","",係数3!E1174)</f>
        <v>4.0999999999999999E-4</v>
      </c>
      <c r="AZ1174" s="19" t="str">
        <f>IF(係数3!F1174="","",係数3!F1174)</f>
        <v>Y.W.C.(株)</v>
      </c>
      <c r="BA1174" s="19" t="str">
        <f>IF(係数3!G1174="","",係数3!G1174)</f>
        <v>Y.W.C.(株)_メニューA</v>
      </c>
      <c r="BB1174" s="19">
        <f t="shared" si="36"/>
        <v>0.41</v>
      </c>
      <c r="BD1174" s="19" t="e">
        <f>IF(#REF!="","",#REF!)</f>
        <v>#REF!</v>
      </c>
    </row>
    <row r="1175" spans="47:56">
      <c r="AU1175" s="19" t="str">
        <f>IF(係数3!A1175="","",係数3!A1175)</f>
        <v/>
      </c>
      <c r="AV1175" s="19" t="str">
        <f>IF(係数3!B1175="","",係数3!B1175)</f>
        <v/>
      </c>
      <c r="AW1175" s="19" t="str">
        <f>IF(係数3!C1175="","",係数3!C1175)</f>
        <v>メニューB(残差)</v>
      </c>
      <c r="AX1175" s="19">
        <f>IF(係数3!D1175="","",係数3!D1175)</f>
        <v>4.2499999999999998E-4</v>
      </c>
      <c r="AY1175" s="19">
        <f>IF(係数3!E1175="","",係数3!E1175)</f>
        <v>4.2499999999999998E-4</v>
      </c>
      <c r="AZ1175" s="19" t="str">
        <f>IF(係数3!F1175="","",係数3!F1175)</f>
        <v>Y.W.C.(株)</v>
      </c>
      <c r="BA1175" s="19" t="str">
        <f>IF(係数3!G1175="","",係数3!G1175)</f>
        <v>Y.W.C.(株)_メニューB(残差)</v>
      </c>
      <c r="BB1175" s="19">
        <f t="shared" si="36"/>
        <v>0.42499999999999999</v>
      </c>
      <c r="BD1175" s="19" t="e">
        <f>IF(#REF!="","",#REF!)</f>
        <v>#REF!</v>
      </c>
    </row>
    <row r="1176" spans="47:56">
      <c r="AU1176" s="19" t="str">
        <f>IF(係数3!A1176="","",係数3!A1176)</f>
        <v/>
      </c>
      <c r="AV1176" s="19" t="str">
        <f>IF(係数3!B1176="","",係数3!B1176)</f>
        <v/>
      </c>
      <c r="AW1176" s="19" t="str">
        <f>IF(係数3!C1176="","",係数3!C1176)</f>
        <v>(参考値)事業者全体</v>
      </c>
      <c r="AX1176" s="19">
        <f>IF(係数3!D1176="","",係数3!D1176)</f>
        <v>4.2099999999999999E-4</v>
      </c>
      <c r="AY1176" s="19">
        <f>IF(係数3!E1176="","",係数3!E1176)</f>
        <v>4.2099999999999999E-4</v>
      </c>
      <c r="AZ1176" s="19" t="str">
        <f>IF(係数3!F1176="","",係数3!F1176)</f>
        <v>Y.W.C.(株)</v>
      </c>
      <c r="BA1176" s="19" t="str">
        <f>IF(係数3!G1176="","",係数3!G1176)</f>
        <v>Y.W.C.(株)_(参考値)事業者全体</v>
      </c>
      <c r="BB1176" s="19">
        <f t="shared" si="36"/>
        <v>0.42099999999999999</v>
      </c>
      <c r="BD1176" s="19" t="e">
        <f>IF(#REF!="","",#REF!)</f>
        <v>#REF!</v>
      </c>
    </row>
    <row r="1177" spans="47:56">
      <c r="AU1177" s="19" t="str">
        <f>IF(係数3!A1177="","",係数3!A1177)</f>
        <v>A0792</v>
      </c>
      <c r="AV1177" s="19" t="str">
        <f>IF(係数3!B1177="","",係数3!B1177)</f>
        <v>(株)MTエナジー</v>
      </c>
      <c r="AW1177" s="19" t="str">
        <f>IF(係数3!C1177="","",係数3!C1177)</f>
        <v/>
      </c>
      <c r="AX1177" s="19">
        <f>IF(係数3!D1177="","",係数3!D1177)</f>
        <v>6.2299999999999996E-4</v>
      </c>
      <c r="AY1177" s="19">
        <f>IF(係数3!E1177="","",係数3!E1177)</f>
        <v>6.2299999999999996E-4</v>
      </c>
      <c r="AZ1177" s="19" t="str">
        <f>IF(係数3!F1177="","",係数3!F1177)</f>
        <v>(株)MTエナジー</v>
      </c>
      <c r="BA1177" s="19" t="str">
        <f>IF(係数3!G1177="","",係数3!G1177)</f>
        <v>(株)MTエナジー_</v>
      </c>
      <c r="BB1177" s="19">
        <f t="shared" si="36"/>
        <v>0.623</v>
      </c>
      <c r="BD1177" s="19" t="e">
        <f>IF(#REF!="","",#REF!)</f>
        <v>#REF!</v>
      </c>
    </row>
    <row r="1178" spans="47:56">
      <c r="AU1178" s="19" t="str">
        <f>IF(係数3!A1178="","",係数3!A1178)</f>
        <v>A0793</v>
      </c>
      <c r="AV1178" s="19" t="str">
        <f>IF(係数3!B1178="","",係数3!B1178)</f>
        <v>TGオクトパスエナジー(株)</v>
      </c>
      <c r="AW1178" s="19" t="str">
        <f>IF(係数3!C1178="","",係数3!C1178)</f>
        <v>メニューA</v>
      </c>
      <c r="AX1178" s="19">
        <f>IF(係数3!D1178="","",係数3!D1178)</f>
        <v>0</v>
      </c>
      <c r="AY1178" s="19">
        <f>IF(係数3!E1178="","",係数3!E1178)</f>
        <v>0</v>
      </c>
      <c r="AZ1178" s="19" t="str">
        <f>IF(係数3!F1178="","",係数3!F1178)</f>
        <v>TGオクトパスエナジー(株)</v>
      </c>
      <c r="BA1178" s="19" t="str">
        <f>IF(係数3!G1178="","",係数3!G1178)</f>
        <v>TGオクトパスエナジー(株)_メニューA</v>
      </c>
      <c r="BB1178" s="19">
        <f t="shared" si="36"/>
        <v>0</v>
      </c>
      <c r="BD1178" s="19" t="e">
        <f>IF(#REF!="","",#REF!)</f>
        <v>#REF!</v>
      </c>
    </row>
    <row r="1179" spans="47:56">
      <c r="AU1179" s="19" t="str">
        <f>IF(係数3!A1179="","",係数3!A1179)</f>
        <v/>
      </c>
      <c r="AV1179" s="19" t="str">
        <f>IF(係数3!B1179="","",係数3!B1179)</f>
        <v/>
      </c>
      <c r="AW1179" s="19" t="str">
        <f>IF(係数3!C1179="","",係数3!C1179)</f>
        <v>メニューB</v>
      </c>
      <c r="AX1179" s="19">
        <f>IF(係数3!D1179="","",係数3!D1179)</f>
        <v>2.9999999999999997E-4</v>
      </c>
      <c r="AY1179" s="19">
        <f>IF(係数3!E1179="","",係数3!E1179)</f>
        <v>2.9999999999999997E-4</v>
      </c>
      <c r="AZ1179" s="19" t="str">
        <f>IF(係数3!F1179="","",係数3!F1179)</f>
        <v>TGオクトパスエナジー(株)</v>
      </c>
      <c r="BA1179" s="19" t="str">
        <f>IF(係数3!G1179="","",係数3!G1179)</f>
        <v>TGオクトパスエナジー(株)_メニューB</v>
      </c>
      <c r="BB1179" s="19">
        <f t="shared" si="36"/>
        <v>0.3</v>
      </c>
      <c r="BD1179" s="19" t="e">
        <f>IF(#REF!="","",#REF!)</f>
        <v>#REF!</v>
      </c>
    </row>
    <row r="1180" spans="47:56">
      <c r="AU1180" s="19" t="str">
        <f>IF(係数3!A1180="","",係数3!A1180)</f>
        <v/>
      </c>
      <c r="AV1180" s="19" t="str">
        <f>IF(係数3!B1180="","",係数3!B1180)</f>
        <v/>
      </c>
      <c r="AW1180" s="19" t="str">
        <f>IF(係数3!C1180="","",係数3!C1180)</f>
        <v>(参考値)事業者全体</v>
      </c>
      <c r="AX1180" s="19">
        <f>IF(係数3!D1180="","",係数3!D1180)</f>
        <v>4.6E-5</v>
      </c>
      <c r="AY1180" s="19">
        <f>IF(係数3!E1180="","",係数3!E1180)</f>
        <v>4.6E-5</v>
      </c>
      <c r="AZ1180" s="19" t="str">
        <f>IF(係数3!F1180="","",係数3!F1180)</f>
        <v>TGオクトパスエナジー(株)</v>
      </c>
      <c r="BA1180" s="19" t="str">
        <f>IF(係数3!G1180="","",係数3!G1180)</f>
        <v>TGオクトパスエナジー(株)_(参考値)事業者全体</v>
      </c>
      <c r="BB1180" s="19">
        <f t="shared" si="36"/>
        <v>4.5999999999999999E-2</v>
      </c>
      <c r="BD1180" s="19" t="e">
        <f>IF(#REF!="","",#REF!)</f>
        <v>#REF!</v>
      </c>
    </row>
    <row r="1181" spans="47:56">
      <c r="AU1181" s="19" t="str">
        <f>IF(係数3!A1181="","",係数3!A1181)</f>
        <v>A0796</v>
      </c>
      <c r="AV1181" s="19" t="str">
        <f>IF(係数3!B1181="","",係数3!B1181)</f>
        <v>東北電力フロンティア(株)</v>
      </c>
      <c r="AW1181" s="19" t="str">
        <f>IF(係数3!C1181="","",係数3!C1181)</f>
        <v>メニューA</v>
      </c>
      <c r="AX1181" s="19">
        <f>IF(係数3!D1181="","",係数3!D1181)</f>
        <v>0</v>
      </c>
      <c r="AY1181" s="19">
        <f>IF(係数3!E1181="","",係数3!E1181)</f>
        <v>0</v>
      </c>
      <c r="AZ1181" s="19" t="str">
        <f>IF(係数3!F1181="","",係数3!F1181)</f>
        <v>東北電力フロンティア(株)</v>
      </c>
      <c r="BA1181" s="19" t="str">
        <f>IF(係数3!G1181="","",係数3!G1181)</f>
        <v>東北電力フロンティア(株)_メニューA</v>
      </c>
      <c r="BB1181" s="19">
        <f t="shared" si="36"/>
        <v>0</v>
      </c>
      <c r="BD1181" s="19" t="e">
        <f>IF(#REF!="","",#REF!)</f>
        <v>#REF!</v>
      </c>
    </row>
    <row r="1182" spans="47:56">
      <c r="AU1182" s="19" t="str">
        <f>IF(係数3!A1182="","",係数3!A1182)</f>
        <v/>
      </c>
      <c r="AV1182" s="19" t="str">
        <f>IF(係数3!B1182="","",係数3!B1182)</f>
        <v/>
      </c>
      <c r="AW1182" s="19" t="str">
        <f>IF(係数3!C1182="","",係数3!C1182)</f>
        <v>メニューB(残差)</v>
      </c>
      <c r="AX1182" s="19">
        <f>IF(係数3!D1182="","",係数3!D1182)</f>
        <v>5.2899999999999996E-4</v>
      </c>
      <c r="AY1182" s="19">
        <f>IF(係数3!E1182="","",係数3!E1182)</f>
        <v>5.2899999999999996E-4</v>
      </c>
      <c r="AZ1182" s="19" t="str">
        <f>IF(係数3!F1182="","",係数3!F1182)</f>
        <v>東北電力フロンティア(株)</v>
      </c>
      <c r="BA1182" s="19" t="str">
        <f>IF(係数3!G1182="","",係数3!G1182)</f>
        <v>東北電力フロンティア(株)_メニューB(残差)</v>
      </c>
      <c r="BB1182" s="19">
        <f t="shared" si="36"/>
        <v>0.52899999999999991</v>
      </c>
      <c r="BD1182" s="19" t="e">
        <f>IF(#REF!="","",#REF!)</f>
        <v>#REF!</v>
      </c>
    </row>
    <row r="1183" spans="47:56">
      <c r="AU1183" s="19" t="str">
        <f>IF(係数3!A1183="","",係数3!A1183)</f>
        <v/>
      </c>
      <c r="AV1183" s="19" t="str">
        <f>IF(係数3!B1183="","",係数3!B1183)</f>
        <v/>
      </c>
      <c r="AW1183" s="19" t="str">
        <f>IF(係数3!C1183="","",係数3!C1183)</f>
        <v>(参考値)事業者全体</v>
      </c>
      <c r="AX1183" s="19">
        <f>IF(係数3!D1183="","",係数3!D1183)</f>
        <v>5.2700000000000002E-4</v>
      </c>
      <c r="AY1183" s="19">
        <f>IF(係数3!E1183="","",係数3!E1183)</f>
        <v>5.2700000000000002E-4</v>
      </c>
      <c r="AZ1183" s="19" t="str">
        <f>IF(係数3!F1183="","",係数3!F1183)</f>
        <v>東北電力フロンティア(株)</v>
      </c>
      <c r="BA1183" s="19" t="str">
        <f>IF(係数3!G1183="","",係数3!G1183)</f>
        <v>東北電力フロンティア(株)_(参考値)事業者全体</v>
      </c>
      <c r="BB1183" s="19">
        <f t="shared" si="36"/>
        <v>0.52700000000000002</v>
      </c>
      <c r="BD1183" s="19" t="e">
        <f>IF(#REF!="","",#REF!)</f>
        <v>#REF!</v>
      </c>
    </row>
    <row r="1184" spans="47:56">
      <c r="AU1184" s="19" t="str">
        <f>IF(係数3!A1184="","",係数3!A1184)</f>
        <v>A0798</v>
      </c>
      <c r="AV1184" s="19" t="str">
        <f>IF(係数3!B1184="","",係数3!B1184)</f>
        <v>(株)ファラデー</v>
      </c>
      <c r="AW1184" s="19" t="str">
        <f>IF(係数3!C1184="","",係数3!C1184)</f>
        <v/>
      </c>
      <c r="AX1184" s="19">
        <f>IF(係数3!D1184="","",係数3!D1184)</f>
        <v>4.3300000000000001E-4</v>
      </c>
      <c r="AY1184" s="19">
        <f>IF(係数3!E1184="","",係数3!E1184)</f>
        <v>4.3300000000000001E-4</v>
      </c>
      <c r="AZ1184" s="19" t="str">
        <f>IF(係数3!F1184="","",係数3!F1184)</f>
        <v>(株)ファラデー</v>
      </c>
      <c r="BA1184" s="19" t="str">
        <f>IF(係数3!G1184="","",係数3!G1184)</f>
        <v>(株)ファラデー_</v>
      </c>
      <c r="BB1184" s="19">
        <f t="shared" si="36"/>
        <v>0.433</v>
      </c>
      <c r="BD1184" s="19" t="e">
        <f>IF(#REF!="","",#REF!)</f>
        <v>#REF!</v>
      </c>
    </row>
    <row r="1185" spans="47:56">
      <c r="AU1185" s="19" t="str">
        <f>IF(係数3!A1185="","",係数3!A1185)</f>
        <v>A0799</v>
      </c>
      <c r="AV1185" s="19" t="str">
        <f>IF(係数3!B1185="","",係数3!B1185)</f>
        <v>三菱HCキャピタルエナジー(株)</v>
      </c>
      <c r="AW1185" s="19" t="str">
        <f>IF(係数3!C1185="","",係数3!C1185)</f>
        <v/>
      </c>
      <c r="AX1185" s="19">
        <f>IF(係数3!D1185="","",係数3!D1185)</f>
        <v>0</v>
      </c>
      <c r="AY1185" s="19">
        <f>IF(係数3!E1185="","",係数3!E1185)</f>
        <v>0</v>
      </c>
      <c r="AZ1185" s="19" t="str">
        <f>IF(係数3!F1185="","",係数3!F1185)</f>
        <v>三菱HCキャピタルエナジー(株)</v>
      </c>
      <c r="BA1185" s="19" t="str">
        <f>IF(係数3!G1185="","",係数3!G1185)</f>
        <v>三菱HCキャピタルエナジー(株)_</v>
      </c>
      <c r="BB1185" s="19">
        <f t="shared" si="36"/>
        <v>0</v>
      </c>
      <c r="BD1185" s="19" t="e">
        <f>IF(#REF!="","",#REF!)</f>
        <v>#REF!</v>
      </c>
    </row>
    <row r="1186" spans="47:56">
      <c r="AU1186" s="19" t="str">
        <f>IF(係数3!A1186="","",係数3!A1186)</f>
        <v>A0800</v>
      </c>
      <c r="AV1186" s="19" t="str">
        <f>IF(係数3!B1186="","",係数3!B1186)</f>
        <v>(株)Meisin</v>
      </c>
      <c r="AW1186" s="19" t="str">
        <f>IF(係数3!C1186="","",係数3!C1186)</f>
        <v/>
      </c>
      <c r="AX1186" s="19">
        <f>IF(係数3!D1186="","",係数3!D1186)</f>
        <v>6.3199999999999997E-4</v>
      </c>
      <c r="AY1186" s="19">
        <f>IF(係数3!E1186="","",係数3!E1186)</f>
        <v>6.3199999999999997E-4</v>
      </c>
      <c r="AZ1186" s="19" t="str">
        <f>IF(係数3!F1186="","",係数3!F1186)</f>
        <v>(株)Meisin</v>
      </c>
      <c r="BA1186" s="19" t="str">
        <f>IF(係数3!G1186="","",係数3!G1186)</f>
        <v>(株)Meisin_</v>
      </c>
      <c r="BB1186" s="19">
        <f t="shared" si="36"/>
        <v>0.63200000000000001</v>
      </c>
      <c r="BD1186" s="19" t="e">
        <f>IF(#REF!="","",#REF!)</f>
        <v>#REF!</v>
      </c>
    </row>
    <row r="1187" spans="47:56">
      <c r="AU1187" s="19" t="str">
        <f>IF(係数3!A1187="","",係数3!A1187)</f>
        <v>A0802</v>
      </c>
      <c r="AV1187" s="19" t="str">
        <f>IF(係数3!B1187="","",係数3!B1187)</f>
        <v>大塚ビジネスサポート(株)</v>
      </c>
      <c r="AW1187" s="19" t="str">
        <f>IF(係数3!C1187="","",係数3!C1187)</f>
        <v/>
      </c>
      <c r="AX1187" s="19">
        <f>IF(係数3!D1187="","",係数3!D1187)</f>
        <v>3.9999999999999998E-6</v>
      </c>
      <c r="AY1187" s="19">
        <f>IF(係数3!E1187="","",係数3!E1187)</f>
        <v>3.9999999999999998E-6</v>
      </c>
      <c r="AZ1187" s="19" t="str">
        <f>IF(係数3!F1187="","",係数3!F1187)</f>
        <v>大塚ビジネスサポート(株)</v>
      </c>
      <c r="BA1187" s="19" t="str">
        <f>IF(係数3!G1187="","",係数3!G1187)</f>
        <v>大塚ビジネスサポート(株)_</v>
      </c>
      <c r="BB1187" s="19">
        <f t="shared" si="36"/>
        <v>4.0000000000000001E-3</v>
      </c>
      <c r="BD1187" s="19" t="e">
        <f>IF(#REF!="","",#REF!)</f>
        <v>#REF!</v>
      </c>
    </row>
    <row r="1188" spans="47:56">
      <c r="AU1188" s="19" t="str">
        <f>IF(係数3!A1188="","",係数3!A1188)</f>
        <v>A0803</v>
      </c>
      <c r="AV1188" s="19" t="str">
        <f>IF(係数3!B1188="","",係数3!B1188)</f>
        <v>出雲ケーブルビジョン(株)</v>
      </c>
      <c r="AW1188" s="19" t="str">
        <f>IF(係数3!C1188="","",係数3!C1188)</f>
        <v/>
      </c>
      <c r="AX1188" s="19">
        <f>IF(係数3!D1188="","",係数3!D1188)</f>
        <v>7.1199999999999996E-4</v>
      </c>
      <c r="AY1188" s="19">
        <f>IF(係数3!E1188="","",係数3!E1188)</f>
        <v>7.1199999999999996E-4</v>
      </c>
      <c r="AZ1188" s="19" t="str">
        <f>IF(係数3!F1188="","",係数3!F1188)</f>
        <v>出雲ケーブルビジョン(株)</v>
      </c>
      <c r="BA1188" s="19" t="str">
        <f>IF(係数3!G1188="","",係数3!G1188)</f>
        <v>出雲ケーブルビジョン(株)_</v>
      </c>
      <c r="BB1188" s="19">
        <f t="shared" si="36"/>
        <v>0.71199999999999997</v>
      </c>
      <c r="BD1188" s="19" t="e">
        <f>IF(#REF!="","",#REF!)</f>
        <v>#REF!</v>
      </c>
    </row>
    <row r="1189" spans="47:56">
      <c r="AU1189" s="19" t="str">
        <f>IF(係数3!A1189="","",係数3!A1189)</f>
        <v>A0806</v>
      </c>
      <c r="AV1189" s="19" t="str">
        <f>IF(係数3!B1189="","",係数3!B1189)</f>
        <v>いずも縁結び電力(株)</v>
      </c>
      <c r="AW1189" s="19" t="str">
        <f>IF(係数3!C1189="","",係数3!C1189)</f>
        <v/>
      </c>
      <c r="AX1189" s="19">
        <f>IF(係数3!D1189="","",係数3!D1189)</f>
        <v>9.8999999999999994E-5</v>
      </c>
      <c r="AY1189" s="19">
        <f>IF(係数3!E1189="","",係数3!E1189)</f>
        <v>9.8999999999999994E-5</v>
      </c>
      <c r="AZ1189" s="19" t="str">
        <f>IF(係数3!F1189="","",係数3!F1189)</f>
        <v>いずも縁結び電力(株)</v>
      </c>
      <c r="BA1189" s="19" t="str">
        <f>IF(係数3!G1189="","",係数3!G1189)</f>
        <v>いずも縁結び電力(株)_</v>
      </c>
      <c r="BB1189" s="19">
        <f t="shared" si="36"/>
        <v>9.8999999999999991E-2</v>
      </c>
      <c r="BD1189" s="19" t="e">
        <f>IF(#REF!="","",#REF!)</f>
        <v>#REF!</v>
      </c>
    </row>
    <row r="1190" spans="47:56">
      <c r="AU1190" s="19" t="str">
        <f>IF(係数3!A1190="","",係数3!A1190)</f>
        <v>A0807</v>
      </c>
      <c r="AV1190" s="19" t="str">
        <f>IF(係数3!B1190="","",係数3!B1190)</f>
        <v>恵那電力(株)</v>
      </c>
      <c r="AW1190" s="19" t="str">
        <f>IF(係数3!C1190="","",係数3!C1190)</f>
        <v>メニューA</v>
      </c>
      <c r="AX1190" s="19">
        <f>IF(係数3!D1190="","",係数3!D1190)</f>
        <v>2.6600000000000001E-4</v>
      </c>
      <c r="AY1190" s="19">
        <f>IF(係数3!E1190="","",係数3!E1190)</f>
        <v>2.6600000000000001E-4</v>
      </c>
      <c r="AZ1190" s="19" t="str">
        <f>IF(係数3!F1190="","",係数3!F1190)</f>
        <v>恵那電力(株)</v>
      </c>
      <c r="BA1190" s="19" t="str">
        <f>IF(係数3!G1190="","",係数3!G1190)</f>
        <v>恵那電力(株)_メニューA</v>
      </c>
      <c r="BB1190" s="19">
        <f t="shared" si="36"/>
        <v>0.26600000000000001</v>
      </c>
      <c r="BD1190" s="19" t="e">
        <f>IF(#REF!="","",#REF!)</f>
        <v>#REF!</v>
      </c>
    </row>
    <row r="1191" spans="47:56">
      <c r="AU1191" s="19" t="str">
        <f>IF(係数3!A1191="","",係数3!A1191)</f>
        <v/>
      </c>
      <c r="AV1191" s="19" t="str">
        <f>IF(係数3!B1191="","",係数3!B1191)</f>
        <v/>
      </c>
      <c r="AW1191" s="19" t="str">
        <f>IF(係数3!C1191="","",係数3!C1191)</f>
        <v>メニューB(残差)</v>
      </c>
      <c r="AX1191" s="19">
        <f>IF(係数3!D1191="","",係数3!D1191)</f>
        <v>3.4499999999999998E-4</v>
      </c>
      <c r="AY1191" s="19">
        <f>IF(係数3!E1191="","",係数3!E1191)</f>
        <v>3.4499999999999998E-4</v>
      </c>
      <c r="AZ1191" s="19" t="str">
        <f>IF(係数3!F1191="","",係数3!F1191)</f>
        <v>恵那電力(株)</v>
      </c>
      <c r="BA1191" s="19" t="str">
        <f>IF(係数3!G1191="","",係数3!G1191)</f>
        <v>恵那電力(株)_メニューB(残差)</v>
      </c>
      <c r="BB1191" s="19">
        <f t="shared" si="36"/>
        <v>0.34499999999999997</v>
      </c>
      <c r="BD1191" s="19" t="e">
        <f>IF(#REF!="","",#REF!)</f>
        <v>#REF!</v>
      </c>
    </row>
    <row r="1192" spans="47:56">
      <c r="AU1192" s="19" t="str">
        <f>IF(係数3!A1192="","",係数3!A1192)</f>
        <v/>
      </c>
      <c r="AV1192" s="19" t="str">
        <f>IF(係数3!B1192="","",係数3!B1192)</f>
        <v/>
      </c>
      <c r="AW1192" s="19" t="str">
        <f>IF(係数3!C1192="","",係数3!C1192)</f>
        <v>(参考値)事業者全体</v>
      </c>
      <c r="AX1192" s="19">
        <f>IF(係数3!D1192="","",係数3!D1192)</f>
        <v>3.3599999999999998E-4</v>
      </c>
      <c r="AY1192" s="19">
        <f>IF(係数3!E1192="","",係数3!E1192)</f>
        <v>3.3599999999999998E-4</v>
      </c>
      <c r="AZ1192" s="19" t="str">
        <f>IF(係数3!F1192="","",係数3!F1192)</f>
        <v>恵那電力(株)</v>
      </c>
      <c r="BA1192" s="19" t="str">
        <f>IF(係数3!G1192="","",係数3!G1192)</f>
        <v>恵那電力(株)_(参考値)事業者全体</v>
      </c>
      <c r="BB1192" s="19">
        <f t="shared" si="36"/>
        <v>0.33599999999999997</v>
      </c>
      <c r="BD1192" s="19" t="e">
        <f>IF(#REF!="","",#REF!)</f>
        <v>#REF!</v>
      </c>
    </row>
    <row r="1193" spans="47:56">
      <c r="AU1193" s="19" t="str">
        <f>IF(係数3!A1193="","",係数3!A1193)</f>
        <v>A0808</v>
      </c>
      <c r="AV1193" s="19" t="str">
        <f>IF(係数3!B1193="","",係数3!B1193)</f>
        <v>宇都宮ライトパワー(株)</v>
      </c>
      <c r="AW1193" s="19" t="str">
        <f>IF(係数3!C1193="","",係数3!C1193)</f>
        <v>メニューA</v>
      </c>
      <c r="AX1193" s="19">
        <f>IF(係数3!D1193="","",係数3!D1193)</f>
        <v>0</v>
      </c>
      <c r="AY1193" s="19">
        <f>IF(係数3!E1193="","",係数3!E1193)</f>
        <v>0</v>
      </c>
      <c r="AZ1193" s="19" t="str">
        <f>IF(係数3!F1193="","",係数3!F1193)</f>
        <v>宇都宮ライトパワー(株)</v>
      </c>
      <c r="BA1193" s="19" t="str">
        <f>IF(係数3!G1193="","",係数3!G1193)</f>
        <v>宇都宮ライトパワー(株)_メニューA</v>
      </c>
      <c r="BB1193" s="19">
        <f t="shared" si="36"/>
        <v>0</v>
      </c>
      <c r="BD1193" s="19" t="e">
        <f>IF(#REF!="","",#REF!)</f>
        <v>#REF!</v>
      </c>
    </row>
    <row r="1194" spans="47:56">
      <c r="AU1194" s="19" t="str">
        <f>IF(係数3!A1194="","",係数3!A1194)</f>
        <v/>
      </c>
      <c r="AV1194" s="19" t="str">
        <f>IF(係数3!B1194="","",係数3!B1194)</f>
        <v/>
      </c>
      <c r="AW1194" s="19" t="str">
        <f>IF(係数3!C1194="","",係数3!C1194)</f>
        <v>メニューB(残差)</v>
      </c>
      <c r="AX1194" s="19">
        <f>IF(係数3!D1194="","",係数3!D1194)</f>
        <v>3.6099999999999999E-4</v>
      </c>
      <c r="AY1194" s="19">
        <f>IF(係数3!E1194="","",係数3!E1194)</f>
        <v>3.6099999999999999E-4</v>
      </c>
      <c r="AZ1194" s="19" t="str">
        <f>IF(係数3!F1194="","",係数3!F1194)</f>
        <v>宇都宮ライトパワー(株)</v>
      </c>
      <c r="BA1194" s="19" t="str">
        <f>IF(係数3!G1194="","",係数3!G1194)</f>
        <v>宇都宮ライトパワー(株)_メニューB(残差)</v>
      </c>
      <c r="BB1194" s="19">
        <f t="shared" si="36"/>
        <v>0.36099999999999999</v>
      </c>
      <c r="BD1194" s="19" t="e">
        <f>IF(#REF!="","",#REF!)</f>
        <v>#REF!</v>
      </c>
    </row>
    <row r="1195" spans="47:56">
      <c r="AU1195" s="19" t="str">
        <f>IF(係数3!A1195="","",係数3!A1195)</f>
        <v/>
      </c>
      <c r="AV1195" s="19" t="str">
        <f>IF(係数3!B1195="","",係数3!B1195)</f>
        <v/>
      </c>
      <c r="AW1195" s="19" t="str">
        <f>IF(係数3!C1195="","",係数3!C1195)</f>
        <v>(参考値)事業者全体</v>
      </c>
      <c r="AX1195" s="19">
        <f>IF(係数3!D1195="","",係数3!D1195)</f>
        <v>3.1100000000000002E-4</v>
      </c>
      <c r="AY1195" s="19">
        <f>IF(係数3!E1195="","",係数3!E1195)</f>
        <v>3.1100000000000002E-4</v>
      </c>
      <c r="AZ1195" s="19" t="str">
        <f>IF(係数3!F1195="","",係数3!F1195)</f>
        <v>宇都宮ライトパワー(株)</v>
      </c>
      <c r="BA1195" s="19" t="str">
        <f>IF(係数3!G1195="","",係数3!G1195)</f>
        <v>宇都宮ライトパワー(株)_(参考値)事業者全体</v>
      </c>
      <c r="BB1195" s="19">
        <f t="shared" si="36"/>
        <v>0.311</v>
      </c>
      <c r="BD1195" s="19" t="e">
        <f>IF(#REF!="","",#REF!)</f>
        <v>#REF!</v>
      </c>
    </row>
    <row r="1196" spans="47:56">
      <c r="AU1196" s="19" t="str">
        <f>IF(係数3!A1196="","",係数3!A1196)</f>
        <v>A0809</v>
      </c>
      <c r="AV1196" s="19" t="str">
        <f>IF(係数3!B1196="","",係数3!B1196)</f>
        <v>帯広電力(株)</v>
      </c>
      <c r="AW1196" s="19" t="str">
        <f>IF(係数3!C1196="","",係数3!C1196)</f>
        <v/>
      </c>
      <c r="AX1196" s="19">
        <f>IF(係数3!D1196="","",係数3!D1196)</f>
        <v>4.75E-4</v>
      </c>
      <c r="AY1196" s="19">
        <f>IF(係数3!E1196="","",係数3!E1196)</f>
        <v>4.75E-4</v>
      </c>
      <c r="AZ1196" s="19" t="str">
        <f>IF(係数3!F1196="","",係数3!F1196)</f>
        <v>帯広電力(株)</v>
      </c>
      <c r="BA1196" s="19" t="str">
        <f>IF(係数3!G1196="","",係数3!G1196)</f>
        <v>帯広電力(株)_</v>
      </c>
      <c r="BB1196" s="19">
        <f t="shared" si="36"/>
        <v>0.47499999999999998</v>
      </c>
      <c r="BD1196" s="19" t="e">
        <f>IF(#REF!="","",#REF!)</f>
        <v>#REF!</v>
      </c>
    </row>
    <row r="1197" spans="47:56">
      <c r="AU1197" s="19" t="str">
        <f>IF(係数3!A1197="","",係数3!A1197)</f>
        <v>A0810</v>
      </c>
      <c r="AV1197" s="19" t="str">
        <f>IF(係数3!B1197="","",係数3!B1197)</f>
        <v>フジ物産(株)</v>
      </c>
      <c r="AW1197" s="19" t="str">
        <f>IF(係数3!C1197="","",係数3!C1197)</f>
        <v/>
      </c>
      <c r="AX1197" s="19">
        <f>IF(係数3!D1197="","",係数3!D1197)</f>
        <v>4.73E-4</v>
      </c>
      <c r="AY1197" s="19">
        <f>IF(係数3!E1197="","",係数3!E1197)</f>
        <v>4.73E-4</v>
      </c>
      <c r="AZ1197" s="19" t="str">
        <f>IF(係数3!F1197="","",係数3!F1197)</f>
        <v>フジ物産(株)</v>
      </c>
      <c r="BA1197" s="19" t="str">
        <f>IF(係数3!G1197="","",係数3!G1197)</f>
        <v>フジ物産(株)_</v>
      </c>
      <c r="BB1197" s="19">
        <f t="shared" si="36"/>
        <v>0.47300000000000003</v>
      </c>
      <c r="BD1197" s="19" t="e">
        <f>IF(#REF!="","",#REF!)</f>
        <v>#REF!</v>
      </c>
    </row>
    <row r="1198" spans="47:56">
      <c r="AU1198" s="19" t="str">
        <f>IF(係数3!A1198="","",係数3!A1198)</f>
        <v>A0812</v>
      </c>
      <c r="AV1198" s="19" t="str">
        <f>IF(係数3!B1198="","",係数3!B1198)</f>
        <v>金沢エナジー(株)</v>
      </c>
      <c r="AW1198" s="19" t="str">
        <f>IF(係数3!C1198="","",係数3!C1198)</f>
        <v>メニューA</v>
      </c>
      <c r="AX1198" s="19">
        <f>IF(係数3!D1198="","",係数3!D1198)</f>
        <v>0</v>
      </c>
      <c r="AY1198" s="19">
        <f>IF(係数3!E1198="","",係数3!E1198)</f>
        <v>0</v>
      </c>
      <c r="AZ1198" s="19" t="str">
        <f>IF(係数3!F1198="","",係数3!F1198)</f>
        <v>金沢エナジー(株)</v>
      </c>
      <c r="BA1198" s="19" t="str">
        <f>IF(係数3!G1198="","",係数3!G1198)</f>
        <v>金沢エナジー(株)_メニューA</v>
      </c>
      <c r="BB1198" s="19">
        <f t="shared" si="36"/>
        <v>0</v>
      </c>
      <c r="BD1198" s="19" t="e">
        <f>IF(#REF!="","",#REF!)</f>
        <v>#REF!</v>
      </c>
    </row>
    <row r="1199" spans="47:56">
      <c r="AU1199" s="19" t="str">
        <f>IF(係数3!A1199="","",係数3!A1199)</f>
        <v/>
      </c>
      <c r="AV1199" s="19" t="str">
        <f>IF(係数3!B1199="","",係数3!B1199)</f>
        <v/>
      </c>
      <c r="AW1199" s="19" t="str">
        <f>IF(係数3!C1199="","",係数3!C1199)</f>
        <v>メニューB(残差)</v>
      </c>
      <c r="AX1199" s="19">
        <f>IF(係数3!D1199="","",係数3!D1199)</f>
        <v>3.88E-4</v>
      </c>
      <c r="AY1199" s="19">
        <f>IF(係数3!E1199="","",係数3!E1199)</f>
        <v>3.88E-4</v>
      </c>
      <c r="AZ1199" s="19" t="str">
        <f>IF(係数3!F1199="","",係数3!F1199)</f>
        <v>金沢エナジー(株)</v>
      </c>
      <c r="BA1199" s="19" t="str">
        <f>IF(係数3!G1199="","",係数3!G1199)</f>
        <v>金沢エナジー(株)_メニューB(残差)</v>
      </c>
      <c r="BB1199" s="19">
        <f t="shared" si="36"/>
        <v>0.38800000000000001</v>
      </c>
      <c r="BD1199" s="19" t="e">
        <f>IF(#REF!="","",#REF!)</f>
        <v>#REF!</v>
      </c>
    </row>
    <row r="1200" spans="47:56">
      <c r="AU1200" s="19" t="str">
        <f>IF(係数3!A1200="","",係数3!A1200)</f>
        <v/>
      </c>
      <c r="AV1200" s="19" t="str">
        <f>IF(係数3!B1200="","",係数3!B1200)</f>
        <v/>
      </c>
      <c r="AW1200" s="19" t="str">
        <f>IF(係数3!C1200="","",係数3!C1200)</f>
        <v>(参考値)事業者全体</v>
      </c>
      <c r="AX1200" s="19">
        <f>IF(係数3!D1200="","",係数3!D1200)</f>
        <v>3.3100000000000002E-4</v>
      </c>
      <c r="AY1200" s="19">
        <f>IF(係数3!E1200="","",係数3!E1200)</f>
        <v>3.3100000000000002E-4</v>
      </c>
      <c r="AZ1200" s="19" t="str">
        <f>IF(係数3!F1200="","",係数3!F1200)</f>
        <v>金沢エナジー(株)</v>
      </c>
      <c r="BA1200" s="19" t="str">
        <f>IF(係数3!G1200="","",係数3!G1200)</f>
        <v>金沢エナジー(株)_(参考値)事業者全体</v>
      </c>
      <c r="BB1200" s="19">
        <f t="shared" si="36"/>
        <v>0.33100000000000002</v>
      </c>
      <c r="BD1200" s="19" t="e">
        <f>IF(#REF!="","",#REF!)</f>
        <v>#REF!</v>
      </c>
    </row>
    <row r="1201" spans="47:56">
      <c r="AU1201" s="19" t="str">
        <f>IF(係数3!A1201="","",係数3!A1201)</f>
        <v>A0817</v>
      </c>
      <c r="AV1201" s="19" t="str">
        <f>IF(係数3!B1201="","",係数3!B1201)</f>
        <v>(株)なんとエナジー</v>
      </c>
      <c r="AW1201" s="19" t="str">
        <f>IF(係数3!C1201="","",係数3!C1201)</f>
        <v/>
      </c>
      <c r="AX1201" s="19">
        <f>IF(係数3!D1201="","",係数3!D1201)</f>
        <v>4.4299999999999998E-4</v>
      </c>
      <c r="AY1201" s="19">
        <f>IF(係数3!E1201="","",係数3!E1201)</f>
        <v>4.4299999999999998E-4</v>
      </c>
      <c r="AZ1201" s="19" t="str">
        <f>IF(係数3!F1201="","",係数3!F1201)</f>
        <v>(株)なんとエナジー</v>
      </c>
      <c r="BA1201" s="19" t="str">
        <f>IF(係数3!G1201="","",係数3!G1201)</f>
        <v>(株)なんとエナジー_</v>
      </c>
      <c r="BB1201" s="19">
        <f t="shared" si="36"/>
        <v>0.443</v>
      </c>
      <c r="BD1201" s="19" t="e">
        <f>IF(#REF!="","",#REF!)</f>
        <v>#REF!</v>
      </c>
    </row>
    <row r="1202" spans="47:56">
      <c r="AU1202" s="19" t="str">
        <f>IF(係数3!A1202="","",係数3!A1202)</f>
        <v>A0819</v>
      </c>
      <c r="AV1202" s="19" t="str">
        <f>IF(係数3!B1202="","",係数3!B1202)</f>
        <v>(株)ボーダレス・ジャパン</v>
      </c>
      <c r="AW1202" s="19" t="str">
        <f>IF(係数3!C1202="","",係数3!C1202)</f>
        <v/>
      </c>
      <c r="AX1202" s="19">
        <f>IF(係数3!D1202="","",係数3!D1202)</f>
        <v>0</v>
      </c>
      <c r="AY1202" s="19">
        <f>IF(係数3!E1202="","",係数3!E1202)</f>
        <v>0</v>
      </c>
      <c r="AZ1202" s="19" t="str">
        <f>IF(係数3!F1202="","",係数3!F1202)</f>
        <v>(株)ボーダレス・ジャパン</v>
      </c>
      <c r="BA1202" s="19" t="str">
        <f>IF(係数3!G1202="","",係数3!G1202)</f>
        <v>(株)ボーダレス・ジャパン_</v>
      </c>
      <c r="BB1202" s="19">
        <f t="shared" si="36"/>
        <v>0</v>
      </c>
      <c r="BD1202" s="19" t="e">
        <f>IF(#REF!="","",#REF!)</f>
        <v>#REF!</v>
      </c>
    </row>
    <row r="1203" spans="47:56">
      <c r="AU1203" s="19" t="str">
        <f>IF(係数3!A1203="","",係数3!A1203)</f>
        <v>A0820</v>
      </c>
      <c r="AV1203" s="19" t="str">
        <f>IF(係数3!B1203="","",係数3!B1203)</f>
        <v>(株)ワット</v>
      </c>
      <c r="AW1203" s="19" t="str">
        <f>IF(係数3!C1203="","",係数3!C1203)</f>
        <v>メニューA</v>
      </c>
      <c r="AX1203" s="19">
        <f>IF(係数3!D1203="","",係数3!D1203)</f>
        <v>0</v>
      </c>
      <c r="AY1203" s="19">
        <f>IF(係数3!E1203="","",係数3!E1203)</f>
        <v>0</v>
      </c>
      <c r="AZ1203" s="19" t="str">
        <f>IF(係数3!F1203="","",係数3!F1203)</f>
        <v>(株)ワット</v>
      </c>
      <c r="BA1203" s="19" t="str">
        <f>IF(係数3!G1203="","",係数3!G1203)</f>
        <v>(株)ワット_メニューA</v>
      </c>
      <c r="BB1203" s="19">
        <f t="shared" si="36"/>
        <v>0</v>
      </c>
      <c r="BD1203" s="19" t="e">
        <f>IF(#REF!="","",#REF!)</f>
        <v>#REF!</v>
      </c>
    </row>
    <row r="1204" spans="47:56">
      <c r="AU1204" s="19" t="str">
        <f>IF(係数3!A1204="","",係数3!A1204)</f>
        <v/>
      </c>
      <c r="AV1204" s="19" t="str">
        <f>IF(係数3!B1204="","",係数3!B1204)</f>
        <v/>
      </c>
      <c r="AW1204" s="19" t="str">
        <f>IF(係数3!C1204="","",係数3!C1204)</f>
        <v>メニューB</v>
      </c>
      <c r="AX1204" s="19">
        <f>IF(係数3!D1204="","",係数3!D1204)</f>
        <v>0</v>
      </c>
      <c r="AY1204" s="19">
        <f>IF(係数3!E1204="","",係数3!E1204)</f>
        <v>0</v>
      </c>
      <c r="AZ1204" s="19" t="str">
        <f>IF(係数3!F1204="","",係数3!F1204)</f>
        <v>(株)ワット</v>
      </c>
      <c r="BA1204" s="19" t="str">
        <f>IF(係数3!G1204="","",係数3!G1204)</f>
        <v>(株)ワット_メニューB</v>
      </c>
      <c r="BB1204" s="19">
        <f t="shared" si="36"/>
        <v>0</v>
      </c>
      <c r="BD1204" s="19" t="e">
        <f>IF(#REF!="","",#REF!)</f>
        <v>#REF!</v>
      </c>
    </row>
    <row r="1205" spans="47:56">
      <c r="AU1205" s="19" t="str">
        <f>IF(係数3!A1205="","",係数3!A1205)</f>
        <v/>
      </c>
      <c r="AV1205" s="19" t="str">
        <f>IF(係数3!B1205="","",係数3!B1205)</f>
        <v/>
      </c>
      <c r="AW1205" s="19" t="str">
        <f>IF(係数3!C1205="","",係数3!C1205)</f>
        <v>(参考値)事業者全体</v>
      </c>
      <c r="AX1205" s="19">
        <f>IF(係数3!D1205="","",係数3!D1205)</f>
        <v>0</v>
      </c>
      <c r="AY1205" s="19">
        <f>IF(係数3!E1205="","",係数3!E1205)</f>
        <v>0</v>
      </c>
      <c r="AZ1205" s="19" t="str">
        <f>IF(係数3!F1205="","",係数3!F1205)</f>
        <v>(株)ワット</v>
      </c>
      <c r="BA1205" s="19" t="str">
        <f>IF(係数3!G1205="","",係数3!G1205)</f>
        <v>(株)ワット_(参考値)事業者全体</v>
      </c>
      <c r="BB1205" s="19">
        <f t="shared" si="36"/>
        <v>0</v>
      </c>
      <c r="BD1205" s="19" t="e">
        <f>IF(#REF!="","",#REF!)</f>
        <v>#REF!</v>
      </c>
    </row>
    <row r="1206" spans="47:56">
      <c r="AU1206" s="19" t="str">
        <f>IF(係数3!A1206="","",係数3!A1206)</f>
        <v>A0821</v>
      </c>
      <c r="AV1206" s="19" t="str">
        <f>IF(係数3!B1206="","",係数3!B1206)</f>
        <v>ジケイ・スペース(株)</v>
      </c>
      <c r="AW1206" s="19" t="str">
        <f>IF(係数3!C1206="","",係数3!C1206)</f>
        <v/>
      </c>
      <c r="AX1206" s="19">
        <f>IF(係数3!D1206="","",係数3!D1206)</f>
        <v>5.7399999999999997E-4</v>
      </c>
      <c r="AY1206" s="19">
        <f>IF(係数3!E1206="","",係数3!E1206)</f>
        <v>5.7399999999999997E-4</v>
      </c>
      <c r="AZ1206" s="19" t="str">
        <f>IF(係数3!F1206="","",係数3!F1206)</f>
        <v>ジケイ・スペース(株)</v>
      </c>
      <c r="BA1206" s="19" t="str">
        <f>IF(係数3!G1206="","",係数3!G1206)</f>
        <v>ジケイ・スペース(株)_</v>
      </c>
      <c r="BB1206" s="19">
        <f t="shared" si="36"/>
        <v>0.57399999999999995</v>
      </c>
      <c r="BD1206" s="19" t="e">
        <f>IF(#REF!="","",#REF!)</f>
        <v>#REF!</v>
      </c>
    </row>
    <row r="1207" spans="47:56">
      <c r="AU1207" s="19" t="str">
        <f>IF(係数3!A1207="","",係数3!A1207)</f>
        <v>A0822</v>
      </c>
      <c r="AV1207" s="19" t="str">
        <f>IF(係数3!B1207="","",係数3!B1207)</f>
        <v>広島ガス(株)</v>
      </c>
      <c r="AW1207" s="19" t="str">
        <f>IF(係数3!C1207="","",係数3!C1207)</f>
        <v>メニューA</v>
      </c>
      <c r="AX1207" s="19">
        <f>IF(係数3!D1207="","",係数3!D1207)</f>
        <v>0</v>
      </c>
      <c r="AY1207" s="19">
        <f>IF(係数3!E1207="","",係数3!E1207)</f>
        <v>0</v>
      </c>
      <c r="AZ1207" s="19" t="str">
        <f>IF(係数3!F1207="","",係数3!F1207)</f>
        <v>広島ガス(株)</v>
      </c>
      <c r="BA1207" s="19" t="str">
        <f>IF(係数3!G1207="","",係数3!G1207)</f>
        <v>広島ガス(株)_メニューA</v>
      </c>
      <c r="BB1207" s="19">
        <f t="shared" si="36"/>
        <v>0</v>
      </c>
      <c r="BD1207" s="19" t="e">
        <f>IF(#REF!="","",#REF!)</f>
        <v>#REF!</v>
      </c>
    </row>
    <row r="1208" spans="47:56">
      <c r="AU1208" s="19" t="str">
        <f>IF(係数3!A1208="","",係数3!A1208)</f>
        <v/>
      </c>
      <c r="AV1208" s="19" t="str">
        <f>IF(係数3!B1208="","",係数3!B1208)</f>
        <v/>
      </c>
      <c r="AW1208" s="19" t="str">
        <f>IF(係数3!C1208="","",係数3!C1208)</f>
        <v>メニューB(残差)</v>
      </c>
      <c r="AX1208" s="19">
        <f>IF(係数3!D1208="","",係数3!D1208)</f>
        <v>4.6200000000000001E-4</v>
      </c>
      <c r="AY1208" s="19">
        <f>IF(係数3!E1208="","",係数3!E1208)</f>
        <v>4.6200000000000001E-4</v>
      </c>
      <c r="AZ1208" s="19" t="str">
        <f>IF(係数3!F1208="","",係数3!F1208)</f>
        <v>広島ガス(株)</v>
      </c>
      <c r="BA1208" s="19" t="str">
        <f>IF(係数3!G1208="","",係数3!G1208)</f>
        <v>広島ガス(株)_メニューB(残差)</v>
      </c>
      <c r="BB1208" s="19">
        <f t="shared" si="36"/>
        <v>0.46200000000000002</v>
      </c>
      <c r="BD1208" s="19" t="e">
        <f>IF(#REF!="","",#REF!)</f>
        <v>#REF!</v>
      </c>
    </row>
    <row r="1209" spans="47:56">
      <c r="AU1209" s="19" t="str">
        <f>IF(係数3!A1209="","",係数3!A1209)</f>
        <v/>
      </c>
      <c r="AV1209" s="19" t="str">
        <f>IF(係数3!B1209="","",係数3!B1209)</f>
        <v/>
      </c>
      <c r="AW1209" s="19" t="str">
        <f>IF(係数3!C1209="","",係数3!C1209)</f>
        <v>(参考値)事業者全体</v>
      </c>
      <c r="AX1209" s="19">
        <f>IF(係数3!D1209="","",係数3!D1209)</f>
        <v>0</v>
      </c>
      <c r="AY1209" s="19">
        <f>IF(係数3!E1209="","",係数3!E1209)</f>
        <v>0</v>
      </c>
      <c r="AZ1209" s="19" t="str">
        <f>IF(係数3!F1209="","",係数3!F1209)</f>
        <v>広島ガス(株)</v>
      </c>
      <c r="BA1209" s="19" t="str">
        <f>IF(係数3!G1209="","",係数3!G1209)</f>
        <v>広島ガス(株)_(参考値)事業者全体</v>
      </c>
      <c r="BB1209" s="19">
        <f t="shared" si="36"/>
        <v>0</v>
      </c>
      <c r="BD1209" s="19" t="e">
        <f>IF(#REF!="","",#REF!)</f>
        <v>#REF!</v>
      </c>
    </row>
    <row r="1210" spans="47:56">
      <c r="AU1210" s="19" t="str">
        <f>IF(係数3!A1210="","",係数3!A1210)</f>
        <v>A0824</v>
      </c>
      <c r="AV1210" s="19" t="str">
        <f>IF(係数3!B1210="","",係数3!B1210)</f>
        <v>(株)IQg</v>
      </c>
      <c r="AW1210" s="19" t="str">
        <f>IF(係数3!C1210="","",係数3!C1210)</f>
        <v/>
      </c>
      <c r="AX1210" s="19">
        <f>IF(係数3!D1210="","",係数3!D1210)</f>
        <v>6.38E-4</v>
      </c>
      <c r="AY1210" s="19">
        <f>IF(係数3!E1210="","",係数3!E1210)</f>
        <v>6.38E-4</v>
      </c>
      <c r="AZ1210" s="19" t="str">
        <f>IF(係数3!F1210="","",係数3!F1210)</f>
        <v>(株)IQg</v>
      </c>
      <c r="BA1210" s="19" t="str">
        <f>IF(係数3!G1210="","",係数3!G1210)</f>
        <v>(株)IQg_</v>
      </c>
      <c r="BB1210" s="19">
        <f t="shared" si="36"/>
        <v>0.63800000000000001</v>
      </c>
      <c r="BD1210" s="19" t="e">
        <f>IF(#REF!="","",#REF!)</f>
        <v>#REF!</v>
      </c>
    </row>
    <row r="1211" spans="47:56">
      <c r="AU1211" s="19" t="str">
        <f>IF(係数3!A1211="","",係数3!A1211)</f>
        <v>A0825</v>
      </c>
      <c r="AV1211" s="19" t="str">
        <f>IF(係数3!B1211="","",係数3!B1211)</f>
        <v>最適でんき(株)（旧：エナジーサプライ(株)）</v>
      </c>
      <c r="AW1211" s="19" t="str">
        <f>IF(係数3!C1211="","",係数3!C1211)</f>
        <v/>
      </c>
      <c r="AX1211" s="19">
        <f>IF(係数3!D1211="","",係数3!D1211)</f>
        <v>4.7600000000000002E-4</v>
      </c>
      <c r="AY1211" s="19">
        <f>IF(係数3!E1211="","",係数3!E1211)</f>
        <v>4.7600000000000002E-4</v>
      </c>
      <c r="AZ1211" s="19" t="str">
        <f>IF(係数3!F1211="","",係数3!F1211)</f>
        <v>最適でんき(株)（旧：エナジーサプライ(株)）</v>
      </c>
      <c r="BA1211" s="19" t="str">
        <f>IF(係数3!G1211="","",係数3!G1211)</f>
        <v>最適でんき(株)（旧：エナジーサプライ(株)）_</v>
      </c>
      <c r="BB1211" s="19">
        <f t="shared" si="36"/>
        <v>0.47600000000000003</v>
      </c>
      <c r="BD1211" s="19" t="e">
        <f>IF(#REF!="","",#REF!)</f>
        <v>#REF!</v>
      </c>
    </row>
    <row r="1212" spans="47:56">
      <c r="AU1212" s="19" t="str">
        <f>IF(係数3!A1212="","",係数3!A1212)</f>
        <v>A0826</v>
      </c>
      <c r="AV1212" s="19" t="str">
        <f>IF(係数3!B1212="","",係数3!B1212)</f>
        <v>(株)FPS</v>
      </c>
      <c r="AW1212" s="19" t="str">
        <f>IF(係数3!C1212="","",係数3!C1212)</f>
        <v>メニューA</v>
      </c>
      <c r="AX1212" s="19">
        <f>IF(係数3!D1212="","",係数3!D1212)</f>
        <v>0</v>
      </c>
      <c r="AY1212" s="19">
        <f>IF(係数3!E1212="","",係数3!E1212)</f>
        <v>0</v>
      </c>
      <c r="AZ1212" s="19" t="str">
        <f>IF(係数3!F1212="","",係数3!F1212)</f>
        <v>(株)FPS</v>
      </c>
      <c r="BA1212" s="19" t="str">
        <f>IF(係数3!G1212="","",係数3!G1212)</f>
        <v>(株)FPS_メニューA</v>
      </c>
      <c r="BB1212" s="19">
        <f t="shared" si="36"/>
        <v>0</v>
      </c>
      <c r="BD1212" s="19" t="e">
        <f>IF(#REF!="","",#REF!)</f>
        <v>#REF!</v>
      </c>
    </row>
    <row r="1213" spans="47:56">
      <c r="AU1213" s="19" t="str">
        <f>IF(係数3!A1213="","",係数3!A1213)</f>
        <v/>
      </c>
      <c r="AV1213" s="19" t="str">
        <f>IF(係数3!B1213="","",係数3!B1213)</f>
        <v/>
      </c>
      <c r="AW1213" s="19" t="str">
        <f>IF(係数3!C1213="","",係数3!C1213)</f>
        <v>メニューB</v>
      </c>
      <c r="AX1213" s="19">
        <f>IF(係数3!D1213="","",係数3!D1213)</f>
        <v>0</v>
      </c>
      <c r="AY1213" s="19">
        <f>IF(係数3!E1213="","",係数3!E1213)</f>
        <v>0</v>
      </c>
      <c r="AZ1213" s="19" t="str">
        <f>IF(係数3!F1213="","",係数3!F1213)</f>
        <v>(株)FPS</v>
      </c>
      <c r="BA1213" s="19" t="str">
        <f>IF(係数3!G1213="","",係数3!G1213)</f>
        <v>(株)FPS_メニューB</v>
      </c>
      <c r="BB1213" s="19">
        <f t="shared" si="36"/>
        <v>0</v>
      </c>
      <c r="BD1213" s="19" t="e">
        <f>IF(#REF!="","",#REF!)</f>
        <v>#REF!</v>
      </c>
    </row>
    <row r="1214" spans="47:56">
      <c r="AU1214" s="19" t="str">
        <f>IF(係数3!A1214="","",係数3!A1214)</f>
        <v/>
      </c>
      <c r="AV1214" s="19" t="str">
        <f>IF(係数3!B1214="","",係数3!B1214)</f>
        <v/>
      </c>
      <c r="AW1214" s="19" t="str">
        <f>IF(係数3!C1214="","",係数3!C1214)</f>
        <v>メニューC</v>
      </c>
      <c r="AX1214" s="19">
        <f>IF(係数3!D1214="","",係数3!D1214)</f>
        <v>1.6699999999999999E-4</v>
      </c>
      <c r="AY1214" s="19">
        <f>IF(係数3!E1214="","",係数3!E1214)</f>
        <v>1.6699999999999999E-4</v>
      </c>
      <c r="AZ1214" s="19" t="str">
        <f>IF(係数3!F1214="","",係数3!F1214)</f>
        <v>(株)FPS</v>
      </c>
      <c r="BA1214" s="19" t="str">
        <f>IF(係数3!G1214="","",係数3!G1214)</f>
        <v>(株)FPS_メニューC</v>
      </c>
      <c r="BB1214" s="19">
        <f t="shared" si="36"/>
        <v>0.16699999999999998</v>
      </c>
      <c r="BD1214" s="19" t="e">
        <f>IF(#REF!="","",#REF!)</f>
        <v>#REF!</v>
      </c>
    </row>
    <row r="1215" spans="47:56">
      <c r="AU1215" s="19" t="str">
        <f>IF(係数3!A1215="","",係数3!A1215)</f>
        <v/>
      </c>
      <c r="AV1215" s="19" t="str">
        <f>IF(係数3!B1215="","",係数3!B1215)</f>
        <v/>
      </c>
      <c r="AW1215" s="19" t="str">
        <f>IF(係数3!C1215="","",係数3!C1215)</f>
        <v>メニューD</v>
      </c>
      <c r="AX1215" s="19">
        <f>IF(係数3!D1215="","",係数3!D1215)</f>
        <v>2.13E-4</v>
      </c>
      <c r="AY1215" s="19">
        <f>IF(係数3!E1215="","",係数3!E1215)</f>
        <v>2.13E-4</v>
      </c>
      <c r="AZ1215" s="19" t="str">
        <f>IF(係数3!F1215="","",係数3!F1215)</f>
        <v>(株)FPS</v>
      </c>
      <c r="BA1215" s="19" t="str">
        <f>IF(係数3!G1215="","",係数3!G1215)</f>
        <v>(株)FPS_メニューD</v>
      </c>
      <c r="BB1215" s="19">
        <f t="shared" si="36"/>
        <v>0.21299999999999999</v>
      </c>
      <c r="BD1215" s="19" t="e">
        <f>IF(#REF!="","",#REF!)</f>
        <v>#REF!</v>
      </c>
    </row>
    <row r="1216" spans="47:56">
      <c r="AU1216" s="19" t="str">
        <f>IF(係数3!A1216="","",係数3!A1216)</f>
        <v/>
      </c>
      <c r="AV1216" s="19" t="str">
        <f>IF(係数3!B1216="","",係数3!B1216)</f>
        <v/>
      </c>
      <c r="AW1216" s="19" t="str">
        <f>IF(係数3!C1216="","",係数3!C1216)</f>
        <v>メニューE</v>
      </c>
      <c r="AX1216" s="19">
        <f>IF(係数3!D1216="","",係数3!D1216)</f>
        <v>3.0499999999999999E-4</v>
      </c>
      <c r="AY1216" s="19">
        <f>IF(係数3!E1216="","",係数3!E1216)</f>
        <v>3.0499999999999999E-4</v>
      </c>
      <c r="AZ1216" s="19" t="str">
        <f>IF(係数3!F1216="","",係数3!F1216)</f>
        <v>(株)FPS</v>
      </c>
      <c r="BA1216" s="19" t="str">
        <f>IF(係数3!G1216="","",係数3!G1216)</f>
        <v>(株)FPS_メニューE</v>
      </c>
      <c r="BB1216" s="19">
        <f t="shared" si="36"/>
        <v>0.30499999999999999</v>
      </c>
      <c r="BD1216" s="19" t="e">
        <f>IF(#REF!="","",#REF!)</f>
        <v>#REF!</v>
      </c>
    </row>
    <row r="1217" spans="47:56">
      <c r="AU1217" s="19" t="str">
        <f>IF(係数3!A1217="","",係数3!A1217)</f>
        <v/>
      </c>
      <c r="AV1217" s="19" t="str">
        <f>IF(係数3!B1217="","",係数3!B1217)</f>
        <v/>
      </c>
      <c r="AW1217" s="19" t="str">
        <f>IF(係数3!C1217="","",係数3!C1217)</f>
        <v>メニューF</v>
      </c>
      <c r="AX1217" s="19">
        <f>IF(係数3!D1217="","",係数3!D1217)</f>
        <v>3.97E-4</v>
      </c>
      <c r="AY1217" s="19">
        <f>IF(係数3!E1217="","",係数3!E1217)</f>
        <v>3.97E-4</v>
      </c>
      <c r="AZ1217" s="19" t="str">
        <f>IF(係数3!F1217="","",係数3!F1217)</f>
        <v>(株)FPS</v>
      </c>
      <c r="BA1217" s="19" t="str">
        <f>IF(係数3!G1217="","",係数3!G1217)</f>
        <v>(株)FPS_メニューF</v>
      </c>
      <c r="BB1217" s="19">
        <f t="shared" si="36"/>
        <v>0.39700000000000002</v>
      </c>
      <c r="BD1217" s="19" t="e">
        <f>IF(#REF!="","",#REF!)</f>
        <v>#REF!</v>
      </c>
    </row>
    <row r="1218" spans="47:56">
      <c r="AU1218" s="19" t="str">
        <f>IF(係数3!A1218="","",係数3!A1218)</f>
        <v/>
      </c>
      <c r="AV1218" s="19" t="str">
        <f>IF(係数3!B1218="","",係数3!B1218)</f>
        <v/>
      </c>
      <c r="AW1218" s="19" t="str">
        <f>IF(係数3!C1218="","",係数3!C1218)</f>
        <v>メニューG(残差)</v>
      </c>
      <c r="AX1218" s="19">
        <f>IF(係数3!D1218="","",係数3!D1218)</f>
        <v>4.57E-4</v>
      </c>
      <c r="AY1218" s="19">
        <f>IF(係数3!E1218="","",係数3!E1218)</f>
        <v>4.57E-4</v>
      </c>
      <c r="AZ1218" s="19" t="str">
        <f>IF(係数3!F1218="","",係数3!F1218)</f>
        <v>(株)FPS</v>
      </c>
      <c r="BA1218" s="19" t="str">
        <f>IF(係数3!G1218="","",係数3!G1218)</f>
        <v>(株)FPS_メニューG(残差)</v>
      </c>
      <c r="BB1218" s="19">
        <f t="shared" si="36"/>
        <v>0.45700000000000002</v>
      </c>
      <c r="BD1218" s="19" t="e">
        <f>IF(#REF!="","",#REF!)</f>
        <v>#REF!</v>
      </c>
    </row>
    <row r="1219" spans="47:56">
      <c r="AU1219" s="19" t="str">
        <f>IF(係数3!A1219="","",係数3!A1219)</f>
        <v/>
      </c>
      <c r="AV1219" s="19" t="str">
        <f>IF(係数3!B1219="","",係数3!B1219)</f>
        <v/>
      </c>
      <c r="AW1219" s="19" t="str">
        <f>IF(係数3!C1219="","",係数3!C1219)</f>
        <v>(参考値)事業者全体</v>
      </c>
      <c r="AX1219" s="19">
        <f>IF(係数3!D1219="","",係数3!D1219)</f>
        <v>4.2499999999999998E-4</v>
      </c>
      <c r="AY1219" s="19">
        <f>IF(係数3!E1219="","",係数3!E1219)</f>
        <v>4.2499999999999998E-4</v>
      </c>
      <c r="AZ1219" s="19" t="str">
        <f>IF(係数3!F1219="","",係数3!F1219)</f>
        <v>(株)FPS</v>
      </c>
      <c r="BA1219" s="19" t="str">
        <f>IF(係数3!G1219="","",係数3!G1219)</f>
        <v>(株)FPS_(参考値)事業者全体</v>
      </c>
      <c r="BB1219" s="19">
        <f t="shared" si="36"/>
        <v>0.42499999999999999</v>
      </c>
      <c r="BD1219" s="19" t="e">
        <f>IF(#REF!="","",#REF!)</f>
        <v>#REF!</v>
      </c>
    </row>
    <row r="1220" spans="47:56">
      <c r="AU1220" s="19" t="str">
        <f>IF(係数3!A1220="","",係数3!A1220)</f>
        <v>A0827</v>
      </c>
      <c r="AV1220" s="19" t="str">
        <f>IF(係数3!B1220="","",係数3!B1220)</f>
        <v>大熊るるるん電力(株)</v>
      </c>
      <c r="AW1220" s="19" t="str">
        <f>IF(係数3!C1220="","",係数3!C1220)</f>
        <v/>
      </c>
      <c r="AX1220" s="19">
        <f>IF(係数3!D1220="","",係数3!D1220)</f>
        <v>5.7399999999999997E-4</v>
      </c>
      <c r="AY1220" s="19">
        <f>IF(係数3!E1220="","",係数3!E1220)</f>
        <v>5.7399999999999997E-4</v>
      </c>
      <c r="AZ1220" s="19" t="str">
        <f>IF(係数3!F1220="","",係数3!F1220)</f>
        <v>大熊るるるん電力(株)</v>
      </c>
      <c r="BA1220" s="19" t="str">
        <f>IF(係数3!G1220="","",係数3!G1220)</f>
        <v>大熊るるるん電力(株)_</v>
      </c>
      <c r="BB1220" s="19">
        <f t="shared" si="36"/>
        <v>0.57399999999999995</v>
      </c>
      <c r="BD1220" s="19" t="e">
        <f>IF(#REF!="","",#REF!)</f>
        <v>#REF!</v>
      </c>
    </row>
    <row r="1221" spans="47:56">
      <c r="AU1221" s="19" t="str">
        <f>IF(係数3!A1221="","",係数3!A1221)</f>
        <v>A0829</v>
      </c>
      <c r="AV1221" s="19" t="str">
        <f>IF(係数3!B1221="","",係数3!B1221)</f>
        <v>(株)レックス</v>
      </c>
      <c r="AW1221" s="19" t="str">
        <f>IF(係数3!C1221="","",係数3!C1221)</f>
        <v>メニューA</v>
      </c>
      <c r="AX1221" s="19">
        <f>IF(係数3!D1221="","",係数3!D1221)</f>
        <v>5.4699999999999996E-4</v>
      </c>
      <c r="AY1221" s="19">
        <f>IF(係数3!E1221="","",係数3!E1221)</f>
        <v>5.4699999999999996E-4</v>
      </c>
      <c r="AZ1221" s="19" t="str">
        <f>IF(係数3!F1221="","",係数3!F1221)</f>
        <v>(株)レックス</v>
      </c>
      <c r="BA1221" s="19" t="str">
        <f>IF(係数3!G1221="","",係数3!G1221)</f>
        <v>(株)レックス_メニューA</v>
      </c>
      <c r="BB1221" s="19">
        <f t="shared" si="36"/>
        <v>0.54699999999999993</v>
      </c>
      <c r="BD1221" s="19" t="e">
        <f>IF(#REF!="","",#REF!)</f>
        <v>#REF!</v>
      </c>
    </row>
    <row r="1222" spans="47:56">
      <c r="AU1222" s="19" t="str">
        <f>IF(係数3!A1222="","",係数3!A1222)</f>
        <v/>
      </c>
      <c r="AV1222" s="19" t="str">
        <f>IF(係数3!B1222="","",係数3!B1222)</f>
        <v/>
      </c>
      <c r="AW1222" s="19" t="str">
        <f>IF(係数3!C1222="","",係数3!C1222)</f>
        <v>(参考値)事業者全体</v>
      </c>
      <c r="AX1222" s="19">
        <f>IF(係数3!D1222="","",係数3!D1222)</f>
        <v>5.4699999999999996E-4</v>
      </c>
      <c r="AY1222" s="19">
        <f>IF(係数3!E1222="","",係数3!E1222)</f>
        <v>5.4699999999999996E-4</v>
      </c>
      <c r="AZ1222" s="19" t="str">
        <f>IF(係数3!F1222="","",係数3!F1222)</f>
        <v>(株)レックス</v>
      </c>
      <c r="BA1222" s="19" t="str">
        <f>IF(係数3!G1222="","",係数3!G1222)</f>
        <v>(株)レックス_(参考値)事業者全体</v>
      </c>
      <c r="BB1222" s="19">
        <f t="shared" ref="BB1222:BB1285" si="37">AY1222*1000</f>
        <v>0.54699999999999993</v>
      </c>
      <c r="BD1222" s="19" t="e">
        <f>IF(#REF!="","",#REF!)</f>
        <v>#REF!</v>
      </c>
    </row>
    <row r="1223" spans="47:56">
      <c r="AU1223" s="19" t="str">
        <f>IF(係数3!A1223="","",係数3!A1223)</f>
        <v>A0831</v>
      </c>
      <c r="AV1223" s="19" t="str">
        <f>IF(係数3!B1223="","",係数3!B1223)</f>
        <v>おきたま新電力(株)</v>
      </c>
      <c r="AW1223" s="19" t="str">
        <f>IF(係数3!C1223="","",係数3!C1223)</f>
        <v>メニューA</v>
      </c>
      <c r="AX1223" s="19">
        <f>IF(係数3!D1223="","",係数3!D1223)</f>
        <v>0</v>
      </c>
      <c r="AY1223" s="19">
        <f>IF(係数3!E1223="","",係数3!E1223)</f>
        <v>0</v>
      </c>
      <c r="AZ1223" s="19" t="str">
        <f>IF(係数3!F1223="","",係数3!F1223)</f>
        <v>おきたま新電力(株)</v>
      </c>
      <c r="BA1223" s="19" t="str">
        <f>IF(係数3!G1223="","",係数3!G1223)</f>
        <v>おきたま新電力(株)_メニューA</v>
      </c>
      <c r="BB1223" s="19">
        <f t="shared" si="37"/>
        <v>0</v>
      </c>
      <c r="BD1223" s="19" t="e">
        <f>IF(#REF!="","",#REF!)</f>
        <v>#REF!</v>
      </c>
    </row>
    <row r="1224" spans="47:56">
      <c r="AU1224" s="19" t="str">
        <f>IF(係数3!A1224="","",係数3!A1224)</f>
        <v/>
      </c>
      <c r="AV1224" s="19" t="str">
        <f>IF(係数3!B1224="","",係数3!B1224)</f>
        <v/>
      </c>
      <c r="AW1224" s="19" t="str">
        <f>IF(係数3!C1224="","",係数3!C1224)</f>
        <v>メニューB(残差)</v>
      </c>
      <c r="AX1224" s="19">
        <f>IF(係数3!D1224="","",係数3!D1224)</f>
        <v>5.9800000000000001E-4</v>
      </c>
      <c r="AY1224" s="19">
        <f>IF(係数3!E1224="","",係数3!E1224)</f>
        <v>5.9800000000000001E-4</v>
      </c>
      <c r="AZ1224" s="19" t="str">
        <f>IF(係数3!F1224="","",係数3!F1224)</f>
        <v>おきたま新電力(株)</v>
      </c>
      <c r="BA1224" s="19" t="str">
        <f>IF(係数3!G1224="","",係数3!G1224)</f>
        <v>おきたま新電力(株)_メニューB(残差)</v>
      </c>
      <c r="BB1224" s="19">
        <f t="shared" si="37"/>
        <v>0.59799999999999998</v>
      </c>
      <c r="BD1224" s="19" t="e">
        <f>IF(#REF!="","",#REF!)</f>
        <v>#REF!</v>
      </c>
    </row>
    <row r="1225" spans="47:56">
      <c r="AU1225" s="19" t="str">
        <f>IF(係数3!A1225="","",係数3!A1225)</f>
        <v/>
      </c>
      <c r="AV1225" s="19" t="str">
        <f>IF(係数3!B1225="","",係数3!B1225)</f>
        <v/>
      </c>
      <c r="AW1225" s="19" t="str">
        <f>IF(係数3!C1225="","",係数3!C1225)</f>
        <v>(参考値)事業者全体</v>
      </c>
      <c r="AX1225" s="19">
        <f>IF(係数3!D1225="","",係数3!D1225)</f>
        <v>5.1800000000000001E-4</v>
      </c>
      <c r="AY1225" s="19">
        <f>IF(係数3!E1225="","",係数3!E1225)</f>
        <v>5.1800000000000001E-4</v>
      </c>
      <c r="AZ1225" s="19" t="str">
        <f>IF(係数3!F1225="","",係数3!F1225)</f>
        <v>おきたま新電力(株)</v>
      </c>
      <c r="BA1225" s="19" t="str">
        <f>IF(係数3!G1225="","",係数3!G1225)</f>
        <v>おきたま新電力(株)_(参考値)事業者全体</v>
      </c>
      <c r="BB1225" s="19">
        <f t="shared" si="37"/>
        <v>0.51800000000000002</v>
      </c>
      <c r="BD1225" s="19" t="e">
        <f>IF(#REF!="","",#REF!)</f>
        <v>#REF!</v>
      </c>
    </row>
    <row r="1226" spans="47:56">
      <c r="AU1226" s="19" t="str">
        <f>IF(係数3!A1226="","",係数3!A1226)</f>
        <v>A0835</v>
      </c>
      <c r="AV1226" s="19" t="str">
        <f>IF(係数3!B1226="","",係数3!B1226)</f>
        <v>河原実業(株)</v>
      </c>
      <c r="AW1226" s="19" t="str">
        <f>IF(係数3!C1226="","",係数3!C1226)</f>
        <v/>
      </c>
      <c r="AX1226" s="19">
        <f>IF(係数3!D1226="","",係数3!D1226)</f>
        <v>4.8899999999999996E-4</v>
      </c>
      <c r="AY1226" s="19">
        <f>IF(係数3!E1226="","",係数3!E1226)</f>
        <v>4.8899999999999996E-4</v>
      </c>
      <c r="AZ1226" s="19" t="str">
        <f>IF(係数3!F1226="","",係数3!F1226)</f>
        <v>河原実業(株)</v>
      </c>
      <c r="BA1226" s="19" t="str">
        <f>IF(係数3!G1226="","",係数3!G1226)</f>
        <v>河原実業(株)_</v>
      </c>
      <c r="BB1226" s="19">
        <f t="shared" si="37"/>
        <v>0.48899999999999993</v>
      </c>
      <c r="BD1226" s="19" t="e">
        <f>IF(#REF!="","",#REF!)</f>
        <v>#REF!</v>
      </c>
    </row>
    <row r="1227" spans="47:56">
      <c r="AU1227" s="19" t="str">
        <f>IF(係数3!A1227="","",係数3!A1227)</f>
        <v>A0838</v>
      </c>
      <c r="AV1227" s="19" t="str">
        <f>IF(係数3!B1227="","",係数3!B1227)</f>
        <v>(株)stc</v>
      </c>
      <c r="AW1227" s="19" t="str">
        <f>IF(係数3!C1227="","",係数3!C1227)</f>
        <v/>
      </c>
      <c r="AX1227" s="19">
        <f>IF(係数3!D1227="","",係数3!D1227)</f>
        <v>4.2200000000000001E-4</v>
      </c>
      <c r="AY1227" s="19">
        <f>IF(係数3!E1227="","",係数3!E1227)</f>
        <v>4.2200000000000001E-4</v>
      </c>
      <c r="AZ1227" s="19" t="str">
        <f>IF(係数3!F1227="","",係数3!F1227)</f>
        <v>(株)stc</v>
      </c>
      <c r="BA1227" s="19" t="str">
        <f>IF(係数3!G1227="","",係数3!G1227)</f>
        <v>(株)stc_</v>
      </c>
      <c r="BB1227" s="19">
        <f t="shared" si="37"/>
        <v>0.42199999999999999</v>
      </c>
      <c r="BD1227" s="19" t="e">
        <f>IF(#REF!="","",#REF!)</f>
        <v>#REF!</v>
      </c>
    </row>
    <row r="1228" spans="47:56">
      <c r="AU1228" s="19" t="str">
        <f>IF(係数3!A1228="","",係数3!A1228)</f>
        <v>A0839</v>
      </c>
      <c r="AV1228" s="19" t="str">
        <f>IF(係数3!B1228="","",係数3!B1228)</f>
        <v>(株)工営エナジー</v>
      </c>
      <c r="AW1228" s="19" t="str">
        <f>IF(係数3!C1228="","",係数3!C1228)</f>
        <v>メニューA</v>
      </c>
      <c r="AX1228" s="19">
        <f>IF(係数3!D1228="","",係数3!D1228)</f>
        <v>2.0000000000000002E-5</v>
      </c>
      <c r="AY1228" s="19">
        <f>IF(係数3!E1228="","",係数3!E1228)</f>
        <v>2.0000000000000002E-5</v>
      </c>
      <c r="AZ1228" s="19" t="str">
        <f>IF(係数3!F1228="","",係数3!F1228)</f>
        <v>(株)工営エナジー</v>
      </c>
      <c r="BA1228" s="19" t="str">
        <f>IF(係数3!G1228="","",係数3!G1228)</f>
        <v>(株)工営エナジー_メニューA</v>
      </c>
      <c r="BB1228" s="19">
        <f t="shared" si="37"/>
        <v>0.02</v>
      </c>
      <c r="BD1228" s="19" t="e">
        <f>IF(#REF!="","",#REF!)</f>
        <v>#REF!</v>
      </c>
    </row>
    <row r="1229" spans="47:56">
      <c r="AU1229" s="19" t="str">
        <f>IF(係数3!A1229="","",係数3!A1229)</f>
        <v/>
      </c>
      <c r="AV1229" s="19" t="str">
        <f>IF(係数3!B1229="","",係数3!B1229)</f>
        <v/>
      </c>
      <c r="AW1229" s="19" t="str">
        <f>IF(係数3!C1229="","",係数3!C1229)</f>
        <v>(参考値)事業者全体</v>
      </c>
      <c r="AX1229" s="19">
        <f>IF(係数3!D1229="","",係数3!D1229)</f>
        <v>2.0000000000000002E-5</v>
      </c>
      <c r="AY1229" s="19">
        <f>IF(係数3!E1229="","",係数3!E1229)</f>
        <v>2.0000000000000002E-5</v>
      </c>
      <c r="AZ1229" s="19" t="str">
        <f>IF(係数3!F1229="","",係数3!F1229)</f>
        <v>(株)工営エナジー</v>
      </c>
      <c r="BA1229" s="19" t="str">
        <f>IF(係数3!G1229="","",係数3!G1229)</f>
        <v>(株)工営エナジー_(参考値)事業者全体</v>
      </c>
      <c r="BB1229" s="19">
        <f t="shared" si="37"/>
        <v>0.02</v>
      </c>
      <c r="BD1229" s="19" t="e">
        <f>IF(#REF!="","",#REF!)</f>
        <v>#REF!</v>
      </c>
    </row>
    <row r="1230" spans="47:56">
      <c r="AU1230" s="19" t="str">
        <f>IF(係数3!A1230="","",係数3!A1230)</f>
        <v>A0840</v>
      </c>
      <c r="AV1230" s="19" t="str">
        <f>IF(係数3!B1230="","",係数3!B1230)</f>
        <v>アースシグナルソリューションズ(株)</v>
      </c>
      <c r="AW1230" s="19" t="str">
        <f>IF(係数3!C1230="","",係数3!C1230)</f>
        <v/>
      </c>
      <c r="AX1230" s="19">
        <f>IF(係数3!D1230="","",係数3!D1230)</f>
        <v>8.8999999999999995E-5</v>
      </c>
      <c r="AY1230" s="19">
        <f>IF(係数3!E1230="","",係数3!E1230)</f>
        <v>8.8999999999999995E-5</v>
      </c>
      <c r="AZ1230" s="19" t="str">
        <f>IF(係数3!F1230="","",係数3!F1230)</f>
        <v>アースシグナルソリューションズ(株)</v>
      </c>
      <c r="BA1230" s="19" t="str">
        <f>IF(係数3!G1230="","",係数3!G1230)</f>
        <v>アースシグナルソリューションズ(株)_</v>
      </c>
      <c r="BB1230" s="19">
        <f t="shared" si="37"/>
        <v>8.8999999999999996E-2</v>
      </c>
      <c r="BD1230" s="19" t="e">
        <f>IF(#REF!="","",#REF!)</f>
        <v>#REF!</v>
      </c>
    </row>
    <row r="1231" spans="47:56">
      <c r="AU1231" s="19" t="str">
        <f>IF(係数3!A1231="","",係数3!A1231)</f>
        <v>A0843</v>
      </c>
      <c r="AV1231" s="19" t="str">
        <f>IF(係数3!B1231="","",係数3!B1231)</f>
        <v>シントウエナジー(株)</v>
      </c>
      <c r="AW1231" s="19" t="str">
        <f>IF(係数3!C1231="","",係数3!C1231)</f>
        <v/>
      </c>
      <c r="AX1231" s="19">
        <f>IF(係数3!D1231="","",係数3!D1231)</f>
        <v>2.8899999999999998E-4</v>
      </c>
      <c r="AY1231" s="19">
        <f>IF(係数3!E1231="","",係数3!E1231)</f>
        <v>2.8899999999999998E-4</v>
      </c>
      <c r="AZ1231" s="19" t="str">
        <f>IF(係数3!F1231="","",係数3!F1231)</f>
        <v>シントウエナジー(株)</v>
      </c>
      <c r="BA1231" s="19" t="str">
        <f>IF(係数3!G1231="","",係数3!G1231)</f>
        <v>シントウエナジー(株)_</v>
      </c>
      <c r="BB1231" s="19">
        <f t="shared" si="37"/>
        <v>0.28899999999999998</v>
      </c>
      <c r="BD1231" s="19" t="e">
        <f>IF(#REF!="","",#REF!)</f>
        <v>#REF!</v>
      </c>
    </row>
    <row r="1232" spans="47:56">
      <c r="AU1232" s="19" t="str">
        <f>IF(係数3!A1232="","",係数3!A1232)</f>
        <v>A0844</v>
      </c>
      <c r="AV1232" s="19" t="str">
        <f>IF(係数3!B1232="","",係数3!B1232)</f>
        <v>那須野ヶ原みらい電力(株)</v>
      </c>
      <c r="AW1232" s="19" t="str">
        <f>IF(係数3!C1232="","",係数3!C1232)</f>
        <v/>
      </c>
      <c r="AX1232" s="19">
        <f>IF(係数3!D1232="","",係数3!D1232)</f>
        <v>2.22E-4</v>
      </c>
      <c r="AY1232" s="19">
        <f>IF(係数3!E1232="","",係数3!E1232)</f>
        <v>2.22E-4</v>
      </c>
      <c r="AZ1232" s="19" t="str">
        <f>IF(係数3!F1232="","",係数3!F1232)</f>
        <v>那須野ヶ原みらい電力(株)</v>
      </c>
      <c r="BA1232" s="19" t="str">
        <f>IF(係数3!G1232="","",係数3!G1232)</f>
        <v>那須野ヶ原みらい電力(株)_</v>
      </c>
      <c r="BB1232" s="19">
        <f t="shared" si="37"/>
        <v>0.222</v>
      </c>
      <c r="BD1232" s="19" t="e">
        <f>IF(#REF!="","",#REF!)</f>
        <v>#REF!</v>
      </c>
    </row>
    <row r="1233" spans="47:56">
      <c r="AU1233" s="19" t="str">
        <f>IF(係数3!A1233="","",係数3!A1233)</f>
        <v>A0847</v>
      </c>
      <c r="AV1233" s="19" t="str">
        <f>IF(係数3!B1233="","",係数3!B1233)</f>
        <v>柏崎あい・あーるエナジー(株)</v>
      </c>
      <c r="AW1233" s="19" t="str">
        <f>IF(係数3!C1233="","",係数3!C1233)</f>
        <v/>
      </c>
      <c r="AX1233" s="19">
        <f>IF(係数3!D1233="","",係数3!D1233)</f>
        <v>5.7899999999999998E-4</v>
      </c>
      <c r="AY1233" s="19">
        <f>IF(係数3!E1233="","",係数3!E1233)</f>
        <v>5.7899999999999998E-4</v>
      </c>
      <c r="AZ1233" s="19" t="str">
        <f>IF(係数3!F1233="","",係数3!F1233)</f>
        <v>柏崎あい・あーるエナジー(株)</v>
      </c>
      <c r="BA1233" s="19" t="str">
        <f>IF(係数3!G1233="","",係数3!G1233)</f>
        <v>柏崎あい・あーるエナジー(株)_</v>
      </c>
      <c r="BB1233" s="19">
        <f t="shared" si="37"/>
        <v>0.57899999999999996</v>
      </c>
      <c r="BD1233" s="19" t="e">
        <f>IF(#REF!="","",#REF!)</f>
        <v>#REF!</v>
      </c>
    </row>
    <row r="1234" spans="47:56">
      <c r="AU1234" s="19" t="str">
        <f>IF(係数3!A1234="","",係数3!A1234)</f>
        <v>A0849</v>
      </c>
      <c r="AV1234" s="19" t="str">
        <f>IF(係数3!B1234="","",係数3!B1234)</f>
        <v>京セラ(株)</v>
      </c>
      <c r="AW1234" s="19" t="str">
        <f>IF(係数3!C1234="","",係数3!C1234)</f>
        <v>メニューA</v>
      </c>
      <c r="AX1234" s="19">
        <f>IF(係数3!D1234="","",係数3!D1234)</f>
        <v>0</v>
      </c>
      <c r="AY1234" s="19">
        <f>IF(係数3!E1234="","",係数3!E1234)</f>
        <v>0</v>
      </c>
      <c r="AZ1234" s="19" t="str">
        <f>IF(係数3!F1234="","",係数3!F1234)</f>
        <v>京セラ(株)</v>
      </c>
      <c r="BA1234" s="19" t="str">
        <f>IF(係数3!G1234="","",係数3!G1234)</f>
        <v>京セラ(株)_メニューA</v>
      </c>
      <c r="BB1234" s="19">
        <f t="shared" si="37"/>
        <v>0</v>
      </c>
      <c r="BD1234" s="19" t="e">
        <f>IF(#REF!="","",#REF!)</f>
        <v>#REF!</v>
      </c>
    </row>
    <row r="1235" spans="47:56">
      <c r="AU1235" s="19" t="str">
        <f>IF(係数3!A1235="","",係数3!A1235)</f>
        <v/>
      </c>
      <c r="AV1235" s="19" t="str">
        <f>IF(係数3!B1235="","",係数3!B1235)</f>
        <v/>
      </c>
      <c r="AW1235" s="19" t="str">
        <f>IF(係数3!C1235="","",係数3!C1235)</f>
        <v>(参考値)事業者全体</v>
      </c>
      <c r="AX1235" s="19">
        <f>IF(係数3!D1235="","",係数3!D1235)</f>
        <v>0</v>
      </c>
      <c r="AY1235" s="19">
        <f>IF(係数3!E1235="","",係数3!E1235)</f>
        <v>0</v>
      </c>
      <c r="AZ1235" s="19" t="str">
        <f>IF(係数3!F1235="","",係数3!F1235)</f>
        <v>京セラ(株)</v>
      </c>
      <c r="BA1235" s="19" t="str">
        <f>IF(係数3!G1235="","",係数3!G1235)</f>
        <v>京セラ(株)_(参考値)事業者全体</v>
      </c>
      <c r="BB1235" s="19">
        <f t="shared" si="37"/>
        <v>0</v>
      </c>
      <c r="BD1235" s="19" t="e">
        <f>IF(#REF!="","",#REF!)</f>
        <v>#REF!</v>
      </c>
    </row>
    <row r="1236" spans="47:56">
      <c r="AU1236" s="19" t="str">
        <f>IF(係数3!A1236="","",係数3!A1236)</f>
        <v>A0851</v>
      </c>
      <c r="AV1236" s="19" t="str">
        <f>IF(係数3!B1236="","",係数3!B1236)</f>
        <v>(株)鳥取みらい電力</v>
      </c>
      <c r="AW1236" s="19" t="str">
        <f>IF(係数3!C1236="","",係数3!C1236)</f>
        <v/>
      </c>
      <c r="AX1236" s="19">
        <f>IF(係数3!D1236="","",係数3!D1236)</f>
        <v>4.28E-4</v>
      </c>
      <c r="AY1236" s="19">
        <f>IF(係数3!E1236="","",係数3!E1236)</f>
        <v>4.28E-4</v>
      </c>
      <c r="AZ1236" s="19" t="str">
        <f>IF(係数3!F1236="","",係数3!F1236)</f>
        <v>(株)鳥取みらい電力</v>
      </c>
      <c r="BA1236" s="19" t="str">
        <f>IF(係数3!G1236="","",係数3!G1236)</f>
        <v>(株)鳥取みらい電力_</v>
      </c>
      <c r="BB1236" s="19">
        <f t="shared" si="37"/>
        <v>0.42799999999999999</v>
      </c>
      <c r="BD1236" s="19" t="e">
        <f>IF(#REF!="","",#REF!)</f>
        <v>#REF!</v>
      </c>
    </row>
    <row r="1237" spans="47:56">
      <c r="AU1237" s="19" t="str">
        <f>IF(係数3!A1237="","",係数3!A1237)</f>
        <v>A0852</v>
      </c>
      <c r="AV1237" s="19" t="str">
        <f>IF(係数3!B1237="","",係数3!B1237)</f>
        <v>鈴鹿グリーンエナジー(株)</v>
      </c>
      <c r="AW1237" s="19" t="str">
        <f>IF(係数3!C1237="","",係数3!C1237)</f>
        <v/>
      </c>
      <c r="AX1237" s="19">
        <f>IF(係数3!D1237="","",係数3!D1237)</f>
        <v>2.31E-4</v>
      </c>
      <c r="AY1237" s="19">
        <f>IF(係数3!E1237="","",係数3!E1237)</f>
        <v>2.31E-4</v>
      </c>
      <c r="AZ1237" s="19" t="str">
        <f>IF(係数3!F1237="","",係数3!F1237)</f>
        <v>鈴鹿グリーンエナジー(株)</v>
      </c>
      <c r="BA1237" s="19" t="str">
        <f>IF(係数3!G1237="","",係数3!G1237)</f>
        <v>鈴鹿グリーンエナジー(株)_</v>
      </c>
      <c r="BB1237" s="19">
        <f t="shared" si="37"/>
        <v>0.23100000000000001</v>
      </c>
      <c r="BD1237" s="19" t="e">
        <f>IF(#REF!="","",#REF!)</f>
        <v>#REF!</v>
      </c>
    </row>
    <row r="1238" spans="47:56">
      <c r="AU1238" s="19" t="str">
        <f>IF(係数3!A1238="","",係数3!A1238)</f>
        <v>A0853</v>
      </c>
      <c r="AV1238" s="19" t="str">
        <f>IF(係数3!B1238="","",係数3!B1238)</f>
        <v>一般社団法人東北自動車産業グリーンエネルギー普及協会</v>
      </c>
      <c r="AW1238" s="19" t="str">
        <f>IF(係数3!C1238="","",係数3!C1238)</f>
        <v/>
      </c>
      <c r="AX1238" s="19">
        <f>IF(係数3!D1238="","",係数3!D1238)</f>
        <v>0</v>
      </c>
      <c r="AY1238" s="19">
        <f>IF(係数3!E1238="","",係数3!E1238)</f>
        <v>0</v>
      </c>
      <c r="AZ1238" s="19" t="str">
        <f>IF(係数3!F1238="","",係数3!F1238)</f>
        <v>一般社団法人東北自動車産業グリーンエネルギー普及協会</v>
      </c>
      <c r="BA1238" s="19" t="str">
        <f>IF(係数3!G1238="","",係数3!G1238)</f>
        <v>一般社団法人東北自動車産業グリーンエネルギー普及協会_</v>
      </c>
      <c r="BB1238" s="19">
        <f t="shared" si="37"/>
        <v>0</v>
      </c>
      <c r="BD1238" s="19" t="e">
        <f>IF(#REF!="","",#REF!)</f>
        <v>#REF!</v>
      </c>
    </row>
    <row r="1239" spans="47:56">
      <c r="AU1239" s="19" t="str">
        <f>IF(係数3!A1239="","",係数3!A1239)</f>
        <v>A0854</v>
      </c>
      <c r="AV1239" s="19" t="str">
        <f>IF(係数3!B1239="","",係数3!B1239)</f>
        <v>刈谷知立みらい電力(株)</v>
      </c>
      <c r="AW1239" s="19" t="str">
        <f>IF(係数3!C1239="","",係数3!C1239)</f>
        <v>メニューA</v>
      </c>
      <c r="AX1239" s="19">
        <f>IF(係数3!D1239="","",係数3!D1239)</f>
        <v>3.0400000000000002E-4</v>
      </c>
      <c r="AY1239" s="19">
        <f>IF(係数3!E1239="","",係数3!E1239)</f>
        <v>3.0400000000000002E-4</v>
      </c>
      <c r="AZ1239" s="19" t="str">
        <f>IF(係数3!F1239="","",係数3!F1239)</f>
        <v>刈谷知立みらい電力(株)</v>
      </c>
      <c r="BA1239" s="19" t="str">
        <f>IF(係数3!G1239="","",係数3!G1239)</f>
        <v>刈谷知立みらい電力(株)_メニューA</v>
      </c>
      <c r="BB1239" s="19">
        <f t="shared" si="37"/>
        <v>0.30399999999999999</v>
      </c>
    </row>
    <row r="1240" spans="47:56">
      <c r="AU1240" s="19" t="str">
        <f>IF(係数3!A1240="","",係数3!A1240)</f>
        <v/>
      </c>
      <c r="AV1240" s="19" t="str">
        <f>IF(係数3!B1240="","",係数3!B1240)</f>
        <v/>
      </c>
      <c r="AW1240" s="19" t="str">
        <f>IF(係数3!C1240="","",係数3!C1240)</f>
        <v>(参考値)事業者全体</v>
      </c>
      <c r="AX1240" s="19">
        <f>IF(係数3!D1240="","",係数3!D1240)</f>
        <v>3.0400000000000002E-4</v>
      </c>
      <c r="AY1240" s="19">
        <f>IF(係数3!E1240="","",係数3!E1240)</f>
        <v>3.0400000000000002E-4</v>
      </c>
      <c r="AZ1240" s="19" t="str">
        <f>IF(係数3!F1240="","",係数3!F1240)</f>
        <v>刈谷知立みらい電力(株)</v>
      </c>
      <c r="BA1240" s="19" t="str">
        <f>IF(係数3!G1240="","",係数3!G1240)</f>
        <v>刈谷知立みらい電力(株)_(参考値)事業者全体</v>
      </c>
      <c r="BB1240" s="19">
        <f t="shared" si="37"/>
        <v>0.30399999999999999</v>
      </c>
    </row>
    <row r="1241" spans="47:56">
      <c r="AU1241" s="19" t="str">
        <f>IF(係数3!A1241="","",係数3!A1241)</f>
        <v>A0857</v>
      </c>
      <c r="AV1241" s="19" t="str">
        <f>IF(係数3!B1241="","",係数3!B1241)</f>
        <v>(株)パワーエックス</v>
      </c>
      <c r="AW1241" s="19" t="str">
        <f>IF(係数3!C1241="","",係数3!C1241)</f>
        <v>メニューA</v>
      </c>
      <c r="AX1241" s="19">
        <f>IF(係数3!D1241="","",係数3!D1241)</f>
        <v>2.9500000000000001E-4</v>
      </c>
      <c r="AY1241" s="19">
        <f>IF(係数3!E1241="","",係数3!E1241)</f>
        <v>2.9500000000000001E-4</v>
      </c>
      <c r="AZ1241" s="19" t="str">
        <f>IF(係数3!F1241="","",係数3!F1241)</f>
        <v>(株)パワーエックス</v>
      </c>
      <c r="BA1241" s="19" t="str">
        <f>IF(係数3!G1241="","",係数3!G1241)</f>
        <v>(株)パワーエックス_メニューA</v>
      </c>
      <c r="BB1241" s="19">
        <f t="shared" si="37"/>
        <v>0.29500000000000004</v>
      </c>
    </row>
    <row r="1242" spans="47:56">
      <c r="AU1242" s="19" t="str">
        <f>IF(係数3!A1242="","",係数3!A1242)</f>
        <v/>
      </c>
      <c r="AV1242" s="19" t="str">
        <f>IF(係数3!B1242="","",係数3!B1242)</f>
        <v/>
      </c>
      <c r="AW1242" s="19" t="str">
        <f>IF(係数3!C1242="","",係数3!C1242)</f>
        <v>メニューB</v>
      </c>
      <c r="AX1242" s="19">
        <f>IF(係数3!D1242="","",係数3!D1242)</f>
        <v>4.2999999999999999E-4</v>
      </c>
      <c r="AY1242" s="19">
        <f>IF(係数3!E1242="","",係数3!E1242)</f>
        <v>4.2999999999999999E-4</v>
      </c>
      <c r="AZ1242" s="19" t="str">
        <f>IF(係数3!F1242="","",係数3!F1242)</f>
        <v>(株)パワーエックス</v>
      </c>
      <c r="BA1242" s="19" t="str">
        <f>IF(係数3!G1242="","",係数3!G1242)</f>
        <v>(株)パワーエックス_メニューB</v>
      </c>
      <c r="BB1242" s="19">
        <f t="shared" si="37"/>
        <v>0.43</v>
      </c>
    </row>
    <row r="1243" spans="47:56">
      <c r="AU1243" s="19" t="str">
        <f>IF(係数3!A1243="","",係数3!A1243)</f>
        <v/>
      </c>
      <c r="AV1243" s="19" t="str">
        <f>IF(係数3!B1243="","",係数3!B1243)</f>
        <v/>
      </c>
      <c r="AW1243" s="19" t="str">
        <f>IF(係数3!C1243="","",係数3!C1243)</f>
        <v>メニューC(残差)</v>
      </c>
      <c r="AX1243" s="19">
        <f>IF(係数3!D1243="","",係数3!D1243)</f>
        <v>4.2200000000000001E-4</v>
      </c>
      <c r="AY1243" s="19">
        <f>IF(係数3!E1243="","",係数3!E1243)</f>
        <v>4.2200000000000001E-4</v>
      </c>
      <c r="AZ1243" s="19" t="str">
        <f>IF(係数3!F1243="","",係数3!F1243)</f>
        <v>(株)パワーエックス</v>
      </c>
      <c r="BA1243" s="19" t="str">
        <f>IF(係数3!G1243="","",係数3!G1243)</f>
        <v>(株)パワーエックス_メニューC(残差)</v>
      </c>
      <c r="BB1243" s="19">
        <f t="shared" si="37"/>
        <v>0.42199999999999999</v>
      </c>
    </row>
    <row r="1244" spans="47:56">
      <c r="AU1244" s="19" t="str">
        <f>IF(係数3!A1244="","",係数3!A1244)</f>
        <v/>
      </c>
      <c r="AV1244" s="19" t="str">
        <f>IF(係数3!B1244="","",係数3!B1244)</f>
        <v/>
      </c>
      <c r="AW1244" s="19" t="str">
        <f>IF(係数3!C1244="","",係数3!C1244)</f>
        <v>(参考値)事業者全体</v>
      </c>
      <c r="AX1244" s="19">
        <f>IF(係数3!D1244="","",係数3!D1244)</f>
        <v>1.023E-3</v>
      </c>
      <c r="AY1244" s="19">
        <f>IF(係数3!E1244="","",係数3!E1244)</f>
        <v>1.023E-3</v>
      </c>
      <c r="AZ1244" s="19" t="str">
        <f>IF(係数3!F1244="","",係数3!F1244)</f>
        <v>(株)パワーエックス</v>
      </c>
      <c r="BA1244" s="19" t="str">
        <f>IF(係数3!G1244="","",係数3!G1244)</f>
        <v>(株)パワーエックス_(参考値)事業者全体</v>
      </c>
      <c r="BB1244" s="19">
        <f t="shared" si="37"/>
        <v>1.0230000000000001</v>
      </c>
    </row>
    <row r="1245" spans="47:56">
      <c r="AU1245" s="19" t="str">
        <f>IF(係数3!A1245="","",係数3!A1245)</f>
        <v>A0859</v>
      </c>
      <c r="AV1245" s="19" t="str">
        <f>IF(係数3!B1245="","",係数3!B1245)</f>
        <v>いちのみや未来エネルギー(株)</v>
      </c>
      <c r="AW1245" s="19" t="str">
        <f>IF(係数3!C1245="","",係数3!C1245)</f>
        <v>メニューA</v>
      </c>
      <c r="AX1245" s="19">
        <f>IF(係数3!D1245="","",係数3!D1245)</f>
        <v>0</v>
      </c>
      <c r="AY1245" s="19">
        <f>IF(係数3!E1245="","",係数3!E1245)</f>
        <v>0</v>
      </c>
      <c r="AZ1245" s="19" t="str">
        <f>IF(係数3!F1245="","",係数3!F1245)</f>
        <v>いちのみや未来エネルギー(株)</v>
      </c>
      <c r="BA1245" s="19" t="str">
        <f>IF(係数3!G1245="","",係数3!G1245)</f>
        <v>いちのみや未来エネルギー(株)_メニューA</v>
      </c>
      <c r="BB1245" s="19">
        <f t="shared" si="37"/>
        <v>0</v>
      </c>
    </row>
    <row r="1246" spans="47:56">
      <c r="AU1246" s="19" t="str">
        <f>IF(係数3!A1246="","",係数3!A1246)</f>
        <v/>
      </c>
      <c r="AV1246" s="19" t="str">
        <f>IF(係数3!B1246="","",係数3!B1246)</f>
        <v/>
      </c>
      <c r="AW1246" s="19" t="str">
        <f>IF(係数3!C1246="","",係数3!C1246)</f>
        <v>(参考値)事業者全体</v>
      </c>
      <c r="AX1246" s="19">
        <f>IF(係数3!D1246="","",係数3!D1246)</f>
        <v>0</v>
      </c>
      <c r="AY1246" s="19">
        <f>IF(係数3!E1246="","",係数3!E1246)</f>
        <v>0</v>
      </c>
      <c r="AZ1246" s="19" t="str">
        <f>IF(係数3!F1246="","",係数3!F1246)</f>
        <v>いちのみや未来エネルギー(株)</v>
      </c>
      <c r="BA1246" s="19" t="str">
        <f>IF(係数3!G1246="","",係数3!G1246)</f>
        <v>いちのみや未来エネルギー(株)_(参考値)事業者全体</v>
      </c>
      <c r="BB1246" s="19">
        <f t="shared" si="37"/>
        <v>0</v>
      </c>
    </row>
    <row r="1247" spans="47:56">
      <c r="AU1247" s="19" t="str">
        <f>IF(係数3!A1247="","",係数3!A1247)</f>
        <v>A0860</v>
      </c>
      <c r="AV1247" s="19" t="str">
        <f>IF(係数3!B1247="","",係数3!B1247)</f>
        <v>岡谷酸素(株)</v>
      </c>
      <c r="AW1247" s="19" t="str">
        <f>IF(係数3!C1247="","",係数3!C1247)</f>
        <v/>
      </c>
      <c r="AX1247" s="19">
        <f>IF(係数3!D1247="","",係数3!D1247)</f>
        <v>6.2500000000000001E-4</v>
      </c>
      <c r="AY1247" s="19">
        <f>IF(係数3!E1247="","",係数3!E1247)</f>
        <v>6.2500000000000001E-4</v>
      </c>
      <c r="AZ1247" s="19" t="str">
        <f>IF(係数3!F1247="","",係数3!F1247)</f>
        <v>岡谷酸素(株)</v>
      </c>
      <c r="BA1247" s="19" t="str">
        <f>IF(係数3!G1247="","",係数3!G1247)</f>
        <v>岡谷酸素(株)_</v>
      </c>
      <c r="BB1247" s="19">
        <f t="shared" si="37"/>
        <v>0.625</v>
      </c>
    </row>
    <row r="1248" spans="47:56">
      <c r="AU1248" s="19" t="str">
        <f>IF(係数3!A1248="","",係数3!A1248)</f>
        <v>A0863</v>
      </c>
      <c r="AV1248" s="19" t="str">
        <f>IF(係数3!B1248="","",係数3!B1248)</f>
        <v>(株)絆</v>
      </c>
      <c r="AW1248" s="19" t="str">
        <f>IF(係数3!C1248="","",係数3!C1248)</f>
        <v/>
      </c>
      <c r="AX1248" s="19">
        <f>IF(係数3!D1248="","",係数3!D1248)</f>
        <v>6.1600000000000001E-4</v>
      </c>
      <c r="AY1248" s="19">
        <f>IF(係数3!E1248="","",係数3!E1248)</f>
        <v>6.1600000000000001E-4</v>
      </c>
      <c r="AZ1248" s="19" t="str">
        <f>IF(係数3!F1248="","",係数3!F1248)</f>
        <v>(株)絆</v>
      </c>
      <c r="BA1248" s="19" t="str">
        <f>IF(係数3!G1248="","",係数3!G1248)</f>
        <v>(株)絆_</v>
      </c>
      <c r="BB1248" s="19">
        <f t="shared" si="37"/>
        <v>0.61599999999999999</v>
      </c>
    </row>
    <row r="1249" spans="47:54">
      <c r="AU1249" s="19" t="str">
        <f>IF(係数3!A1249="","",係数3!A1249)</f>
        <v>A0865</v>
      </c>
      <c r="AV1249" s="19" t="str">
        <f>IF(係数3!B1249="","",係数3!B1249)</f>
        <v>東北エネルギーサービス(株)</v>
      </c>
      <c r="AW1249" s="19" t="str">
        <f>IF(係数3!C1249="","",係数3!C1249)</f>
        <v>メニューA</v>
      </c>
      <c r="AX1249" s="19">
        <f>IF(係数3!D1249="","",係数3!D1249)</f>
        <v>1.2899999999999999E-4</v>
      </c>
      <c r="AY1249" s="19">
        <f>IF(係数3!E1249="","",係数3!E1249)</f>
        <v>1.2899999999999999E-4</v>
      </c>
      <c r="AZ1249" s="19" t="str">
        <f>IF(係数3!F1249="","",係数3!F1249)</f>
        <v>東北エネルギーサービス(株)</v>
      </c>
      <c r="BA1249" s="19" t="str">
        <f>IF(係数3!G1249="","",係数3!G1249)</f>
        <v>東北エネルギーサービス(株)_メニューA</v>
      </c>
      <c r="BB1249" s="19">
        <f t="shared" si="37"/>
        <v>0.129</v>
      </c>
    </row>
    <row r="1250" spans="47:54">
      <c r="AU1250" s="19" t="str">
        <f>IF(係数3!A1250="","",係数3!A1250)</f>
        <v/>
      </c>
      <c r="AV1250" s="19" t="str">
        <f>IF(係数3!B1250="","",係数3!B1250)</f>
        <v/>
      </c>
      <c r="AW1250" s="19" t="str">
        <f>IF(係数3!C1250="","",係数3!C1250)</f>
        <v>メニューB</v>
      </c>
      <c r="AX1250" s="19">
        <f>IF(係数3!D1250="","",係数3!D1250)</f>
        <v>1.4799999999999999E-4</v>
      </c>
      <c r="AY1250" s="19">
        <f>IF(係数3!E1250="","",係数3!E1250)</f>
        <v>1.4799999999999999E-4</v>
      </c>
      <c r="AZ1250" s="19" t="str">
        <f>IF(係数3!F1250="","",係数3!F1250)</f>
        <v>東北エネルギーサービス(株)</v>
      </c>
      <c r="BA1250" s="19" t="str">
        <f>IF(係数3!G1250="","",係数3!G1250)</f>
        <v>東北エネルギーサービス(株)_メニューB</v>
      </c>
      <c r="BB1250" s="19">
        <f t="shared" si="37"/>
        <v>0.14799999999999999</v>
      </c>
    </row>
    <row r="1251" spans="47:54">
      <c r="AU1251" s="19" t="str">
        <f>IF(係数3!A1251="","",係数3!A1251)</f>
        <v/>
      </c>
      <c r="AV1251" s="19" t="str">
        <f>IF(係数3!B1251="","",係数3!B1251)</f>
        <v/>
      </c>
      <c r="AW1251" s="19" t="str">
        <f>IF(係数3!C1251="","",係数3!C1251)</f>
        <v>メニューC</v>
      </c>
      <c r="AX1251" s="19">
        <f>IF(係数3!D1251="","",係数3!D1251)</f>
        <v>9.7999999999999997E-5</v>
      </c>
      <c r="AY1251" s="19">
        <f>IF(係数3!E1251="","",係数3!E1251)</f>
        <v>9.7999999999999997E-5</v>
      </c>
      <c r="AZ1251" s="19" t="str">
        <f>IF(係数3!F1251="","",係数3!F1251)</f>
        <v>東北エネルギーサービス(株)</v>
      </c>
      <c r="BA1251" s="19" t="str">
        <f>IF(係数3!G1251="","",係数3!G1251)</f>
        <v>東北エネルギーサービス(株)_メニューC</v>
      </c>
      <c r="BB1251" s="19">
        <f t="shared" si="37"/>
        <v>9.8000000000000004E-2</v>
      </c>
    </row>
    <row r="1252" spans="47:54">
      <c r="AU1252" s="19" t="str">
        <f>IF(係数3!A1252="","",係数3!A1252)</f>
        <v/>
      </c>
      <c r="AV1252" s="19" t="str">
        <f>IF(係数3!B1252="","",係数3!B1252)</f>
        <v/>
      </c>
      <c r="AW1252" s="19" t="str">
        <f>IF(係数3!C1252="","",係数3!C1252)</f>
        <v>(参考値)事業者全体</v>
      </c>
      <c r="AX1252" s="19">
        <f>IF(係数3!D1252="","",係数3!D1252)</f>
        <v>1.2300000000000001E-4</v>
      </c>
      <c r="AY1252" s="19">
        <f>IF(係数3!E1252="","",係数3!E1252)</f>
        <v>1.2300000000000001E-4</v>
      </c>
      <c r="AZ1252" s="19" t="str">
        <f>IF(係数3!F1252="","",係数3!F1252)</f>
        <v>東北エネルギーサービス(株)</v>
      </c>
      <c r="BA1252" s="19" t="str">
        <f>IF(係数3!G1252="","",係数3!G1252)</f>
        <v>東北エネルギーサービス(株)_(参考値)事業者全体</v>
      </c>
      <c r="BB1252" s="19">
        <f t="shared" si="37"/>
        <v>0.12300000000000001</v>
      </c>
    </row>
    <row r="1253" spans="47:54">
      <c r="AU1253" s="19" t="str">
        <f>IF(係数3!A1253="","",係数3!A1253)</f>
        <v>A0866</v>
      </c>
      <c r="AV1253" s="19" t="str">
        <f>IF(係数3!B1253="","",係数3!B1253)</f>
        <v>(株)いなしきエナジー</v>
      </c>
      <c r="AW1253" s="19" t="str">
        <f>IF(係数3!C1253="","",係数3!C1253)</f>
        <v/>
      </c>
      <c r="AX1253" s="19">
        <f>IF(係数3!D1253="","",係数3!D1253)</f>
        <v>2.41E-4</v>
      </c>
      <c r="AY1253" s="19">
        <f>IF(係数3!E1253="","",係数3!E1253)</f>
        <v>2.41E-4</v>
      </c>
      <c r="AZ1253" s="19" t="str">
        <f>IF(係数3!F1253="","",係数3!F1253)</f>
        <v>(株)いなしきエナジー</v>
      </c>
      <c r="BA1253" s="19" t="str">
        <f>IF(係数3!G1253="","",係数3!G1253)</f>
        <v>(株)いなしきエナジー_</v>
      </c>
      <c r="BB1253" s="19">
        <f t="shared" si="37"/>
        <v>0.24099999999999999</v>
      </c>
    </row>
    <row r="1254" spans="47:54">
      <c r="AU1254" s="19" t="str">
        <f>IF(係数3!A1254="","",係数3!A1254)</f>
        <v>A0867</v>
      </c>
      <c r="AV1254" s="19" t="str">
        <f>IF(係数3!B1254="","",係数3!B1254)</f>
        <v>ながのスマートパワー(株)</v>
      </c>
      <c r="AW1254" s="19" t="str">
        <f>IF(係数3!C1254="","",係数3!C1254)</f>
        <v/>
      </c>
      <c r="AX1254" s="19">
        <f>IF(係数3!D1254="","",係数3!D1254)</f>
        <v>9.3999999999999994E-5</v>
      </c>
      <c r="AY1254" s="19">
        <f>IF(係数3!E1254="","",係数3!E1254)</f>
        <v>9.3999999999999994E-5</v>
      </c>
      <c r="AZ1254" s="19" t="str">
        <f>IF(係数3!F1254="","",係数3!F1254)</f>
        <v>ながのスマートパワー(株)</v>
      </c>
      <c r="BA1254" s="19" t="str">
        <f>IF(係数3!G1254="","",係数3!G1254)</f>
        <v>ながのスマートパワー(株)_</v>
      </c>
      <c r="BB1254" s="19">
        <f t="shared" si="37"/>
        <v>9.4E-2</v>
      </c>
    </row>
    <row r="1255" spans="47:54">
      <c r="AU1255" s="19" t="str">
        <f>IF(係数3!A1255="","",係数3!A1255)</f>
        <v>A0868</v>
      </c>
      <c r="AV1255" s="19" t="str">
        <f>IF(係数3!B1255="","",係数3!B1255)</f>
        <v>(株)ホクレン油機サービス</v>
      </c>
      <c r="AW1255" s="19" t="str">
        <f>IF(係数3!C1255="","",係数3!C1255)</f>
        <v/>
      </c>
      <c r="AX1255" s="19">
        <f>IF(係数3!D1255="","",係数3!D1255)</f>
        <v>5.1099999999999995E-4</v>
      </c>
      <c r="AY1255" s="19">
        <f>IF(係数3!E1255="","",係数3!E1255)</f>
        <v>5.1099999999999995E-4</v>
      </c>
      <c r="AZ1255" s="19" t="str">
        <f>IF(係数3!F1255="","",係数3!F1255)</f>
        <v>(株)ホクレン油機サービス</v>
      </c>
      <c r="BA1255" s="19" t="str">
        <f>IF(係数3!G1255="","",係数3!G1255)</f>
        <v>(株)ホクレン油機サービス_</v>
      </c>
      <c r="BB1255" s="19">
        <f t="shared" si="37"/>
        <v>0.5109999999999999</v>
      </c>
    </row>
    <row r="1256" spans="47:54">
      <c r="AU1256" s="19" t="str">
        <f>IF(係数3!A1256="","",係数3!A1256)</f>
        <v>A0869</v>
      </c>
      <c r="AV1256" s="19" t="str">
        <f>IF(係数3!B1256="","",係数3!B1256)</f>
        <v>(株)JR東日本商事</v>
      </c>
      <c r="AW1256" s="19" t="str">
        <f>IF(係数3!C1256="","",係数3!C1256)</f>
        <v>メニューA</v>
      </c>
      <c r="AX1256" s="19">
        <f>IF(係数3!D1256="","",係数3!D1256)</f>
        <v>0</v>
      </c>
      <c r="AY1256" s="19">
        <f>IF(係数3!E1256="","",係数3!E1256)</f>
        <v>0</v>
      </c>
      <c r="AZ1256" s="19" t="str">
        <f>IF(係数3!F1256="","",係数3!F1256)</f>
        <v>(株)JR東日本商事</v>
      </c>
      <c r="BA1256" s="19" t="str">
        <f>IF(係数3!G1256="","",係数3!G1256)</f>
        <v>(株)JR東日本商事_メニューA</v>
      </c>
      <c r="BB1256" s="19">
        <f t="shared" si="37"/>
        <v>0</v>
      </c>
    </row>
    <row r="1257" spans="47:54">
      <c r="AU1257" s="19" t="str">
        <f>IF(係数3!A1257="","",係数3!A1257)</f>
        <v/>
      </c>
      <c r="AV1257" s="19" t="str">
        <f>IF(係数3!B1257="","",係数3!B1257)</f>
        <v/>
      </c>
      <c r="AW1257" s="19" t="str">
        <f>IF(係数3!C1257="","",係数3!C1257)</f>
        <v>メニューB(残差)</v>
      </c>
      <c r="AX1257" s="19">
        <f>IF(係数3!D1257="","",係数3!D1257)</f>
        <v>5.8799999999999998E-4</v>
      </c>
      <c r="AY1257" s="19">
        <f>IF(係数3!E1257="","",係数3!E1257)</f>
        <v>5.8799999999999998E-4</v>
      </c>
      <c r="AZ1257" s="19" t="str">
        <f>IF(係数3!F1257="","",係数3!F1257)</f>
        <v>(株)JR東日本商事</v>
      </c>
      <c r="BA1257" s="19" t="str">
        <f>IF(係数3!G1257="","",係数3!G1257)</f>
        <v>(株)JR東日本商事_メニューB(残差)</v>
      </c>
      <c r="BB1257" s="19">
        <f t="shared" si="37"/>
        <v>0.58799999999999997</v>
      </c>
    </row>
    <row r="1258" spans="47:54">
      <c r="AU1258" s="19" t="str">
        <f>IF(係数3!A1258="","",係数3!A1258)</f>
        <v/>
      </c>
      <c r="AV1258" s="19" t="str">
        <f>IF(係数3!B1258="","",係数3!B1258)</f>
        <v/>
      </c>
      <c r="AW1258" s="19" t="str">
        <f>IF(係数3!C1258="","",係数3!C1258)</f>
        <v>(参考値)事業者全体</v>
      </c>
      <c r="AX1258" s="19">
        <f>IF(係数3!D1258="","",係数3!D1258)</f>
        <v>3.1E-4</v>
      </c>
      <c r="AY1258" s="19">
        <f>IF(係数3!E1258="","",係数3!E1258)</f>
        <v>3.1E-4</v>
      </c>
      <c r="AZ1258" s="19" t="str">
        <f>IF(係数3!F1258="","",係数3!F1258)</f>
        <v>(株)JR東日本商事</v>
      </c>
      <c r="BA1258" s="19" t="str">
        <f>IF(係数3!G1258="","",係数3!G1258)</f>
        <v>(株)JR東日本商事_(参考値)事業者全体</v>
      </c>
      <c r="BB1258" s="19">
        <f t="shared" si="37"/>
        <v>0.31</v>
      </c>
    </row>
    <row r="1259" spans="47:54">
      <c r="AU1259" s="19" t="str">
        <f>IF(係数3!A1259="","",係数3!A1259)</f>
        <v>A0870</v>
      </c>
      <c r="AV1259" s="19" t="str">
        <f>IF(係数3!B1259="","",係数3!B1259)</f>
        <v>岡山ガス(株)</v>
      </c>
      <c r="AW1259" s="19" t="str">
        <f>IF(係数3!C1259="","",係数3!C1259)</f>
        <v/>
      </c>
      <c r="AX1259" s="19">
        <f>IF(係数3!D1259="","",係数3!D1259)</f>
        <v>3.0600000000000001E-4</v>
      </c>
      <c r="AY1259" s="19">
        <f>IF(係数3!E1259="","",係数3!E1259)</f>
        <v>3.0600000000000001E-4</v>
      </c>
      <c r="AZ1259" s="19" t="str">
        <f>IF(係数3!F1259="","",係数3!F1259)</f>
        <v>岡山ガス(株)</v>
      </c>
      <c r="BA1259" s="19" t="str">
        <f>IF(係数3!G1259="","",係数3!G1259)</f>
        <v>岡山ガス(株)_</v>
      </c>
      <c r="BB1259" s="19">
        <f t="shared" si="37"/>
        <v>0.30599999999999999</v>
      </c>
    </row>
    <row r="1260" spans="47:54">
      <c r="AU1260" s="19" t="str">
        <f>IF(係数3!A1260="","",係数3!A1260)</f>
        <v>A0871</v>
      </c>
      <c r="AV1260" s="19" t="str">
        <f>IF(係数3!B1260="","",係数3!B1260)</f>
        <v>合同会社グリーンパワーリテイリング</v>
      </c>
      <c r="AW1260" s="19" t="str">
        <f>IF(係数3!C1260="","",係数3!C1260)</f>
        <v/>
      </c>
      <c r="AX1260" s="19">
        <f>IF(係数3!D1260="","",係数3!D1260)</f>
        <v>4.66E-4</v>
      </c>
      <c r="AY1260" s="19">
        <f>IF(係数3!E1260="","",係数3!E1260)</f>
        <v>4.66E-4</v>
      </c>
      <c r="AZ1260" s="19" t="str">
        <f>IF(係数3!F1260="","",係数3!F1260)</f>
        <v>合同会社グリーンパワーリテイリング</v>
      </c>
      <c r="BA1260" s="19" t="str">
        <f>IF(係数3!G1260="","",係数3!G1260)</f>
        <v>合同会社グリーンパワーリテイリング_</v>
      </c>
      <c r="BB1260" s="19">
        <f t="shared" si="37"/>
        <v>0.46599999999999997</v>
      </c>
    </row>
    <row r="1261" spans="47:54">
      <c r="AU1261" s="19" t="str">
        <f>IF(係数3!A1261="","",係数3!A1261)</f>
        <v>A0873</v>
      </c>
      <c r="AV1261" s="19" t="str">
        <f>IF(係数3!B1261="","",係数3!B1261)</f>
        <v>川崎未来エナジー(株)</v>
      </c>
      <c r="AW1261" s="19" t="str">
        <f>IF(係数3!C1261="","",係数3!C1261)</f>
        <v>メニューA</v>
      </c>
      <c r="AX1261" s="19">
        <f>IF(係数3!D1261="","",係数3!D1261)</f>
        <v>0</v>
      </c>
      <c r="AY1261" s="19">
        <f>IF(係数3!E1261="","",係数3!E1261)</f>
        <v>0</v>
      </c>
      <c r="AZ1261" s="19" t="str">
        <f>IF(係数3!F1261="","",係数3!F1261)</f>
        <v>川崎未来エナジー(株)</v>
      </c>
      <c r="BA1261" s="19" t="str">
        <f>IF(係数3!G1261="","",係数3!G1261)</f>
        <v>川崎未来エナジー(株)_メニューA</v>
      </c>
      <c r="BB1261" s="19">
        <f t="shared" si="37"/>
        <v>0</v>
      </c>
    </row>
    <row r="1262" spans="47:54">
      <c r="AU1262" s="19" t="str">
        <f>IF(係数3!A1262="","",係数3!A1262)</f>
        <v/>
      </c>
      <c r="AV1262" s="19" t="str">
        <f>IF(係数3!B1262="","",係数3!B1262)</f>
        <v/>
      </c>
      <c r="AW1262" s="19" t="str">
        <f>IF(係数3!C1262="","",係数3!C1262)</f>
        <v>(参考値)事業者全体</v>
      </c>
      <c r="AX1262" s="19">
        <f>IF(係数3!D1262="","",係数3!D1262)</f>
        <v>0</v>
      </c>
      <c r="AY1262" s="19">
        <f>IF(係数3!E1262="","",係数3!E1262)</f>
        <v>0</v>
      </c>
      <c r="AZ1262" s="19" t="str">
        <f>IF(係数3!F1262="","",係数3!F1262)</f>
        <v>川崎未来エナジー(株)</v>
      </c>
      <c r="BA1262" s="19" t="str">
        <f>IF(係数3!G1262="","",係数3!G1262)</f>
        <v>川崎未来エナジー(株)_(参考値)事業者全体</v>
      </c>
      <c r="BB1262" s="19">
        <f t="shared" si="37"/>
        <v>0</v>
      </c>
    </row>
    <row r="1263" spans="47:54">
      <c r="AU1263" s="19" t="str">
        <f>IF(係数3!A1263="","",係数3!A1263)</f>
        <v>A0874</v>
      </c>
      <c r="AV1263" s="19" t="str">
        <f>IF(係数3!B1263="","",係数3!B1263)</f>
        <v>(株)いずみみらい</v>
      </c>
      <c r="AW1263" s="19" t="str">
        <f>IF(係数3!C1263="","",係数3!C1263)</f>
        <v/>
      </c>
      <c r="AX1263" s="19">
        <f>IF(係数3!D1263="","",係数3!D1263)</f>
        <v>4.7100000000000006E-4</v>
      </c>
      <c r="AY1263" s="19">
        <f>IF(係数3!E1263="","",係数3!E1263)</f>
        <v>4.7100000000000006E-4</v>
      </c>
      <c r="AZ1263" s="19" t="str">
        <f>IF(係数3!F1263="","",係数3!F1263)</f>
        <v>(株)いずみみらい</v>
      </c>
      <c r="BA1263" s="19" t="str">
        <f>IF(係数3!G1263="","",係数3!G1263)</f>
        <v>(株)いずみみらい_</v>
      </c>
      <c r="BB1263" s="19">
        <f t="shared" si="37"/>
        <v>0.47100000000000009</v>
      </c>
    </row>
    <row r="1264" spans="47:54">
      <c r="AU1264" s="19" t="str">
        <f>IF(係数3!A1264="","",係数3!A1264)</f>
        <v>A0877</v>
      </c>
      <c r="AV1264" s="19" t="str">
        <f>IF(係数3!B1264="","",係数3!B1264)</f>
        <v>(株)アット東京</v>
      </c>
      <c r="AW1264" s="19" t="str">
        <f>IF(係数3!C1264="","",係数3!C1264)</f>
        <v>メニューA</v>
      </c>
      <c r="AX1264" s="19">
        <f>IF(係数3!D1264="","",係数3!D1264)</f>
        <v>4.2700000000000002E-4</v>
      </c>
      <c r="AY1264" s="19">
        <f>IF(係数3!E1264="","",係数3!E1264)</f>
        <v>4.2700000000000002E-4</v>
      </c>
      <c r="AZ1264" s="19" t="str">
        <f>IF(係数3!F1264="","",係数3!F1264)</f>
        <v>(株)アット東京</v>
      </c>
      <c r="BA1264" s="19" t="str">
        <f>IF(係数3!G1264="","",係数3!G1264)</f>
        <v>(株)アット東京_メニューA</v>
      </c>
      <c r="BB1264" s="19">
        <f t="shared" si="37"/>
        <v>0.42700000000000005</v>
      </c>
    </row>
    <row r="1265" spans="47:54">
      <c r="AU1265" s="19" t="str">
        <f>IF(係数3!A1265="","",係数3!A1265)</f>
        <v/>
      </c>
      <c r="AV1265" s="19" t="str">
        <f>IF(係数3!B1265="","",係数3!B1265)</f>
        <v/>
      </c>
      <c r="AW1265" s="19" t="str">
        <f>IF(係数3!C1265="","",係数3!C1265)</f>
        <v>メニューB(残差)</v>
      </c>
      <c r="AX1265" s="19">
        <f>IF(係数3!D1265="","",係数3!D1265)</f>
        <v>4.4499999999999997E-4</v>
      </c>
      <c r="AY1265" s="19">
        <f>IF(係数3!E1265="","",係数3!E1265)</f>
        <v>4.4499999999999997E-4</v>
      </c>
      <c r="AZ1265" s="19" t="str">
        <f>IF(係数3!F1265="","",係数3!F1265)</f>
        <v>(株)アット東京</v>
      </c>
      <c r="BA1265" s="19" t="str">
        <f>IF(係数3!G1265="","",係数3!G1265)</f>
        <v>(株)アット東京_メニューB(残差)</v>
      </c>
      <c r="BB1265" s="19">
        <f t="shared" si="37"/>
        <v>0.44499999999999995</v>
      </c>
    </row>
    <row r="1266" spans="47:54">
      <c r="AU1266" s="19" t="str">
        <f>IF(係数3!A1266="","",係数3!A1266)</f>
        <v/>
      </c>
      <c r="AV1266" s="19" t="str">
        <f>IF(係数3!B1266="","",係数3!B1266)</f>
        <v/>
      </c>
      <c r="AW1266" s="19" t="str">
        <f>IF(係数3!C1266="","",係数3!C1266)</f>
        <v>(参考値)事業者全体</v>
      </c>
      <c r="AX1266" s="19">
        <f>IF(係数3!D1266="","",係数3!D1266)</f>
        <v>4.3100000000000001E-4</v>
      </c>
      <c r="AY1266" s="19">
        <f>IF(係数3!E1266="","",係数3!E1266)</f>
        <v>4.3100000000000001E-4</v>
      </c>
      <c r="AZ1266" s="19" t="str">
        <f>IF(係数3!F1266="","",係数3!F1266)</f>
        <v>(株)アット東京</v>
      </c>
      <c r="BA1266" s="19" t="str">
        <f>IF(係数3!G1266="","",係数3!G1266)</f>
        <v>(株)アット東京_(参考値)事業者全体</v>
      </c>
      <c r="BB1266" s="19">
        <f t="shared" si="37"/>
        <v>0.43099999999999999</v>
      </c>
    </row>
    <row r="1267" spans="47:54">
      <c r="AU1267" s="19" t="str">
        <f>IF(係数3!A1267="","",係数3!A1267)</f>
        <v>A0880</v>
      </c>
      <c r="AV1267" s="19" t="str">
        <f>IF(係数3!B1267="","",係数3!B1267)</f>
        <v>(株)つるエネルギー</v>
      </c>
      <c r="AW1267" s="19" t="str">
        <f>IF(係数3!C1267="","",係数3!C1267)</f>
        <v/>
      </c>
      <c r="AX1267" s="19">
        <f>IF(係数3!D1267="","",係数3!D1267)</f>
        <v>4.1899999999999999E-4</v>
      </c>
      <c r="AY1267" s="19">
        <f>IF(係数3!E1267="","",係数3!E1267)</f>
        <v>4.1899999999999999E-4</v>
      </c>
      <c r="AZ1267" s="19" t="str">
        <f>IF(係数3!F1267="","",係数3!F1267)</f>
        <v>(株)つるエネルギー</v>
      </c>
      <c r="BA1267" s="19" t="str">
        <f>IF(係数3!G1267="","",係数3!G1267)</f>
        <v>(株)つるエネルギー_</v>
      </c>
      <c r="BB1267" s="19">
        <f t="shared" si="37"/>
        <v>0.41899999999999998</v>
      </c>
    </row>
    <row r="1268" spans="47:54">
      <c r="AU1268" s="19" t="str">
        <f>IF(係数3!A1268="","",係数3!A1268)</f>
        <v>A0881</v>
      </c>
      <c r="AV1268" s="19" t="str">
        <f>IF(係数3!B1268="","",係数3!B1268)</f>
        <v>川重商事(株)</v>
      </c>
      <c r="AW1268" s="19" t="str">
        <f>IF(係数3!C1268="","",係数3!C1268)</f>
        <v/>
      </c>
      <c r="AX1268" s="19">
        <f>IF(係数3!D1268="","",係数3!D1268)</f>
        <v>4.4700000000000002E-4</v>
      </c>
      <c r="AY1268" s="19">
        <f>IF(係数3!E1268="","",係数3!E1268)</f>
        <v>4.4700000000000002E-4</v>
      </c>
      <c r="AZ1268" s="19" t="str">
        <f>IF(係数3!F1268="","",係数3!F1268)</f>
        <v>川重商事(株)</v>
      </c>
      <c r="BA1268" s="19" t="str">
        <f>IF(係数3!G1268="","",係数3!G1268)</f>
        <v>川重商事(株)_</v>
      </c>
      <c r="BB1268" s="19">
        <f t="shared" si="37"/>
        <v>0.44700000000000001</v>
      </c>
    </row>
    <row r="1269" spans="47:54">
      <c r="AU1269" s="19" t="str">
        <f>IF(係数3!A1269="","",係数3!A1269)</f>
        <v>A0882</v>
      </c>
      <c r="AV1269" s="19" t="str">
        <f>IF(係数3!B1269="","",係数3!B1269)</f>
        <v>(株)JERA Cross</v>
      </c>
      <c r="AW1269" s="19" t="str">
        <f>IF(係数3!C1269="","",係数3!C1269)</f>
        <v>メニューA</v>
      </c>
      <c r="AX1269" s="19">
        <f>IF(係数3!D1269="","",係数3!D1269)</f>
        <v>0</v>
      </c>
      <c r="AY1269" s="19">
        <f>IF(係数3!E1269="","",係数3!E1269)</f>
        <v>0</v>
      </c>
      <c r="AZ1269" s="19" t="str">
        <f>IF(係数3!F1269="","",係数3!F1269)</f>
        <v>(株)JERA Cross</v>
      </c>
      <c r="BA1269" s="19" t="str">
        <f>IF(係数3!G1269="","",係数3!G1269)</f>
        <v>(株)JERA Cross_メニューA</v>
      </c>
      <c r="BB1269" s="19">
        <f t="shared" si="37"/>
        <v>0</v>
      </c>
    </row>
    <row r="1270" spans="47:54">
      <c r="AU1270" s="19" t="str">
        <f>IF(係数3!A1270="","",係数3!A1270)</f>
        <v/>
      </c>
      <c r="AV1270" s="19" t="str">
        <f>IF(係数3!B1270="","",係数3!B1270)</f>
        <v/>
      </c>
      <c r="AW1270" s="19" t="str">
        <f>IF(係数3!C1270="","",係数3!C1270)</f>
        <v>メニューB</v>
      </c>
      <c r="AX1270" s="19">
        <f>IF(係数3!D1270="","",係数3!D1270)</f>
        <v>0</v>
      </c>
      <c r="AY1270" s="19">
        <f>IF(係数3!E1270="","",係数3!E1270)</f>
        <v>0</v>
      </c>
      <c r="AZ1270" s="19" t="str">
        <f>IF(係数3!F1270="","",係数3!F1270)</f>
        <v>(株)JERA Cross</v>
      </c>
      <c r="BA1270" s="19" t="str">
        <f>IF(係数3!G1270="","",係数3!G1270)</f>
        <v>(株)JERA Cross_メニューB</v>
      </c>
      <c r="BB1270" s="19">
        <f t="shared" si="37"/>
        <v>0</v>
      </c>
    </row>
    <row r="1271" spans="47:54">
      <c r="AU1271" s="19" t="str">
        <f>IF(係数3!A1271="","",係数3!A1271)</f>
        <v/>
      </c>
      <c r="AV1271" s="19" t="str">
        <f>IF(係数3!B1271="","",係数3!B1271)</f>
        <v/>
      </c>
      <c r="AW1271" s="19" t="str">
        <f>IF(係数3!C1271="","",係数3!C1271)</f>
        <v>メニューC</v>
      </c>
      <c r="AX1271" s="19">
        <f>IF(係数3!D1271="","",係数3!D1271)</f>
        <v>3.77E-4</v>
      </c>
      <c r="AY1271" s="19">
        <f>IF(係数3!E1271="","",係数3!E1271)</f>
        <v>3.77E-4</v>
      </c>
      <c r="AZ1271" s="19" t="str">
        <f>IF(係数3!F1271="","",係数3!F1271)</f>
        <v>(株)JERA Cross</v>
      </c>
      <c r="BA1271" s="19" t="str">
        <f>IF(係数3!G1271="","",係数3!G1271)</f>
        <v>(株)JERA Cross_メニューC</v>
      </c>
      <c r="BB1271" s="19">
        <f t="shared" si="37"/>
        <v>0.377</v>
      </c>
    </row>
    <row r="1272" spans="47:54">
      <c r="AU1272" s="19" t="str">
        <f>IF(係数3!A1272="","",係数3!A1272)</f>
        <v/>
      </c>
      <c r="AV1272" s="19" t="str">
        <f>IF(係数3!B1272="","",係数3!B1272)</f>
        <v/>
      </c>
      <c r="AW1272" s="19" t="str">
        <f>IF(係数3!C1272="","",係数3!C1272)</f>
        <v>(参考値)事業者全体</v>
      </c>
      <c r="AX1272" s="19">
        <f>IF(係数3!D1272="","",係数3!D1272)</f>
        <v>4.2200000000000001E-4</v>
      </c>
      <c r="AY1272" s="19">
        <f>IF(係数3!E1272="","",係数3!E1272)</f>
        <v>4.2200000000000001E-4</v>
      </c>
      <c r="AZ1272" s="19" t="str">
        <f>IF(係数3!F1272="","",係数3!F1272)</f>
        <v>(株)JERA Cross</v>
      </c>
      <c r="BA1272" s="19" t="str">
        <f>IF(係数3!G1272="","",係数3!G1272)</f>
        <v>(株)JERA Cross_(参考値)事業者全体</v>
      </c>
      <c r="BB1272" s="19">
        <f t="shared" si="37"/>
        <v>0.42199999999999999</v>
      </c>
    </row>
    <row r="1273" spans="47:54">
      <c r="AU1273" s="19" t="str">
        <f>IF(係数3!A1273="","",係数3!A1273)</f>
        <v>A0883</v>
      </c>
      <c r="AV1273" s="19" t="str">
        <f>IF(係数3!B1273="","",係数3!B1273)</f>
        <v>飛騨高山電力(株)</v>
      </c>
      <c r="AW1273" s="19" t="str">
        <f>IF(係数3!C1273="","",係数3!C1273)</f>
        <v>メニューA</v>
      </c>
      <c r="AX1273" s="19">
        <f>IF(係数3!D1273="","",係数3!D1273)</f>
        <v>6.3599999999999996E-4</v>
      </c>
      <c r="AY1273" s="19">
        <f>IF(係数3!E1273="","",係数3!E1273)</f>
        <v>6.3599999999999996E-4</v>
      </c>
      <c r="AZ1273" s="19" t="str">
        <f>IF(係数3!F1273="","",係数3!F1273)</f>
        <v>飛騨高山電力(株)</v>
      </c>
      <c r="BA1273" s="19" t="str">
        <f>IF(係数3!G1273="","",係数3!G1273)</f>
        <v>飛騨高山電力(株)_メニューA</v>
      </c>
      <c r="BB1273" s="19">
        <f t="shared" si="37"/>
        <v>0.63600000000000001</v>
      </c>
    </row>
    <row r="1274" spans="47:54">
      <c r="AU1274" s="19" t="str">
        <f>IF(係数3!A1274="","",係数3!A1274)</f>
        <v/>
      </c>
      <c r="AV1274" s="19" t="str">
        <f>IF(係数3!B1274="","",係数3!B1274)</f>
        <v/>
      </c>
      <c r="AW1274" s="19" t="str">
        <f>IF(係数3!C1274="","",係数3!C1274)</f>
        <v>(参考値)事業者全体</v>
      </c>
      <c r="AX1274" s="19">
        <f>IF(係数3!D1274="","",係数3!D1274)</f>
        <v>6.3599999999999996E-4</v>
      </c>
      <c r="AY1274" s="19">
        <f>IF(係数3!E1274="","",係数3!E1274)</f>
        <v>6.3599999999999996E-4</v>
      </c>
      <c r="AZ1274" s="19" t="str">
        <f>IF(係数3!F1274="","",係数3!F1274)</f>
        <v>飛騨高山電力(株)</v>
      </c>
      <c r="BA1274" s="19" t="str">
        <f>IF(係数3!G1274="","",係数3!G1274)</f>
        <v>飛騨高山電力(株)_(参考値)事業者全体</v>
      </c>
      <c r="BB1274" s="19">
        <f t="shared" si="37"/>
        <v>0.63600000000000001</v>
      </c>
    </row>
    <row r="1275" spans="47:54">
      <c r="AU1275" s="19" t="str">
        <f>IF(係数3!A1275="","",係数3!A1275)</f>
        <v>A0886</v>
      </c>
      <c r="AV1275" s="19" t="str">
        <f>IF(係数3!B1275="","",係数3!B1275)</f>
        <v>(株)リボンエナジー</v>
      </c>
      <c r="AW1275" s="19" t="str">
        <f>IF(係数3!C1275="","",係数3!C1275)</f>
        <v/>
      </c>
      <c r="AX1275" s="19">
        <f>IF(係数3!D1275="","",係数3!D1275)</f>
        <v>9.3899999999999995E-4</v>
      </c>
      <c r="AY1275" s="19">
        <f>IF(係数3!E1275="","",係数3!E1275)</f>
        <v>9.3899999999999995E-4</v>
      </c>
      <c r="AZ1275" s="19" t="str">
        <f>IF(係数3!F1275="","",係数3!F1275)</f>
        <v>(株)リボンエナジー</v>
      </c>
      <c r="BA1275" s="19" t="str">
        <f>IF(係数3!G1275="","",係数3!G1275)</f>
        <v>(株)リボンエナジー_</v>
      </c>
      <c r="BB1275" s="19">
        <f t="shared" si="37"/>
        <v>0.93899999999999995</v>
      </c>
    </row>
    <row r="1276" spans="47:54">
      <c r="AU1276" s="19" t="str">
        <f>IF(係数3!A1276="","",係数3!A1276)</f>
        <v>A0888</v>
      </c>
      <c r="AV1276" s="19" t="str">
        <f>IF(係数3!B1276="","",係数3!B1276)</f>
        <v>(株)大崎クリエーション</v>
      </c>
      <c r="AW1276" s="19" t="str">
        <f>IF(係数3!C1276="","",係数3!C1276)</f>
        <v/>
      </c>
      <c r="AX1276" s="19">
        <f>IF(係数3!D1276="","",係数3!D1276)</f>
        <v>5.5099999999999995E-4</v>
      </c>
      <c r="AY1276" s="19">
        <f>IF(係数3!E1276="","",係数3!E1276)</f>
        <v>5.5099999999999995E-4</v>
      </c>
      <c r="AZ1276" s="19" t="str">
        <f>IF(係数3!F1276="","",係数3!F1276)</f>
        <v>(株)大崎クリエーション</v>
      </c>
      <c r="BA1276" s="19" t="str">
        <f>IF(係数3!G1276="","",係数3!G1276)</f>
        <v>(株)大崎クリエーション_</v>
      </c>
      <c r="BB1276" s="19">
        <f t="shared" si="37"/>
        <v>0.55099999999999993</v>
      </c>
    </row>
    <row r="1277" spans="47:54">
      <c r="AU1277" s="19" t="str">
        <f>IF(係数3!A1277="","",係数3!A1277)</f>
        <v>A0890</v>
      </c>
      <c r="AV1277" s="19" t="str">
        <f>IF(係数3!B1277="","",係数3!B1277)</f>
        <v>(株)UPX</v>
      </c>
      <c r="AW1277" s="19" t="str">
        <f>IF(係数3!C1277="","",係数3!C1277)</f>
        <v>メニューA</v>
      </c>
      <c r="AX1277" s="19">
        <f>IF(係数3!D1277="","",係数3!D1277)</f>
        <v>0</v>
      </c>
      <c r="AY1277" s="19">
        <f>IF(係数3!E1277="","",係数3!E1277)</f>
        <v>0</v>
      </c>
      <c r="AZ1277" s="19" t="str">
        <f>IF(係数3!F1277="","",係数3!F1277)</f>
        <v>(株)UPX</v>
      </c>
      <c r="BA1277" s="19" t="str">
        <f>IF(係数3!G1277="","",係数3!G1277)</f>
        <v>(株)UPX_メニューA</v>
      </c>
      <c r="BB1277" s="19">
        <f t="shared" si="37"/>
        <v>0</v>
      </c>
    </row>
    <row r="1278" spans="47:54">
      <c r="AU1278" s="19" t="str">
        <f>IF(係数3!A1278="","",係数3!A1278)</f>
        <v/>
      </c>
      <c r="AV1278" s="19" t="str">
        <f>IF(係数3!B1278="","",係数3!B1278)</f>
        <v/>
      </c>
      <c r="AW1278" s="19" t="str">
        <f>IF(係数3!C1278="","",係数3!C1278)</f>
        <v>メニューB</v>
      </c>
      <c r="AX1278" s="19">
        <f>IF(係数3!D1278="","",係数3!D1278)</f>
        <v>3.9599999999999998E-4</v>
      </c>
      <c r="AY1278" s="19">
        <f>IF(係数3!E1278="","",係数3!E1278)</f>
        <v>3.9599999999999998E-4</v>
      </c>
      <c r="AZ1278" s="19" t="str">
        <f>IF(係数3!F1278="","",係数3!F1278)</f>
        <v>(株)UPX</v>
      </c>
      <c r="BA1278" s="19" t="str">
        <f>IF(係数3!G1278="","",係数3!G1278)</f>
        <v>(株)UPX_メニューB</v>
      </c>
      <c r="BB1278" s="19">
        <f t="shared" si="37"/>
        <v>0.39599999999999996</v>
      </c>
    </row>
    <row r="1279" spans="47:54">
      <c r="AU1279" s="19" t="str">
        <f>IF(係数3!A1279="","",係数3!A1279)</f>
        <v/>
      </c>
      <c r="AV1279" s="19" t="str">
        <f>IF(係数3!B1279="","",係数3!B1279)</f>
        <v/>
      </c>
      <c r="AW1279" s="19" t="str">
        <f>IF(係数3!C1279="","",係数3!C1279)</f>
        <v>メニューC(残差)</v>
      </c>
      <c r="AX1279" s="19">
        <f>IF(係数3!D1279="","",係数3!D1279)</f>
        <v>4.8799999999999999E-4</v>
      </c>
      <c r="AY1279" s="19">
        <f>IF(係数3!E1279="","",係数3!E1279)</f>
        <v>4.8799999999999999E-4</v>
      </c>
      <c r="AZ1279" s="19" t="str">
        <f>IF(係数3!F1279="","",係数3!F1279)</f>
        <v>(株)UPX</v>
      </c>
      <c r="BA1279" s="19" t="str">
        <f>IF(係数3!G1279="","",係数3!G1279)</f>
        <v>(株)UPX_メニューC(残差)</v>
      </c>
      <c r="BB1279" s="19">
        <f t="shared" si="37"/>
        <v>0.48799999999999999</v>
      </c>
    </row>
    <row r="1280" spans="47:54">
      <c r="AU1280" s="19" t="str">
        <f>IF(係数3!A1280="","",係数3!A1280)</f>
        <v/>
      </c>
      <c r="AV1280" s="19" t="str">
        <f>IF(係数3!B1280="","",係数3!B1280)</f>
        <v/>
      </c>
      <c r="AW1280" s="19" t="str">
        <f>IF(係数3!C1280="","",係数3!C1280)</f>
        <v>(参考値)事業者全体</v>
      </c>
      <c r="AX1280" s="19">
        <f>IF(係数3!D1280="","",係数3!D1280)</f>
        <v>4.6500000000000003E-4</v>
      </c>
      <c r="AY1280" s="19">
        <f>IF(係数3!E1280="","",係数3!E1280)</f>
        <v>4.6500000000000003E-4</v>
      </c>
      <c r="AZ1280" s="19" t="str">
        <f>IF(係数3!F1280="","",係数3!F1280)</f>
        <v>(株)UPX</v>
      </c>
      <c r="BA1280" s="19" t="str">
        <f>IF(係数3!G1280="","",係数3!G1280)</f>
        <v>(株)UPX_(参考値)事業者全体</v>
      </c>
      <c r="BB1280" s="19">
        <f t="shared" si="37"/>
        <v>0.46500000000000002</v>
      </c>
    </row>
    <row r="1281" spans="47:54">
      <c r="AU1281" s="19" t="str">
        <f>IF(係数3!A1281="","",係数3!A1281)</f>
        <v>A0893</v>
      </c>
      <c r="AV1281" s="19" t="str">
        <f>IF(係数3!B1281="","",係数3!B1281)</f>
        <v>Miraiつのエナジー(株)</v>
      </c>
      <c r="AW1281" s="19" t="str">
        <f>IF(係数3!C1281="","",係数3!C1281)</f>
        <v>メニューA</v>
      </c>
      <c r="AX1281" s="19">
        <f>IF(係数3!D1281="","",係数3!D1281)</f>
        <v>3.7599999999999998E-4</v>
      </c>
      <c r="AY1281" s="19">
        <f>IF(係数3!E1281="","",係数3!E1281)</f>
        <v>3.7599999999999998E-4</v>
      </c>
      <c r="AZ1281" s="19" t="str">
        <f>IF(係数3!F1281="","",係数3!F1281)</f>
        <v>Miraiつのエナジー(株)</v>
      </c>
      <c r="BA1281" s="19" t="str">
        <f>IF(係数3!G1281="","",係数3!G1281)</f>
        <v>Miraiつのエナジー(株)_メニューA</v>
      </c>
      <c r="BB1281" s="19">
        <f t="shared" si="37"/>
        <v>0.376</v>
      </c>
    </row>
    <row r="1282" spans="47:54">
      <c r="AU1282" s="19" t="str">
        <f>IF(係数3!A1282="","",係数3!A1282)</f>
        <v/>
      </c>
      <c r="AV1282" s="19" t="str">
        <f>IF(係数3!B1282="","",係数3!B1282)</f>
        <v/>
      </c>
      <c r="AW1282" s="19" t="str">
        <f>IF(係数3!C1282="","",係数3!C1282)</f>
        <v>(参考値)事業者全体</v>
      </c>
      <c r="AX1282" s="19">
        <f>IF(係数3!D1282="","",係数3!D1282)</f>
        <v>3.7599999999999998E-4</v>
      </c>
      <c r="AY1282" s="19">
        <f>IF(係数3!E1282="","",係数3!E1282)</f>
        <v>3.7599999999999998E-4</v>
      </c>
      <c r="AZ1282" s="19" t="str">
        <f>IF(係数3!F1282="","",係数3!F1282)</f>
        <v>Miraiつのエナジー(株)</v>
      </c>
      <c r="BA1282" s="19" t="str">
        <f>IF(係数3!G1282="","",係数3!G1282)</f>
        <v>Miraiつのエナジー(株)_(参考値)事業者全体</v>
      </c>
      <c r="BB1282" s="19">
        <f t="shared" si="37"/>
        <v>0.376</v>
      </c>
    </row>
    <row r="1283" spans="47:54">
      <c r="AU1283" s="19" t="str">
        <f>IF(係数3!A1283="","",係数3!A1283)</f>
        <v>A0903</v>
      </c>
      <c r="AV1283" s="19" t="str">
        <f>IF(係数3!B1283="","",係数3!B1283)</f>
        <v>山口グリーンエネルギー(株)</v>
      </c>
      <c r="AW1283" s="19" t="str">
        <f>IF(係数3!C1283="","",係数3!C1283)</f>
        <v/>
      </c>
      <c r="AX1283" s="19">
        <f>IF(係数3!D1283="","",係数3!D1283)</f>
        <v>4.8700000000000007E-4</v>
      </c>
      <c r="AY1283" s="19">
        <f>IF(係数3!E1283="","",係数3!E1283)</f>
        <v>4.8700000000000007E-4</v>
      </c>
      <c r="AZ1283" s="19" t="str">
        <f>IF(係数3!F1283="","",係数3!F1283)</f>
        <v>山口グリーンエネルギー(株)</v>
      </c>
      <c r="BA1283" s="19" t="str">
        <f>IF(係数3!G1283="","",係数3!G1283)</f>
        <v>山口グリーンエネルギー(株)_</v>
      </c>
      <c r="BB1283" s="19">
        <f t="shared" si="37"/>
        <v>0.4870000000000001</v>
      </c>
    </row>
    <row r="1284" spans="47:54">
      <c r="AU1284" s="19" t="str">
        <f>IF(係数3!A1284="","",係数3!A1284)</f>
        <v>A0905</v>
      </c>
      <c r="AV1284" s="19" t="str">
        <f>IF(係数3!B1284="","",係数3!B1284)</f>
        <v>(株)はちまんたいジオパワー</v>
      </c>
      <c r="AW1284" s="19" t="str">
        <f>IF(係数3!C1284="","",係数3!C1284)</f>
        <v>メニューA</v>
      </c>
      <c r="AX1284" s="19">
        <f>IF(係数3!D1284="","",係数3!D1284)</f>
        <v>0</v>
      </c>
      <c r="AY1284" s="19">
        <f>IF(係数3!E1284="","",係数3!E1284)</f>
        <v>0</v>
      </c>
      <c r="AZ1284" s="19" t="str">
        <f>IF(係数3!F1284="","",係数3!F1284)</f>
        <v>(株)はちまんたいジオパワー</v>
      </c>
      <c r="BA1284" s="19" t="str">
        <f>IF(係数3!G1284="","",係数3!G1284)</f>
        <v>(株)はちまんたいジオパワー_メニューA</v>
      </c>
      <c r="BB1284" s="19">
        <f t="shared" si="37"/>
        <v>0</v>
      </c>
    </row>
    <row r="1285" spans="47:54">
      <c r="AU1285" s="19" t="str">
        <f>IF(係数3!A1285="","",係数3!A1285)</f>
        <v/>
      </c>
      <c r="AV1285" s="19" t="str">
        <f>IF(係数3!B1285="","",係数3!B1285)</f>
        <v/>
      </c>
      <c r="AW1285" s="19" t="str">
        <f>IF(係数3!C1285="","",係数3!C1285)</f>
        <v>メニューB(残差)</v>
      </c>
      <c r="AX1285" s="19">
        <f>IF(係数3!D1285="","",係数3!D1285)</f>
        <v>6.3100000000000005E-4</v>
      </c>
      <c r="AY1285" s="19">
        <f>IF(係数3!E1285="","",係数3!E1285)</f>
        <v>6.3100000000000005E-4</v>
      </c>
      <c r="AZ1285" s="19" t="str">
        <f>IF(係数3!F1285="","",係数3!F1285)</f>
        <v>(株)はちまんたいジオパワー</v>
      </c>
      <c r="BA1285" s="19" t="str">
        <f>IF(係数3!G1285="","",係数3!G1285)</f>
        <v>(株)はちまんたいジオパワー_メニューB(残差)</v>
      </c>
      <c r="BB1285" s="19">
        <f t="shared" si="37"/>
        <v>0.63100000000000001</v>
      </c>
    </row>
    <row r="1286" spans="47:54">
      <c r="AU1286" s="19" t="str">
        <f>IF(係数3!A1286="","",係数3!A1286)</f>
        <v/>
      </c>
      <c r="AV1286" s="19" t="str">
        <f>IF(係数3!B1286="","",係数3!B1286)</f>
        <v/>
      </c>
      <c r="AW1286" s="19" t="str">
        <f>IF(係数3!C1286="","",係数3!C1286)</f>
        <v>(参考値)事業者全体</v>
      </c>
      <c r="AX1286" s="19">
        <f>IF(係数3!D1286="","",係数3!D1286)</f>
        <v>5.5999999999999999E-5</v>
      </c>
      <c r="AY1286" s="19">
        <f>IF(係数3!E1286="","",係数3!E1286)</f>
        <v>5.5999999999999999E-5</v>
      </c>
      <c r="AZ1286" s="19" t="str">
        <f>IF(係数3!F1286="","",係数3!F1286)</f>
        <v>(株)はちまんたいジオパワー</v>
      </c>
      <c r="BA1286" s="19" t="str">
        <f>IF(係数3!G1286="","",係数3!G1286)</f>
        <v>(株)はちまんたいジオパワー_(参考値)事業者全体</v>
      </c>
      <c r="BB1286" s="19">
        <f t="shared" ref="BB1286:BB1287" si="38">AY1286*1000</f>
        <v>5.6000000000000001E-2</v>
      </c>
    </row>
    <row r="1287" spans="47:54">
      <c r="AU1287" s="19" t="str">
        <f>IF(係数3!A1287="","",係数3!A1287)</f>
        <v>A0906</v>
      </c>
      <c r="AV1287" s="19" t="str">
        <f>IF(係数3!B1287="","",係数3!B1287)</f>
        <v>(株)アイモバイル</v>
      </c>
      <c r="AW1287" s="19" t="str">
        <f>IF(係数3!C1287="","",係数3!C1287)</f>
        <v/>
      </c>
      <c r="AX1287" s="19">
        <f>IF(係数3!D1287="","",係数3!D1287)</f>
        <v>6.1700000000000004E-4</v>
      </c>
      <c r="AY1287" s="19">
        <f>IF(係数3!E1287="","",係数3!E1287)</f>
        <v>6.1700000000000004E-4</v>
      </c>
      <c r="AZ1287" s="19" t="str">
        <f>IF(係数3!F1287="","",係数3!F1287)</f>
        <v>(株)アイモバイル</v>
      </c>
      <c r="BA1287" s="19" t="str">
        <f>IF(係数3!G1287="","",係数3!G1287)</f>
        <v>(株)アイモバイル_</v>
      </c>
      <c r="BB1287" s="19">
        <f t="shared" si="38"/>
        <v>0.61699999999999999</v>
      </c>
    </row>
    <row r="1288" spans="47:54">
      <c r="AU1288" s="19" t="str">
        <f>IF(係数3!A1288="","",係数3!A1288)</f>
        <v/>
      </c>
      <c r="AV1288" s="19" t="str">
        <f>IF(係数3!B1288="","",係数3!B1288)</f>
        <v/>
      </c>
      <c r="AW1288" s="19" t="str">
        <f>IF(係数3!C1288="","",係数3!C1288)</f>
        <v/>
      </c>
      <c r="AX1288" s="19" t="str">
        <f>IF(係数3!D1288="","",係数3!D1288)</f>
        <v/>
      </c>
      <c r="AY1288" s="19" t="str">
        <f>IF(係数3!E1288="","",係数3!E1288)</f>
        <v/>
      </c>
      <c r="AZ1288" s="19" t="str">
        <f>IF(係数3!F1288="","",係数3!F1288)</f>
        <v/>
      </c>
      <c r="BA1288" s="19" t="str">
        <f>IF(係数3!G1288="","",係数3!G1288)</f>
        <v/>
      </c>
    </row>
  </sheetData>
  <sheetProtection algorithmName="SHA-512" hashValue="9jOkJVgqrNNRPR5fD3ER1TZDdAzX9WNdPn5a6mf+sOfdja/Ymq+j1VvXN403tlYDTvH91jVwIgmUF/9ISlbs0Q==" saltValue="+3Wd0QHfInwsUqUTueU7Xw==" spinCount="100000" sheet="1" selectLockedCells="1"/>
  <mergeCells count="74">
    <mergeCell ref="D33:K33"/>
    <mergeCell ref="D34:K34"/>
    <mergeCell ref="D40:K40"/>
    <mergeCell ref="D41:K41"/>
    <mergeCell ref="H6:K7"/>
    <mergeCell ref="D8:G8"/>
    <mergeCell ref="H8:K8"/>
    <mergeCell ref="D9:G9"/>
    <mergeCell ref="H9:K9"/>
    <mergeCell ref="D36:K36"/>
    <mergeCell ref="D28:F30"/>
    <mergeCell ref="D31:G31"/>
    <mergeCell ref="D20:G20"/>
    <mergeCell ref="F22:F23"/>
    <mergeCell ref="H22:H23"/>
    <mergeCell ref="I22:I23"/>
    <mergeCell ref="AH34:AH36"/>
    <mergeCell ref="D37:K37"/>
    <mergeCell ref="D38:K38"/>
    <mergeCell ref="D39:K39"/>
    <mergeCell ref="AH37:AK37"/>
    <mergeCell ref="AH32:AH33"/>
    <mergeCell ref="D35:K35"/>
    <mergeCell ref="F24:F25"/>
    <mergeCell ref="H24:H25"/>
    <mergeCell ref="I24:I25"/>
    <mergeCell ref="J24:J25"/>
    <mergeCell ref="K24:K25"/>
    <mergeCell ref="E26:F27"/>
    <mergeCell ref="H26:H27"/>
    <mergeCell ref="I26:I27"/>
    <mergeCell ref="J26:J27"/>
    <mergeCell ref="K26:K27"/>
    <mergeCell ref="AH17:AH31"/>
    <mergeCell ref="D21:G21"/>
    <mergeCell ref="D22:D27"/>
    <mergeCell ref="E22:E25"/>
    <mergeCell ref="K22:K23"/>
    <mergeCell ref="D16:G16"/>
    <mergeCell ref="D17:G17"/>
    <mergeCell ref="D18:G18"/>
    <mergeCell ref="D19:G19"/>
    <mergeCell ref="J22:J23"/>
    <mergeCell ref="AJ16:AK16"/>
    <mergeCell ref="D13:G13"/>
    <mergeCell ref="AJ10:AK10"/>
    <mergeCell ref="D14:G14"/>
    <mergeCell ref="AJ11:AK11"/>
    <mergeCell ref="D15:G15"/>
    <mergeCell ref="AH12:AK12"/>
    <mergeCell ref="AJ7:AK7"/>
    <mergeCell ref="C11:K11"/>
    <mergeCell ref="AJ8:AK8"/>
    <mergeCell ref="D12:G12"/>
    <mergeCell ref="AJ9:AK9"/>
    <mergeCell ref="D6:G7"/>
    <mergeCell ref="C2:K2"/>
    <mergeCell ref="G3:K3"/>
    <mergeCell ref="H4:K5"/>
    <mergeCell ref="D4:G5"/>
    <mergeCell ref="AJ6:AK6"/>
    <mergeCell ref="N26:O26"/>
    <mergeCell ref="N27:O27"/>
    <mergeCell ref="N13:R13"/>
    <mergeCell ref="N16:O16"/>
    <mergeCell ref="N17:O17"/>
    <mergeCell ref="N18:O18"/>
    <mergeCell ref="N19:O19"/>
    <mergeCell ref="N20:O20"/>
    <mergeCell ref="N21:O21"/>
    <mergeCell ref="N22:O22"/>
    <mergeCell ref="N23:O23"/>
    <mergeCell ref="N24:O24"/>
    <mergeCell ref="N25:O25"/>
  </mergeCells>
  <phoneticPr fontId="6"/>
  <dataValidations count="2">
    <dataValidation type="list" errorStyle="information" allowBlank="1" showInputMessage="1" showErrorMessage="1" errorTitle="リストにない情報" error="リストにない情報です" sqref="P7:P12" xr:uid="{7234902C-6C73-4D15-8B15-251BF00065CB}">
      <formula1>IF(OR($Z7=0,$Z7=""),$T$3:$T$3,INDIRECT($BG$5&amp;AE7&amp;":"&amp;$BG$5&amp;AF7))</formula1>
    </dataValidation>
    <dataValidation type="list" errorStyle="information" allowBlank="1" showInputMessage="1" showErrorMessage="1" errorTitle="リストにない情報" error="リストにない情報です" sqref="O7:O12" xr:uid="{5B9494EA-A7A7-49A9-95F7-FB1A9D22756B}">
      <formula1>INDIRECT($BG$4&amp;"4:"&amp;$BG$4&amp;$BG$8+9)</formula1>
    </dataValidation>
  </dataValidations>
  <printOptions horizontalCentered="1"/>
  <pageMargins left="0.39370078740157483" right="0.39370078740157483" top="0.39370078740157483" bottom="0.39370078740157483" header="0" footer="0"/>
  <pageSetup paperSize="9" scale="99" orientation="portrait" r:id="rId1"/>
  <headerFooter alignWithMargins="0"/>
  <ignoredErrors>
    <ignoredError sqref="I13:I21" unlocked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BA0DA-B437-4127-B497-CDFC5737BD13}">
  <dimension ref="A1:G113"/>
  <sheetViews>
    <sheetView topLeftCell="A33" workbookViewId="0">
      <selection activeCell="L47" sqref="L47"/>
    </sheetView>
  </sheetViews>
  <sheetFormatPr defaultRowHeight="12.75"/>
  <cols>
    <col min="1" max="1" width="2.5703125" customWidth="1"/>
    <col min="2" max="3" width="21.42578125" customWidth="1"/>
    <col min="4" max="4" width="7.7109375" bestFit="1" customWidth="1"/>
    <col min="5" max="5" width="9.7109375" bestFit="1" customWidth="1"/>
    <col min="6" max="6" width="29.85546875" bestFit="1" customWidth="1"/>
    <col min="7" max="7" width="15.28515625" bestFit="1" customWidth="1"/>
  </cols>
  <sheetData>
    <row r="1" spans="1:7" ht="17.25">
      <c r="A1" s="2"/>
      <c r="B1" s="504" t="s">
        <v>32</v>
      </c>
      <c r="C1" s="504"/>
      <c r="D1" s="504"/>
      <c r="E1" s="504"/>
      <c r="F1" s="504"/>
      <c r="G1" s="504"/>
    </row>
    <row r="2" spans="1:7" ht="14.25">
      <c r="A2" s="2"/>
      <c r="B2" s="505"/>
      <c r="C2" s="505"/>
      <c r="D2" s="505"/>
      <c r="E2" s="505"/>
      <c r="F2" s="505"/>
      <c r="G2" s="505"/>
    </row>
    <row r="3" spans="1:7" ht="15" thickBot="1">
      <c r="A3" s="2"/>
      <c r="B3" s="505" t="s">
        <v>439</v>
      </c>
      <c r="C3" s="505"/>
      <c r="D3" s="505"/>
      <c r="E3" s="505"/>
      <c r="F3" s="505"/>
      <c r="G3" s="505"/>
    </row>
    <row r="4" spans="1:7">
      <c r="A4" s="2"/>
      <c r="B4" s="506"/>
      <c r="C4" s="507"/>
      <c r="D4" s="507" t="s">
        <v>33</v>
      </c>
      <c r="E4" s="507"/>
      <c r="F4" s="507" t="s">
        <v>34</v>
      </c>
      <c r="G4" s="510"/>
    </row>
    <row r="5" spans="1:7">
      <c r="A5" s="2"/>
      <c r="B5" s="508"/>
      <c r="C5" s="509"/>
      <c r="D5" s="15" t="s">
        <v>35</v>
      </c>
      <c r="E5" s="15" t="s">
        <v>3</v>
      </c>
      <c r="F5" s="15" t="s">
        <v>35</v>
      </c>
      <c r="G5" s="17" t="s">
        <v>3</v>
      </c>
    </row>
    <row r="6" spans="1:7">
      <c r="A6" s="2"/>
      <c r="B6" s="513" t="s">
        <v>438</v>
      </c>
      <c r="C6" s="514"/>
      <c r="D6" s="92">
        <v>38.299999999999997</v>
      </c>
      <c r="E6" s="81" t="s">
        <v>36</v>
      </c>
      <c r="F6" s="93">
        <v>1.8700000000000001E-2</v>
      </c>
      <c r="G6" s="94" t="s">
        <v>37</v>
      </c>
    </row>
    <row r="7" spans="1:7">
      <c r="A7" s="2"/>
      <c r="B7" s="513" t="s">
        <v>437</v>
      </c>
      <c r="C7" s="514"/>
      <c r="D7" s="92">
        <v>34.799999999999997</v>
      </c>
      <c r="E7" s="81" t="s">
        <v>36</v>
      </c>
      <c r="F7" s="93">
        <v>1.83E-2</v>
      </c>
      <c r="G7" s="94" t="s">
        <v>37</v>
      </c>
    </row>
    <row r="8" spans="1:7">
      <c r="A8" s="2"/>
      <c r="B8" s="513" t="s">
        <v>436</v>
      </c>
      <c r="C8" s="514"/>
      <c r="D8" s="92">
        <v>33.4</v>
      </c>
      <c r="E8" s="81" t="s">
        <v>36</v>
      </c>
      <c r="F8" s="93">
        <v>1.8700000000000001E-2</v>
      </c>
      <c r="G8" s="94" t="s">
        <v>37</v>
      </c>
    </row>
    <row r="9" spans="1:7">
      <c r="A9" s="2"/>
      <c r="B9" s="513" t="s">
        <v>40</v>
      </c>
      <c r="C9" s="514"/>
      <c r="D9" s="92">
        <v>33.299999999999997</v>
      </c>
      <c r="E9" s="81" t="s">
        <v>36</v>
      </c>
      <c r="F9" s="93">
        <v>1.8599999999999998E-2</v>
      </c>
      <c r="G9" s="94" t="s">
        <v>37</v>
      </c>
    </row>
    <row r="10" spans="1:7">
      <c r="A10" s="2"/>
      <c r="B10" s="513" t="s">
        <v>41</v>
      </c>
      <c r="C10" s="514"/>
      <c r="D10" s="92">
        <v>36.299999999999997</v>
      </c>
      <c r="E10" s="81" t="s">
        <v>36</v>
      </c>
      <c r="F10" s="93">
        <v>1.8599999999999998E-2</v>
      </c>
      <c r="G10" s="94" t="s">
        <v>37</v>
      </c>
    </row>
    <row r="11" spans="1:7">
      <c r="A11" s="2"/>
      <c r="B11" s="513" t="s">
        <v>44</v>
      </c>
      <c r="C11" s="514"/>
      <c r="D11" s="92">
        <v>36.5</v>
      </c>
      <c r="E11" s="81" t="s">
        <v>36</v>
      </c>
      <c r="F11" s="93">
        <v>1.8700000000000001E-2</v>
      </c>
      <c r="G11" s="94" t="s">
        <v>37</v>
      </c>
    </row>
    <row r="12" spans="1:7">
      <c r="A12" s="2"/>
      <c r="B12" s="513" t="s">
        <v>45</v>
      </c>
      <c r="C12" s="514"/>
      <c r="D12" s="92">
        <v>38</v>
      </c>
      <c r="E12" s="81" t="s">
        <v>36</v>
      </c>
      <c r="F12" s="93">
        <v>1.8800000000000001E-2</v>
      </c>
      <c r="G12" s="94" t="s">
        <v>37</v>
      </c>
    </row>
    <row r="13" spans="1:7">
      <c r="A13" s="2"/>
      <c r="B13" s="513" t="s">
        <v>47</v>
      </c>
      <c r="C13" s="514"/>
      <c r="D13" s="92">
        <v>38.9</v>
      </c>
      <c r="E13" s="81" t="s">
        <v>36</v>
      </c>
      <c r="F13" s="93">
        <v>1.9300000000000001E-2</v>
      </c>
      <c r="G13" s="94" t="s">
        <v>37</v>
      </c>
    </row>
    <row r="14" spans="1:7">
      <c r="A14" s="2"/>
      <c r="B14" s="513" t="s">
        <v>38</v>
      </c>
      <c r="C14" s="514"/>
      <c r="D14" s="92">
        <v>41.8</v>
      </c>
      <c r="E14" s="81" t="s">
        <v>36</v>
      </c>
      <c r="F14" s="93">
        <v>2.0199999999999999E-2</v>
      </c>
      <c r="G14" s="94" t="s">
        <v>37</v>
      </c>
    </row>
    <row r="15" spans="1:7">
      <c r="A15" s="2"/>
      <c r="B15" s="513" t="s">
        <v>39</v>
      </c>
      <c r="C15" s="514"/>
      <c r="D15" s="92">
        <v>41.8</v>
      </c>
      <c r="E15" s="81" t="s">
        <v>36</v>
      </c>
      <c r="F15" s="93">
        <v>2.0199999999999999E-2</v>
      </c>
      <c r="G15" s="94" t="s">
        <v>37</v>
      </c>
    </row>
    <row r="16" spans="1:7">
      <c r="A16" s="2"/>
      <c r="B16" s="513" t="s">
        <v>46</v>
      </c>
      <c r="C16" s="514"/>
      <c r="D16" s="92">
        <v>40</v>
      </c>
      <c r="E16" s="81" t="s">
        <v>50</v>
      </c>
      <c r="F16" s="93">
        <v>2.0400000000000001E-2</v>
      </c>
      <c r="G16" s="94" t="s">
        <v>37</v>
      </c>
    </row>
    <row r="17" spans="1:7">
      <c r="A17" s="2"/>
      <c r="B17" s="511" t="s">
        <v>1755</v>
      </c>
      <c r="C17" s="512"/>
      <c r="D17" s="92">
        <v>34.1</v>
      </c>
      <c r="E17" s="81" t="s">
        <v>50</v>
      </c>
      <c r="F17" s="93">
        <v>2.4500000000000001E-2</v>
      </c>
      <c r="G17" s="94" t="s">
        <v>37</v>
      </c>
    </row>
    <row r="18" spans="1:7">
      <c r="A18" s="2"/>
      <c r="B18" s="513" t="s">
        <v>53</v>
      </c>
      <c r="C18" s="514"/>
      <c r="D18" s="92">
        <v>50.1</v>
      </c>
      <c r="E18" s="81" t="s">
        <v>50</v>
      </c>
      <c r="F18" s="93">
        <v>1.6299999999999999E-2</v>
      </c>
      <c r="G18" s="94" t="s">
        <v>37</v>
      </c>
    </row>
    <row r="19" spans="1:7">
      <c r="A19" s="2"/>
      <c r="B19" s="513" t="s">
        <v>48</v>
      </c>
      <c r="C19" s="514"/>
      <c r="D19" s="92">
        <v>46.1</v>
      </c>
      <c r="E19" s="81" t="s">
        <v>56</v>
      </c>
      <c r="F19" s="93">
        <v>1.44E-2</v>
      </c>
      <c r="G19" s="94" t="s">
        <v>37</v>
      </c>
    </row>
    <row r="20" spans="1:7">
      <c r="A20" s="2"/>
      <c r="B20" s="513" t="s">
        <v>57</v>
      </c>
      <c r="C20" s="514"/>
      <c r="D20" s="92">
        <v>54.7</v>
      </c>
      <c r="E20" s="81" t="s">
        <v>50</v>
      </c>
      <c r="F20" s="93">
        <v>1.3899999999999999E-2</v>
      </c>
      <c r="G20" s="94" t="s">
        <v>37</v>
      </c>
    </row>
    <row r="21" spans="1:7">
      <c r="A21" s="2"/>
      <c r="B21" s="513" t="s">
        <v>51</v>
      </c>
      <c r="C21" s="514"/>
      <c r="D21" s="92">
        <v>28.7</v>
      </c>
      <c r="E21" s="81" t="s">
        <v>50</v>
      </c>
      <c r="F21" s="93">
        <v>2.46E-2</v>
      </c>
      <c r="G21" s="94" t="s">
        <v>37</v>
      </c>
    </row>
    <row r="22" spans="1:7">
      <c r="A22" s="2"/>
      <c r="B22" s="513" t="s">
        <v>49</v>
      </c>
      <c r="C22" s="514"/>
      <c r="D22" s="92">
        <v>26.1</v>
      </c>
      <c r="E22" s="81" t="s">
        <v>50</v>
      </c>
      <c r="F22" s="93">
        <v>2.4299999999999999E-2</v>
      </c>
      <c r="G22" s="94" t="s">
        <v>37</v>
      </c>
    </row>
    <row r="23" spans="1:7">
      <c r="A23" s="2"/>
      <c r="B23" s="513" t="s">
        <v>54</v>
      </c>
      <c r="C23" s="514"/>
      <c r="D23" s="92">
        <v>27.8</v>
      </c>
      <c r="E23" s="81" t="s">
        <v>50</v>
      </c>
      <c r="F23" s="93">
        <v>2.5899999999999999E-2</v>
      </c>
      <c r="G23" s="94" t="s">
        <v>37</v>
      </c>
    </row>
    <row r="24" spans="1:7">
      <c r="A24" s="2"/>
      <c r="B24" s="513" t="s">
        <v>55</v>
      </c>
      <c r="C24" s="514"/>
      <c r="D24" s="92">
        <v>29</v>
      </c>
      <c r="E24" s="81" t="s">
        <v>50</v>
      </c>
      <c r="F24" s="93">
        <v>2.9899999999999999E-2</v>
      </c>
      <c r="G24" s="94" t="s">
        <v>37</v>
      </c>
    </row>
    <row r="25" spans="1:7">
      <c r="A25" s="2"/>
      <c r="B25" s="513" t="s">
        <v>43</v>
      </c>
      <c r="C25" s="514"/>
      <c r="D25" s="92">
        <v>37.299999999999997</v>
      </c>
      <c r="E25" s="81" t="s">
        <v>50</v>
      </c>
      <c r="F25" s="93">
        <v>2.0899999999999998E-2</v>
      </c>
      <c r="G25" s="94" t="s">
        <v>37</v>
      </c>
    </row>
    <row r="26" spans="1:7">
      <c r="A26" s="2"/>
      <c r="B26" s="513" t="s">
        <v>42</v>
      </c>
      <c r="C26" s="514"/>
      <c r="D26" s="92">
        <v>18.399999999999999</v>
      </c>
      <c r="E26" s="81" t="s">
        <v>56</v>
      </c>
      <c r="F26" s="93">
        <v>1.09E-2</v>
      </c>
      <c r="G26" s="94" t="s">
        <v>37</v>
      </c>
    </row>
    <row r="27" spans="1:7">
      <c r="A27" s="2"/>
      <c r="B27" s="513" t="s">
        <v>52</v>
      </c>
      <c r="C27" s="514"/>
      <c r="D27" s="95">
        <v>3.23</v>
      </c>
      <c r="E27" s="81" t="s">
        <v>56</v>
      </c>
      <c r="F27" s="93">
        <v>2.64E-2</v>
      </c>
      <c r="G27" s="94" t="s">
        <v>37</v>
      </c>
    </row>
    <row r="28" spans="1:7">
      <c r="A28" s="2"/>
      <c r="B28" s="513" t="s">
        <v>58</v>
      </c>
      <c r="C28" s="514"/>
      <c r="D28" s="95">
        <v>7.53</v>
      </c>
      <c r="E28" s="81" t="s">
        <v>56</v>
      </c>
      <c r="F28" s="93">
        <v>4.2000000000000003E-2</v>
      </c>
      <c r="G28" s="94" t="s">
        <v>37</v>
      </c>
    </row>
    <row r="29" spans="1:7">
      <c r="A29" s="2"/>
      <c r="B29" s="517" t="s">
        <v>59</v>
      </c>
      <c r="C29" s="518"/>
      <c r="D29" s="96">
        <v>45</v>
      </c>
      <c r="E29" s="81" t="s">
        <v>56</v>
      </c>
      <c r="F29" s="93">
        <v>5.0900000000000001E-2</v>
      </c>
      <c r="G29" s="94" t="s">
        <v>60</v>
      </c>
    </row>
    <row r="30" spans="1:7">
      <c r="A30" s="2"/>
      <c r="B30" s="515" t="s">
        <v>64</v>
      </c>
      <c r="C30" s="516"/>
      <c r="D30" s="97">
        <v>18</v>
      </c>
      <c r="E30" s="81" t="s">
        <v>50</v>
      </c>
      <c r="F30" s="93">
        <v>1.7000000000000001E-2</v>
      </c>
      <c r="G30" s="94" t="s">
        <v>433</v>
      </c>
    </row>
    <row r="31" spans="1:7">
      <c r="A31" s="2"/>
      <c r="B31" s="515" t="s">
        <v>63</v>
      </c>
      <c r="C31" s="516"/>
      <c r="D31" s="97">
        <v>26.9</v>
      </c>
      <c r="E31" s="81" t="s">
        <v>50</v>
      </c>
      <c r="F31" s="93">
        <v>1.52E-2</v>
      </c>
      <c r="G31" s="94" t="s">
        <v>430</v>
      </c>
    </row>
    <row r="32" spans="1:7">
      <c r="A32" s="2"/>
      <c r="B32" s="515" t="s">
        <v>354</v>
      </c>
      <c r="C32" s="516"/>
      <c r="D32" s="97">
        <v>33.200000000000003</v>
      </c>
      <c r="E32" s="81" t="s">
        <v>50</v>
      </c>
      <c r="F32" s="93">
        <v>1.35E-2</v>
      </c>
      <c r="G32" s="94" t="s">
        <v>430</v>
      </c>
    </row>
    <row r="33" spans="1:7">
      <c r="A33" s="2"/>
      <c r="B33" s="515" t="s">
        <v>1754</v>
      </c>
      <c r="C33" s="516"/>
      <c r="D33" s="97">
        <v>29.3</v>
      </c>
      <c r="E33" s="81" t="s">
        <v>50</v>
      </c>
      <c r="F33" s="93">
        <v>2.3900000000000001E-2</v>
      </c>
      <c r="G33" s="94" t="s">
        <v>430</v>
      </c>
    </row>
    <row r="34" spans="1:7">
      <c r="A34" s="2"/>
      <c r="B34" s="515" t="s">
        <v>432</v>
      </c>
      <c r="C34" s="516"/>
      <c r="D34" s="97">
        <v>29.3</v>
      </c>
      <c r="E34" s="81" t="s">
        <v>50</v>
      </c>
      <c r="F34" s="93">
        <v>2.6200000000000001E-2</v>
      </c>
      <c r="G34" s="94" t="s">
        <v>430</v>
      </c>
    </row>
    <row r="35" spans="1:7" ht="15">
      <c r="A35" s="2"/>
      <c r="B35" s="515" t="s">
        <v>1749</v>
      </c>
      <c r="C35" s="516"/>
      <c r="D35" s="97">
        <v>40.200000000000003</v>
      </c>
      <c r="E35" s="81" t="s">
        <v>50</v>
      </c>
      <c r="F35" s="93">
        <v>1.7899999999999999E-2</v>
      </c>
      <c r="G35" s="94" t="s">
        <v>430</v>
      </c>
    </row>
    <row r="36" spans="1:7" ht="13.5" thickBot="1">
      <c r="A36" s="2"/>
      <c r="B36" s="519" t="s">
        <v>431</v>
      </c>
      <c r="C36" s="520"/>
      <c r="D36" s="98">
        <v>38</v>
      </c>
      <c r="E36" s="91" t="s">
        <v>50</v>
      </c>
      <c r="F36" s="99">
        <v>1.8800000000000001E-2</v>
      </c>
      <c r="G36" s="100" t="s">
        <v>430</v>
      </c>
    </row>
    <row r="37" spans="1:7">
      <c r="A37" s="2"/>
      <c r="B37" s="2" t="s">
        <v>429</v>
      </c>
      <c r="C37" s="2"/>
      <c r="D37" s="2"/>
      <c r="E37" s="2"/>
      <c r="F37" s="2"/>
      <c r="G37" s="2" t="s">
        <v>2428</v>
      </c>
    </row>
    <row r="38" spans="1:7">
      <c r="A38" s="2"/>
      <c r="B38" s="2"/>
      <c r="C38" s="2"/>
      <c r="D38" s="2"/>
      <c r="E38" s="2"/>
      <c r="F38" s="2"/>
      <c r="G38" s="2"/>
    </row>
    <row r="39" spans="1:7" ht="15" thickBot="1">
      <c r="A39" s="2"/>
      <c r="B39" s="505" t="s">
        <v>428</v>
      </c>
      <c r="C39" s="505"/>
      <c r="D39" s="505"/>
      <c r="E39" s="505"/>
      <c r="F39" s="505"/>
      <c r="G39" s="505"/>
    </row>
    <row r="40" spans="1:7">
      <c r="A40" s="2"/>
      <c r="B40" s="506"/>
      <c r="C40" s="507"/>
      <c r="D40" s="521" t="s">
        <v>33</v>
      </c>
      <c r="E40" s="522"/>
      <c r="F40" s="507" t="s">
        <v>34</v>
      </c>
      <c r="G40" s="510"/>
    </row>
    <row r="41" spans="1:7">
      <c r="A41" s="2"/>
      <c r="B41" s="508"/>
      <c r="C41" s="509"/>
      <c r="D41" s="15" t="s">
        <v>35</v>
      </c>
      <c r="E41" s="76" t="s">
        <v>3</v>
      </c>
      <c r="F41" s="15" t="s">
        <v>35</v>
      </c>
      <c r="G41" s="17" t="s">
        <v>3</v>
      </c>
    </row>
    <row r="42" spans="1:7">
      <c r="A42" s="2"/>
      <c r="B42" s="513" t="s">
        <v>61</v>
      </c>
      <c r="C42" s="514"/>
      <c r="D42" s="101">
        <v>1.17</v>
      </c>
      <c r="E42" s="81" t="s">
        <v>8</v>
      </c>
      <c r="F42" s="102">
        <v>0.06</v>
      </c>
      <c r="G42" s="90" t="s">
        <v>60</v>
      </c>
    </row>
    <row r="43" spans="1:7" ht="13.5" thickBot="1">
      <c r="A43" s="2"/>
      <c r="B43" s="523" t="s">
        <v>62</v>
      </c>
      <c r="C43" s="524"/>
      <c r="D43" s="103">
        <v>1.2</v>
      </c>
      <c r="E43" s="91" t="s">
        <v>8</v>
      </c>
      <c r="F43" s="104">
        <v>5.2999999999999999E-2</v>
      </c>
      <c r="G43" s="105" t="s">
        <v>60</v>
      </c>
    </row>
    <row r="44" spans="1:7">
      <c r="A44" s="2"/>
      <c r="B44" s="2"/>
      <c r="C44" s="2"/>
      <c r="D44" s="2"/>
      <c r="E44" s="2"/>
      <c r="F44" s="2"/>
      <c r="G44" s="2"/>
    </row>
    <row r="45" spans="1:7" ht="15" thickBot="1">
      <c r="A45" s="2"/>
      <c r="B45" s="525" t="s">
        <v>427</v>
      </c>
      <c r="C45" s="525"/>
      <c r="D45" s="525"/>
      <c r="E45" s="525"/>
      <c r="F45" s="505"/>
      <c r="G45" s="505"/>
    </row>
    <row r="46" spans="1:7">
      <c r="A46" s="2"/>
      <c r="B46" s="526"/>
      <c r="C46" s="527"/>
      <c r="D46" s="521" t="s">
        <v>33</v>
      </c>
      <c r="E46" s="522"/>
      <c r="F46" s="507" t="s">
        <v>34</v>
      </c>
      <c r="G46" s="510"/>
    </row>
    <row r="47" spans="1:7">
      <c r="A47" s="2"/>
      <c r="B47" s="528"/>
      <c r="C47" s="529"/>
      <c r="D47" s="15" t="s">
        <v>35</v>
      </c>
      <c r="E47" s="76" t="s">
        <v>3</v>
      </c>
      <c r="F47" s="15" t="s">
        <v>35</v>
      </c>
      <c r="G47" s="17" t="s">
        <v>3</v>
      </c>
    </row>
    <row r="48" spans="1:7" ht="13.5" thickBot="1">
      <c r="A48" s="2"/>
      <c r="B48" s="533" t="s">
        <v>426</v>
      </c>
      <c r="C48" s="534"/>
      <c r="D48" s="73">
        <v>8640</v>
      </c>
      <c r="E48" s="79" t="s">
        <v>69</v>
      </c>
      <c r="F48" s="78"/>
      <c r="G48" s="77"/>
    </row>
    <row r="49" spans="1:7">
      <c r="A49" s="2"/>
      <c r="B49" s="2" t="s">
        <v>425</v>
      </c>
      <c r="C49" s="2"/>
      <c r="D49" s="2"/>
      <c r="E49" s="2"/>
      <c r="F49" s="3"/>
      <c r="G49" s="3"/>
    </row>
    <row r="50" spans="1:7">
      <c r="A50" s="2"/>
      <c r="B50" s="2"/>
      <c r="C50" s="2"/>
      <c r="D50" s="2"/>
      <c r="E50" s="2"/>
      <c r="F50" s="2"/>
      <c r="G50" s="2"/>
    </row>
    <row r="51" spans="1:7" ht="15" thickBot="1">
      <c r="A51" s="2"/>
      <c r="B51" s="505" t="s">
        <v>424</v>
      </c>
      <c r="C51" s="505"/>
      <c r="D51" s="505"/>
      <c r="E51" s="505"/>
      <c r="F51" s="505"/>
      <c r="G51" s="505"/>
    </row>
    <row r="52" spans="1:7">
      <c r="A52" s="2"/>
      <c r="B52" s="526"/>
      <c r="C52" s="527"/>
      <c r="D52" s="521" t="s">
        <v>33</v>
      </c>
      <c r="E52" s="522"/>
      <c r="F52" s="507" t="s">
        <v>34</v>
      </c>
      <c r="G52" s="510"/>
    </row>
    <row r="53" spans="1:7">
      <c r="A53" s="2"/>
      <c r="B53" s="528"/>
      <c r="C53" s="529"/>
      <c r="D53" s="15" t="s">
        <v>35</v>
      </c>
      <c r="E53" s="76" t="s">
        <v>3</v>
      </c>
      <c r="F53" s="15" t="s">
        <v>35</v>
      </c>
      <c r="G53" s="17" t="s">
        <v>3</v>
      </c>
    </row>
    <row r="54" spans="1:7">
      <c r="A54" s="2"/>
      <c r="B54" s="511" t="s">
        <v>306</v>
      </c>
      <c r="C54" s="75" t="s">
        <v>307</v>
      </c>
      <c r="D54" s="106">
        <v>13.6</v>
      </c>
      <c r="E54" s="81" t="s">
        <v>434</v>
      </c>
      <c r="F54" s="107">
        <v>0</v>
      </c>
      <c r="G54" s="108" t="s">
        <v>423</v>
      </c>
    </row>
    <row r="55" spans="1:7">
      <c r="A55" s="2"/>
      <c r="B55" s="511"/>
      <c r="C55" s="75" t="s">
        <v>308</v>
      </c>
      <c r="D55" s="106">
        <v>13.2</v>
      </c>
      <c r="E55" s="81" t="s">
        <v>434</v>
      </c>
      <c r="F55" s="107">
        <v>0</v>
      </c>
      <c r="G55" s="108" t="s">
        <v>421</v>
      </c>
    </row>
    <row r="56" spans="1:7">
      <c r="A56" s="2"/>
      <c r="B56" s="511"/>
      <c r="C56" s="75" t="s">
        <v>357</v>
      </c>
      <c r="D56" s="106">
        <v>17.100000000000001</v>
      </c>
      <c r="E56" s="81" t="s">
        <v>434</v>
      </c>
      <c r="F56" s="107">
        <v>0</v>
      </c>
      <c r="G56" s="108" t="s">
        <v>421</v>
      </c>
    </row>
    <row r="57" spans="1:7">
      <c r="A57" s="2"/>
      <c r="B57" s="511"/>
      <c r="C57" s="75" t="s">
        <v>356</v>
      </c>
      <c r="D57" s="106">
        <v>23.4</v>
      </c>
      <c r="E57" s="81" t="s">
        <v>435</v>
      </c>
      <c r="F57" s="107">
        <v>0</v>
      </c>
      <c r="G57" s="108" t="s">
        <v>421</v>
      </c>
    </row>
    <row r="58" spans="1:7">
      <c r="A58" s="2"/>
      <c r="B58" s="511"/>
      <c r="C58" s="75" t="s">
        <v>355</v>
      </c>
      <c r="D58" s="106">
        <v>35.6</v>
      </c>
      <c r="E58" s="81" t="s">
        <v>435</v>
      </c>
      <c r="F58" s="107">
        <v>0</v>
      </c>
      <c r="G58" s="108" t="s">
        <v>421</v>
      </c>
    </row>
    <row r="59" spans="1:7">
      <c r="A59" s="2"/>
      <c r="B59" s="511"/>
      <c r="C59" s="75" t="s">
        <v>309</v>
      </c>
      <c r="D59" s="106">
        <v>21.2</v>
      </c>
      <c r="E59" s="81" t="s">
        <v>1050</v>
      </c>
      <c r="F59" s="107">
        <v>0</v>
      </c>
      <c r="G59" s="108" t="s">
        <v>421</v>
      </c>
    </row>
    <row r="60" spans="1:7">
      <c r="A60" s="2"/>
      <c r="B60" s="511"/>
      <c r="C60" s="75" t="s">
        <v>310</v>
      </c>
      <c r="D60" s="106">
        <v>18</v>
      </c>
      <c r="E60" s="81" t="s">
        <v>434</v>
      </c>
      <c r="F60" s="109">
        <f>F30</f>
        <v>1.7000000000000001E-2</v>
      </c>
      <c r="G60" s="108" t="s">
        <v>421</v>
      </c>
    </row>
    <row r="61" spans="1:7">
      <c r="A61" s="2"/>
      <c r="B61" s="511"/>
      <c r="C61" s="75" t="s">
        <v>311</v>
      </c>
      <c r="D61" s="106">
        <v>26.9</v>
      </c>
      <c r="E61" s="81" t="s">
        <v>434</v>
      </c>
      <c r="F61" s="93">
        <f>F31</f>
        <v>1.52E-2</v>
      </c>
      <c r="G61" s="108" t="s">
        <v>421</v>
      </c>
    </row>
    <row r="62" spans="1:7">
      <c r="A62" s="2"/>
      <c r="B62" s="511"/>
      <c r="C62" s="75" t="s">
        <v>313</v>
      </c>
      <c r="D62" s="106">
        <v>33.200000000000003</v>
      </c>
      <c r="E62" s="81" t="s">
        <v>434</v>
      </c>
      <c r="F62" s="93">
        <f>F32</f>
        <v>1.35E-2</v>
      </c>
      <c r="G62" s="108" t="s">
        <v>421</v>
      </c>
    </row>
    <row r="63" spans="1:7">
      <c r="A63" s="2"/>
      <c r="B63" s="511"/>
      <c r="C63" s="75" t="s">
        <v>312</v>
      </c>
      <c r="D63" s="106">
        <v>29.3</v>
      </c>
      <c r="E63" s="81" t="s">
        <v>434</v>
      </c>
      <c r="F63" s="93">
        <f>F34</f>
        <v>2.6200000000000001E-2</v>
      </c>
      <c r="G63" s="108" t="s">
        <v>421</v>
      </c>
    </row>
    <row r="64" spans="1:7">
      <c r="A64" s="2"/>
      <c r="B64" s="511"/>
      <c r="C64" s="75" t="s">
        <v>353</v>
      </c>
      <c r="D64" s="106">
        <v>40.200000000000003</v>
      </c>
      <c r="E64" s="81" t="s">
        <v>435</v>
      </c>
      <c r="F64" s="93">
        <f>F35</f>
        <v>1.7899999999999999E-2</v>
      </c>
      <c r="G64" s="108" t="s">
        <v>421</v>
      </c>
    </row>
    <row r="65" spans="1:7">
      <c r="A65" s="2"/>
      <c r="B65" s="511"/>
      <c r="C65" s="75" t="s">
        <v>314</v>
      </c>
      <c r="D65" s="106">
        <v>21.2</v>
      </c>
      <c r="E65" s="81" t="s">
        <v>1050</v>
      </c>
      <c r="F65" s="107">
        <v>0</v>
      </c>
      <c r="G65" s="108" t="s">
        <v>423</v>
      </c>
    </row>
    <row r="66" spans="1:7">
      <c r="A66" s="2"/>
      <c r="B66" s="511"/>
      <c r="C66" s="75" t="s">
        <v>352</v>
      </c>
      <c r="D66" s="106">
        <v>17.100000000000001</v>
      </c>
      <c r="E66" s="81" t="s">
        <v>434</v>
      </c>
      <c r="F66" s="107">
        <v>0</v>
      </c>
      <c r="G66" s="108" t="s">
        <v>421</v>
      </c>
    </row>
    <row r="67" spans="1:7">
      <c r="A67" s="2"/>
      <c r="B67" s="511"/>
      <c r="C67" s="75" t="s">
        <v>315</v>
      </c>
      <c r="D67" s="106">
        <v>142</v>
      </c>
      <c r="E67" s="81" t="s">
        <v>434</v>
      </c>
      <c r="F67" s="107">
        <v>0</v>
      </c>
      <c r="G67" s="108" t="s">
        <v>421</v>
      </c>
    </row>
    <row r="68" spans="1:7">
      <c r="A68" s="2"/>
      <c r="B68" s="511"/>
      <c r="C68" s="75" t="s">
        <v>316</v>
      </c>
      <c r="D68" s="106">
        <v>22.5</v>
      </c>
      <c r="E68" s="81" t="s">
        <v>434</v>
      </c>
      <c r="F68" s="107">
        <v>0</v>
      </c>
      <c r="G68" s="108" t="s">
        <v>421</v>
      </c>
    </row>
    <row r="69" spans="1:7">
      <c r="A69" s="2"/>
      <c r="B69" s="511" t="s">
        <v>351</v>
      </c>
      <c r="C69" s="75" t="s">
        <v>317</v>
      </c>
      <c r="D69" s="110">
        <v>1</v>
      </c>
      <c r="E69" s="111" t="s">
        <v>422</v>
      </c>
      <c r="F69" s="107">
        <v>0</v>
      </c>
      <c r="G69" s="108" t="s">
        <v>421</v>
      </c>
    </row>
    <row r="70" spans="1:7">
      <c r="A70" s="2"/>
      <c r="B70" s="511"/>
      <c r="C70" s="75" t="s">
        <v>319</v>
      </c>
      <c r="D70" s="110">
        <v>1</v>
      </c>
      <c r="E70" s="111" t="s">
        <v>422</v>
      </c>
      <c r="F70" s="107">
        <v>0</v>
      </c>
      <c r="G70" s="108" t="s">
        <v>421</v>
      </c>
    </row>
    <row r="71" spans="1:7">
      <c r="A71" s="2"/>
      <c r="B71" s="511" t="s">
        <v>320</v>
      </c>
      <c r="C71" s="75" t="s">
        <v>350</v>
      </c>
      <c r="D71" s="112">
        <v>3600</v>
      </c>
      <c r="E71" s="111" t="s">
        <v>69</v>
      </c>
      <c r="F71" s="107">
        <v>0</v>
      </c>
      <c r="G71" s="108" t="s">
        <v>420</v>
      </c>
    </row>
    <row r="72" spans="1:7">
      <c r="A72" s="2"/>
      <c r="B72" s="511"/>
      <c r="C72" s="75" t="s">
        <v>321</v>
      </c>
      <c r="D72" s="112">
        <v>3600</v>
      </c>
      <c r="E72" s="111" t="s">
        <v>69</v>
      </c>
      <c r="F72" s="107">
        <v>0</v>
      </c>
      <c r="G72" s="108" t="s">
        <v>420</v>
      </c>
    </row>
    <row r="73" spans="1:7" ht="13.5" thickBot="1">
      <c r="A73" s="2"/>
      <c r="B73" s="535"/>
      <c r="C73" s="74" t="s">
        <v>349</v>
      </c>
      <c r="D73" s="73">
        <v>3600</v>
      </c>
      <c r="E73" s="16" t="s">
        <v>69</v>
      </c>
      <c r="F73" s="72">
        <v>0</v>
      </c>
      <c r="G73" s="4" t="s">
        <v>420</v>
      </c>
    </row>
    <row r="74" spans="1:7">
      <c r="A74" s="2"/>
      <c r="B74" s="2"/>
      <c r="C74" s="2"/>
      <c r="D74" s="2"/>
      <c r="E74" s="2"/>
      <c r="F74" s="2"/>
      <c r="G74" s="2"/>
    </row>
    <row r="75" spans="1:7">
      <c r="A75" s="2"/>
      <c r="B75" s="2"/>
      <c r="C75" s="2"/>
      <c r="D75" s="2"/>
      <c r="E75" s="2"/>
      <c r="F75" s="2"/>
      <c r="G75" s="2"/>
    </row>
    <row r="76" spans="1:7" ht="14.25">
      <c r="A76" s="2"/>
      <c r="B76" s="536" t="s">
        <v>419</v>
      </c>
      <c r="C76" s="536"/>
      <c r="D76" s="536"/>
      <c r="E76" s="536"/>
      <c r="F76" s="536"/>
      <c r="G76" s="537"/>
    </row>
    <row r="77" spans="1:7" ht="13.5" thickBot="1">
      <c r="A77" s="2"/>
      <c r="B77" s="2"/>
      <c r="C77" s="2"/>
      <c r="D77" s="2"/>
      <c r="E77" s="2"/>
      <c r="F77" s="2"/>
      <c r="G77" s="2" t="s">
        <v>2427</v>
      </c>
    </row>
    <row r="78" spans="1:7">
      <c r="A78" s="2"/>
      <c r="B78" s="538"/>
      <c r="C78" s="539"/>
      <c r="D78" s="539"/>
      <c r="E78" s="539"/>
      <c r="F78" s="540"/>
      <c r="G78" s="71" t="s">
        <v>65</v>
      </c>
    </row>
    <row r="79" spans="1:7">
      <c r="A79" s="2"/>
      <c r="B79" s="530" t="s">
        <v>66</v>
      </c>
      <c r="C79" s="531"/>
      <c r="D79" s="531"/>
      <c r="E79" s="531"/>
      <c r="F79" s="532"/>
      <c r="G79" s="5">
        <v>1</v>
      </c>
    </row>
    <row r="80" spans="1:7">
      <c r="A80" s="2"/>
      <c r="B80" s="530" t="s">
        <v>71</v>
      </c>
      <c r="C80" s="531"/>
      <c r="D80" s="531"/>
      <c r="E80" s="531"/>
      <c r="F80" s="532"/>
      <c r="G80" s="113">
        <v>28</v>
      </c>
    </row>
    <row r="81" spans="1:7">
      <c r="A81" s="2"/>
      <c r="B81" s="530" t="s">
        <v>67</v>
      </c>
      <c r="C81" s="531"/>
      <c r="D81" s="531"/>
      <c r="E81" s="531"/>
      <c r="F81" s="532"/>
      <c r="G81" s="114">
        <v>265</v>
      </c>
    </row>
    <row r="82" spans="1:7">
      <c r="A82" s="2"/>
      <c r="B82" s="541" t="s">
        <v>418</v>
      </c>
      <c r="C82" s="544" t="s">
        <v>417</v>
      </c>
      <c r="D82" s="545"/>
      <c r="E82" s="546"/>
      <c r="F82" s="18" t="s">
        <v>72</v>
      </c>
      <c r="G82" s="114">
        <v>12400</v>
      </c>
    </row>
    <row r="83" spans="1:7">
      <c r="A83" s="2"/>
      <c r="B83" s="542"/>
      <c r="C83" s="544" t="s">
        <v>416</v>
      </c>
      <c r="D83" s="545"/>
      <c r="E83" s="546"/>
      <c r="F83" s="18" t="s">
        <v>73</v>
      </c>
      <c r="G83" s="114">
        <v>677</v>
      </c>
    </row>
    <row r="84" spans="1:7">
      <c r="A84" s="2"/>
      <c r="B84" s="542"/>
      <c r="C84" s="544" t="s">
        <v>415</v>
      </c>
      <c r="D84" s="545"/>
      <c r="E84" s="546"/>
      <c r="F84" s="18" t="s">
        <v>74</v>
      </c>
      <c r="G84" s="114">
        <v>116</v>
      </c>
    </row>
    <row r="85" spans="1:7">
      <c r="A85" s="2"/>
      <c r="B85" s="542"/>
      <c r="C85" s="544" t="s">
        <v>414</v>
      </c>
      <c r="D85" s="545"/>
      <c r="E85" s="546"/>
      <c r="F85" s="18" t="s">
        <v>75</v>
      </c>
      <c r="G85" s="114">
        <v>3170</v>
      </c>
    </row>
    <row r="86" spans="1:7">
      <c r="A86" s="2"/>
      <c r="B86" s="542"/>
      <c r="C86" s="544" t="s">
        <v>413</v>
      </c>
      <c r="D86" s="545"/>
      <c r="E86" s="546"/>
      <c r="F86" s="18" t="s">
        <v>76</v>
      </c>
      <c r="G86" s="114">
        <v>1120</v>
      </c>
    </row>
    <row r="87" spans="1:7">
      <c r="A87" s="2"/>
      <c r="B87" s="542"/>
      <c r="C87" s="544" t="s">
        <v>412</v>
      </c>
      <c r="D87" s="545"/>
      <c r="E87" s="546"/>
      <c r="F87" s="18" t="s">
        <v>77</v>
      </c>
      <c r="G87" s="114">
        <v>1300</v>
      </c>
    </row>
    <row r="88" spans="1:7">
      <c r="A88" s="2"/>
      <c r="B88" s="542"/>
      <c r="C88" s="544" t="s">
        <v>411</v>
      </c>
      <c r="D88" s="545"/>
      <c r="E88" s="546"/>
      <c r="F88" s="18" t="s">
        <v>78</v>
      </c>
      <c r="G88" s="114">
        <v>328</v>
      </c>
    </row>
    <row r="89" spans="1:7">
      <c r="A89" s="2"/>
      <c r="B89" s="542"/>
      <c r="C89" s="544" t="s">
        <v>410</v>
      </c>
      <c r="D89" s="545"/>
      <c r="E89" s="546"/>
      <c r="F89" s="18" t="s">
        <v>79</v>
      </c>
      <c r="G89" s="114">
        <v>4800</v>
      </c>
    </row>
    <row r="90" spans="1:7">
      <c r="A90" s="2"/>
      <c r="B90" s="542"/>
      <c r="C90" s="544" t="s">
        <v>409</v>
      </c>
      <c r="D90" s="545"/>
      <c r="E90" s="546"/>
      <c r="F90" s="18" t="s">
        <v>329</v>
      </c>
      <c r="G90" s="114">
        <v>16</v>
      </c>
    </row>
    <row r="91" spans="1:7">
      <c r="A91" s="2"/>
      <c r="B91" s="542"/>
      <c r="C91" s="544" t="s">
        <v>408</v>
      </c>
      <c r="D91" s="545"/>
      <c r="E91" s="546"/>
      <c r="F91" s="18" t="s">
        <v>80</v>
      </c>
      <c r="G91" s="114">
        <v>138</v>
      </c>
    </row>
    <row r="92" spans="1:7">
      <c r="A92" s="2"/>
      <c r="B92" s="542"/>
      <c r="C92" s="544" t="s">
        <v>407</v>
      </c>
      <c r="D92" s="545"/>
      <c r="E92" s="546"/>
      <c r="F92" s="18" t="s">
        <v>328</v>
      </c>
      <c r="G92" s="114">
        <v>4</v>
      </c>
    </row>
    <row r="93" spans="1:7">
      <c r="A93" s="2"/>
      <c r="B93" s="542"/>
      <c r="C93" s="544" t="s">
        <v>406</v>
      </c>
      <c r="D93" s="545"/>
      <c r="E93" s="546"/>
      <c r="F93" s="18" t="s">
        <v>81</v>
      </c>
      <c r="G93" s="114">
        <v>3350</v>
      </c>
    </row>
    <row r="94" spans="1:7">
      <c r="A94" s="2"/>
      <c r="B94" s="542"/>
      <c r="C94" s="544" t="s">
        <v>405</v>
      </c>
      <c r="D94" s="545"/>
      <c r="E94" s="546"/>
      <c r="F94" s="70" t="s">
        <v>327</v>
      </c>
      <c r="G94" s="114">
        <v>8060</v>
      </c>
    </row>
    <row r="95" spans="1:7">
      <c r="A95" s="2"/>
      <c r="B95" s="542"/>
      <c r="C95" s="544" t="s">
        <v>404</v>
      </c>
      <c r="D95" s="545"/>
      <c r="E95" s="546"/>
      <c r="F95" s="70" t="s">
        <v>326</v>
      </c>
      <c r="G95" s="114">
        <v>1330</v>
      </c>
    </row>
    <row r="96" spans="1:7">
      <c r="A96" s="2"/>
      <c r="B96" s="542"/>
      <c r="C96" s="544" t="s">
        <v>403</v>
      </c>
      <c r="D96" s="545"/>
      <c r="E96" s="546"/>
      <c r="F96" s="70" t="s">
        <v>325</v>
      </c>
      <c r="G96" s="114">
        <v>1210</v>
      </c>
    </row>
    <row r="97" spans="1:7">
      <c r="A97" s="2"/>
      <c r="B97" s="542"/>
      <c r="C97" s="544" t="s">
        <v>402</v>
      </c>
      <c r="D97" s="545"/>
      <c r="E97" s="546"/>
      <c r="F97" s="18" t="s">
        <v>82</v>
      </c>
      <c r="G97" s="114">
        <v>716</v>
      </c>
    </row>
    <row r="98" spans="1:7">
      <c r="A98" s="2"/>
      <c r="B98" s="542"/>
      <c r="C98" s="544" t="s">
        <v>401</v>
      </c>
      <c r="D98" s="545"/>
      <c r="E98" s="546"/>
      <c r="F98" s="18" t="s">
        <v>324</v>
      </c>
      <c r="G98" s="114">
        <v>858</v>
      </c>
    </row>
    <row r="99" spans="1:7">
      <c r="A99" s="2"/>
      <c r="B99" s="542"/>
      <c r="C99" s="544" t="s">
        <v>400</v>
      </c>
      <c r="D99" s="545"/>
      <c r="E99" s="546"/>
      <c r="F99" s="18" t="s">
        <v>323</v>
      </c>
      <c r="G99" s="114">
        <v>804</v>
      </c>
    </row>
    <row r="100" spans="1:7">
      <c r="A100" s="2"/>
      <c r="B100" s="542"/>
      <c r="C100" s="544" t="s">
        <v>399</v>
      </c>
      <c r="D100" s="545"/>
      <c r="E100" s="546"/>
      <c r="F100" s="18" t="s">
        <v>83</v>
      </c>
      <c r="G100" s="114">
        <v>1650</v>
      </c>
    </row>
    <row r="101" spans="1:7">
      <c r="A101" s="2"/>
      <c r="B101" s="543"/>
      <c r="C101" s="544"/>
      <c r="D101" s="545"/>
      <c r="E101" s="546"/>
      <c r="F101" s="69"/>
      <c r="G101" s="113"/>
    </row>
    <row r="102" spans="1:7">
      <c r="A102" s="2"/>
      <c r="B102" s="541" t="s">
        <v>398</v>
      </c>
      <c r="C102" s="544" t="s">
        <v>397</v>
      </c>
      <c r="D102" s="545"/>
      <c r="E102" s="546"/>
      <c r="F102" s="68" t="s">
        <v>24</v>
      </c>
      <c r="G102" s="114">
        <v>6630</v>
      </c>
    </row>
    <row r="103" spans="1:7">
      <c r="A103" s="2"/>
      <c r="B103" s="542"/>
      <c r="C103" s="544" t="s">
        <v>396</v>
      </c>
      <c r="D103" s="545"/>
      <c r="E103" s="546"/>
      <c r="F103" s="68" t="s">
        <v>25</v>
      </c>
      <c r="G103" s="114">
        <v>11100</v>
      </c>
    </row>
    <row r="104" spans="1:7">
      <c r="A104" s="2"/>
      <c r="B104" s="542"/>
      <c r="C104" s="544" t="s">
        <v>395</v>
      </c>
      <c r="D104" s="545"/>
      <c r="E104" s="546"/>
      <c r="F104" s="68" t="s">
        <v>26</v>
      </c>
      <c r="G104" s="114">
        <v>8900</v>
      </c>
    </row>
    <row r="105" spans="1:7">
      <c r="A105" s="2"/>
      <c r="B105" s="542"/>
      <c r="C105" s="544" t="s">
        <v>1748</v>
      </c>
      <c r="D105" s="545"/>
      <c r="E105" s="546"/>
      <c r="F105" s="68" t="s">
        <v>1748</v>
      </c>
      <c r="G105" s="114">
        <v>9200</v>
      </c>
    </row>
    <row r="106" spans="1:7">
      <c r="A106" s="2"/>
      <c r="B106" s="542"/>
      <c r="C106" s="544" t="s">
        <v>394</v>
      </c>
      <c r="D106" s="545"/>
      <c r="E106" s="546"/>
      <c r="F106" s="68" t="s">
        <v>27</v>
      </c>
      <c r="G106" s="114">
        <v>9200</v>
      </c>
    </row>
    <row r="107" spans="1:7">
      <c r="A107" s="2"/>
      <c r="B107" s="542"/>
      <c r="C107" s="544" t="s">
        <v>393</v>
      </c>
      <c r="D107" s="545"/>
      <c r="E107" s="546"/>
      <c r="F107" s="68" t="s">
        <v>28</v>
      </c>
      <c r="G107" s="114">
        <v>9540</v>
      </c>
    </row>
    <row r="108" spans="1:7">
      <c r="A108" s="2"/>
      <c r="B108" s="542"/>
      <c r="C108" s="544" t="s">
        <v>392</v>
      </c>
      <c r="D108" s="545"/>
      <c r="E108" s="546"/>
      <c r="F108" s="68" t="s">
        <v>29</v>
      </c>
      <c r="G108" s="114">
        <v>8550</v>
      </c>
    </row>
    <row r="109" spans="1:7">
      <c r="A109" s="2"/>
      <c r="B109" s="542"/>
      <c r="C109" s="544" t="s">
        <v>391</v>
      </c>
      <c r="D109" s="545"/>
      <c r="E109" s="546"/>
      <c r="F109" s="68" t="s">
        <v>30</v>
      </c>
      <c r="G109" s="114">
        <v>7910</v>
      </c>
    </row>
    <row r="110" spans="1:7">
      <c r="A110" s="2"/>
      <c r="B110" s="542"/>
      <c r="C110" s="544" t="s">
        <v>390</v>
      </c>
      <c r="D110" s="545"/>
      <c r="E110" s="546"/>
      <c r="F110" s="68" t="s">
        <v>330</v>
      </c>
      <c r="G110" s="114">
        <v>7190</v>
      </c>
    </row>
    <row r="111" spans="1:7">
      <c r="A111" s="2"/>
      <c r="B111" s="543"/>
      <c r="C111" s="544"/>
      <c r="D111" s="545"/>
      <c r="E111" s="546"/>
      <c r="F111" s="68"/>
      <c r="G111" s="114"/>
    </row>
    <row r="112" spans="1:7">
      <c r="A112" s="2"/>
      <c r="B112" s="530" t="s">
        <v>68</v>
      </c>
      <c r="C112" s="531"/>
      <c r="D112" s="531"/>
      <c r="E112" s="531"/>
      <c r="F112" s="532"/>
      <c r="G112" s="115">
        <v>23500</v>
      </c>
    </row>
    <row r="113" spans="1:7" ht="13.5" thickBot="1">
      <c r="A113" s="2"/>
      <c r="B113" s="547" t="s">
        <v>152</v>
      </c>
      <c r="C113" s="548"/>
      <c r="D113" s="548"/>
      <c r="E113" s="548"/>
      <c r="F113" s="549"/>
      <c r="G113" s="116">
        <v>16100</v>
      </c>
    </row>
  </sheetData>
  <mergeCells count="94">
    <mergeCell ref="C100:E100"/>
    <mergeCell ref="C111:E111"/>
    <mergeCell ref="B112:F112"/>
    <mergeCell ref="B113:F113"/>
    <mergeCell ref="B102:B111"/>
    <mergeCell ref="C102:E102"/>
    <mergeCell ref="C103:E103"/>
    <mergeCell ref="C104:E104"/>
    <mergeCell ref="C105:E105"/>
    <mergeCell ref="C106:E106"/>
    <mergeCell ref="C107:E107"/>
    <mergeCell ref="C108:E108"/>
    <mergeCell ref="C109:E109"/>
    <mergeCell ref="C110:E110"/>
    <mergeCell ref="C95:E95"/>
    <mergeCell ref="C96:E96"/>
    <mergeCell ref="C97:E97"/>
    <mergeCell ref="C98:E98"/>
    <mergeCell ref="C99:E99"/>
    <mergeCell ref="B81:F81"/>
    <mergeCell ref="B82:B101"/>
    <mergeCell ref="C82:E82"/>
    <mergeCell ref="C83:E83"/>
    <mergeCell ref="C84:E84"/>
    <mergeCell ref="C85:E85"/>
    <mergeCell ref="C86:E86"/>
    <mergeCell ref="C87:E87"/>
    <mergeCell ref="C88:E88"/>
    <mergeCell ref="C89:E89"/>
    <mergeCell ref="C101:E101"/>
    <mergeCell ref="C90:E90"/>
    <mergeCell ref="C91:E91"/>
    <mergeCell ref="C92:E92"/>
    <mergeCell ref="C93:E93"/>
    <mergeCell ref="C94:E94"/>
    <mergeCell ref="B80:F80"/>
    <mergeCell ref="B48:C48"/>
    <mergeCell ref="B51:G51"/>
    <mergeCell ref="B52:C53"/>
    <mergeCell ref="D52:E52"/>
    <mergeCell ref="F52:G52"/>
    <mergeCell ref="B54:B68"/>
    <mergeCell ref="B69:B70"/>
    <mergeCell ref="B71:B73"/>
    <mergeCell ref="B76:G76"/>
    <mergeCell ref="B78:F78"/>
    <mergeCell ref="B79:F79"/>
    <mergeCell ref="B42:C42"/>
    <mergeCell ref="B43:C43"/>
    <mergeCell ref="B45:G45"/>
    <mergeCell ref="B46:C47"/>
    <mergeCell ref="D46:E46"/>
    <mergeCell ref="F46:G46"/>
    <mergeCell ref="B35:C35"/>
    <mergeCell ref="B36:C36"/>
    <mergeCell ref="B39:G39"/>
    <mergeCell ref="B40:C41"/>
    <mergeCell ref="D40:E40"/>
    <mergeCell ref="F40:G40"/>
    <mergeCell ref="B34:C34"/>
    <mergeCell ref="B23:C23"/>
    <mergeCell ref="B24:C24"/>
    <mergeCell ref="B25:C25"/>
    <mergeCell ref="B26:C26"/>
    <mergeCell ref="B27:C27"/>
    <mergeCell ref="B28:C28"/>
    <mergeCell ref="B29:C29"/>
    <mergeCell ref="B30:C30"/>
    <mergeCell ref="B31:C31"/>
    <mergeCell ref="B32:C32"/>
    <mergeCell ref="B33:C33"/>
    <mergeCell ref="B18:C18"/>
    <mergeCell ref="B19:C19"/>
    <mergeCell ref="B20:C20"/>
    <mergeCell ref="B21:C21"/>
    <mergeCell ref="B22:C22"/>
    <mergeCell ref="B17:C17"/>
    <mergeCell ref="B6:C6"/>
    <mergeCell ref="B7:C7"/>
    <mergeCell ref="B8:C8"/>
    <mergeCell ref="B9:C9"/>
    <mergeCell ref="B10:C10"/>
    <mergeCell ref="B11:C11"/>
    <mergeCell ref="B12:C12"/>
    <mergeCell ref="B13:C13"/>
    <mergeCell ref="B14:C14"/>
    <mergeCell ref="B15:C15"/>
    <mergeCell ref="B16:C16"/>
    <mergeCell ref="B1:G1"/>
    <mergeCell ref="B2:G2"/>
    <mergeCell ref="B3:G3"/>
    <mergeCell ref="B4:C5"/>
    <mergeCell ref="D4:E4"/>
    <mergeCell ref="F4:G4"/>
  </mergeCells>
  <phoneticPr fontId="6"/>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EE751-1296-4D45-A539-1C9A92EF54B4}">
  <sheetPr>
    <tabColor theme="7" tint="0.39997558519241921"/>
    <pageSetUpPr fitToPage="1"/>
  </sheetPr>
  <dimension ref="A1:K1316"/>
  <sheetViews>
    <sheetView showGridLines="0" view="pageBreakPreview" zoomScale="90" zoomScaleNormal="115" zoomScaleSheetLayoutView="90" workbookViewId="0">
      <selection activeCell="L47" sqref="L47"/>
    </sheetView>
  </sheetViews>
  <sheetFormatPr defaultColWidth="10.28515625" defaultRowHeight="14.25"/>
  <cols>
    <col min="1" max="1" width="10.42578125" style="140" customWidth="1"/>
    <col min="2" max="2" width="61.28515625" style="140" customWidth="1"/>
    <col min="3" max="3" width="21.28515625" style="274" bestFit="1" customWidth="1"/>
    <col min="4" max="4" width="16.85546875" style="274" customWidth="1"/>
    <col min="5" max="5" width="16.85546875" style="274" bestFit="1" customWidth="1"/>
    <col min="6" max="6" width="12" style="284" bestFit="1" customWidth="1"/>
    <col min="7" max="7" width="52.140625" style="284" customWidth="1"/>
    <col min="8" max="8" width="113.140625" style="142" customWidth="1"/>
    <col min="9" max="9" width="108.85546875" style="140" customWidth="1"/>
    <col min="10" max="10" width="10.28515625" style="140"/>
    <col min="11" max="11" width="69.140625" style="140" customWidth="1"/>
    <col min="12" max="16384" width="10.28515625" style="140"/>
  </cols>
  <sheetData>
    <row r="1" spans="1:9" s="139" customFormat="1" ht="30.6" customHeight="1">
      <c r="A1" s="612" t="s">
        <v>2127</v>
      </c>
      <c r="B1" s="613"/>
      <c r="C1" s="613"/>
      <c r="D1" s="613"/>
      <c r="E1" s="613"/>
      <c r="F1" s="613"/>
      <c r="G1" s="613"/>
      <c r="H1" s="138"/>
    </row>
    <row r="2" spans="1:9">
      <c r="A2" s="614">
        <v>46177</v>
      </c>
      <c r="B2" s="614"/>
      <c r="C2" s="614"/>
      <c r="D2" s="614"/>
      <c r="E2" s="614"/>
      <c r="F2" s="614"/>
      <c r="G2" s="614"/>
      <c r="H2" s="615"/>
    </row>
    <row r="3" spans="1:9" ht="110.1" customHeight="1">
      <c r="A3" s="616" t="s">
        <v>2128</v>
      </c>
      <c r="B3" s="617"/>
      <c r="C3" s="617"/>
      <c r="D3" s="617"/>
      <c r="E3" s="617"/>
      <c r="F3" s="617"/>
      <c r="G3" s="617"/>
      <c r="H3" s="579"/>
    </row>
    <row r="4" spans="1:9" ht="58.15" customHeight="1">
      <c r="A4" s="616" t="s">
        <v>2129</v>
      </c>
      <c r="B4" s="617"/>
      <c r="C4" s="617"/>
      <c r="D4" s="617"/>
      <c r="E4" s="617"/>
      <c r="F4" s="617"/>
      <c r="G4" s="617"/>
      <c r="H4" s="579"/>
    </row>
    <row r="5" spans="1:9">
      <c r="A5" s="141"/>
      <c r="B5" s="141"/>
      <c r="C5" s="141"/>
      <c r="D5" s="141"/>
      <c r="E5" s="141"/>
      <c r="F5" s="141"/>
      <c r="G5" s="141"/>
    </row>
    <row r="6" spans="1:9" s="145" customFormat="1" ht="13.5">
      <c r="A6" s="143" t="s">
        <v>2130</v>
      </c>
      <c r="B6" s="143"/>
      <c r="C6" s="143"/>
      <c r="D6" s="143"/>
      <c r="E6" s="143"/>
      <c r="F6" s="143"/>
      <c r="G6" s="143"/>
      <c r="H6" s="144"/>
    </row>
    <row r="7" spans="1:9">
      <c r="A7" s="618" t="s">
        <v>2131</v>
      </c>
      <c r="B7" s="620" t="s">
        <v>2132</v>
      </c>
      <c r="C7" s="622" t="s">
        <v>2133</v>
      </c>
      <c r="D7" s="146" t="s">
        <v>2134</v>
      </c>
      <c r="E7" s="146" t="s">
        <v>2135</v>
      </c>
      <c r="F7" s="624" t="s">
        <v>2136</v>
      </c>
      <c r="G7" s="625" t="s">
        <v>2137</v>
      </c>
    </row>
    <row r="8" spans="1:9">
      <c r="A8" s="619"/>
      <c r="B8" s="621"/>
      <c r="C8" s="623"/>
      <c r="D8" s="147" t="s">
        <v>2138</v>
      </c>
      <c r="E8" s="147" t="s">
        <v>2138</v>
      </c>
      <c r="F8" s="624"/>
      <c r="G8" s="626"/>
    </row>
    <row r="9" spans="1:9" ht="15" customHeight="1">
      <c r="A9" s="148" t="s">
        <v>878</v>
      </c>
      <c r="B9" s="148" t="s">
        <v>93</v>
      </c>
      <c r="C9" s="149"/>
      <c r="D9" s="150" t="s">
        <v>2139</v>
      </c>
      <c r="E9" s="151" t="s">
        <v>2139</v>
      </c>
      <c r="F9" s="152" t="s">
        <v>2140</v>
      </c>
      <c r="G9" s="153" t="s">
        <v>450</v>
      </c>
      <c r="H9" s="154"/>
    </row>
    <row r="10" spans="1:9" ht="15" customHeight="1">
      <c r="A10" s="155" t="s">
        <v>877</v>
      </c>
      <c r="B10" s="156" t="s">
        <v>149</v>
      </c>
      <c r="C10" s="157"/>
      <c r="D10" s="158">
        <v>0</v>
      </c>
      <c r="E10" s="159">
        <v>0</v>
      </c>
      <c r="F10" s="152">
        <v>100</v>
      </c>
      <c r="G10" s="160" t="s">
        <v>450</v>
      </c>
      <c r="H10" s="161"/>
      <c r="I10" s="162"/>
    </row>
    <row r="11" spans="1:9" ht="15" customHeight="1">
      <c r="A11" s="574" t="s">
        <v>876</v>
      </c>
      <c r="B11" s="557" t="s">
        <v>1042</v>
      </c>
      <c r="C11" s="163" t="s">
        <v>365</v>
      </c>
      <c r="D11" s="164">
        <v>0</v>
      </c>
      <c r="E11" s="164">
        <v>0</v>
      </c>
      <c r="F11" s="560" t="s">
        <v>2140</v>
      </c>
      <c r="G11" s="577" t="s">
        <v>450</v>
      </c>
      <c r="H11" s="161"/>
    </row>
    <row r="12" spans="1:9" ht="15" customHeight="1">
      <c r="A12" s="575"/>
      <c r="B12" s="576"/>
      <c r="C12" s="165" t="s">
        <v>885</v>
      </c>
      <c r="D12" s="151">
        <v>0</v>
      </c>
      <c r="E12" s="151">
        <v>0</v>
      </c>
      <c r="F12" s="560"/>
      <c r="G12" s="578"/>
      <c r="H12" s="166"/>
    </row>
    <row r="13" spans="1:9" ht="15" customHeight="1">
      <c r="A13" s="574" t="s">
        <v>875</v>
      </c>
      <c r="B13" s="557" t="s">
        <v>1041</v>
      </c>
      <c r="C13" s="167" t="s">
        <v>2141</v>
      </c>
      <c r="D13" s="164">
        <v>0</v>
      </c>
      <c r="E13" s="164">
        <v>0</v>
      </c>
      <c r="F13" s="560">
        <v>16.149999999999999</v>
      </c>
      <c r="G13" s="577" t="s">
        <v>1761</v>
      </c>
      <c r="H13" s="161"/>
    </row>
    <row r="14" spans="1:9" ht="15" customHeight="1">
      <c r="A14" s="555"/>
      <c r="B14" s="557"/>
      <c r="C14" s="169" t="s">
        <v>331</v>
      </c>
      <c r="D14" s="164">
        <v>3.7399999999999998E-4</v>
      </c>
      <c r="E14" s="164">
        <v>3.7399999999999998E-4</v>
      </c>
      <c r="F14" s="560"/>
      <c r="G14" s="577"/>
      <c r="H14" s="166"/>
    </row>
    <row r="15" spans="1:9" ht="15" customHeight="1">
      <c r="A15" s="575"/>
      <c r="B15" s="576"/>
      <c r="C15" s="170" t="s">
        <v>885</v>
      </c>
      <c r="D15" s="171">
        <v>3.0800000000000001E-4</v>
      </c>
      <c r="E15" s="171">
        <v>3.0800000000000001E-4</v>
      </c>
      <c r="F15" s="560"/>
      <c r="G15" s="578"/>
      <c r="H15" s="166"/>
    </row>
    <row r="16" spans="1:9" ht="15" customHeight="1">
      <c r="A16" s="172" t="s">
        <v>874</v>
      </c>
      <c r="B16" s="173" t="s">
        <v>1843</v>
      </c>
      <c r="C16" s="174"/>
      <c r="D16" s="175">
        <v>4.1100000000000002E-4</v>
      </c>
      <c r="E16" s="159">
        <v>4.1100000000000002E-4</v>
      </c>
      <c r="F16" s="152">
        <v>100</v>
      </c>
      <c r="G16" s="160" t="s">
        <v>450</v>
      </c>
      <c r="H16" s="161"/>
    </row>
    <row r="17" spans="1:8" ht="15" customHeight="1">
      <c r="A17" s="574" t="s">
        <v>873</v>
      </c>
      <c r="B17" s="557" t="s">
        <v>104</v>
      </c>
      <c r="C17" s="167" t="s">
        <v>2142</v>
      </c>
      <c r="D17" s="164">
        <v>0</v>
      </c>
      <c r="E17" s="164">
        <v>0</v>
      </c>
      <c r="F17" s="560" t="s">
        <v>2140</v>
      </c>
      <c r="G17" s="577" t="s">
        <v>450</v>
      </c>
      <c r="H17" s="161"/>
    </row>
    <row r="18" spans="1:8" ht="15" customHeight="1">
      <c r="A18" s="555"/>
      <c r="B18" s="557"/>
      <c r="C18" s="176" t="s">
        <v>2143</v>
      </c>
      <c r="D18" s="164">
        <v>3.39E-4</v>
      </c>
      <c r="E18" s="164">
        <v>3.39E-4</v>
      </c>
      <c r="F18" s="560"/>
      <c r="G18" s="577"/>
      <c r="H18" s="166"/>
    </row>
    <row r="19" spans="1:8" ht="15" customHeight="1">
      <c r="A19" s="575"/>
      <c r="B19" s="576"/>
      <c r="C19" s="170" t="s">
        <v>885</v>
      </c>
      <c r="D19" s="171">
        <v>2.9999999999999997E-4</v>
      </c>
      <c r="E19" s="171">
        <v>2.9999999999999997E-4</v>
      </c>
      <c r="F19" s="560"/>
      <c r="G19" s="578"/>
      <c r="H19" s="166"/>
    </row>
    <row r="20" spans="1:8" ht="15" customHeight="1">
      <c r="A20" s="574" t="s">
        <v>2144</v>
      </c>
      <c r="B20" s="557" t="s">
        <v>106</v>
      </c>
      <c r="C20" s="177" t="s">
        <v>2141</v>
      </c>
      <c r="D20" s="178">
        <v>0</v>
      </c>
      <c r="E20" s="179">
        <v>0</v>
      </c>
      <c r="F20" s="560">
        <v>91.76</v>
      </c>
      <c r="G20" s="577" t="s">
        <v>1761</v>
      </c>
      <c r="H20" s="161"/>
    </row>
    <row r="21" spans="1:8" ht="15" customHeight="1">
      <c r="A21" s="555"/>
      <c r="B21" s="557"/>
      <c r="C21" s="180" t="s">
        <v>2145</v>
      </c>
      <c r="D21" s="181">
        <v>0</v>
      </c>
      <c r="E21" s="182">
        <v>0</v>
      </c>
      <c r="F21" s="560"/>
      <c r="G21" s="577"/>
      <c r="H21" s="166"/>
    </row>
    <row r="22" spans="1:8" ht="15" customHeight="1">
      <c r="A22" s="555"/>
      <c r="B22" s="557"/>
      <c r="C22" s="180" t="s">
        <v>2146</v>
      </c>
      <c r="D22" s="181">
        <v>2.9999999999999997E-4</v>
      </c>
      <c r="E22" s="182">
        <v>2.9999999999999997E-4</v>
      </c>
      <c r="F22" s="560"/>
      <c r="G22" s="577"/>
      <c r="H22" s="166"/>
    </row>
    <row r="23" spans="1:8" ht="15" customHeight="1">
      <c r="A23" s="555"/>
      <c r="B23" s="557"/>
      <c r="C23" s="180" t="s">
        <v>920</v>
      </c>
      <c r="D23" s="181">
        <v>3.4900000000000003E-4</v>
      </c>
      <c r="E23" s="182">
        <v>3.4900000000000003E-4</v>
      </c>
      <c r="F23" s="560"/>
      <c r="G23" s="577"/>
      <c r="H23" s="166"/>
    </row>
    <row r="24" spans="1:8" ht="15" customHeight="1">
      <c r="A24" s="555"/>
      <c r="B24" s="557"/>
      <c r="C24" s="180" t="s">
        <v>919</v>
      </c>
      <c r="D24" s="181">
        <v>4.0000000000000002E-4</v>
      </c>
      <c r="E24" s="182">
        <v>4.0000000000000002E-4</v>
      </c>
      <c r="F24" s="560"/>
      <c r="G24" s="577"/>
      <c r="H24" s="166"/>
    </row>
    <row r="25" spans="1:8" ht="15" customHeight="1">
      <c r="A25" s="555"/>
      <c r="B25" s="557"/>
      <c r="C25" s="180" t="s">
        <v>1007</v>
      </c>
      <c r="D25" s="181">
        <v>5.4699999999999996E-4</v>
      </c>
      <c r="E25" s="182">
        <v>5.4699999999999996E-4</v>
      </c>
      <c r="F25" s="560"/>
      <c r="G25" s="577"/>
      <c r="H25" s="166"/>
    </row>
    <row r="26" spans="1:8" ht="15" customHeight="1">
      <c r="A26" s="575"/>
      <c r="B26" s="576"/>
      <c r="C26" s="170" t="s">
        <v>2147</v>
      </c>
      <c r="D26" s="171">
        <v>4.1399999999999998E-4</v>
      </c>
      <c r="E26" s="183">
        <v>4.1399999999999998E-4</v>
      </c>
      <c r="F26" s="560"/>
      <c r="G26" s="578"/>
      <c r="H26" s="161"/>
    </row>
    <row r="27" spans="1:8" ht="15" customHeight="1">
      <c r="A27" s="574" t="s">
        <v>871</v>
      </c>
      <c r="B27" s="557" t="s">
        <v>129</v>
      </c>
      <c r="C27" s="167" t="s">
        <v>2141</v>
      </c>
      <c r="D27" s="164">
        <v>0</v>
      </c>
      <c r="E27" s="164">
        <v>0</v>
      </c>
      <c r="F27" s="560">
        <v>100</v>
      </c>
      <c r="G27" s="577" t="s">
        <v>450</v>
      </c>
    </row>
    <row r="28" spans="1:8" ht="15" customHeight="1">
      <c r="A28" s="555"/>
      <c r="B28" s="557"/>
      <c r="C28" s="180" t="s">
        <v>2145</v>
      </c>
      <c r="D28" s="164">
        <v>0</v>
      </c>
      <c r="E28" s="164">
        <v>0</v>
      </c>
      <c r="F28" s="560"/>
      <c r="G28" s="577"/>
      <c r="H28" s="166"/>
    </row>
    <row r="29" spans="1:8" ht="15" customHeight="1">
      <c r="A29" s="555"/>
      <c r="B29" s="557"/>
      <c r="C29" s="180" t="s">
        <v>2146</v>
      </c>
      <c r="D29" s="181">
        <v>0</v>
      </c>
      <c r="E29" s="181">
        <v>0</v>
      </c>
      <c r="F29" s="560"/>
      <c r="G29" s="577"/>
      <c r="H29" s="166"/>
    </row>
    <row r="30" spans="1:8" ht="15" customHeight="1">
      <c r="A30" s="555"/>
      <c r="B30" s="557"/>
      <c r="C30" s="176" t="s">
        <v>2148</v>
      </c>
      <c r="D30" s="181">
        <v>4.95E-4</v>
      </c>
      <c r="E30" s="181">
        <v>4.95E-4</v>
      </c>
      <c r="F30" s="560"/>
      <c r="G30" s="577"/>
      <c r="H30" s="166"/>
    </row>
    <row r="31" spans="1:8" ht="15" customHeight="1">
      <c r="A31" s="575"/>
      <c r="B31" s="576"/>
      <c r="C31" s="170" t="s">
        <v>2147</v>
      </c>
      <c r="D31" s="171">
        <v>4.4499999999999997E-4</v>
      </c>
      <c r="E31" s="171">
        <v>4.4499999999999997E-4</v>
      </c>
      <c r="F31" s="560"/>
      <c r="G31" s="578"/>
      <c r="H31" s="166"/>
    </row>
    <row r="32" spans="1:8" ht="15" customHeight="1">
      <c r="A32" s="574" t="s">
        <v>870</v>
      </c>
      <c r="B32" s="557" t="s">
        <v>1040</v>
      </c>
      <c r="C32" s="167" t="s">
        <v>2141</v>
      </c>
      <c r="D32" s="164">
        <v>0</v>
      </c>
      <c r="E32" s="164">
        <v>0</v>
      </c>
      <c r="F32" s="560">
        <v>83.64</v>
      </c>
      <c r="G32" s="577" t="s">
        <v>1761</v>
      </c>
      <c r="H32" s="161"/>
    </row>
    <row r="33" spans="1:8" ht="15" customHeight="1">
      <c r="A33" s="555"/>
      <c r="B33" s="557"/>
      <c r="C33" s="180" t="s">
        <v>2145</v>
      </c>
      <c r="D33" s="164">
        <v>0</v>
      </c>
      <c r="E33" s="164">
        <v>0</v>
      </c>
      <c r="F33" s="560"/>
      <c r="G33" s="577"/>
      <c r="H33" s="166"/>
    </row>
    <row r="34" spans="1:8" ht="15" customHeight="1">
      <c r="A34" s="555"/>
      <c r="B34" s="557"/>
      <c r="C34" s="180" t="s">
        <v>2146</v>
      </c>
      <c r="D34" s="184">
        <v>2.0000000000000001E-4</v>
      </c>
      <c r="E34" s="181">
        <v>2.0000000000000001E-4</v>
      </c>
      <c r="F34" s="560"/>
      <c r="G34" s="577"/>
      <c r="H34" s="166"/>
    </row>
    <row r="35" spans="1:8" ht="15" customHeight="1">
      <c r="A35" s="555"/>
      <c r="B35" s="557"/>
      <c r="C35" s="169" t="s">
        <v>939</v>
      </c>
      <c r="D35" s="184">
        <v>5.3200000000000003E-4</v>
      </c>
      <c r="E35" s="181">
        <v>5.3200000000000003E-4</v>
      </c>
      <c r="F35" s="560"/>
      <c r="G35" s="577"/>
      <c r="H35" s="166"/>
    </row>
    <row r="36" spans="1:8" ht="15" customHeight="1">
      <c r="A36" s="575"/>
      <c r="B36" s="576"/>
      <c r="C36" s="170" t="s">
        <v>885</v>
      </c>
      <c r="D36" s="171">
        <v>4.1899999999999999E-4</v>
      </c>
      <c r="E36" s="171">
        <v>4.1899999999999999E-4</v>
      </c>
      <c r="F36" s="560"/>
      <c r="G36" s="578"/>
      <c r="H36" s="166"/>
    </row>
    <row r="37" spans="1:8" ht="15" customHeight="1">
      <c r="A37" s="574" t="s">
        <v>869</v>
      </c>
      <c r="B37" s="557" t="s">
        <v>1039</v>
      </c>
      <c r="C37" s="167" t="s">
        <v>365</v>
      </c>
      <c r="D37" s="164">
        <v>0</v>
      </c>
      <c r="E37" s="164">
        <v>0</v>
      </c>
      <c r="F37" s="560">
        <v>61.83</v>
      </c>
      <c r="G37" s="577" t="s">
        <v>1761</v>
      </c>
      <c r="H37" s="161"/>
    </row>
    <row r="38" spans="1:8" ht="15" customHeight="1">
      <c r="A38" s="555"/>
      <c r="B38" s="557"/>
      <c r="C38" s="176" t="s">
        <v>2143</v>
      </c>
      <c r="D38" s="164">
        <v>3.3300000000000002E-4</v>
      </c>
      <c r="E38" s="164">
        <v>3.3300000000000002E-4</v>
      </c>
      <c r="F38" s="560"/>
      <c r="G38" s="577"/>
      <c r="H38" s="166"/>
    </row>
    <row r="39" spans="1:8" ht="15" customHeight="1">
      <c r="A39" s="575"/>
      <c r="B39" s="576"/>
      <c r="C39" s="170" t="s">
        <v>885</v>
      </c>
      <c r="D39" s="171">
        <v>3.3300000000000002E-4</v>
      </c>
      <c r="E39" s="171">
        <v>3.3300000000000002E-4</v>
      </c>
      <c r="F39" s="560"/>
      <c r="G39" s="578"/>
    </row>
    <row r="40" spans="1:8" ht="15" customHeight="1">
      <c r="A40" s="574" t="s">
        <v>868</v>
      </c>
      <c r="B40" s="557" t="s">
        <v>96</v>
      </c>
      <c r="C40" s="167" t="s">
        <v>365</v>
      </c>
      <c r="D40" s="164">
        <v>0</v>
      </c>
      <c r="E40" s="164">
        <v>0</v>
      </c>
      <c r="F40" s="560">
        <v>95.86</v>
      </c>
      <c r="G40" s="577" t="s">
        <v>1761</v>
      </c>
      <c r="H40" s="185"/>
    </row>
    <row r="41" spans="1:8" ht="15" customHeight="1">
      <c r="A41" s="555"/>
      <c r="B41" s="557"/>
      <c r="C41" s="176" t="s">
        <v>2143</v>
      </c>
      <c r="D41" s="164">
        <v>6.6E-4</v>
      </c>
      <c r="E41" s="164">
        <v>6.6E-4</v>
      </c>
      <c r="F41" s="560"/>
      <c r="G41" s="577"/>
    </row>
    <row r="42" spans="1:8" ht="15" customHeight="1">
      <c r="A42" s="575"/>
      <c r="B42" s="576"/>
      <c r="C42" s="170" t="s">
        <v>885</v>
      </c>
      <c r="D42" s="171">
        <v>2.8400000000000002E-4</v>
      </c>
      <c r="E42" s="171">
        <v>2.8400000000000002E-4</v>
      </c>
      <c r="F42" s="560"/>
      <c r="G42" s="578"/>
    </row>
    <row r="43" spans="1:8" ht="15" customHeight="1">
      <c r="A43" s="574" t="s">
        <v>867</v>
      </c>
      <c r="B43" s="557" t="s">
        <v>2149</v>
      </c>
      <c r="C43" s="167" t="s">
        <v>365</v>
      </c>
      <c r="D43" s="164">
        <v>4.0299999999999998E-4</v>
      </c>
      <c r="E43" s="164">
        <v>4.0299999999999998E-4</v>
      </c>
      <c r="F43" s="560">
        <v>88.41</v>
      </c>
      <c r="G43" s="577" t="s">
        <v>1761</v>
      </c>
      <c r="H43" s="185"/>
    </row>
    <row r="44" spans="1:8" ht="15" customHeight="1">
      <c r="A44" s="555"/>
      <c r="B44" s="557"/>
      <c r="C44" s="176" t="s">
        <v>2143</v>
      </c>
      <c r="D44" s="164">
        <v>3.79E-4</v>
      </c>
      <c r="E44" s="164">
        <v>3.79E-4</v>
      </c>
      <c r="F44" s="560"/>
      <c r="G44" s="577"/>
    </row>
    <row r="45" spans="1:8" ht="15" customHeight="1">
      <c r="A45" s="575"/>
      <c r="B45" s="576"/>
      <c r="C45" s="170" t="s">
        <v>885</v>
      </c>
      <c r="D45" s="171">
        <v>3.79E-4</v>
      </c>
      <c r="E45" s="171">
        <v>3.79E-4</v>
      </c>
      <c r="F45" s="560"/>
      <c r="G45" s="578"/>
    </row>
    <row r="46" spans="1:8" ht="15" customHeight="1">
      <c r="A46" s="574" t="s">
        <v>866</v>
      </c>
      <c r="B46" s="557" t="s">
        <v>145</v>
      </c>
      <c r="C46" s="167" t="s">
        <v>365</v>
      </c>
      <c r="D46" s="164">
        <v>0</v>
      </c>
      <c r="E46" s="164">
        <v>0</v>
      </c>
      <c r="F46" s="560">
        <v>81.239999999999995</v>
      </c>
      <c r="G46" s="577" t="s">
        <v>1761</v>
      </c>
      <c r="H46" s="185"/>
    </row>
    <row r="47" spans="1:8" ht="15" customHeight="1">
      <c r="A47" s="555"/>
      <c r="B47" s="557"/>
      <c r="C47" s="180" t="s">
        <v>886</v>
      </c>
      <c r="D47" s="164">
        <v>2.0000000000000001E-4</v>
      </c>
      <c r="E47" s="164">
        <v>2.0000000000000001E-4</v>
      </c>
      <c r="F47" s="560"/>
      <c r="G47" s="577"/>
    </row>
    <row r="48" spans="1:8" ht="15" customHeight="1">
      <c r="A48" s="555"/>
      <c r="B48" s="557"/>
      <c r="C48" s="180" t="s">
        <v>921</v>
      </c>
      <c r="D48" s="181">
        <v>0</v>
      </c>
      <c r="E48" s="181">
        <v>0</v>
      </c>
      <c r="F48" s="560"/>
      <c r="G48" s="577"/>
    </row>
    <row r="49" spans="1:8" ht="15" customHeight="1">
      <c r="A49" s="555"/>
      <c r="B49" s="557"/>
      <c r="C49" s="180" t="s">
        <v>920</v>
      </c>
      <c r="D49" s="181">
        <v>0</v>
      </c>
      <c r="E49" s="181">
        <v>0</v>
      </c>
      <c r="F49" s="560"/>
      <c r="G49" s="577"/>
    </row>
    <row r="50" spans="1:8" ht="15" customHeight="1">
      <c r="A50" s="555"/>
      <c r="B50" s="557"/>
      <c r="C50" s="180" t="s">
        <v>919</v>
      </c>
      <c r="D50" s="181">
        <v>2.5799999999999998E-4</v>
      </c>
      <c r="E50" s="181">
        <v>2.5799999999999998E-4</v>
      </c>
      <c r="F50" s="560"/>
      <c r="G50" s="577"/>
    </row>
    <row r="51" spans="1:8" ht="15" customHeight="1">
      <c r="A51" s="555"/>
      <c r="B51" s="557"/>
      <c r="C51" s="180" t="s">
        <v>918</v>
      </c>
      <c r="D51" s="181">
        <v>0</v>
      </c>
      <c r="E51" s="181">
        <v>0</v>
      </c>
      <c r="F51" s="560"/>
      <c r="G51" s="577"/>
    </row>
    <row r="52" spans="1:8" ht="15" customHeight="1">
      <c r="A52" s="555"/>
      <c r="B52" s="557"/>
      <c r="C52" s="180" t="s">
        <v>1011</v>
      </c>
      <c r="D52" s="181">
        <v>0</v>
      </c>
      <c r="E52" s="181">
        <v>0</v>
      </c>
      <c r="F52" s="560"/>
      <c r="G52" s="577"/>
    </row>
    <row r="53" spans="1:8" ht="15" customHeight="1">
      <c r="A53" s="555"/>
      <c r="B53" s="557"/>
      <c r="C53" s="180" t="s">
        <v>1010</v>
      </c>
      <c r="D53" s="181">
        <v>0</v>
      </c>
      <c r="E53" s="181">
        <v>0</v>
      </c>
      <c r="F53" s="560"/>
      <c r="G53" s="577"/>
    </row>
    <row r="54" spans="1:8" ht="15" customHeight="1">
      <c r="A54" s="555"/>
      <c r="B54" s="557"/>
      <c r="C54" s="180" t="s">
        <v>1009</v>
      </c>
      <c r="D54" s="181">
        <v>2.5799999999999998E-4</v>
      </c>
      <c r="E54" s="181">
        <v>2.5799999999999998E-4</v>
      </c>
      <c r="F54" s="560"/>
      <c r="G54" s="577"/>
    </row>
    <row r="55" spans="1:8" ht="15" customHeight="1">
      <c r="A55" s="555"/>
      <c r="B55" s="557"/>
      <c r="C55" s="180" t="s">
        <v>1021</v>
      </c>
      <c r="D55" s="181">
        <v>1.73E-4</v>
      </c>
      <c r="E55" s="181">
        <v>1.73E-4</v>
      </c>
      <c r="F55" s="560"/>
      <c r="G55" s="577"/>
    </row>
    <row r="56" spans="1:8" ht="15" customHeight="1">
      <c r="A56" s="555"/>
      <c r="B56" s="557"/>
      <c r="C56" s="186" t="s">
        <v>1020</v>
      </c>
      <c r="D56" s="181">
        <v>4.3600000000000003E-4</v>
      </c>
      <c r="E56" s="181">
        <v>4.3600000000000003E-4</v>
      </c>
      <c r="F56" s="560"/>
      <c r="G56" s="577"/>
    </row>
    <row r="57" spans="1:8" ht="15" customHeight="1">
      <c r="A57" s="575"/>
      <c r="B57" s="576"/>
      <c r="C57" s="170" t="s">
        <v>885</v>
      </c>
      <c r="D57" s="171">
        <v>3.8699999999999997E-4</v>
      </c>
      <c r="E57" s="171">
        <v>3.8699999999999997E-4</v>
      </c>
      <c r="F57" s="560"/>
      <c r="G57" s="578"/>
    </row>
    <row r="58" spans="1:8" ht="15" customHeight="1">
      <c r="A58" s="574" t="s">
        <v>865</v>
      </c>
      <c r="B58" s="557" t="s">
        <v>2150</v>
      </c>
      <c r="C58" s="167" t="s">
        <v>365</v>
      </c>
      <c r="D58" s="164">
        <v>0</v>
      </c>
      <c r="E58" s="164">
        <v>0</v>
      </c>
      <c r="F58" s="560">
        <v>93.92</v>
      </c>
      <c r="G58" s="577" t="s">
        <v>2151</v>
      </c>
      <c r="H58" s="185"/>
    </row>
    <row r="59" spans="1:8" ht="15" customHeight="1">
      <c r="A59" s="555"/>
      <c r="B59" s="557"/>
      <c r="C59" s="180" t="s">
        <v>886</v>
      </c>
      <c r="D59" s="164">
        <v>0</v>
      </c>
      <c r="E59" s="164">
        <v>0</v>
      </c>
      <c r="F59" s="560"/>
      <c r="G59" s="577"/>
    </row>
    <row r="60" spans="1:8" ht="15" customHeight="1">
      <c r="A60" s="555"/>
      <c r="B60" s="557"/>
      <c r="C60" s="186" t="s">
        <v>898</v>
      </c>
      <c r="D60" s="181">
        <v>5.9199999999999997E-4</v>
      </c>
      <c r="E60" s="181">
        <v>5.9199999999999997E-4</v>
      </c>
      <c r="F60" s="560"/>
      <c r="G60" s="577"/>
    </row>
    <row r="61" spans="1:8" ht="15" customHeight="1">
      <c r="A61" s="575"/>
      <c r="B61" s="576"/>
      <c r="C61" s="170" t="s">
        <v>885</v>
      </c>
      <c r="D61" s="187">
        <v>2.8499999999999999E-4</v>
      </c>
      <c r="E61" s="171">
        <v>2.8499999999999999E-4</v>
      </c>
      <c r="F61" s="560"/>
      <c r="G61" s="578"/>
    </row>
    <row r="62" spans="1:8" ht="15" customHeight="1">
      <c r="A62" s="574" t="s">
        <v>864</v>
      </c>
      <c r="B62" s="557" t="s">
        <v>153</v>
      </c>
      <c r="C62" s="167" t="s">
        <v>365</v>
      </c>
      <c r="D62" s="188">
        <v>0</v>
      </c>
      <c r="E62" s="164">
        <v>0</v>
      </c>
      <c r="F62" s="560">
        <v>100</v>
      </c>
      <c r="G62" s="577" t="s">
        <v>450</v>
      </c>
      <c r="H62" s="185"/>
    </row>
    <row r="63" spans="1:8" ht="15" customHeight="1">
      <c r="A63" s="555"/>
      <c r="B63" s="557"/>
      <c r="C63" s="180" t="s">
        <v>886</v>
      </c>
      <c r="D63" s="188">
        <v>2.4499999999999999E-4</v>
      </c>
      <c r="E63" s="164">
        <v>2.4499999999999999E-4</v>
      </c>
      <c r="F63" s="560"/>
      <c r="G63" s="577"/>
    </row>
    <row r="64" spans="1:8" ht="15" customHeight="1">
      <c r="A64" s="555"/>
      <c r="B64" s="557"/>
      <c r="C64" s="169" t="s">
        <v>898</v>
      </c>
      <c r="D64" s="181">
        <v>4.7800000000000002E-4</v>
      </c>
      <c r="E64" s="181">
        <v>4.7800000000000002E-4</v>
      </c>
      <c r="F64" s="560"/>
      <c r="G64" s="577"/>
    </row>
    <row r="65" spans="1:8" ht="15" customHeight="1">
      <c r="A65" s="575"/>
      <c r="B65" s="576"/>
      <c r="C65" s="170" t="s">
        <v>885</v>
      </c>
      <c r="D65" s="171">
        <v>4.75E-4</v>
      </c>
      <c r="E65" s="171">
        <v>4.75E-4</v>
      </c>
      <c r="F65" s="560"/>
      <c r="G65" s="578"/>
    </row>
    <row r="66" spans="1:8" ht="15" customHeight="1">
      <c r="A66" s="574" t="s">
        <v>863</v>
      </c>
      <c r="B66" s="557" t="s">
        <v>140</v>
      </c>
      <c r="C66" s="189" t="s">
        <v>365</v>
      </c>
      <c r="D66" s="188">
        <v>0</v>
      </c>
      <c r="E66" s="188">
        <v>0</v>
      </c>
      <c r="F66" s="560">
        <v>100</v>
      </c>
      <c r="G66" s="577" t="s">
        <v>450</v>
      </c>
      <c r="H66" s="185"/>
    </row>
    <row r="67" spans="1:8" ht="15" customHeight="1">
      <c r="A67" s="555"/>
      <c r="B67" s="557"/>
      <c r="C67" s="169" t="s">
        <v>331</v>
      </c>
      <c r="D67" s="188">
        <v>4.2000000000000002E-4</v>
      </c>
      <c r="E67" s="188">
        <v>4.2000000000000002E-4</v>
      </c>
      <c r="F67" s="560"/>
      <c r="G67" s="577"/>
    </row>
    <row r="68" spans="1:8" ht="15" customHeight="1">
      <c r="A68" s="575"/>
      <c r="B68" s="576"/>
      <c r="C68" s="165" t="s">
        <v>885</v>
      </c>
      <c r="D68" s="187">
        <v>2.4000000000000001E-4</v>
      </c>
      <c r="E68" s="187">
        <v>2.4000000000000001E-4</v>
      </c>
      <c r="F68" s="560"/>
      <c r="G68" s="578"/>
    </row>
    <row r="69" spans="1:8" ht="15" customHeight="1">
      <c r="A69" s="574" t="s">
        <v>862</v>
      </c>
      <c r="B69" s="557" t="s">
        <v>136</v>
      </c>
      <c r="C69" s="167" t="s">
        <v>365</v>
      </c>
      <c r="D69" s="164">
        <v>0</v>
      </c>
      <c r="E69" s="164">
        <v>0</v>
      </c>
      <c r="F69" s="560">
        <v>77.89</v>
      </c>
      <c r="G69" s="577" t="s">
        <v>1761</v>
      </c>
      <c r="H69" s="185"/>
    </row>
    <row r="70" spans="1:8" ht="15" customHeight="1">
      <c r="A70" s="555"/>
      <c r="B70" s="557"/>
      <c r="C70" s="180" t="s">
        <v>886</v>
      </c>
      <c r="D70" s="164">
        <v>0</v>
      </c>
      <c r="E70" s="164">
        <v>0</v>
      </c>
      <c r="F70" s="560"/>
      <c r="G70" s="577"/>
    </row>
    <row r="71" spans="1:8" ht="15" customHeight="1">
      <c r="A71" s="555"/>
      <c r="B71" s="557"/>
      <c r="C71" s="180" t="s">
        <v>921</v>
      </c>
      <c r="D71" s="181">
        <v>0</v>
      </c>
      <c r="E71" s="181">
        <v>0</v>
      </c>
      <c r="F71" s="560"/>
      <c r="G71" s="577"/>
    </row>
    <row r="72" spans="1:8" ht="15" customHeight="1">
      <c r="A72" s="555"/>
      <c r="B72" s="557"/>
      <c r="C72" s="169" t="s">
        <v>939</v>
      </c>
      <c r="D72" s="181">
        <v>6.5099999999999999E-4</v>
      </c>
      <c r="E72" s="181">
        <v>6.5099999999999999E-4</v>
      </c>
      <c r="F72" s="560"/>
      <c r="G72" s="577"/>
    </row>
    <row r="73" spans="1:8" ht="15" customHeight="1">
      <c r="A73" s="575"/>
      <c r="B73" s="576"/>
      <c r="C73" s="170" t="s">
        <v>885</v>
      </c>
      <c r="D73" s="171">
        <v>2.9799999999999998E-4</v>
      </c>
      <c r="E73" s="171">
        <v>2.9799999999999998E-4</v>
      </c>
      <c r="F73" s="560"/>
      <c r="G73" s="578"/>
    </row>
    <row r="74" spans="1:8" ht="15" customHeight="1">
      <c r="A74" s="574" t="s">
        <v>861</v>
      </c>
      <c r="B74" s="557" t="s">
        <v>1846</v>
      </c>
      <c r="C74" s="167" t="s">
        <v>365</v>
      </c>
      <c r="D74" s="188">
        <v>0</v>
      </c>
      <c r="E74" s="164">
        <v>0</v>
      </c>
      <c r="F74" s="560">
        <v>95.77</v>
      </c>
      <c r="G74" s="577" t="s">
        <v>2152</v>
      </c>
      <c r="H74" s="190"/>
    </row>
    <row r="75" spans="1:8" ht="15" customHeight="1">
      <c r="A75" s="555"/>
      <c r="B75" s="557"/>
      <c r="C75" s="180" t="s">
        <v>886</v>
      </c>
      <c r="D75" s="188">
        <v>1.73E-4</v>
      </c>
      <c r="E75" s="164">
        <v>1.73E-4</v>
      </c>
      <c r="F75" s="560"/>
      <c r="G75" s="577"/>
    </row>
    <row r="76" spans="1:8" ht="15" customHeight="1">
      <c r="A76" s="555"/>
      <c r="B76" s="557"/>
      <c r="C76" s="169" t="s">
        <v>898</v>
      </c>
      <c r="D76" s="181">
        <v>5.9599999999999996E-4</v>
      </c>
      <c r="E76" s="181">
        <v>5.9599999999999996E-4</v>
      </c>
      <c r="F76" s="560"/>
      <c r="G76" s="577"/>
    </row>
    <row r="77" spans="1:8" ht="15" customHeight="1">
      <c r="A77" s="575"/>
      <c r="B77" s="576"/>
      <c r="C77" s="170" t="s">
        <v>885</v>
      </c>
      <c r="D77" s="171">
        <v>5.8699999999999996E-4</v>
      </c>
      <c r="E77" s="171">
        <v>5.8699999999999996E-4</v>
      </c>
      <c r="F77" s="560"/>
      <c r="G77" s="578"/>
    </row>
    <row r="78" spans="1:8" ht="15" customHeight="1">
      <c r="A78" s="172" t="s">
        <v>2153</v>
      </c>
      <c r="B78" s="173" t="s">
        <v>2154</v>
      </c>
      <c r="C78" s="174"/>
      <c r="D78" s="158">
        <v>6.5300000000000004E-4</v>
      </c>
      <c r="E78" s="159">
        <v>6.5300000000000004E-4</v>
      </c>
      <c r="F78" s="152">
        <v>100</v>
      </c>
      <c r="G78" s="160" t="s">
        <v>450</v>
      </c>
      <c r="H78" s="185"/>
    </row>
    <row r="79" spans="1:8" ht="15" customHeight="1">
      <c r="A79" s="585" t="s">
        <v>860</v>
      </c>
      <c r="B79" s="557" t="s">
        <v>154</v>
      </c>
      <c r="C79" s="167" t="s">
        <v>365</v>
      </c>
      <c r="D79" s="164">
        <v>3.1399999999999999E-4</v>
      </c>
      <c r="E79" s="164">
        <v>3.1399999999999999E-4</v>
      </c>
      <c r="F79" s="560">
        <v>100</v>
      </c>
      <c r="G79" s="577" t="s">
        <v>450</v>
      </c>
      <c r="H79" s="185"/>
    </row>
    <row r="80" spans="1:8" ht="15" customHeight="1">
      <c r="A80" s="586"/>
      <c r="B80" s="557"/>
      <c r="C80" s="180" t="s">
        <v>886</v>
      </c>
      <c r="D80" s="164">
        <v>0</v>
      </c>
      <c r="E80" s="164">
        <v>0</v>
      </c>
      <c r="F80" s="560"/>
      <c r="G80" s="577"/>
    </row>
    <row r="81" spans="1:8" ht="15" customHeight="1">
      <c r="A81" s="586"/>
      <c r="B81" s="557"/>
      <c r="C81" s="180" t="s">
        <v>921</v>
      </c>
      <c r="D81" s="181">
        <v>3.5500000000000001E-4</v>
      </c>
      <c r="E81" s="181">
        <v>3.5500000000000001E-4</v>
      </c>
      <c r="F81" s="560"/>
      <c r="G81" s="577"/>
    </row>
    <row r="82" spans="1:8" ht="15" customHeight="1">
      <c r="A82" s="586"/>
      <c r="B82" s="557"/>
      <c r="C82" s="180" t="s">
        <v>920</v>
      </c>
      <c r="D82" s="184">
        <v>0</v>
      </c>
      <c r="E82" s="181">
        <v>0</v>
      </c>
      <c r="F82" s="560"/>
      <c r="G82" s="577"/>
    </row>
    <row r="83" spans="1:8" ht="15" customHeight="1">
      <c r="A83" s="586"/>
      <c r="B83" s="557"/>
      <c r="C83" s="180" t="s">
        <v>919</v>
      </c>
      <c r="D83" s="181">
        <v>3.3199999999999999E-4</v>
      </c>
      <c r="E83" s="181">
        <v>3.3199999999999999E-4</v>
      </c>
      <c r="F83" s="560"/>
      <c r="G83" s="577"/>
    </row>
    <row r="84" spans="1:8" ht="15" customHeight="1">
      <c r="A84" s="586"/>
      <c r="B84" s="557"/>
      <c r="C84" s="186" t="s">
        <v>1007</v>
      </c>
      <c r="D84" s="181">
        <v>4.8899999999999996E-4</v>
      </c>
      <c r="E84" s="181">
        <v>4.8899999999999996E-4</v>
      </c>
      <c r="F84" s="560"/>
      <c r="G84" s="577"/>
    </row>
    <row r="85" spans="1:8" ht="15" customHeight="1">
      <c r="A85" s="587"/>
      <c r="B85" s="576"/>
      <c r="C85" s="170" t="s">
        <v>885</v>
      </c>
      <c r="D85" s="171">
        <v>4.5899999999999999E-4</v>
      </c>
      <c r="E85" s="171">
        <v>4.5899999999999999E-4</v>
      </c>
      <c r="F85" s="560"/>
      <c r="G85" s="578"/>
    </row>
    <row r="86" spans="1:8" ht="15" customHeight="1">
      <c r="A86" s="574" t="s">
        <v>859</v>
      </c>
      <c r="B86" s="557" t="s">
        <v>98</v>
      </c>
      <c r="C86" s="167" t="s">
        <v>365</v>
      </c>
      <c r="D86" s="164">
        <v>0</v>
      </c>
      <c r="E86" s="164">
        <v>0</v>
      </c>
      <c r="F86" s="560">
        <v>100</v>
      </c>
      <c r="G86" s="577" t="s">
        <v>450</v>
      </c>
      <c r="H86" s="185"/>
    </row>
    <row r="87" spans="1:8" ht="15" customHeight="1">
      <c r="A87" s="555"/>
      <c r="B87" s="557"/>
      <c r="C87" s="180" t="s">
        <v>886</v>
      </c>
      <c r="D87" s="164">
        <v>0</v>
      </c>
      <c r="E87" s="164">
        <v>0</v>
      </c>
      <c r="F87" s="560"/>
      <c r="G87" s="577"/>
    </row>
    <row r="88" spans="1:8" ht="15" customHeight="1">
      <c r="A88" s="555"/>
      <c r="B88" s="557"/>
      <c r="C88" s="180" t="s">
        <v>921</v>
      </c>
      <c r="D88" s="181">
        <v>1.36E-4</v>
      </c>
      <c r="E88" s="181">
        <v>1.36E-4</v>
      </c>
      <c r="F88" s="560"/>
      <c r="G88" s="577"/>
    </row>
    <row r="89" spans="1:8" ht="15" customHeight="1">
      <c r="A89" s="555"/>
      <c r="B89" s="557"/>
      <c r="C89" s="180" t="s">
        <v>920</v>
      </c>
      <c r="D89" s="184">
        <v>2.7599999999999999E-4</v>
      </c>
      <c r="E89" s="181">
        <v>2.7599999999999999E-4</v>
      </c>
      <c r="F89" s="560"/>
      <c r="G89" s="577"/>
    </row>
    <row r="90" spans="1:8" ht="15" customHeight="1">
      <c r="A90" s="555"/>
      <c r="B90" s="557"/>
      <c r="C90" s="180" t="s">
        <v>919</v>
      </c>
      <c r="D90" s="184">
        <v>2.0599999999999999E-4</v>
      </c>
      <c r="E90" s="181">
        <v>2.0599999999999999E-4</v>
      </c>
      <c r="F90" s="560"/>
      <c r="G90" s="577"/>
    </row>
    <row r="91" spans="1:8" ht="15" customHeight="1">
      <c r="A91" s="555"/>
      <c r="B91" s="557"/>
      <c r="C91" s="180" t="s">
        <v>918</v>
      </c>
      <c r="D91" s="181">
        <v>2.7599999999999999E-4</v>
      </c>
      <c r="E91" s="181">
        <v>2.7599999999999999E-4</v>
      </c>
      <c r="F91" s="560"/>
      <c r="G91" s="577"/>
    </row>
    <row r="92" spans="1:8" ht="15" customHeight="1">
      <c r="A92" s="555"/>
      <c r="B92" s="557"/>
      <c r="C92" s="180" t="s">
        <v>1011</v>
      </c>
      <c r="D92" s="181">
        <v>3.4699999999999998E-4</v>
      </c>
      <c r="E92" s="181">
        <v>3.4699999999999998E-4</v>
      </c>
      <c r="F92" s="560"/>
      <c r="G92" s="577"/>
    </row>
    <row r="93" spans="1:8" ht="15" customHeight="1">
      <c r="A93" s="555"/>
      <c r="B93" s="557"/>
      <c r="C93" s="180" t="s">
        <v>1010</v>
      </c>
      <c r="D93" s="181">
        <v>3.6499999999999998E-4</v>
      </c>
      <c r="E93" s="181">
        <v>3.6499999999999998E-4</v>
      </c>
      <c r="F93" s="560"/>
      <c r="G93" s="577"/>
    </row>
    <row r="94" spans="1:8" ht="15" customHeight="1">
      <c r="A94" s="555"/>
      <c r="B94" s="557"/>
      <c r="C94" s="180" t="s">
        <v>1009</v>
      </c>
      <c r="D94" s="181">
        <v>2.5000000000000001E-4</v>
      </c>
      <c r="E94" s="181">
        <v>2.5000000000000001E-4</v>
      </c>
      <c r="F94" s="560"/>
      <c r="G94" s="577"/>
    </row>
    <row r="95" spans="1:8" ht="15" customHeight="1">
      <c r="A95" s="555"/>
      <c r="B95" s="557"/>
      <c r="C95" s="180" t="s">
        <v>1021</v>
      </c>
      <c r="D95" s="181">
        <v>2.9999999999999997E-4</v>
      </c>
      <c r="E95" s="181">
        <v>2.9999999999999997E-4</v>
      </c>
      <c r="F95" s="560"/>
      <c r="G95" s="577"/>
    </row>
    <row r="96" spans="1:8" ht="15" customHeight="1">
      <c r="A96" s="555"/>
      <c r="B96" s="557"/>
      <c r="C96" s="180" t="s">
        <v>1024</v>
      </c>
      <c r="D96" s="181">
        <v>1.6200000000000001E-4</v>
      </c>
      <c r="E96" s="181">
        <v>1.6200000000000001E-4</v>
      </c>
      <c r="F96" s="560"/>
      <c r="G96" s="577"/>
    </row>
    <row r="97" spans="1:8" ht="15" customHeight="1">
      <c r="A97" s="555"/>
      <c r="B97" s="557"/>
      <c r="C97" s="180" t="s">
        <v>1038</v>
      </c>
      <c r="D97" s="184">
        <v>4.2200000000000001E-4</v>
      </c>
      <c r="E97" s="181">
        <v>4.2200000000000001E-4</v>
      </c>
      <c r="F97" s="560"/>
      <c r="G97" s="577"/>
    </row>
    <row r="98" spans="1:8" ht="15" customHeight="1">
      <c r="A98" s="555"/>
      <c r="B98" s="557"/>
      <c r="C98" s="180" t="s">
        <v>1037</v>
      </c>
      <c r="D98" s="181">
        <v>3.6499999999999998E-4</v>
      </c>
      <c r="E98" s="181">
        <v>3.6499999999999998E-4</v>
      </c>
      <c r="F98" s="560"/>
      <c r="G98" s="577"/>
    </row>
    <row r="99" spans="1:8" ht="15" customHeight="1">
      <c r="A99" s="555"/>
      <c r="B99" s="557"/>
      <c r="C99" s="180" t="s">
        <v>1782</v>
      </c>
      <c r="D99" s="184">
        <v>4.6999999999999997E-5</v>
      </c>
      <c r="E99" s="181">
        <v>4.6999999999999997E-5</v>
      </c>
      <c r="F99" s="560"/>
      <c r="G99" s="577"/>
    </row>
    <row r="100" spans="1:8" ht="15" customHeight="1">
      <c r="A100" s="555"/>
      <c r="B100" s="557"/>
      <c r="C100" s="180" t="s">
        <v>1783</v>
      </c>
      <c r="D100" s="184">
        <v>1.9000000000000001E-4</v>
      </c>
      <c r="E100" s="181">
        <v>1.9000000000000001E-4</v>
      </c>
      <c r="F100" s="560"/>
      <c r="G100" s="577"/>
    </row>
    <row r="101" spans="1:8" ht="15" customHeight="1">
      <c r="A101" s="555"/>
      <c r="B101" s="557"/>
      <c r="C101" s="180" t="s">
        <v>1847</v>
      </c>
      <c r="D101" s="181">
        <v>2.04E-4</v>
      </c>
      <c r="E101" s="181">
        <v>2.04E-4</v>
      </c>
      <c r="F101" s="560"/>
      <c r="G101" s="577"/>
    </row>
    <row r="102" spans="1:8" ht="15" customHeight="1">
      <c r="A102" s="555"/>
      <c r="B102" s="557"/>
      <c r="C102" s="180" t="s">
        <v>1848</v>
      </c>
      <c r="D102" s="181">
        <v>0</v>
      </c>
      <c r="E102" s="181">
        <v>0</v>
      </c>
      <c r="F102" s="560"/>
      <c r="G102" s="577"/>
    </row>
    <row r="103" spans="1:8" ht="15" customHeight="1">
      <c r="A103" s="555"/>
      <c r="B103" s="557"/>
      <c r="C103" s="169" t="s">
        <v>1849</v>
      </c>
      <c r="D103" s="181">
        <v>2.6200000000000003E-4</v>
      </c>
      <c r="E103" s="181">
        <v>2.6200000000000003E-4</v>
      </c>
      <c r="F103" s="560"/>
      <c r="G103" s="577"/>
    </row>
    <row r="104" spans="1:8" ht="15" customHeight="1">
      <c r="A104" s="575"/>
      <c r="B104" s="576"/>
      <c r="C104" s="170" t="s">
        <v>885</v>
      </c>
      <c r="D104" s="171">
        <v>2.4899999999999998E-4</v>
      </c>
      <c r="E104" s="171">
        <v>2.4899999999999998E-4</v>
      </c>
      <c r="F104" s="560"/>
      <c r="G104" s="578"/>
    </row>
    <row r="105" spans="1:8" ht="15" customHeight="1">
      <c r="A105" s="574" t="s">
        <v>858</v>
      </c>
      <c r="B105" s="557" t="s">
        <v>138</v>
      </c>
      <c r="C105" s="167" t="s">
        <v>365</v>
      </c>
      <c r="D105" s="188">
        <v>0</v>
      </c>
      <c r="E105" s="164">
        <v>0</v>
      </c>
      <c r="F105" s="560">
        <v>100</v>
      </c>
      <c r="G105" s="577" t="s">
        <v>450</v>
      </c>
      <c r="H105" s="185"/>
    </row>
    <row r="106" spans="1:8" ht="15" customHeight="1">
      <c r="A106" s="555"/>
      <c r="B106" s="557"/>
      <c r="C106" s="176" t="s">
        <v>2143</v>
      </c>
      <c r="D106" s="188">
        <v>5.8E-5</v>
      </c>
      <c r="E106" s="164">
        <v>5.8E-5</v>
      </c>
      <c r="F106" s="560"/>
      <c r="G106" s="577"/>
    </row>
    <row r="107" spans="1:8" ht="15" customHeight="1">
      <c r="A107" s="575"/>
      <c r="B107" s="576"/>
      <c r="C107" s="170" t="s">
        <v>885</v>
      </c>
      <c r="D107" s="187">
        <v>4.8999999999999998E-5</v>
      </c>
      <c r="E107" s="171">
        <v>4.8999999999999998E-5</v>
      </c>
      <c r="F107" s="560"/>
      <c r="G107" s="578"/>
    </row>
    <row r="108" spans="1:8" ht="15" customHeight="1">
      <c r="A108" s="574" t="s">
        <v>857</v>
      </c>
      <c r="B108" s="557" t="s">
        <v>133</v>
      </c>
      <c r="C108" s="167" t="s">
        <v>365</v>
      </c>
      <c r="D108" s="164">
        <v>0</v>
      </c>
      <c r="E108" s="164">
        <v>0</v>
      </c>
      <c r="F108" s="560" t="s">
        <v>2140</v>
      </c>
      <c r="G108" s="577" t="s">
        <v>450</v>
      </c>
      <c r="H108" s="185"/>
    </row>
    <row r="109" spans="1:8" ht="15" customHeight="1">
      <c r="A109" s="555"/>
      <c r="B109" s="557"/>
      <c r="C109" s="180" t="s">
        <v>886</v>
      </c>
      <c r="D109" s="164">
        <v>1.18E-4</v>
      </c>
      <c r="E109" s="164">
        <v>1.18E-4</v>
      </c>
      <c r="F109" s="560"/>
      <c r="G109" s="577"/>
    </row>
    <row r="110" spans="1:8" ht="15" customHeight="1">
      <c r="A110" s="555"/>
      <c r="B110" s="557"/>
      <c r="C110" s="180" t="s">
        <v>921</v>
      </c>
      <c r="D110" s="184">
        <v>2.6899999999999998E-4</v>
      </c>
      <c r="E110" s="181">
        <v>2.6899999999999998E-4</v>
      </c>
      <c r="F110" s="560"/>
      <c r="G110" s="577"/>
    </row>
    <row r="111" spans="1:8" ht="15" customHeight="1">
      <c r="A111" s="555"/>
      <c r="B111" s="557"/>
      <c r="C111" s="186" t="s">
        <v>920</v>
      </c>
      <c r="D111" s="184">
        <v>3.8400000000000001E-4</v>
      </c>
      <c r="E111" s="181">
        <v>3.8400000000000001E-4</v>
      </c>
      <c r="F111" s="560"/>
      <c r="G111" s="577"/>
    </row>
    <row r="112" spans="1:8" ht="15" customHeight="1">
      <c r="A112" s="575"/>
      <c r="B112" s="576"/>
      <c r="C112" s="170" t="s">
        <v>885</v>
      </c>
      <c r="D112" s="171">
        <v>1.0059999999999999E-3</v>
      </c>
      <c r="E112" s="171">
        <v>1.0059999999999999E-3</v>
      </c>
      <c r="F112" s="560"/>
      <c r="G112" s="578"/>
    </row>
    <row r="113" spans="1:9" ht="15" customHeight="1">
      <c r="A113" s="574" t="s">
        <v>856</v>
      </c>
      <c r="B113" s="579" t="s">
        <v>111</v>
      </c>
      <c r="C113" s="167" t="s">
        <v>365</v>
      </c>
      <c r="D113" s="164">
        <v>0</v>
      </c>
      <c r="E113" s="164">
        <v>0</v>
      </c>
      <c r="F113" s="560">
        <v>100</v>
      </c>
      <c r="G113" s="577" t="s">
        <v>450</v>
      </c>
      <c r="H113" s="154"/>
    </row>
    <row r="114" spans="1:9" ht="15" customHeight="1">
      <c r="A114" s="555"/>
      <c r="B114" s="579"/>
      <c r="C114" s="180" t="s">
        <v>886</v>
      </c>
      <c r="D114" s="164">
        <v>0</v>
      </c>
      <c r="E114" s="164">
        <v>0</v>
      </c>
      <c r="F114" s="560"/>
      <c r="G114" s="577"/>
      <c r="H114" s="190"/>
    </row>
    <row r="115" spans="1:9" ht="15" customHeight="1">
      <c r="A115" s="555"/>
      <c r="B115" s="579"/>
      <c r="C115" s="180" t="s">
        <v>921</v>
      </c>
      <c r="D115" s="181">
        <v>0</v>
      </c>
      <c r="E115" s="181">
        <v>0</v>
      </c>
      <c r="F115" s="560"/>
      <c r="G115" s="577"/>
      <c r="H115" s="190"/>
    </row>
    <row r="116" spans="1:9" ht="15" customHeight="1">
      <c r="A116" s="555"/>
      <c r="B116" s="579"/>
      <c r="C116" s="180" t="s">
        <v>920</v>
      </c>
      <c r="D116" s="181">
        <v>3.1399999999999999E-4</v>
      </c>
      <c r="E116" s="181">
        <v>3.1399999999999999E-4</v>
      </c>
      <c r="F116" s="560"/>
      <c r="G116" s="577"/>
      <c r="H116" s="190"/>
    </row>
    <row r="117" spans="1:9" ht="15" customHeight="1">
      <c r="A117" s="555"/>
      <c r="B117" s="579"/>
      <c r="C117" s="180" t="s">
        <v>919</v>
      </c>
      <c r="D117" s="181">
        <v>2.5900000000000001E-4</v>
      </c>
      <c r="E117" s="181">
        <v>2.5900000000000001E-4</v>
      </c>
      <c r="F117" s="560"/>
      <c r="G117" s="577"/>
      <c r="H117" s="190"/>
    </row>
    <row r="118" spans="1:9" ht="15" customHeight="1">
      <c r="A118" s="555"/>
      <c r="B118" s="579"/>
      <c r="C118" s="180" t="s">
        <v>918</v>
      </c>
      <c r="D118" s="181">
        <v>0</v>
      </c>
      <c r="E118" s="181">
        <v>0</v>
      </c>
      <c r="F118" s="560"/>
      <c r="G118" s="577"/>
      <c r="H118" s="190"/>
    </row>
    <row r="119" spans="1:9" ht="15" customHeight="1">
      <c r="A119" s="555"/>
      <c r="B119" s="579"/>
      <c r="C119" s="180" t="s">
        <v>1011</v>
      </c>
      <c r="D119" s="181">
        <v>0</v>
      </c>
      <c r="E119" s="181">
        <v>0</v>
      </c>
      <c r="F119" s="560"/>
      <c r="G119" s="577"/>
      <c r="H119" s="190"/>
    </row>
    <row r="120" spans="1:9" ht="15" customHeight="1">
      <c r="A120" s="555"/>
      <c r="B120" s="579"/>
      <c r="C120" s="180" t="s">
        <v>1010</v>
      </c>
      <c r="D120" s="181">
        <v>0</v>
      </c>
      <c r="E120" s="181">
        <v>0</v>
      </c>
      <c r="F120" s="560"/>
      <c r="G120" s="577"/>
      <c r="H120" s="190"/>
    </row>
    <row r="121" spans="1:9" ht="15" customHeight="1">
      <c r="A121" s="555"/>
      <c r="B121" s="579"/>
      <c r="C121" s="180" t="s">
        <v>1009</v>
      </c>
      <c r="D121" s="181">
        <v>0</v>
      </c>
      <c r="E121" s="181">
        <v>0</v>
      </c>
      <c r="F121" s="560"/>
      <c r="G121" s="577"/>
      <c r="H121" s="190"/>
    </row>
    <row r="122" spans="1:9" ht="15" customHeight="1">
      <c r="A122" s="555"/>
      <c r="B122" s="579"/>
      <c r="C122" s="180" t="s">
        <v>1021</v>
      </c>
      <c r="D122" s="181">
        <v>0</v>
      </c>
      <c r="E122" s="181">
        <v>0</v>
      </c>
      <c r="F122" s="560"/>
      <c r="G122" s="577"/>
      <c r="H122" s="190"/>
    </row>
    <row r="123" spans="1:9" ht="15" customHeight="1">
      <c r="A123" s="555"/>
      <c r="B123" s="579"/>
      <c r="C123" s="176" t="s">
        <v>2155</v>
      </c>
      <c r="D123" s="181">
        <v>5.1999999999999995E-4</v>
      </c>
      <c r="E123" s="181">
        <v>5.1999999999999995E-4</v>
      </c>
      <c r="F123" s="560"/>
      <c r="G123" s="577"/>
      <c r="H123" s="190"/>
    </row>
    <row r="124" spans="1:9" ht="15" customHeight="1">
      <c r="A124" s="575"/>
      <c r="B124" s="580"/>
      <c r="C124" s="165" t="s">
        <v>885</v>
      </c>
      <c r="D124" s="187">
        <v>4.3300000000000001E-4</v>
      </c>
      <c r="E124" s="187">
        <v>4.3300000000000001E-4</v>
      </c>
      <c r="F124" s="560"/>
      <c r="G124" s="578"/>
      <c r="H124" s="190"/>
    </row>
    <row r="125" spans="1:9" ht="15" customHeight="1">
      <c r="A125" s="172" t="s">
        <v>855</v>
      </c>
      <c r="B125" s="173" t="s">
        <v>1036</v>
      </c>
      <c r="C125" s="174"/>
      <c r="D125" s="175">
        <v>3.4900000000000003E-4</v>
      </c>
      <c r="E125" s="159">
        <v>3.4900000000000003E-4</v>
      </c>
      <c r="F125" s="152">
        <v>100</v>
      </c>
      <c r="G125" s="160" t="s">
        <v>450</v>
      </c>
      <c r="H125" s="185"/>
    </row>
    <row r="126" spans="1:9" ht="15" customHeight="1">
      <c r="A126" s="172" t="s">
        <v>854</v>
      </c>
      <c r="B126" s="191" t="s">
        <v>2156</v>
      </c>
      <c r="C126" s="174"/>
      <c r="D126" s="158">
        <v>4.64E-4</v>
      </c>
      <c r="E126" s="159">
        <v>4.64E-4</v>
      </c>
      <c r="F126" s="152">
        <v>100</v>
      </c>
      <c r="G126" s="160" t="s">
        <v>450</v>
      </c>
      <c r="H126" s="192"/>
    </row>
    <row r="127" spans="1:9" ht="15" customHeight="1">
      <c r="A127" s="574" t="s">
        <v>853</v>
      </c>
      <c r="B127" s="581" t="s">
        <v>1035</v>
      </c>
      <c r="C127" s="167" t="s">
        <v>365</v>
      </c>
      <c r="D127" s="188">
        <v>0</v>
      </c>
      <c r="E127" s="164">
        <v>0</v>
      </c>
      <c r="F127" s="560">
        <v>72.03</v>
      </c>
      <c r="G127" s="577" t="s">
        <v>2157</v>
      </c>
      <c r="H127" s="192"/>
    </row>
    <row r="128" spans="1:9" ht="15" customHeight="1">
      <c r="A128" s="555"/>
      <c r="B128" s="581"/>
      <c r="C128" s="180" t="s">
        <v>886</v>
      </c>
      <c r="D128" s="164">
        <v>3.9999999999999998E-6</v>
      </c>
      <c r="E128" s="164">
        <v>3.9999999999999998E-6</v>
      </c>
      <c r="F128" s="560"/>
      <c r="G128" s="577"/>
      <c r="H128" s="194"/>
      <c r="I128" s="195"/>
    </row>
    <row r="129" spans="1:8" ht="15" customHeight="1">
      <c r="A129" s="555"/>
      <c r="B129" s="581"/>
      <c r="C129" s="180" t="s">
        <v>921</v>
      </c>
      <c r="D129" s="181">
        <v>9.1000000000000003E-5</v>
      </c>
      <c r="E129" s="181">
        <v>9.1000000000000003E-5</v>
      </c>
      <c r="F129" s="560"/>
      <c r="G129" s="577"/>
    </row>
    <row r="130" spans="1:8" ht="15" customHeight="1">
      <c r="A130" s="555"/>
      <c r="B130" s="581"/>
      <c r="C130" s="180" t="s">
        <v>920</v>
      </c>
      <c r="D130" s="181">
        <v>1.12E-4</v>
      </c>
      <c r="E130" s="181">
        <v>1.12E-4</v>
      </c>
      <c r="F130" s="560"/>
      <c r="G130" s="577"/>
    </row>
    <row r="131" spans="1:8" ht="15" customHeight="1">
      <c r="A131" s="555"/>
      <c r="B131" s="581"/>
      <c r="C131" s="176" t="s">
        <v>2158</v>
      </c>
      <c r="D131" s="181">
        <v>9.2500000000000004E-4</v>
      </c>
      <c r="E131" s="181">
        <v>9.2500000000000004E-4</v>
      </c>
      <c r="F131" s="560"/>
      <c r="G131" s="577"/>
    </row>
    <row r="132" spans="1:8" ht="15" customHeight="1">
      <c r="A132" s="575"/>
      <c r="B132" s="582"/>
      <c r="C132" s="170" t="s">
        <v>885</v>
      </c>
      <c r="D132" s="171">
        <v>3.4900000000000003E-4</v>
      </c>
      <c r="E132" s="171">
        <v>3.4900000000000003E-4</v>
      </c>
      <c r="F132" s="560"/>
      <c r="G132" s="578"/>
    </row>
    <row r="133" spans="1:8" ht="15" customHeight="1">
      <c r="A133" s="574" t="s">
        <v>852</v>
      </c>
      <c r="B133" s="557" t="s">
        <v>155</v>
      </c>
      <c r="C133" s="167" t="s">
        <v>365</v>
      </c>
      <c r="D133" s="188">
        <v>0</v>
      </c>
      <c r="E133" s="164">
        <v>0</v>
      </c>
      <c r="F133" s="560">
        <v>100</v>
      </c>
      <c r="G133" s="577" t="s">
        <v>450</v>
      </c>
      <c r="H133" s="185"/>
    </row>
    <row r="134" spans="1:8" ht="15" customHeight="1">
      <c r="A134" s="555"/>
      <c r="B134" s="557"/>
      <c r="C134" s="176" t="s">
        <v>2143</v>
      </c>
      <c r="D134" s="188">
        <v>4.3600000000000003E-4</v>
      </c>
      <c r="E134" s="164">
        <v>4.3600000000000003E-4</v>
      </c>
      <c r="F134" s="560"/>
      <c r="G134" s="577"/>
    </row>
    <row r="135" spans="1:8" ht="15" customHeight="1">
      <c r="A135" s="575"/>
      <c r="B135" s="576"/>
      <c r="C135" s="170" t="s">
        <v>885</v>
      </c>
      <c r="D135" s="187">
        <v>2.8600000000000001E-4</v>
      </c>
      <c r="E135" s="171">
        <v>2.8600000000000001E-4</v>
      </c>
      <c r="F135" s="560"/>
      <c r="G135" s="578"/>
    </row>
    <row r="136" spans="1:8" ht="15" customHeight="1">
      <c r="A136" s="574" t="s">
        <v>851</v>
      </c>
      <c r="B136" s="557" t="s">
        <v>143</v>
      </c>
      <c r="C136" s="167" t="s">
        <v>365</v>
      </c>
      <c r="D136" s="188">
        <v>0</v>
      </c>
      <c r="E136" s="164">
        <v>0</v>
      </c>
      <c r="F136" s="560">
        <v>100</v>
      </c>
      <c r="G136" s="577" t="s">
        <v>450</v>
      </c>
      <c r="H136" s="185"/>
    </row>
    <row r="137" spans="1:8" ht="15" customHeight="1">
      <c r="A137" s="555"/>
      <c r="B137" s="557"/>
      <c r="C137" s="176" t="s">
        <v>2143</v>
      </c>
      <c r="D137" s="164">
        <v>5.6999999999999998E-4</v>
      </c>
      <c r="E137" s="164">
        <v>5.6999999999999998E-4</v>
      </c>
      <c r="F137" s="560"/>
      <c r="G137" s="577"/>
    </row>
    <row r="138" spans="1:8" ht="15" customHeight="1">
      <c r="A138" s="575"/>
      <c r="B138" s="576"/>
      <c r="C138" s="170" t="s">
        <v>885</v>
      </c>
      <c r="D138" s="171">
        <v>4.7699999999999999E-4</v>
      </c>
      <c r="E138" s="171">
        <v>4.7699999999999999E-4</v>
      </c>
      <c r="F138" s="560"/>
      <c r="G138" s="578"/>
    </row>
    <row r="139" spans="1:8" ht="15" customHeight="1">
      <c r="A139" s="172" t="s">
        <v>1784</v>
      </c>
      <c r="B139" s="173" t="s">
        <v>1776</v>
      </c>
      <c r="C139" s="174"/>
      <c r="D139" s="158">
        <v>4.95E-4</v>
      </c>
      <c r="E139" s="159">
        <v>4.95E-4</v>
      </c>
      <c r="F139" s="152">
        <v>100</v>
      </c>
      <c r="G139" s="160" t="s">
        <v>450</v>
      </c>
      <c r="H139" s="185"/>
    </row>
    <row r="140" spans="1:8" ht="15" customHeight="1">
      <c r="A140" s="574" t="s">
        <v>850</v>
      </c>
      <c r="B140" s="557" t="s">
        <v>156</v>
      </c>
      <c r="C140" s="167" t="s">
        <v>365</v>
      </c>
      <c r="D140" s="164">
        <v>5.5699999999999999E-4</v>
      </c>
      <c r="E140" s="164">
        <v>5.5699999999999999E-4</v>
      </c>
      <c r="F140" s="560">
        <v>100</v>
      </c>
      <c r="G140" s="577" t="s">
        <v>450</v>
      </c>
      <c r="H140" s="185"/>
    </row>
    <row r="141" spans="1:8" ht="15" customHeight="1">
      <c r="A141" s="555"/>
      <c r="B141" s="557"/>
      <c r="C141" s="186" t="s">
        <v>886</v>
      </c>
      <c r="D141" s="164">
        <v>0</v>
      </c>
      <c r="E141" s="164">
        <v>0</v>
      </c>
      <c r="F141" s="560"/>
      <c r="G141" s="577"/>
    </row>
    <row r="142" spans="1:8" ht="15" customHeight="1">
      <c r="A142" s="575"/>
      <c r="B142" s="576"/>
      <c r="C142" s="170" t="s">
        <v>885</v>
      </c>
      <c r="D142" s="171">
        <v>5.4900000000000001E-4</v>
      </c>
      <c r="E142" s="171">
        <v>5.4900000000000001E-4</v>
      </c>
      <c r="F142" s="560"/>
      <c r="G142" s="578"/>
    </row>
    <row r="143" spans="1:8" ht="15" customHeight="1">
      <c r="A143" s="574" t="s">
        <v>849</v>
      </c>
      <c r="B143" s="579" t="s">
        <v>94</v>
      </c>
      <c r="C143" s="167" t="s">
        <v>365</v>
      </c>
      <c r="D143" s="164">
        <v>2.5300000000000002E-4</v>
      </c>
      <c r="E143" s="164">
        <v>2.5300000000000002E-4</v>
      </c>
      <c r="F143" s="560">
        <v>100</v>
      </c>
      <c r="G143" s="577" t="s">
        <v>450</v>
      </c>
      <c r="H143" s="154"/>
    </row>
    <row r="144" spans="1:8" ht="15" customHeight="1">
      <c r="A144" s="555"/>
      <c r="B144" s="579"/>
      <c r="C144" s="176" t="s">
        <v>2143</v>
      </c>
      <c r="D144" s="164" t="s">
        <v>2139</v>
      </c>
      <c r="E144" s="164" t="s">
        <v>2139</v>
      </c>
      <c r="F144" s="560"/>
      <c r="G144" s="577"/>
      <c r="H144" s="190"/>
    </row>
    <row r="145" spans="1:8" ht="15" customHeight="1">
      <c r="A145" s="575"/>
      <c r="B145" s="580"/>
      <c r="C145" s="170" t="s">
        <v>885</v>
      </c>
      <c r="D145" s="171" t="s">
        <v>2139</v>
      </c>
      <c r="E145" s="171" t="s">
        <v>2139</v>
      </c>
      <c r="F145" s="560"/>
      <c r="G145" s="578"/>
      <c r="H145" s="190"/>
    </row>
    <row r="146" spans="1:8" ht="15" customHeight="1">
      <c r="A146" s="574" t="s">
        <v>848</v>
      </c>
      <c r="B146" s="557" t="s">
        <v>2159</v>
      </c>
      <c r="C146" s="167" t="s">
        <v>365</v>
      </c>
      <c r="D146" s="164">
        <v>0</v>
      </c>
      <c r="E146" s="164">
        <v>0</v>
      </c>
      <c r="F146" s="560">
        <v>99.95</v>
      </c>
      <c r="G146" s="577" t="s">
        <v>1845</v>
      </c>
      <c r="H146" s="185"/>
    </row>
    <row r="147" spans="1:8" ht="15" customHeight="1">
      <c r="A147" s="555"/>
      <c r="B147" s="557"/>
      <c r="C147" s="180" t="s">
        <v>886</v>
      </c>
      <c r="D147" s="164">
        <v>0</v>
      </c>
      <c r="E147" s="164">
        <v>0</v>
      </c>
      <c r="F147" s="560"/>
      <c r="G147" s="577"/>
    </row>
    <row r="148" spans="1:8" ht="15" customHeight="1">
      <c r="A148" s="555"/>
      <c r="B148" s="557"/>
      <c r="C148" s="180" t="s">
        <v>921</v>
      </c>
      <c r="D148" s="181">
        <v>0</v>
      </c>
      <c r="E148" s="181">
        <v>0</v>
      </c>
      <c r="F148" s="560"/>
      <c r="G148" s="577"/>
    </row>
    <row r="149" spans="1:8" ht="15" customHeight="1">
      <c r="A149" s="555"/>
      <c r="B149" s="557"/>
      <c r="C149" s="176" t="s">
        <v>2148</v>
      </c>
      <c r="D149" s="184">
        <v>5.3799999999999996E-4</v>
      </c>
      <c r="E149" s="181">
        <v>4.8200000000000001E-4</v>
      </c>
      <c r="F149" s="560"/>
      <c r="G149" s="577"/>
    </row>
    <row r="150" spans="1:8" ht="15" customHeight="1">
      <c r="A150" s="575"/>
      <c r="B150" s="576"/>
      <c r="C150" s="170" t="s">
        <v>885</v>
      </c>
      <c r="D150" s="187">
        <v>4.9899999999999999E-4</v>
      </c>
      <c r="E150" s="171">
        <v>4.4700000000000002E-4</v>
      </c>
      <c r="F150" s="560"/>
      <c r="G150" s="578"/>
    </row>
    <row r="151" spans="1:8" ht="15" customHeight="1">
      <c r="A151" s="172" t="s">
        <v>847</v>
      </c>
      <c r="B151" s="173" t="s">
        <v>135</v>
      </c>
      <c r="C151" s="174"/>
      <c r="D151" s="175">
        <v>4.5800000000000002E-4</v>
      </c>
      <c r="E151" s="159">
        <v>4.5800000000000002E-4</v>
      </c>
      <c r="F151" s="152">
        <v>100</v>
      </c>
      <c r="G151" s="160" t="s">
        <v>450</v>
      </c>
      <c r="H151" s="185"/>
    </row>
    <row r="152" spans="1:8" ht="15" customHeight="1">
      <c r="A152" s="574" t="s">
        <v>846</v>
      </c>
      <c r="B152" s="579" t="s">
        <v>157</v>
      </c>
      <c r="C152" s="167" t="s">
        <v>365</v>
      </c>
      <c r="D152" s="164">
        <v>0</v>
      </c>
      <c r="E152" s="164">
        <v>0</v>
      </c>
      <c r="F152" s="560">
        <v>97.85</v>
      </c>
      <c r="G152" s="577" t="s">
        <v>2160</v>
      </c>
      <c r="H152" s="192"/>
    </row>
    <row r="153" spans="1:8" ht="15" customHeight="1">
      <c r="A153" s="555"/>
      <c r="B153" s="579"/>
      <c r="C153" s="180" t="s">
        <v>886</v>
      </c>
      <c r="D153" s="164">
        <v>0</v>
      </c>
      <c r="E153" s="164">
        <v>0</v>
      </c>
      <c r="F153" s="560"/>
      <c r="G153" s="577"/>
    </row>
    <row r="154" spans="1:8" ht="15" customHeight="1">
      <c r="A154" s="555"/>
      <c r="B154" s="579"/>
      <c r="C154" s="180" t="s">
        <v>921</v>
      </c>
      <c r="D154" s="181">
        <v>3.48E-4</v>
      </c>
      <c r="E154" s="181">
        <v>3.48E-4</v>
      </c>
      <c r="F154" s="560"/>
      <c r="G154" s="577"/>
    </row>
    <row r="155" spans="1:8" ht="15" customHeight="1">
      <c r="A155" s="555"/>
      <c r="B155" s="579"/>
      <c r="C155" s="180" t="s">
        <v>920</v>
      </c>
      <c r="D155" s="181">
        <v>3.4900000000000003E-4</v>
      </c>
      <c r="E155" s="181">
        <v>3.4900000000000003E-4</v>
      </c>
      <c r="F155" s="560"/>
      <c r="G155" s="577"/>
    </row>
    <row r="156" spans="1:8" ht="15" customHeight="1">
      <c r="A156" s="555"/>
      <c r="B156" s="579"/>
      <c r="C156" s="180" t="s">
        <v>919</v>
      </c>
      <c r="D156" s="181">
        <v>2.9500000000000001E-4</v>
      </c>
      <c r="E156" s="181">
        <v>2.9500000000000001E-4</v>
      </c>
      <c r="F156" s="560"/>
      <c r="G156" s="577"/>
    </row>
    <row r="157" spans="1:8" ht="15" customHeight="1">
      <c r="A157" s="555"/>
      <c r="B157" s="579"/>
      <c r="C157" s="180" t="s">
        <v>918</v>
      </c>
      <c r="D157" s="181">
        <v>0</v>
      </c>
      <c r="E157" s="181">
        <v>0</v>
      </c>
      <c r="F157" s="560"/>
      <c r="G157" s="577"/>
    </row>
    <row r="158" spans="1:8" ht="15" customHeight="1">
      <c r="A158" s="555"/>
      <c r="B158" s="579"/>
      <c r="C158" s="176" t="s">
        <v>2161</v>
      </c>
      <c r="D158" s="181">
        <v>5.0100000000000003E-4</v>
      </c>
      <c r="E158" s="181">
        <v>5.0100000000000003E-4</v>
      </c>
      <c r="F158" s="560"/>
      <c r="G158" s="577"/>
    </row>
    <row r="159" spans="1:8" ht="15" customHeight="1">
      <c r="A159" s="575"/>
      <c r="B159" s="580"/>
      <c r="C159" s="170" t="s">
        <v>2162</v>
      </c>
      <c r="D159" s="171">
        <v>4.6500000000000003E-4</v>
      </c>
      <c r="E159" s="171">
        <v>4.6500000000000003E-4</v>
      </c>
      <c r="F159" s="560"/>
      <c r="G159" s="578"/>
    </row>
    <row r="160" spans="1:8" ht="15" customHeight="1">
      <c r="A160" s="574" t="s">
        <v>845</v>
      </c>
      <c r="B160" s="557" t="s">
        <v>1034</v>
      </c>
      <c r="C160" s="167" t="s">
        <v>365</v>
      </c>
      <c r="D160" s="188">
        <v>1E-4</v>
      </c>
      <c r="E160" s="164">
        <v>1E-4</v>
      </c>
      <c r="F160" s="560">
        <v>100</v>
      </c>
      <c r="G160" s="577" t="s">
        <v>450</v>
      </c>
      <c r="H160" s="185"/>
    </row>
    <row r="161" spans="1:8" ht="15" customHeight="1">
      <c r="A161" s="555"/>
      <c r="B161" s="557"/>
      <c r="C161" s="180" t="s">
        <v>886</v>
      </c>
      <c r="D161" s="188">
        <v>0</v>
      </c>
      <c r="E161" s="164">
        <v>0</v>
      </c>
      <c r="F161" s="560"/>
      <c r="G161" s="577"/>
    </row>
    <row r="162" spans="1:8" ht="15" customHeight="1">
      <c r="A162" s="555"/>
      <c r="B162" s="557"/>
      <c r="C162" s="186" t="s">
        <v>898</v>
      </c>
      <c r="D162" s="184">
        <v>2.13E-4</v>
      </c>
      <c r="E162" s="181">
        <v>2.13E-4</v>
      </c>
      <c r="F162" s="560"/>
      <c r="G162" s="577"/>
    </row>
    <row r="163" spans="1:8" ht="15" customHeight="1">
      <c r="A163" s="575"/>
      <c r="B163" s="576"/>
      <c r="C163" s="170" t="s">
        <v>885</v>
      </c>
      <c r="D163" s="187">
        <v>2.1100000000000001E-4</v>
      </c>
      <c r="E163" s="171">
        <v>2.1100000000000001E-4</v>
      </c>
      <c r="F163" s="560"/>
      <c r="G163" s="578"/>
    </row>
    <row r="164" spans="1:8" ht="15" customHeight="1">
      <c r="A164" s="574" t="s">
        <v>844</v>
      </c>
      <c r="B164" s="557" t="s">
        <v>2163</v>
      </c>
      <c r="C164" s="167" t="s">
        <v>365</v>
      </c>
      <c r="D164" s="188">
        <v>0</v>
      </c>
      <c r="E164" s="164">
        <v>0</v>
      </c>
      <c r="F164" s="560">
        <v>99.12</v>
      </c>
      <c r="G164" s="577" t="s">
        <v>1761</v>
      </c>
      <c r="H164" s="185"/>
    </row>
    <row r="165" spans="1:8" ht="15" customHeight="1">
      <c r="A165" s="555"/>
      <c r="B165" s="557"/>
      <c r="C165" s="180" t="s">
        <v>886</v>
      </c>
      <c r="D165" s="164">
        <v>0</v>
      </c>
      <c r="E165" s="164">
        <v>0</v>
      </c>
      <c r="F165" s="560"/>
      <c r="G165" s="577"/>
    </row>
    <row r="166" spans="1:8" ht="15" customHeight="1">
      <c r="A166" s="555"/>
      <c r="B166" s="557"/>
      <c r="C166" s="180" t="s">
        <v>921</v>
      </c>
      <c r="D166" s="181">
        <v>0</v>
      </c>
      <c r="E166" s="181">
        <v>0</v>
      </c>
      <c r="F166" s="560"/>
      <c r="G166" s="577"/>
    </row>
    <row r="167" spans="1:8" ht="15" customHeight="1">
      <c r="A167" s="555"/>
      <c r="B167" s="557"/>
      <c r="C167" s="180" t="s">
        <v>920</v>
      </c>
      <c r="D167" s="181">
        <v>0</v>
      </c>
      <c r="E167" s="181">
        <v>0</v>
      </c>
      <c r="F167" s="560"/>
      <c r="G167" s="577"/>
    </row>
    <row r="168" spans="1:8" ht="15" customHeight="1">
      <c r="A168" s="555"/>
      <c r="B168" s="557"/>
      <c r="C168" s="180" t="s">
        <v>919</v>
      </c>
      <c r="D168" s="184">
        <v>0</v>
      </c>
      <c r="E168" s="181">
        <v>0</v>
      </c>
      <c r="F168" s="560"/>
      <c r="G168" s="577"/>
    </row>
    <row r="169" spans="1:8" ht="15" customHeight="1">
      <c r="A169" s="555"/>
      <c r="B169" s="557"/>
      <c r="C169" s="176" t="s">
        <v>2164</v>
      </c>
      <c r="D169" s="184">
        <v>5.0799999999999999E-4</v>
      </c>
      <c r="E169" s="181">
        <v>5.0799999999999999E-4</v>
      </c>
      <c r="F169" s="560"/>
      <c r="G169" s="577"/>
    </row>
    <row r="170" spans="1:8" ht="15" customHeight="1">
      <c r="A170" s="575"/>
      <c r="B170" s="576"/>
      <c r="C170" s="170" t="s">
        <v>885</v>
      </c>
      <c r="D170" s="187">
        <v>4.8200000000000001E-4</v>
      </c>
      <c r="E170" s="171">
        <v>4.8200000000000001E-4</v>
      </c>
      <c r="F170" s="560"/>
      <c r="G170" s="578"/>
    </row>
    <row r="171" spans="1:8" ht="15" customHeight="1">
      <c r="A171" s="172" t="s">
        <v>843</v>
      </c>
      <c r="B171" s="173" t="s">
        <v>158</v>
      </c>
      <c r="C171" s="174"/>
      <c r="D171" s="158">
        <v>3.9800000000000002E-4</v>
      </c>
      <c r="E171" s="159">
        <v>3.9800000000000002E-4</v>
      </c>
      <c r="F171" s="152" t="s">
        <v>2140</v>
      </c>
      <c r="G171" s="160" t="s">
        <v>450</v>
      </c>
      <c r="H171" s="185"/>
    </row>
    <row r="172" spans="1:8" ht="15" customHeight="1">
      <c r="A172" s="585" t="s">
        <v>842</v>
      </c>
      <c r="B172" s="557" t="s">
        <v>144</v>
      </c>
      <c r="C172" s="167" t="s">
        <v>365</v>
      </c>
      <c r="D172" s="164">
        <v>0</v>
      </c>
      <c r="E172" s="164">
        <v>0</v>
      </c>
      <c r="F172" s="560">
        <v>83.75</v>
      </c>
      <c r="G172" s="577" t="s">
        <v>2165</v>
      </c>
      <c r="H172" s="185"/>
    </row>
    <row r="173" spans="1:8" ht="15" customHeight="1">
      <c r="A173" s="586"/>
      <c r="B173" s="557"/>
      <c r="C173" s="180" t="s">
        <v>886</v>
      </c>
      <c r="D173" s="164">
        <v>0</v>
      </c>
      <c r="E173" s="164">
        <v>0</v>
      </c>
      <c r="F173" s="560"/>
      <c r="G173" s="577"/>
    </row>
    <row r="174" spans="1:8" ht="15" customHeight="1">
      <c r="A174" s="586"/>
      <c r="B174" s="557"/>
      <c r="C174" s="180" t="s">
        <v>921</v>
      </c>
      <c r="D174" s="181">
        <v>4.2400000000000001E-4</v>
      </c>
      <c r="E174" s="181">
        <v>4.2400000000000001E-4</v>
      </c>
      <c r="F174" s="560"/>
      <c r="G174" s="577"/>
    </row>
    <row r="175" spans="1:8" ht="15" customHeight="1">
      <c r="A175" s="586"/>
      <c r="B175" s="557"/>
      <c r="C175" s="176" t="s">
        <v>2148</v>
      </c>
      <c r="D175" s="181">
        <v>1.2589999999999999E-3</v>
      </c>
      <c r="E175" s="181">
        <v>1.2589999999999999E-3</v>
      </c>
      <c r="F175" s="560"/>
      <c r="G175" s="577"/>
    </row>
    <row r="176" spans="1:8" ht="15" customHeight="1">
      <c r="A176" s="587"/>
      <c r="B176" s="576"/>
      <c r="C176" s="170" t="s">
        <v>885</v>
      </c>
      <c r="D176" s="171">
        <v>8.2200000000000003E-4</v>
      </c>
      <c r="E176" s="171">
        <v>8.2200000000000003E-4</v>
      </c>
      <c r="F176" s="560"/>
      <c r="G176" s="578"/>
    </row>
    <row r="177" spans="1:8" ht="15" customHeight="1">
      <c r="A177" s="585" t="s">
        <v>841</v>
      </c>
      <c r="B177" s="557" t="s">
        <v>100</v>
      </c>
      <c r="C177" s="167" t="s">
        <v>365</v>
      </c>
      <c r="D177" s="164">
        <v>3.9899999999999999E-4</v>
      </c>
      <c r="E177" s="164">
        <v>3.9899999999999999E-4</v>
      </c>
      <c r="F177" s="560">
        <v>91.71</v>
      </c>
      <c r="G177" s="577" t="s">
        <v>1761</v>
      </c>
      <c r="H177" s="185"/>
    </row>
    <row r="178" spans="1:8" ht="15" customHeight="1">
      <c r="A178" s="586"/>
      <c r="B178" s="557"/>
      <c r="C178" s="180" t="s">
        <v>886</v>
      </c>
      <c r="D178" s="164">
        <v>2.99E-4</v>
      </c>
      <c r="E178" s="164">
        <v>2.99E-4</v>
      </c>
      <c r="F178" s="560"/>
      <c r="G178" s="577"/>
    </row>
    <row r="179" spans="1:8" ht="15" customHeight="1">
      <c r="A179" s="586"/>
      <c r="B179" s="557"/>
      <c r="C179" s="180" t="s">
        <v>921</v>
      </c>
      <c r="D179" s="181">
        <v>1.9900000000000001E-4</v>
      </c>
      <c r="E179" s="181">
        <v>1.9900000000000001E-4</v>
      </c>
      <c r="F179" s="560"/>
      <c r="G179" s="577"/>
    </row>
    <row r="180" spans="1:8" ht="15" customHeight="1">
      <c r="A180" s="586"/>
      <c r="B180" s="557"/>
      <c r="C180" s="180" t="s">
        <v>920</v>
      </c>
      <c r="D180" s="181">
        <v>0</v>
      </c>
      <c r="E180" s="181">
        <v>0</v>
      </c>
      <c r="F180" s="560"/>
      <c r="G180" s="577"/>
    </row>
    <row r="181" spans="1:8" ht="15" customHeight="1">
      <c r="A181" s="586"/>
      <c r="B181" s="557"/>
      <c r="C181" s="180" t="s">
        <v>919</v>
      </c>
      <c r="D181" s="181">
        <v>4.4999999999999999E-4</v>
      </c>
      <c r="E181" s="181">
        <v>4.4999999999999999E-4</v>
      </c>
      <c r="F181" s="560"/>
      <c r="G181" s="577"/>
    </row>
    <row r="182" spans="1:8" ht="15" customHeight="1">
      <c r="A182" s="586"/>
      <c r="B182" s="557"/>
      <c r="C182" s="180" t="s">
        <v>918</v>
      </c>
      <c r="D182" s="181">
        <v>3.1500000000000001E-4</v>
      </c>
      <c r="E182" s="181">
        <v>3.1500000000000001E-4</v>
      </c>
      <c r="F182" s="560"/>
      <c r="G182" s="577"/>
    </row>
    <row r="183" spans="1:8" ht="15" customHeight="1">
      <c r="A183" s="586"/>
      <c r="B183" s="557"/>
      <c r="C183" s="180" t="s">
        <v>1011</v>
      </c>
      <c r="D183" s="181">
        <v>2.3499999999999999E-4</v>
      </c>
      <c r="E183" s="181">
        <v>2.3499999999999999E-4</v>
      </c>
      <c r="F183" s="560"/>
      <c r="G183" s="577"/>
    </row>
    <row r="184" spans="1:8" ht="15" customHeight="1">
      <c r="A184" s="586"/>
      <c r="B184" s="557"/>
      <c r="C184" s="176" t="s">
        <v>2166</v>
      </c>
      <c r="D184" s="181" t="s">
        <v>2139</v>
      </c>
      <c r="E184" s="181" t="s">
        <v>2139</v>
      </c>
      <c r="F184" s="560"/>
      <c r="G184" s="577"/>
    </row>
    <row r="185" spans="1:8" ht="15" customHeight="1">
      <c r="A185" s="587"/>
      <c r="B185" s="576"/>
      <c r="C185" s="170" t="s">
        <v>885</v>
      </c>
      <c r="D185" s="187">
        <v>1.096E-3</v>
      </c>
      <c r="E185" s="171">
        <v>1.096E-3</v>
      </c>
      <c r="F185" s="560"/>
      <c r="G185" s="578"/>
    </row>
    <row r="186" spans="1:8" ht="15" customHeight="1">
      <c r="A186" s="172" t="s">
        <v>840</v>
      </c>
      <c r="B186" s="173" t="s">
        <v>159</v>
      </c>
      <c r="C186" s="174"/>
      <c r="D186" s="158">
        <v>3.3799999999999998E-4</v>
      </c>
      <c r="E186" s="159">
        <v>3.3799999999999998E-4</v>
      </c>
      <c r="F186" s="152">
        <v>100</v>
      </c>
      <c r="G186" s="160" t="s">
        <v>450</v>
      </c>
      <c r="H186" s="185"/>
    </row>
    <row r="187" spans="1:8" ht="15" customHeight="1">
      <c r="A187" s="574" t="s">
        <v>839</v>
      </c>
      <c r="B187" s="581" t="s">
        <v>1850</v>
      </c>
      <c r="C187" s="167" t="s">
        <v>365</v>
      </c>
      <c r="D187" s="164">
        <v>0</v>
      </c>
      <c r="E187" s="164">
        <v>0</v>
      </c>
      <c r="F187" s="560">
        <v>96.56</v>
      </c>
      <c r="G187" s="577" t="s">
        <v>1851</v>
      </c>
      <c r="H187" s="196"/>
    </row>
    <row r="188" spans="1:8" ht="15" customHeight="1">
      <c r="A188" s="555"/>
      <c r="B188" s="581"/>
      <c r="C188" s="176" t="s">
        <v>2143</v>
      </c>
      <c r="D188" s="164">
        <v>4.0499999999999998E-4</v>
      </c>
      <c r="E188" s="164">
        <v>4.0499999999999998E-4</v>
      </c>
      <c r="F188" s="560"/>
      <c r="G188" s="577"/>
    </row>
    <row r="189" spans="1:8" ht="15" customHeight="1">
      <c r="A189" s="575"/>
      <c r="B189" s="582"/>
      <c r="C189" s="170" t="s">
        <v>885</v>
      </c>
      <c r="D189" s="171">
        <v>3.8000000000000002E-5</v>
      </c>
      <c r="E189" s="171">
        <v>3.8000000000000002E-5</v>
      </c>
      <c r="F189" s="560"/>
      <c r="G189" s="578"/>
    </row>
    <row r="190" spans="1:8" ht="15" customHeight="1">
      <c r="A190" s="574" t="s">
        <v>838</v>
      </c>
      <c r="B190" s="557" t="s">
        <v>1032</v>
      </c>
      <c r="C190" s="167" t="s">
        <v>365</v>
      </c>
      <c r="D190" s="164">
        <v>4.2400000000000001E-4</v>
      </c>
      <c r="E190" s="164">
        <v>4.2400000000000001E-4</v>
      </c>
      <c r="F190" s="560">
        <v>98.93</v>
      </c>
      <c r="G190" s="577" t="s">
        <v>1851</v>
      </c>
      <c r="H190" s="185"/>
    </row>
    <row r="191" spans="1:8" ht="15" customHeight="1">
      <c r="A191" s="555"/>
      <c r="B191" s="557"/>
      <c r="C191" s="180" t="s">
        <v>886</v>
      </c>
      <c r="D191" s="164">
        <v>0</v>
      </c>
      <c r="E191" s="164">
        <v>0</v>
      </c>
      <c r="F191" s="560"/>
      <c r="G191" s="577"/>
    </row>
    <row r="192" spans="1:8" ht="15" customHeight="1">
      <c r="A192" s="555"/>
      <c r="B192" s="557"/>
      <c r="C192" s="180" t="s">
        <v>921</v>
      </c>
      <c r="D192" s="184">
        <v>3.0899999999999998E-4</v>
      </c>
      <c r="E192" s="181">
        <v>3.0899999999999998E-4</v>
      </c>
      <c r="F192" s="560"/>
      <c r="G192" s="577"/>
    </row>
    <row r="193" spans="1:8" ht="15" customHeight="1">
      <c r="A193" s="555"/>
      <c r="B193" s="557"/>
      <c r="C193" s="180" t="s">
        <v>920</v>
      </c>
      <c r="D193" s="181">
        <v>0</v>
      </c>
      <c r="E193" s="181">
        <v>0</v>
      </c>
      <c r="F193" s="560"/>
      <c r="G193" s="577"/>
    </row>
    <row r="194" spans="1:8" ht="15" customHeight="1">
      <c r="A194" s="555"/>
      <c r="B194" s="557"/>
      <c r="C194" s="176" t="s">
        <v>2158</v>
      </c>
      <c r="D194" s="181">
        <v>5.9599999999999996E-4</v>
      </c>
      <c r="E194" s="181">
        <v>5.9599999999999996E-4</v>
      </c>
      <c r="F194" s="560"/>
      <c r="G194" s="577"/>
    </row>
    <row r="195" spans="1:8" ht="15" customHeight="1">
      <c r="A195" s="575"/>
      <c r="B195" s="576"/>
      <c r="C195" s="170" t="s">
        <v>885</v>
      </c>
      <c r="D195" s="171">
        <v>5.3799999999999996E-4</v>
      </c>
      <c r="E195" s="171">
        <v>5.3799999999999996E-4</v>
      </c>
      <c r="F195" s="560"/>
      <c r="G195" s="578"/>
    </row>
    <row r="196" spans="1:8" ht="15" customHeight="1">
      <c r="A196" s="574" t="s">
        <v>837</v>
      </c>
      <c r="B196" s="579" t="s">
        <v>110</v>
      </c>
      <c r="C196" s="167" t="s">
        <v>365</v>
      </c>
      <c r="D196" s="188">
        <v>0</v>
      </c>
      <c r="E196" s="164">
        <v>0</v>
      </c>
      <c r="F196" s="560">
        <v>75.77</v>
      </c>
      <c r="G196" s="577" t="s">
        <v>1761</v>
      </c>
      <c r="H196" s="154"/>
    </row>
    <row r="197" spans="1:8" ht="15" customHeight="1">
      <c r="A197" s="555"/>
      <c r="B197" s="579"/>
      <c r="C197" s="180" t="s">
        <v>886</v>
      </c>
      <c r="D197" s="164">
        <v>0</v>
      </c>
      <c r="E197" s="164">
        <v>0</v>
      </c>
      <c r="F197" s="560"/>
      <c r="G197" s="577"/>
      <c r="H197" s="190"/>
    </row>
    <row r="198" spans="1:8" ht="15" customHeight="1">
      <c r="A198" s="555"/>
      <c r="B198" s="579"/>
      <c r="C198" s="197" t="s">
        <v>921</v>
      </c>
      <c r="D198" s="184">
        <v>2.99E-4</v>
      </c>
      <c r="E198" s="184">
        <v>2.99E-4</v>
      </c>
      <c r="F198" s="560"/>
      <c r="G198" s="577"/>
      <c r="H198" s="190"/>
    </row>
    <row r="199" spans="1:8" ht="15" customHeight="1">
      <c r="A199" s="555"/>
      <c r="B199" s="579"/>
      <c r="C199" s="180" t="s">
        <v>920</v>
      </c>
      <c r="D199" s="181">
        <v>2.72E-4</v>
      </c>
      <c r="E199" s="181">
        <v>2.72E-4</v>
      </c>
      <c r="F199" s="560"/>
      <c r="G199" s="577"/>
      <c r="H199" s="190"/>
    </row>
    <row r="200" spans="1:8" ht="15" customHeight="1">
      <c r="A200" s="555"/>
      <c r="B200" s="579"/>
      <c r="C200" s="176" t="s">
        <v>2158</v>
      </c>
      <c r="D200" s="184">
        <v>4.84E-4</v>
      </c>
      <c r="E200" s="181">
        <v>4.84E-4</v>
      </c>
      <c r="F200" s="560"/>
      <c r="G200" s="577"/>
      <c r="H200" s="190"/>
    </row>
    <row r="201" spans="1:8" ht="15" customHeight="1">
      <c r="A201" s="575"/>
      <c r="B201" s="580"/>
      <c r="C201" s="170" t="s">
        <v>885</v>
      </c>
      <c r="D201" s="187">
        <v>4.7800000000000002E-4</v>
      </c>
      <c r="E201" s="171">
        <v>4.7800000000000002E-4</v>
      </c>
      <c r="F201" s="560"/>
      <c r="G201" s="578"/>
      <c r="H201" s="190"/>
    </row>
    <row r="202" spans="1:8" ht="15" customHeight="1">
      <c r="A202" s="574" t="s">
        <v>836</v>
      </c>
      <c r="B202" s="557" t="s">
        <v>109</v>
      </c>
      <c r="C202" s="167" t="s">
        <v>365</v>
      </c>
      <c r="D202" s="164">
        <v>0</v>
      </c>
      <c r="E202" s="164">
        <v>0</v>
      </c>
      <c r="F202" s="560">
        <v>98.97</v>
      </c>
      <c r="G202" s="577" t="s">
        <v>2167</v>
      </c>
      <c r="H202" s="185"/>
    </row>
    <row r="203" spans="1:8" ht="15" customHeight="1">
      <c r="A203" s="555"/>
      <c r="B203" s="557"/>
      <c r="C203" s="176" t="s">
        <v>2143</v>
      </c>
      <c r="D203" s="164">
        <v>7.5500000000000003E-4</v>
      </c>
      <c r="E203" s="164">
        <v>7.5500000000000003E-4</v>
      </c>
      <c r="F203" s="560"/>
      <c r="G203" s="577"/>
    </row>
    <row r="204" spans="1:8" ht="15" customHeight="1">
      <c r="A204" s="575"/>
      <c r="B204" s="576"/>
      <c r="C204" s="170" t="s">
        <v>885</v>
      </c>
      <c r="D204" s="171">
        <v>1.74E-4</v>
      </c>
      <c r="E204" s="171">
        <v>1.74E-4</v>
      </c>
      <c r="F204" s="560"/>
      <c r="G204" s="578"/>
    </row>
    <row r="205" spans="1:8" ht="15" customHeight="1">
      <c r="A205" s="574" t="s">
        <v>835</v>
      </c>
      <c r="B205" s="557" t="s">
        <v>101</v>
      </c>
      <c r="C205" s="167" t="s">
        <v>365</v>
      </c>
      <c r="D205" s="164">
        <v>0</v>
      </c>
      <c r="E205" s="164">
        <v>0</v>
      </c>
      <c r="F205" s="560">
        <v>76.25</v>
      </c>
      <c r="G205" s="577" t="s">
        <v>1761</v>
      </c>
      <c r="H205" s="185"/>
    </row>
    <row r="206" spans="1:8" ht="15" customHeight="1">
      <c r="A206" s="555"/>
      <c r="B206" s="557"/>
      <c r="C206" s="176" t="s">
        <v>2143</v>
      </c>
      <c r="D206" s="164">
        <v>5.6499999999999996E-4</v>
      </c>
      <c r="E206" s="164">
        <v>5.6499999999999996E-4</v>
      </c>
      <c r="F206" s="560"/>
      <c r="G206" s="577"/>
    </row>
    <row r="207" spans="1:8" ht="15" customHeight="1">
      <c r="A207" s="575"/>
      <c r="B207" s="576"/>
      <c r="C207" s="170" t="s">
        <v>885</v>
      </c>
      <c r="D207" s="171">
        <v>4.6799999999999999E-4</v>
      </c>
      <c r="E207" s="171">
        <v>4.6799999999999999E-4</v>
      </c>
      <c r="F207" s="560"/>
      <c r="G207" s="578"/>
    </row>
    <row r="208" spans="1:8" ht="15" customHeight="1">
      <c r="A208" s="574" t="s">
        <v>834</v>
      </c>
      <c r="B208" s="579" t="s">
        <v>124</v>
      </c>
      <c r="C208" s="167" t="s">
        <v>365</v>
      </c>
      <c r="D208" s="164">
        <v>0</v>
      </c>
      <c r="E208" s="164">
        <v>0</v>
      </c>
      <c r="F208" s="560">
        <v>96.47</v>
      </c>
      <c r="G208" s="577" t="s">
        <v>2151</v>
      </c>
      <c r="H208" s="192"/>
    </row>
    <row r="209" spans="1:8" ht="15" customHeight="1">
      <c r="A209" s="555"/>
      <c r="B209" s="579"/>
      <c r="C209" s="176" t="s">
        <v>2143</v>
      </c>
      <c r="D209" s="164">
        <v>5.2400000000000005E-4</v>
      </c>
      <c r="E209" s="164">
        <v>5.2400000000000005E-4</v>
      </c>
      <c r="F209" s="560"/>
      <c r="G209" s="577"/>
    </row>
    <row r="210" spans="1:8" ht="15" customHeight="1">
      <c r="A210" s="575"/>
      <c r="B210" s="580"/>
      <c r="C210" s="170" t="s">
        <v>885</v>
      </c>
      <c r="D210" s="171">
        <v>4.2000000000000002E-4</v>
      </c>
      <c r="E210" s="171">
        <v>4.2000000000000002E-4</v>
      </c>
      <c r="F210" s="560"/>
      <c r="G210" s="578"/>
    </row>
    <row r="211" spans="1:8" ht="15" customHeight="1">
      <c r="A211" s="574" t="s">
        <v>833</v>
      </c>
      <c r="B211" s="557" t="s">
        <v>150</v>
      </c>
      <c r="C211" s="167" t="s">
        <v>365</v>
      </c>
      <c r="D211" s="164">
        <v>0</v>
      </c>
      <c r="E211" s="164">
        <v>0</v>
      </c>
      <c r="F211" s="560">
        <v>89.46</v>
      </c>
      <c r="G211" s="577" t="s">
        <v>1761</v>
      </c>
      <c r="H211" s="185"/>
    </row>
    <row r="212" spans="1:8" ht="15" customHeight="1">
      <c r="A212" s="555"/>
      <c r="B212" s="557"/>
      <c r="C212" s="180" t="s">
        <v>886</v>
      </c>
      <c r="D212" s="164">
        <v>0</v>
      </c>
      <c r="E212" s="164">
        <v>0</v>
      </c>
      <c r="F212" s="560"/>
      <c r="G212" s="577"/>
    </row>
    <row r="213" spans="1:8" ht="15" customHeight="1">
      <c r="A213" s="555"/>
      <c r="B213" s="557"/>
      <c r="C213" s="180" t="s">
        <v>921</v>
      </c>
      <c r="D213" s="184">
        <v>3.0699999999999998E-4</v>
      </c>
      <c r="E213" s="181">
        <v>3.0699999999999998E-4</v>
      </c>
      <c r="F213" s="560"/>
      <c r="G213" s="577"/>
    </row>
    <row r="214" spans="1:8" ht="15" customHeight="1">
      <c r="A214" s="555"/>
      <c r="B214" s="557"/>
      <c r="C214" s="180" t="s">
        <v>920</v>
      </c>
      <c r="D214" s="181">
        <v>0</v>
      </c>
      <c r="E214" s="181">
        <v>0</v>
      </c>
      <c r="F214" s="560"/>
      <c r="G214" s="577"/>
    </row>
    <row r="215" spans="1:8" ht="15" customHeight="1">
      <c r="A215" s="555"/>
      <c r="B215" s="557"/>
      <c r="C215" s="180" t="s">
        <v>919</v>
      </c>
      <c r="D215" s="181">
        <v>3.6999999999999999E-4</v>
      </c>
      <c r="E215" s="181">
        <v>3.6999999999999999E-4</v>
      </c>
      <c r="F215" s="560"/>
      <c r="G215" s="577"/>
    </row>
    <row r="216" spans="1:8" ht="15" customHeight="1">
      <c r="A216" s="555"/>
      <c r="B216" s="557"/>
      <c r="C216" s="186" t="s">
        <v>1007</v>
      </c>
      <c r="D216" s="181">
        <v>5.3499999999999999E-4</v>
      </c>
      <c r="E216" s="181">
        <v>5.3499999999999999E-4</v>
      </c>
      <c r="F216" s="560"/>
      <c r="G216" s="577"/>
    </row>
    <row r="217" spans="1:8" ht="15" customHeight="1">
      <c r="A217" s="575"/>
      <c r="B217" s="576"/>
      <c r="C217" s="170" t="s">
        <v>885</v>
      </c>
      <c r="D217" s="187">
        <v>4.7699999999999999E-4</v>
      </c>
      <c r="E217" s="171">
        <v>4.7699999999999999E-4</v>
      </c>
      <c r="F217" s="560"/>
      <c r="G217" s="578"/>
    </row>
    <row r="218" spans="1:8" ht="15" customHeight="1">
      <c r="A218" s="574" t="s">
        <v>832</v>
      </c>
      <c r="B218" s="557" t="s">
        <v>160</v>
      </c>
      <c r="C218" s="167" t="s">
        <v>365</v>
      </c>
      <c r="D218" s="188">
        <v>0</v>
      </c>
      <c r="E218" s="164">
        <v>0</v>
      </c>
      <c r="F218" s="560" t="s">
        <v>2140</v>
      </c>
      <c r="G218" s="577" t="s">
        <v>450</v>
      </c>
      <c r="H218" s="185"/>
    </row>
    <row r="219" spans="1:8" ht="15" customHeight="1">
      <c r="A219" s="555"/>
      <c r="B219" s="557"/>
      <c r="C219" s="176" t="s">
        <v>2143</v>
      </c>
      <c r="D219" s="188">
        <v>5.5000000000000003E-4</v>
      </c>
      <c r="E219" s="164">
        <v>5.5000000000000003E-4</v>
      </c>
      <c r="F219" s="560"/>
      <c r="G219" s="577"/>
    </row>
    <row r="220" spans="1:8" ht="15" customHeight="1">
      <c r="A220" s="575"/>
      <c r="B220" s="576"/>
      <c r="C220" s="170" t="s">
        <v>885</v>
      </c>
      <c r="D220" s="171">
        <v>5.2700000000000002E-4</v>
      </c>
      <c r="E220" s="171">
        <v>5.2700000000000002E-4</v>
      </c>
      <c r="F220" s="560"/>
      <c r="G220" s="578"/>
    </row>
    <row r="221" spans="1:8" ht="15" customHeight="1">
      <c r="A221" s="574" t="s">
        <v>831</v>
      </c>
      <c r="B221" s="579" t="s">
        <v>161</v>
      </c>
      <c r="C221" s="167" t="s">
        <v>365</v>
      </c>
      <c r="D221" s="164">
        <v>0</v>
      </c>
      <c r="E221" s="164">
        <v>0</v>
      </c>
      <c r="F221" s="560">
        <v>98.41</v>
      </c>
      <c r="G221" s="577" t="s">
        <v>1761</v>
      </c>
      <c r="H221" s="154"/>
    </row>
    <row r="222" spans="1:8" ht="15" customHeight="1">
      <c r="A222" s="555"/>
      <c r="B222" s="579"/>
      <c r="C222" s="180" t="s">
        <v>886</v>
      </c>
      <c r="D222" s="164">
        <v>0</v>
      </c>
      <c r="E222" s="164">
        <v>0</v>
      </c>
      <c r="F222" s="560"/>
      <c r="G222" s="577"/>
      <c r="H222" s="190"/>
    </row>
    <row r="223" spans="1:8" ht="15" customHeight="1">
      <c r="A223" s="555"/>
      <c r="B223" s="579"/>
      <c r="C223" s="180" t="s">
        <v>921</v>
      </c>
      <c r="D223" s="181">
        <v>0</v>
      </c>
      <c r="E223" s="181">
        <v>0</v>
      </c>
      <c r="F223" s="560"/>
      <c r="G223" s="577"/>
      <c r="H223" s="190"/>
    </row>
    <row r="224" spans="1:8" ht="15" customHeight="1">
      <c r="A224" s="555"/>
      <c r="B224" s="579"/>
      <c r="C224" s="180" t="s">
        <v>920</v>
      </c>
      <c r="D224" s="184">
        <v>0</v>
      </c>
      <c r="E224" s="181">
        <v>0</v>
      </c>
      <c r="F224" s="560"/>
      <c r="G224" s="577"/>
      <c r="H224" s="190"/>
    </row>
    <row r="225" spans="1:8" ht="15" customHeight="1">
      <c r="A225" s="555"/>
      <c r="B225" s="579"/>
      <c r="C225" s="180" t="s">
        <v>919</v>
      </c>
      <c r="D225" s="184">
        <v>0</v>
      </c>
      <c r="E225" s="181">
        <v>0</v>
      </c>
      <c r="F225" s="560"/>
      <c r="G225" s="577"/>
      <c r="H225" s="190"/>
    </row>
    <row r="226" spans="1:8" ht="15" customHeight="1">
      <c r="A226" s="555"/>
      <c r="B226" s="579"/>
      <c r="C226" s="176" t="s">
        <v>2164</v>
      </c>
      <c r="D226" s="181">
        <v>3.68E-4</v>
      </c>
      <c r="E226" s="181">
        <v>3.68E-4</v>
      </c>
      <c r="F226" s="560"/>
      <c r="G226" s="577"/>
      <c r="H226" s="190"/>
    </row>
    <row r="227" spans="1:8" ht="15" customHeight="1">
      <c r="A227" s="575"/>
      <c r="B227" s="580"/>
      <c r="C227" s="170" t="s">
        <v>885</v>
      </c>
      <c r="D227" s="171">
        <v>3.5399999999999999E-4</v>
      </c>
      <c r="E227" s="171">
        <v>3.5399999999999999E-4</v>
      </c>
      <c r="F227" s="560"/>
      <c r="G227" s="578"/>
      <c r="H227" s="190"/>
    </row>
    <row r="228" spans="1:8" ht="15" customHeight="1">
      <c r="A228" s="574" t="s">
        <v>830</v>
      </c>
      <c r="B228" s="557" t="s">
        <v>137</v>
      </c>
      <c r="C228" s="167" t="s">
        <v>365</v>
      </c>
      <c r="D228" s="164">
        <v>0</v>
      </c>
      <c r="E228" s="164">
        <v>0</v>
      </c>
      <c r="F228" s="560">
        <v>100</v>
      </c>
      <c r="G228" s="577" t="s">
        <v>450</v>
      </c>
      <c r="H228" s="185"/>
    </row>
    <row r="229" spans="1:8" ht="15" customHeight="1">
      <c r="A229" s="555"/>
      <c r="B229" s="557"/>
      <c r="C229" s="180" t="s">
        <v>886</v>
      </c>
      <c r="D229" s="164">
        <v>0</v>
      </c>
      <c r="E229" s="164">
        <v>0</v>
      </c>
      <c r="F229" s="560"/>
      <c r="G229" s="577"/>
    </row>
    <row r="230" spans="1:8" ht="15" customHeight="1">
      <c r="A230" s="555"/>
      <c r="B230" s="557"/>
      <c r="C230" s="186" t="s">
        <v>898</v>
      </c>
      <c r="D230" s="181">
        <v>4.28E-4</v>
      </c>
      <c r="E230" s="181">
        <v>4.28E-4</v>
      </c>
      <c r="F230" s="560"/>
      <c r="G230" s="577"/>
    </row>
    <row r="231" spans="1:8" ht="15" customHeight="1">
      <c r="A231" s="575"/>
      <c r="B231" s="576"/>
      <c r="C231" s="170" t="s">
        <v>885</v>
      </c>
      <c r="D231" s="187">
        <v>4.1100000000000002E-4</v>
      </c>
      <c r="E231" s="171">
        <v>4.1100000000000002E-4</v>
      </c>
      <c r="F231" s="560"/>
      <c r="G231" s="578"/>
    </row>
    <row r="232" spans="1:8" ht="15" customHeight="1">
      <c r="A232" s="574" t="s">
        <v>829</v>
      </c>
      <c r="B232" s="557" t="s">
        <v>162</v>
      </c>
      <c r="C232" s="167" t="s">
        <v>365</v>
      </c>
      <c r="D232" s="164">
        <v>0</v>
      </c>
      <c r="E232" s="164">
        <v>0</v>
      </c>
      <c r="F232" s="560">
        <v>100</v>
      </c>
      <c r="G232" s="577" t="s">
        <v>450</v>
      </c>
      <c r="H232" s="185"/>
    </row>
    <row r="233" spans="1:8" ht="15" customHeight="1">
      <c r="A233" s="555"/>
      <c r="B233" s="557"/>
      <c r="C233" s="176" t="s">
        <v>2143</v>
      </c>
      <c r="D233" s="164">
        <v>4.2000000000000002E-4</v>
      </c>
      <c r="E233" s="164">
        <v>4.2000000000000002E-4</v>
      </c>
      <c r="F233" s="560"/>
      <c r="G233" s="577"/>
    </row>
    <row r="234" spans="1:8" ht="15" customHeight="1">
      <c r="A234" s="575"/>
      <c r="B234" s="576"/>
      <c r="C234" s="170" t="s">
        <v>885</v>
      </c>
      <c r="D234" s="171">
        <v>4.1800000000000002E-4</v>
      </c>
      <c r="E234" s="171">
        <v>4.1800000000000002E-4</v>
      </c>
      <c r="F234" s="560"/>
      <c r="G234" s="578"/>
    </row>
    <row r="235" spans="1:8" ht="15" customHeight="1">
      <c r="A235" s="574" t="s">
        <v>828</v>
      </c>
      <c r="B235" s="557" t="s">
        <v>163</v>
      </c>
      <c r="C235" s="167" t="s">
        <v>365</v>
      </c>
      <c r="D235" s="164">
        <v>3.9399999999999998E-4</v>
      </c>
      <c r="E235" s="164">
        <v>0</v>
      </c>
      <c r="F235" s="560">
        <v>91.96</v>
      </c>
      <c r="G235" s="577" t="s">
        <v>2168</v>
      </c>
      <c r="H235" s="185"/>
    </row>
    <row r="236" spans="1:8" ht="15" customHeight="1">
      <c r="A236" s="555"/>
      <c r="B236" s="557"/>
      <c r="C236" s="180" t="s">
        <v>886</v>
      </c>
      <c r="D236" s="188">
        <v>0</v>
      </c>
      <c r="E236" s="164">
        <v>0</v>
      </c>
      <c r="F236" s="560"/>
      <c r="G236" s="577"/>
    </row>
    <row r="237" spans="1:8" ht="15" customHeight="1">
      <c r="A237" s="555"/>
      <c r="B237" s="557"/>
      <c r="C237" s="180" t="s">
        <v>921</v>
      </c>
      <c r="D237" s="181">
        <v>0</v>
      </c>
      <c r="E237" s="181">
        <v>0</v>
      </c>
      <c r="F237" s="560"/>
      <c r="G237" s="577"/>
    </row>
    <row r="238" spans="1:8" ht="15" customHeight="1">
      <c r="A238" s="555"/>
      <c r="B238" s="557"/>
      <c r="C238" s="180" t="s">
        <v>920</v>
      </c>
      <c r="D238" s="181">
        <v>0</v>
      </c>
      <c r="E238" s="181">
        <v>0</v>
      </c>
      <c r="F238" s="560"/>
      <c r="G238" s="577"/>
    </row>
    <row r="239" spans="1:8" ht="15" customHeight="1">
      <c r="A239" s="555"/>
      <c r="B239" s="557"/>
      <c r="C239" s="176" t="s">
        <v>2158</v>
      </c>
      <c r="D239" s="181">
        <v>6.3900000000000003E-4</v>
      </c>
      <c r="E239" s="181">
        <v>6.3900000000000003E-4</v>
      </c>
      <c r="F239" s="560"/>
      <c r="G239" s="577"/>
    </row>
    <row r="240" spans="1:8" ht="15" customHeight="1">
      <c r="A240" s="575"/>
      <c r="B240" s="576"/>
      <c r="C240" s="170" t="s">
        <v>885</v>
      </c>
      <c r="D240" s="171">
        <v>5.2400000000000005E-4</v>
      </c>
      <c r="E240" s="171">
        <v>5.2300000000000003E-4</v>
      </c>
      <c r="F240" s="560"/>
      <c r="G240" s="578"/>
    </row>
    <row r="241" spans="1:8" ht="15" customHeight="1">
      <c r="A241" s="172" t="s">
        <v>827</v>
      </c>
      <c r="B241" s="173" t="s">
        <v>1031</v>
      </c>
      <c r="C241" s="174"/>
      <c r="D241" s="158">
        <v>3.9800000000000002E-4</v>
      </c>
      <c r="E241" s="159">
        <v>3.9800000000000002E-4</v>
      </c>
      <c r="F241" s="152">
        <v>46.63</v>
      </c>
      <c r="G241" s="160" t="s">
        <v>1854</v>
      </c>
      <c r="H241" s="185"/>
    </row>
    <row r="242" spans="1:8" ht="15" customHeight="1">
      <c r="A242" s="574" t="s">
        <v>826</v>
      </c>
      <c r="B242" s="581" t="s">
        <v>164</v>
      </c>
      <c r="C242" s="167" t="s">
        <v>365</v>
      </c>
      <c r="D242" s="164">
        <v>0</v>
      </c>
      <c r="E242" s="164">
        <v>0</v>
      </c>
      <c r="F242" s="560">
        <v>87.54</v>
      </c>
      <c r="G242" s="577" t="s">
        <v>1761</v>
      </c>
      <c r="H242" s="154"/>
    </row>
    <row r="243" spans="1:8" ht="15" customHeight="1">
      <c r="A243" s="555"/>
      <c r="B243" s="581"/>
      <c r="C243" s="180" t="s">
        <v>886</v>
      </c>
      <c r="D243" s="164">
        <v>0</v>
      </c>
      <c r="E243" s="164">
        <v>0</v>
      </c>
      <c r="F243" s="560"/>
      <c r="G243" s="577"/>
    </row>
    <row r="244" spans="1:8" ht="15" customHeight="1">
      <c r="A244" s="555"/>
      <c r="B244" s="581"/>
      <c r="C244" s="180" t="s">
        <v>921</v>
      </c>
      <c r="D244" s="181">
        <v>0</v>
      </c>
      <c r="E244" s="181">
        <v>0</v>
      </c>
      <c r="F244" s="560"/>
      <c r="G244" s="577"/>
    </row>
    <row r="245" spans="1:8" ht="15" customHeight="1">
      <c r="A245" s="555"/>
      <c r="B245" s="581"/>
      <c r="C245" s="180" t="s">
        <v>920</v>
      </c>
      <c r="D245" s="181">
        <v>0</v>
      </c>
      <c r="E245" s="181">
        <v>0</v>
      </c>
      <c r="F245" s="560"/>
      <c r="G245" s="577"/>
    </row>
    <row r="246" spans="1:8" ht="15" customHeight="1">
      <c r="A246" s="555"/>
      <c r="B246" s="581"/>
      <c r="C246" s="180" t="s">
        <v>919</v>
      </c>
      <c r="D246" s="181">
        <v>0</v>
      </c>
      <c r="E246" s="181">
        <v>0</v>
      </c>
      <c r="F246" s="560"/>
      <c r="G246" s="577"/>
    </row>
    <row r="247" spans="1:8" ht="15" customHeight="1">
      <c r="A247" s="555"/>
      <c r="B247" s="581"/>
      <c r="C247" s="180" t="s">
        <v>918</v>
      </c>
      <c r="D247" s="181">
        <v>0</v>
      </c>
      <c r="E247" s="181">
        <v>0</v>
      </c>
      <c r="F247" s="560"/>
      <c r="G247" s="577"/>
    </row>
    <row r="248" spans="1:8" ht="15" customHeight="1">
      <c r="A248" s="555"/>
      <c r="B248" s="581"/>
      <c r="C248" s="176" t="s">
        <v>2161</v>
      </c>
      <c r="D248" s="181">
        <v>6.1899999999999998E-4</v>
      </c>
      <c r="E248" s="181">
        <v>6.1899999999999998E-4</v>
      </c>
      <c r="F248" s="560"/>
      <c r="G248" s="577"/>
    </row>
    <row r="249" spans="1:8" ht="15" customHeight="1">
      <c r="A249" s="575"/>
      <c r="B249" s="582"/>
      <c r="C249" s="170" t="s">
        <v>885</v>
      </c>
      <c r="D249" s="171">
        <v>1.3300000000000001E-4</v>
      </c>
      <c r="E249" s="171">
        <v>1.3300000000000001E-4</v>
      </c>
      <c r="F249" s="560"/>
      <c r="G249" s="578"/>
    </row>
    <row r="250" spans="1:8" ht="15" customHeight="1">
      <c r="A250" s="574" t="s">
        <v>825</v>
      </c>
      <c r="B250" s="557" t="s">
        <v>99</v>
      </c>
      <c r="C250" s="167" t="s">
        <v>365</v>
      </c>
      <c r="D250" s="164">
        <v>0</v>
      </c>
      <c r="E250" s="164">
        <v>0</v>
      </c>
      <c r="F250" s="560" t="s">
        <v>2140</v>
      </c>
      <c r="G250" s="577" t="s">
        <v>450</v>
      </c>
      <c r="H250" s="185"/>
    </row>
    <row r="251" spans="1:8" ht="15" customHeight="1">
      <c r="A251" s="555"/>
      <c r="B251" s="557"/>
      <c r="C251" s="180" t="s">
        <v>886</v>
      </c>
      <c r="D251" s="164">
        <v>1.2999999999999999E-4</v>
      </c>
      <c r="E251" s="164">
        <v>1.2999999999999999E-4</v>
      </c>
      <c r="F251" s="560"/>
      <c r="G251" s="577"/>
    </row>
    <row r="252" spans="1:8" ht="15" customHeight="1">
      <c r="A252" s="555"/>
      <c r="B252" s="557"/>
      <c r="C252" s="180" t="s">
        <v>921</v>
      </c>
      <c r="D252" s="181">
        <v>2.3699999999999999E-4</v>
      </c>
      <c r="E252" s="181">
        <v>2.3699999999999999E-4</v>
      </c>
      <c r="F252" s="560"/>
      <c r="G252" s="577"/>
    </row>
    <row r="253" spans="1:8" ht="15" customHeight="1">
      <c r="A253" s="555"/>
      <c r="B253" s="557"/>
      <c r="C253" s="180" t="s">
        <v>920</v>
      </c>
      <c r="D253" s="181">
        <v>2.5900000000000001E-4</v>
      </c>
      <c r="E253" s="181">
        <v>2.5900000000000001E-4</v>
      </c>
      <c r="F253" s="560"/>
      <c r="G253" s="577"/>
    </row>
    <row r="254" spans="1:8" ht="15" customHeight="1">
      <c r="A254" s="555"/>
      <c r="B254" s="557"/>
      <c r="C254" s="180" t="s">
        <v>919</v>
      </c>
      <c r="D254" s="181">
        <v>3.01E-4</v>
      </c>
      <c r="E254" s="181">
        <v>3.01E-4</v>
      </c>
      <c r="F254" s="560"/>
      <c r="G254" s="577"/>
    </row>
    <row r="255" spans="1:8" ht="15" customHeight="1">
      <c r="A255" s="555"/>
      <c r="B255" s="557"/>
      <c r="C255" s="180" t="s">
        <v>918</v>
      </c>
      <c r="D255" s="181">
        <v>3.2600000000000001E-4</v>
      </c>
      <c r="E255" s="181">
        <v>3.2600000000000001E-4</v>
      </c>
      <c r="F255" s="560"/>
      <c r="G255" s="577"/>
    </row>
    <row r="256" spans="1:8" ht="15" customHeight="1">
      <c r="A256" s="555"/>
      <c r="B256" s="557"/>
      <c r="C256" s="176" t="s">
        <v>2161</v>
      </c>
      <c r="D256" s="181">
        <v>4.2200000000000001E-4</v>
      </c>
      <c r="E256" s="181">
        <v>4.2200000000000001E-4</v>
      </c>
      <c r="F256" s="560"/>
      <c r="G256" s="577"/>
    </row>
    <row r="257" spans="1:9" ht="15" customHeight="1">
      <c r="A257" s="575"/>
      <c r="B257" s="576"/>
      <c r="C257" s="170" t="s">
        <v>885</v>
      </c>
      <c r="D257" s="171">
        <v>2.14E-4</v>
      </c>
      <c r="E257" s="171">
        <v>2.14E-4</v>
      </c>
      <c r="F257" s="560"/>
      <c r="G257" s="578"/>
    </row>
    <row r="258" spans="1:9" ht="15" customHeight="1">
      <c r="A258" s="574" t="s">
        <v>824</v>
      </c>
      <c r="B258" s="579" t="s">
        <v>95</v>
      </c>
      <c r="C258" s="167" t="s">
        <v>365</v>
      </c>
      <c r="D258" s="164">
        <v>0</v>
      </c>
      <c r="E258" s="164">
        <v>0</v>
      </c>
      <c r="F258" s="560" t="s">
        <v>2140</v>
      </c>
      <c r="G258" s="577" t="s">
        <v>450</v>
      </c>
      <c r="H258" s="154"/>
    </row>
    <row r="259" spans="1:9" ht="15" customHeight="1">
      <c r="A259" s="555"/>
      <c r="B259" s="579"/>
      <c r="C259" s="180" t="s">
        <v>886</v>
      </c>
      <c r="D259" s="164">
        <v>0</v>
      </c>
      <c r="E259" s="164">
        <v>0</v>
      </c>
      <c r="F259" s="560"/>
      <c r="G259" s="577"/>
      <c r="H259" s="190"/>
    </row>
    <row r="260" spans="1:9" ht="15" customHeight="1">
      <c r="A260" s="555"/>
      <c r="B260" s="579"/>
      <c r="C260" s="186" t="s">
        <v>898</v>
      </c>
      <c r="D260" s="181" t="s">
        <v>2139</v>
      </c>
      <c r="E260" s="181" t="s">
        <v>2139</v>
      </c>
      <c r="F260" s="560"/>
      <c r="G260" s="577"/>
      <c r="H260" s="190"/>
    </row>
    <row r="261" spans="1:9" ht="15" customHeight="1">
      <c r="A261" s="575"/>
      <c r="B261" s="580"/>
      <c r="C261" s="170" t="s">
        <v>885</v>
      </c>
      <c r="D261" s="171" t="s">
        <v>2139</v>
      </c>
      <c r="E261" s="171" t="s">
        <v>2139</v>
      </c>
      <c r="F261" s="560"/>
      <c r="G261" s="578"/>
      <c r="H261" s="190"/>
    </row>
    <row r="262" spans="1:9" ht="15" customHeight="1">
      <c r="A262" s="574" t="s">
        <v>823</v>
      </c>
      <c r="B262" s="579" t="s">
        <v>165</v>
      </c>
      <c r="C262" s="167" t="s">
        <v>365</v>
      </c>
      <c r="D262" s="164">
        <v>0</v>
      </c>
      <c r="E262" s="164">
        <v>0</v>
      </c>
      <c r="F262" s="560">
        <v>88.06</v>
      </c>
      <c r="G262" s="577" t="s">
        <v>1761</v>
      </c>
      <c r="H262" s="154"/>
    </row>
    <row r="263" spans="1:9" ht="15" customHeight="1">
      <c r="A263" s="555"/>
      <c r="B263" s="579"/>
      <c r="C263" s="180" t="s">
        <v>886</v>
      </c>
      <c r="D263" s="164">
        <v>0</v>
      </c>
      <c r="E263" s="164">
        <v>0</v>
      </c>
      <c r="F263" s="560"/>
      <c r="G263" s="577"/>
      <c r="H263" s="190"/>
    </row>
    <row r="264" spans="1:9" ht="15" customHeight="1">
      <c r="A264" s="555"/>
      <c r="B264" s="579"/>
      <c r="C264" s="186" t="s">
        <v>898</v>
      </c>
      <c r="D264" s="181">
        <v>4.37E-4</v>
      </c>
      <c r="E264" s="181">
        <v>4.37E-4</v>
      </c>
      <c r="F264" s="560"/>
      <c r="G264" s="577"/>
      <c r="H264" s="190"/>
    </row>
    <row r="265" spans="1:9" ht="15" customHeight="1">
      <c r="A265" s="575"/>
      <c r="B265" s="580"/>
      <c r="C265" s="170" t="s">
        <v>885</v>
      </c>
      <c r="D265" s="171">
        <v>3.8099999999999999E-4</v>
      </c>
      <c r="E265" s="171">
        <v>3.8099999999999999E-4</v>
      </c>
      <c r="F265" s="560"/>
      <c r="G265" s="578"/>
      <c r="H265" s="190"/>
    </row>
    <row r="266" spans="1:9" ht="15" customHeight="1">
      <c r="A266" s="172" t="s">
        <v>822</v>
      </c>
      <c r="B266" s="172" t="s">
        <v>166</v>
      </c>
      <c r="C266" s="174"/>
      <c r="D266" s="158">
        <v>4.1899999999999999E-4</v>
      </c>
      <c r="E266" s="159">
        <v>4.1899999999999999E-4</v>
      </c>
      <c r="F266" s="152">
        <v>100</v>
      </c>
      <c r="G266" s="160" t="s">
        <v>450</v>
      </c>
      <c r="H266" s="154"/>
    </row>
    <row r="267" spans="1:9" ht="15" customHeight="1">
      <c r="A267" s="172" t="s">
        <v>821</v>
      </c>
      <c r="B267" s="173" t="s">
        <v>167</v>
      </c>
      <c r="C267" s="174"/>
      <c r="D267" s="158">
        <v>5.2899999999999996E-4</v>
      </c>
      <c r="E267" s="159">
        <v>5.2899999999999996E-4</v>
      </c>
      <c r="F267" s="152">
        <v>78.17</v>
      </c>
      <c r="G267" s="160" t="s">
        <v>1761</v>
      </c>
      <c r="H267" s="185"/>
    </row>
    <row r="268" spans="1:9" ht="15" customHeight="1">
      <c r="A268" s="574" t="s">
        <v>820</v>
      </c>
      <c r="B268" s="557" t="s">
        <v>1029</v>
      </c>
      <c r="C268" s="167" t="s">
        <v>365</v>
      </c>
      <c r="D268" s="164">
        <v>0</v>
      </c>
      <c r="E268" s="164">
        <v>0</v>
      </c>
      <c r="F268" s="560">
        <v>95.87</v>
      </c>
      <c r="G268" s="577" t="s">
        <v>2169</v>
      </c>
      <c r="H268" s="185"/>
      <c r="I268" s="198"/>
    </row>
    <row r="269" spans="1:9" ht="15" customHeight="1">
      <c r="A269" s="555"/>
      <c r="B269" s="557"/>
      <c r="C269" s="180" t="s">
        <v>886</v>
      </c>
      <c r="D269" s="164">
        <v>0</v>
      </c>
      <c r="E269" s="164">
        <v>0</v>
      </c>
      <c r="F269" s="560"/>
      <c r="G269" s="577"/>
    </row>
    <row r="270" spans="1:9" ht="15" customHeight="1">
      <c r="A270" s="555"/>
      <c r="B270" s="557"/>
      <c r="C270" s="180" t="s">
        <v>921</v>
      </c>
      <c r="D270" s="181">
        <v>1E-4</v>
      </c>
      <c r="E270" s="181">
        <v>1E-4</v>
      </c>
      <c r="F270" s="560"/>
      <c r="G270" s="577"/>
    </row>
    <row r="271" spans="1:9" ht="15" customHeight="1">
      <c r="A271" s="555"/>
      <c r="B271" s="557"/>
      <c r="C271" s="180" t="s">
        <v>920</v>
      </c>
      <c r="D271" s="181">
        <v>2.5000000000000001E-4</v>
      </c>
      <c r="E271" s="181">
        <v>2.5000000000000001E-4</v>
      </c>
      <c r="F271" s="560"/>
      <c r="G271" s="577"/>
    </row>
    <row r="272" spans="1:9" ht="15" customHeight="1">
      <c r="A272" s="555"/>
      <c r="B272" s="557"/>
      <c r="C272" s="176" t="s">
        <v>2158</v>
      </c>
      <c r="D272" s="181">
        <v>6.9200000000000002E-4</v>
      </c>
      <c r="E272" s="181">
        <v>6.9200000000000002E-4</v>
      </c>
      <c r="F272" s="560"/>
      <c r="G272" s="577"/>
    </row>
    <row r="273" spans="1:8" ht="15" customHeight="1">
      <c r="A273" s="575"/>
      <c r="B273" s="576"/>
      <c r="C273" s="170" t="s">
        <v>885</v>
      </c>
      <c r="D273" s="171">
        <v>5.44E-4</v>
      </c>
      <c r="E273" s="171">
        <v>5.44E-4</v>
      </c>
      <c r="F273" s="560"/>
      <c r="G273" s="578"/>
    </row>
    <row r="274" spans="1:8" ht="15" customHeight="1">
      <c r="A274" s="574" t="s">
        <v>819</v>
      </c>
      <c r="B274" s="557" t="s">
        <v>1852</v>
      </c>
      <c r="C274" s="167" t="s">
        <v>365</v>
      </c>
      <c r="D274" s="164">
        <v>0</v>
      </c>
      <c r="E274" s="164">
        <v>0</v>
      </c>
      <c r="F274" s="560">
        <v>99.61</v>
      </c>
      <c r="G274" s="577" t="s">
        <v>2167</v>
      </c>
      <c r="H274" s="185"/>
    </row>
    <row r="275" spans="1:8" ht="15" customHeight="1">
      <c r="A275" s="555"/>
      <c r="B275" s="557"/>
      <c r="C275" s="180" t="s">
        <v>886</v>
      </c>
      <c r="D275" s="164">
        <v>0</v>
      </c>
      <c r="E275" s="164">
        <v>0</v>
      </c>
      <c r="F275" s="560"/>
      <c r="G275" s="577"/>
    </row>
    <row r="276" spans="1:8" ht="15" customHeight="1">
      <c r="A276" s="555"/>
      <c r="B276" s="557"/>
      <c r="C276" s="176" t="s">
        <v>2170</v>
      </c>
      <c r="D276" s="184">
        <v>4.2499999999999998E-4</v>
      </c>
      <c r="E276" s="181">
        <v>4.2499999999999998E-4</v>
      </c>
      <c r="F276" s="560"/>
      <c r="G276" s="577"/>
    </row>
    <row r="277" spans="1:8" ht="15" customHeight="1">
      <c r="A277" s="575"/>
      <c r="B277" s="576"/>
      <c r="C277" s="170" t="s">
        <v>885</v>
      </c>
      <c r="D277" s="187">
        <v>4.0200000000000001E-4</v>
      </c>
      <c r="E277" s="171">
        <v>4.0200000000000001E-4</v>
      </c>
      <c r="F277" s="560"/>
      <c r="G277" s="578"/>
    </row>
    <row r="278" spans="1:8" ht="15" customHeight="1">
      <c r="A278" s="172" t="s">
        <v>818</v>
      </c>
      <c r="B278" s="173" t="s">
        <v>168</v>
      </c>
      <c r="C278" s="174"/>
      <c r="D278" s="158">
        <v>5.8799999999999998E-4</v>
      </c>
      <c r="E278" s="159">
        <v>5.8799999999999998E-4</v>
      </c>
      <c r="F278" s="152">
        <v>100</v>
      </c>
      <c r="G278" s="160" t="s">
        <v>450</v>
      </c>
      <c r="H278" s="185"/>
    </row>
    <row r="279" spans="1:8" ht="15" customHeight="1">
      <c r="A279" s="172" t="s">
        <v>817</v>
      </c>
      <c r="B279" s="172" t="s">
        <v>169</v>
      </c>
      <c r="C279" s="174"/>
      <c r="D279" s="158">
        <v>5.6099999999999998E-4</v>
      </c>
      <c r="E279" s="159">
        <v>5.6099999999999998E-4</v>
      </c>
      <c r="F279" s="152">
        <v>100</v>
      </c>
      <c r="G279" s="160" t="s">
        <v>450</v>
      </c>
      <c r="H279" s="154"/>
    </row>
    <row r="280" spans="1:8" ht="15" customHeight="1">
      <c r="A280" s="574" t="s">
        <v>816</v>
      </c>
      <c r="B280" s="557" t="s">
        <v>1853</v>
      </c>
      <c r="C280" s="167" t="s">
        <v>365</v>
      </c>
      <c r="D280" s="164">
        <v>0</v>
      </c>
      <c r="E280" s="164">
        <v>0</v>
      </c>
      <c r="F280" s="560">
        <v>100</v>
      </c>
      <c r="G280" s="577" t="s">
        <v>450</v>
      </c>
      <c r="H280" s="185"/>
    </row>
    <row r="281" spans="1:8" ht="15" customHeight="1">
      <c r="A281" s="555"/>
      <c r="B281" s="557"/>
      <c r="C281" s="180" t="s">
        <v>886</v>
      </c>
      <c r="D281" s="164">
        <v>3.8699999999999997E-4</v>
      </c>
      <c r="E281" s="188">
        <v>3.8699999999999997E-4</v>
      </c>
      <c r="F281" s="560"/>
      <c r="G281" s="577"/>
    </row>
    <row r="282" spans="1:8" ht="15" customHeight="1">
      <c r="A282" s="555"/>
      <c r="B282" s="557"/>
      <c r="C282" s="186" t="s">
        <v>898</v>
      </c>
      <c r="D282" s="181">
        <v>4.2000000000000002E-4</v>
      </c>
      <c r="E282" s="181">
        <v>4.2000000000000002E-4</v>
      </c>
      <c r="F282" s="560"/>
      <c r="G282" s="577"/>
    </row>
    <row r="283" spans="1:8" ht="15" customHeight="1">
      <c r="A283" s="575"/>
      <c r="B283" s="576"/>
      <c r="C283" s="170" t="s">
        <v>885</v>
      </c>
      <c r="D283" s="171">
        <v>4.1300000000000001E-4</v>
      </c>
      <c r="E283" s="171">
        <v>4.1300000000000001E-4</v>
      </c>
      <c r="F283" s="560"/>
      <c r="G283" s="578"/>
    </row>
    <row r="284" spans="1:8" ht="15" customHeight="1">
      <c r="A284" s="574" t="s">
        <v>815</v>
      </c>
      <c r="B284" s="581" t="s">
        <v>114</v>
      </c>
      <c r="C284" s="167" t="s">
        <v>365</v>
      </c>
      <c r="D284" s="164">
        <v>0</v>
      </c>
      <c r="E284" s="164">
        <v>0</v>
      </c>
      <c r="F284" s="560">
        <v>97.73</v>
      </c>
      <c r="G284" s="577" t="s">
        <v>1761</v>
      </c>
      <c r="H284" s="192"/>
    </row>
    <row r="285" spans="1:8" ht="15" customHeight="1">
      <c r="A285" s="555"/>
      <c r="B285" s="581"/>
      <c r="C285" s="186" t="s">
        <v>886</v>
      </c>
      <c r="D285" s="164">
        <v>3.7199999999999999E-4</v>
      </c>
      <c r="E285" s="164">
        <v>3.7199999999999999E-4</v>
      </c>
      <c r="F285" s="560"/>
      <c r="G285" s="577"/>
    </row>
    <row r="286" spans="1:8" ht="15" customHeight="1">
      <c r="A286" s="575"/>
      <c r="B286" s="582"/>
      <c r="C286" s="170" t="s">
        <v>885</v>
      </c>
      <c r="D286" s="171">
        <v>3.3599999999999998E-4</v>
      </c>
      <c r="E286" s="171">
        <v>3.3599999999999998E-4</v>
      </c>
      <c r="F286" s="560"/>
      <c r="G286" s="578"/>
    </row>
    <row r="287" spans="1:8" ht="15" customHeight="1">
      <c r="A287" s="574" t="s">
        <v>814</v>
      </c>
      <c r="B287" s="557" t="s">
        <v>123</v>
      </c>
      <c r="C287" s="167" t="s">
        <v>365</v>
      </c>
      <c r="D287" s="164">
        <v>0</v>
      </c>
      <c r="E287" s="164">
        <v>0</v>
      </c>
      <c r="F287" s="560">
        <v>63.26</v>
      </c>
      <c r="G287" s="577" t="s">
        <v>1761</v>
      </c>
      <c r="H287" s="185"/>
    </row>
    <row r="288" spans="1:8" ht="15" customHeight="1">
      <c r="A288" s="555"/>
      <c r="B288" s="557"/>
      <c r="C288" s="186" t="s">
        <v>331</v>
      </c>
      <c r="D288" s="164">
        <v>4.5399999999999998E-4</v>
      </c>
      <c r="E288" s="164">
        <v>4.5399999999999998E-4</v>
      </c>
      <c r="F288" s="560"/>
      <c r="G288" s="577"/>
    </row>
    <row r="289" spans="1:8" ht="15" customHeight="1">
      <c r="A289" s="575"/>
      <c r="B289" s="576"/>
      <c r="C289" s="170" t="s">
        <v>885</v>
      </c>
      <c r="D289" s="187">
        <v>4.1399999999999998E-4</v>
      </c>
      <c r="E289" s="171">
        <v>4.1399999999999998E-4</v>
      </c>
      <c r="F289" s="560"/>
      <c r="G289" s="578"/>
    </row>
    <row r="290" spans="1:8" ht="15" customHeight="1">
      <c r="A290" s="574" t="s">
        <v>813</v>
      </c>
      <c r="B290" s="557" t="s">
        <v>170</v>
      </c>
      <c r="C290" s="167" t="s">
        <v>365</v>
      </c>
      <c r="D290" s="164">
        <v>3.2000000000000003E-4</v>
      </c>
      <c r="E290" s="164">
        <v>3.2000000000000003E-4</v>
      </c>
      <c r="F290" s="560">
        <v>71.41</v>
      </c>
      <c r="G290" s="577" t="s">
        <v>1851</v>
      </c>
      <c r="H290" s="185"/>
    </row>
    <row r="291" spans="1:8" ht="15" customHeight="1">
      <c r="A291" s="555"/>
      <c r="B291" s="557"/>
      <c r="C291" s="180" t="s">
        <v>886</v>
      </c>
      <c r="D291" s="164">
        <v>0</v>
      </c>
      <c r="E291" s="164">
        <v>0</v>
      </c>
      <c r="F291" s="560"/>
      <c r="G291" s="577"/>
    </row>
    <row r="292" spans="1:8" ht="15" customHeight="1">
      <c r="A292" s="555"/>
      <c r="B292" s="557"/>
      <c r="C292" s="186" t="s">
        <v>898</v>
      </c>
      <c r="D292" s="181">
        <v>5.4299999999999997E-4</v>
      </c>
      <c r="E292" s="181">
        <v>5.4299999999999997E-4</v>
      </c>
      <c r="F292" s="560"/>
      <c r="G292" s="577"/>
    </row>
    <row r="293" spans="1:8" ht="15" customHeight="1">
      <c r="A293" s="575"/>
      <c r="B293" s="576"/>
      <c r="C293" s="170" t="s">
        <v>885</v>
      </c>
      <c r="D293" s="171">
        <v>5.1400000000000003E-4</v>
      </c>
      <c r="E293" s="171">
        <v>5.1400000000000003E-4</v>
      </c>
      <c r="F293" s="560"/>
      <c r="G293" s="578"/>
    </row>
    <row r="294" spans="1:8" ht="15" customHeight="1">
      <c r="A294" s="574" t="s">
        <v>812</v>
      </c>
      <c r="B294" s="583" t="s">
        <v>125</v>
      </c>
      <c r="C294" s="167" t="s">
        <v>365</v>
      </c>
      <c r="D294" s="164">
        <v>0</v>
      </c>
      <c r="E294" s="164">
        <v>0</v>
      </c>
      <c r="F294" s="560">
        <v>92.97</v>
      </c>
      <c r="G294" s="577" t="s">
        <v>1761</v>
      </c>
      <c r="H294" s="192"/>
    </row>
    <row r="295" spans="1:8" ht="15" customHeight="1">
      <c r="A295" s="555"/>
      <c r="B295" s="583"/>
      <c r="C295" s="180" t="s">
        <v>886</v>
      </c>
      <c r="D295" s="164">
        <v>1.25E-4</v>
      </c>
      <c r="E295" s="164">
        <v>1.25E-4</v>
      </c>
      <c r="F295" s="560"/>
      <c r="G295" s="577"/>
    </row>
    <row r="296" spans="1:8" ht="15" customHeight="1">
      <c r="A296" s="555"/>
      <c r="B296" s="583"/>
      <c r="C296" s="180" t="s">
        <v>921</v>
      </c>
      <c r="D296" s="181">
        <v>1.7799999999999999E-4</v>
      </c>
      <c r="E296" s="181">
        <v>1.7799999999999999E-4</v>
      </c>
      <c r="F296" s="560"/>
      <c r="G296" s="577"/>
    </row>
    <row r="297" spans="1:8" ht="15" customHeight="1">
      <c r="A297" s="555"/>
      <c r="B297" s="583"/>
      <c r="C297" s="180" t="s">
        <v>920</v>
      </c>
      <c r="D297" s="181">
        <v>2.4699999999999999E-4</v>
      </c>
      <c r="E297" s="181">
        <v>2.4699999999999999E-4</v>
      </c>
      <c r="F297" s="560"/>
      <c r="G297" s="577"/>
    </row>
    <row r="298" spans="1:8" ht="15" customHeight="1">
      <c r="A298" s="555"/>
      <c r="B298" s="583"/>
      <c r="C298" s="180" t="s">
        <v>919</v>
      </c>
      <c r="D298" s="181">
        <v>3.8099999999999999E-4</v>
      </c>
      <c r="E298" s="181">
        <v>3.8099999999999999E-4</v>
      </c>
      <c r="F298" s="560"/>
      <c r="G298" s="577"/>
    </row>
    <row r="299" spans="1:8" ht="15" customHeight="1">
      <c r="A299" s="555"/>
      <c r="B299" s="583"/>
      <c r="C299" s="180" t="s">
        <v>918</v>
      </c>
      <c r="D299" s="181">
        <v>2.9E-4</v>
      </c>
      <c r="E299" s="181">
        <v>2.9E-4</v>
      </c>
      <c r="F299" s="560"/>
      <c r="G299" s="577"/>
    </row>
    <row r="300" spans="1:8" ht="15" customHeight="1">
      <c r="A300" s="555"/>
      <c r="B300" s="583"/>
      <c r="C300" s="180" t="s">
        <v>1011</v>
      </c>
      <c r="D300" s="184">
        <v>3.8999999999999999E-4</v>
      </c>
      <c r="E300" s="184">
        <v>3.8999999999999999E-4</v>
      </c>
      <c r="F300" s="560"/>
      <c r="G300" s="577"/>
    </row>
    <row r="301" spans="1:8" ht="15" customHeight="1">
      <c r="A301" s="555"/>
      <c r="B301" s="583"/>
      <c r="C301" s="176" t="s">
        <v>2166</v>
      </c>
      <c r="D301" s="181">
        <v>0</v>
      </c>
      <c r="E301" s="181">
        <v>0</v>
      </c>
      <c r="F301" s="560"/>
      <c r="G301" s="577"/>
    </row>
    <row r="302" spans="1:8" ht="15" customHeight="1">
      <c r="A302" s="575"/>
      <c r="B302" s="584"/>
      <c r="C302" s="170" t="s">
        <v>885</v>
      </c>
      <c r="D302" s="171">
        <v>1.5E-5</v>
      </c>
      <c r="E302" s="171">
        <v>1.5E-5</v>
      </c>
      <c r="F302" s="560"/>
      <c r="G302" s="578"/>
    </row>
    <row r="303" spans="1:8" ht="15" customHeight="1">
      <c r="A303" s="574" t="s">
        <v>811</v>
      </c>
      <c r="B303" s="557" t="s">
        <v>1028</v>
      </c>
      <c r="C303" s="167" t="s">
        <v>365</v>
      </c>
      <c r="D303" s="164">
        <v>0</v>
      </c>
      <c r="E303" s="164">
        <v>0</v>
      </c>
      <c r="F303" s="560">
        <v>98.8</v>
      </c>
      <c r="G303" s="577" t="s">
        <v>1761</v>
      </c>
      <c r="H303" s="185"/>
    </row>
    <row r="304" spans="1:8" ht="15" customHeight="1">
      <c r="A304" s="555"/>
      <c r="B304" s="557"/>
      <c r="C304" s="180" t="s">
        <v>886</v>
      </c>
      <c r="D304" s="164">
        <v>2.9999999999999997E-4</v>
      </c>
      <c r="E304" s="164">
        <v>2.9999999999999997E-4</v>
      </c>
      <c r="F304" s="560"/>
      <c r="G304" s="577"/>
    </row>
    <row r="305" spans="1:8" ht="15" customHeight="1">
      <c r="A305" s="555"/>
      <c r="B305" s="557"/>
      <c r="C305" s="186" t="s">
        <v>898</v>
      </c>
      <c r="D305" s="181">
        <v>5.3799999999999996E-4</v>
      </c>
      <c r="E305" s="181">
        <v>5.3799999999999996E-4</v>
      </c>
      <c r="F305" s="560"/>
      <c r="G305" s="577"/>
    </row>
    <row r="306" spans="1:8" ht="15" customHeight="1">
      <c r="A306" s="575"/>
      <c r="B306" s="576"/>
      <c r="C306" s="170" t="s">
        <v>885</v>
      </c>
      <c r="D306" s="171">
        <v>3.9199999999999999E-4</v>
      </c>
      <c r="E306" s="171">
        <v>3.9199999999999999E-4</v>
      </c>
      <c r="F306" s="560"/>
      <c r="G306" s="578"/>
    </row>
    <row r="307" spans="1:8" ht="15" customHeight="1">
      <c r="A307" s="574" t="s">
        <v>810</v>
      </c>
      <c r="B307" s="579" t="s">
        <v>132</v>
      </c>
      <c r="C307" s="167" t="s">
        <v>365</v>
      </c>
      <c r="D307" s="164">
        <v>0</v>
      </c>
      <c r="E307" s="164">
        <v>0</v>
      </c>
      <c r="F307" s="560">
        <v>76.58</v>
      </c>
      <c r="G307" s="577" t="s">
        <v>1761</v>
      </c>
      <c r="H307" s="154"/>
    </row>
    <row r="308" spans="1:8" ht="15" customHeight="1">
      <c r="A308" s="555"/>
      <c r="B308" s="579"/>
      <c r="C308" s="180" t="s">
        <v>886</v>
      </c>
      <c r="D308" s="164">
        <v>4.57E-4</v>
      </c>
      <c r="E308" s="164">
        <v>4.57E-4</v>
      </c>
      <c r="F308" s="560"/>
      <c r="G308" s="577"/>
      <c r="H308" s="190"/>
    </row>
    <row r="309" spans="1:8" ht="15" customHeight="1">
      <c r="A309" s="555"/>
      <c r="B309" s="579"/>
      <c r="C309" s="186" t="s">
        <v>898</v>
      </c>
      <c r="D309" s="181">
        <v>5.1699999999999999E-4</v>
      </c>
      <c r="E309" s="181">
        <v>5.1699999999999999E-4</v>
      </c>
      <c r="F309" s="560"/>
      <c r="G309" s="577"/>
      <c r="H309" s="190"/>
    </row>
    <row r="310" spans="1:8" ht="15" customHeight="1">
      <c r="A310" s="575"/>
      <c r="B310" s="580"/>
      <c r="C310" s="170" t="s">
        <v>885</v>
      </c>
      <c r="D310" s="187">
        <v>5.13E-4</v>
      </c>
      <c r="E310" s="171">
        <v>5.13E-4</v>
      </c>
      <c r="F310" s="560"/>
      <c r="G310" s="578"/>
      <c r="H310" s="190"/>
    </row>
    <row r="311" spans="1:8" ht="15" customHeight="1">
      <c r="A311" s="574" t="s">
        <v>809</v>
      </c>
      <c r="B311" s="557" t="s">
        <v>118</v>
      </c>
      <c r="C311" s="167" t="s">
        <v>365</v>
      </c>
      <c r="D311" s="164">
        <v>0</v>
      </c>
      <c r="E311" s="164">
        <v>0</v>
      </c>
      <c r="F311" s="560">
        <v>98.83</v>
      </c>
      <c r="G311" s="577" t="s">
        <v>1761</v>
      </c>
      <c r="H311" s="185"/>
    </row>
    <row r="312" spans="1:8" ht="15" customHeight="1">
      <c r="A312" s="555"/>
      <c r="B312" s="557"/>
      <c r="C312" s="180" t="s">
        <v>886</v>
      </c>
      <c r="D312" s="164">
        <v>0</v>
      </c>
      <c r="E312" s="164">
        <v>0</v>
      </c>
      <c r="F312" s="560"/>
      <c r="G312" s="577"/>
    </row>
    <row r="313" spans="1:8" ht="15" customHeight="1">
      <c r="A313" s="555"/>
      <c r="B313" s="557"/>
      <c r="C313" s="180" t="s">
        <v>921</v>
      </c>
      <c r="D313" s="184">
        <v>4.0000000000000002E-4</v>
      </c>
      <c r="E313" s="181">
        <v>4.0000000000000002E-4</v>
      </c>
      <c r="F313" s="560"/>
      <c r="G313" s="577"/>
    </row>
    <row r="314" spans="1:8" ht="15" customHeight="1">
      <c r="A314" s="555"/>
      <c r="B314" s="557"/>
      <c r="C314" s="176" t="s">
        <v>2148</v>
      </c>
      <c r="D314" s="181">
        <v>5.3499999999999999E-4</v>
      </c>
      <c r="E314" s="181">
        <v>5.3499999999999999E-4</v>
      </c>
      <c r="F314" s="560"/>
      <c r="G314" s="577"/>
    </row>
    <row r="315" spans="1:8" ht="15" customHeight="1">
      <c r="A315" s="575"/>
      <c r="B315" s="576"/>
      <c r="C315" s="170" t="s">
        <v>885</v>
      </c>
      <c r="D315" s="171">
        <v>5.2999999999999998E-4</v>
      </c>
      <c r="E315" s="171">
        <v>5.2999999999999998E-4</v>
      </c>
      <c r="F315" s="560"/>
      <c r="G315" s="578"/>
    </row>
    <row r="316" spans="1:8" ht="15" customHeight="1">
      <c r="A316" s="172" t="s">
        <v>808</v>
      </c>
      <c r="B316" s="173" t="s">
        <v>171</v>
      </c>
      <c r="C316" s="174"/>
      <c r="D316" s="158">
        <v>7.3999999999999999E-4</v>
      </c>
      <c r="E316" s="159">
        <v>7.3999999999999999E-4</v>
      </c>
      <c r="F316" s="152">
        <v>98.12</v>
      </c>
      <c r="G316" s="160" t="s">
        <v>1761</v>
      </c>
      <c r="H316" s="154"/>
    </row>
    <row r="317" spans="1:8" ht="15" customHeight="1">
      <c r="A317" s="574" t="s">
        <v>807</v>
      </c>
      <c r="B317" s="579" t="s">
        <v>141</v>
      </c>
      <c r="C317" s="167" t="s">
        <v>365</v>
      </c>
      <c r="D317" s="164">
        <v>0</v>
      </c>
      <c r="E317" s="164">
        <v>0</v>
      </c>
      <c r="F317" s="560">
        <v>92.82</v>
      </c>
      <c r="G317" s="577" t="s">
        <v>1761</v>
      </c>
      <c r="H317" s="154"/>
    </row>
    <row r="318" spans="1:8" ht="15" customHeight="1">
      <c r="A318" s="555"/>
      <c r="B318" s="579"/>
      <c r="C318" s="180" t="s">
        <v>886</v>
      </c>
      <c r="D318" s="164">
        <v>0</v>
      </c>
      <c r="E318" s="164">
        <v>0</v>
      </c>
      <c r="F318" s="560"/>
      <c r="G318" s="577"/>
      <c r="H318" s="190"/>
    </row>
    <row r="319" spans="1:8" ht="15" customHeight="1">
      <c r="A319" s="555"/>
      <c r="B319" s="579"/>
      <c r="C319" s="186" t="s">
        <v>898</v>
      </c>
      <c r="D319" s="181">
        <v>4.0299999999999998E-4</v>
      </c>
      <c r="E319" s="181">
        <v>4.0299999999999998E-4</v>
      </c>
      <c r="F319" s="560"/>
      <c r="G319" s="577"/>
      <c r="H319" s="190"/>
    </row>
    <row r="320" spans="1:8" ht="15" customHeight="1">
      <c r="A320" s="575"/>
      <c r="B320" s="580"/>
      <c r="C320" s="170" t="s">
        <v>885</v>
      </c>
      <c r="D320" s="171">
        <v>1.63E-4</v>
      </c>
      <c r="E320" s="171">
        <v>1.63E-4</v>
      </c>
      <c r="F320" s="560"/>
      <c r="G320" s="578"/>
      <c r="H320" s="190"/>
    </row>
    <row r="321" spans="1:8" ht="15" customHeight="1">
      <c r="A321" s="574" t="s">
        <v>806</v>
      </c>
      <c r="B321" s="557" t="s">
        <v>172</v>
      </c>
      <c r="C321" s="167" t="s">
        <v>365</v>
      </c>
      <c r="D321" s="164">
        <v>0</v>
      </c>
      <c r="E321" s="164">
        <v>0</v>
      </c>
      <c r="F321" s="560">
        <v>100</v>
      </c>
      <c r="G321" s="577" t="s">
        <v>450</v>
      </c>
      <c r="H321" s="185"/>
    </row>
    <row r="322" spans="1:8" ht="15" customHeight="1">
      <c r="A322" s="555"/>
      <c r="B322" s="557"/>
      <c r="C322" s="176" t="s">
        <v>2143</v>
      </c>
      <c r="D322" s="164">
        <v>5.4699999999999996E-4</v>
      </c>
      <c r="E322" s="164">
        <v>5.4699999999999996E-4</v>
      </c>
      <c r="F322" s="560"/>
      <c r="G322" s="577"/>
    </row>
    <row r="323" spans="1:8" ht="15" customHeight="1">
      <c r="A323" s="575"/>
      <c r="B323" s="576"/>
      <c r="C323" s="170" t="s">
        <v>885</v>
      </c>
      <c r="D323" s="171">
        <v>5.3700000000000004E-4</v>
      </c>
      <c r="E323" s="171">
        <v>5.3700000000000004E-4</v>
      </c>
      <c r="F323" s="560"/>
      <c r="G323" s="578"/>
    </row>
    <row r="324" spans="1:8" ht="15" customHeight="1">
      <c r="A324" s="172" t="s">
        <v>805</v>
      </c>
      <c r="B324" s="173" t="s">
        <v>173</v>
      </c>
      <c r="C324" s="174"/>
      <c r="D324" s="158">
        <v>4.0900000000000002E-4</v>
      </c>
      <c r="E324" s="159">
        <v>4.0900000000000002E-4</v>
      </c>
      <c r="F324" s="152">
        <v>100</v>
      </c>
      <c r="G324" s="160" t="s">
        <v>450</v>
      </c>
      <c r="H324" s="185"/>
    </row>
    <row r="325" spans="1:8" ht="15" customHeight="1">
      <c r="A325" s="172" t="s">
        <v>804</v>
      </c>
      <c r="B325" s="173" t="s">
        <v>134</v>
      </c>
      <c r="C325" s="174"/>
      <c r="D325" s="158">
        <v>4.2900000000000002E-4</v>
      </c>
      <c r="E325" s="159">
        <v>4.2900000000000002E-4</v>
      </c>
      <c r="F325" s="152">
        <v>75.760000000000005</v>
      </c>
      <c r="G325" s="160" t="s">
        <v>1761</v>
      </c>
      <c r="H325" s="185"/>
    </row>
    <row r="326" spans="1:8" ht="15" customHeight="1">
      <c r="A326" s="574" t="s">
        <v>803</v>
      </c>
      <c r="B326" s="557" t="s">
        <v>91</v>
      </c>
      <c r="C326" s="167" t="s">
        <v>365</v>
      </c>
      <c r="D326" s="188">
        <v>0</v>
      </c>
      <c r="E326" s="164">
        <v>0</v>
      </c>
      <c r="F326" s="560" t="s">
        <v>2140</v>
      </c>
      <c r="G326" s="577" t="s">
        <v>450</v>
      </c>
      <c r="H326" s="185"/>
    </row>
    <row r="327" spans="1:8" ht="15" customHeight="1">
      <c r="A327" s="555"/>
      <c r="B327" s="557"/>
      <c r="C327" s="180" t="s">
        <v>886</v>
      </c>
      <c r="D327" s="188">
        <v>2.9E-4</v>
      </c>
      <c r="E327" s="164">
        <v>2.9E-4</v>
      </c>
      <c r="F327" s="560"/>
      <c r="G327" s="577"/>
    </row>
    <row r="328" spans="1:8" ht="15" customHeight="1">
      <c r="A328" s="555"/>
      <c r="B328" s="557"/>
      <c r="C328" s="180" t="s">
        <v>921</v>
      </c>
      <c r="D328" s="184">
        <v>3.1599999999999998E-4</v>
      </c>
      <c r="E328" s="181">
        <v>3.1599999999999998E-4</v>
      </c>
      <c r="F328" s="560"/>
      <c r="G328" s="577"/>
    </row>
    <row r="329" spans="1:8" ht="15" customHeight="1">
      <c r="A329" s="555"/>
      <c r="B329" s="557"/>
      <c r="C329" s="180" t="s">
        <v>920</v>
      </c>
      <c r="D329" s="181">
        <v>2.5500000000000002E-4</v>
      </c>
      <c r="E329" s="181">
        <v>2.5500000000000002E-4</v>
      </c>
      <c r="F329" s="560"/>
      <c r="G329" s="577"/>
    </row>
    <row r="330" spans="1:8" ht="15" customHeight="1">
      <c r="A330" s="555"/>
      <c r="B330" s="557"/>
      <c r="C330" s="180" t="s">
        <v>919</v>
      </c>
      <c r="D330" s="181">
        <v>3.7300000000000001E-4</v>
      </c>
      <c r="E330" s="181">
        <v>3.7300000000000001E-4</v>
      </c>
      <c r="F330" s="560"/>
      <c r="G330" s="577"/>
    </row>
    <row r="331" spans="1:8" ht="15" customHeight="1">
      <c r="A331" s="555"/>
      <c r="B331" s="557"/>
      <c r="C331" s="180" t="s">
        <v>918</v>
      </c>
      <c r="D331" s="181">
        <v>3.6200000000000002E-4</v>
      </c>
      <c r="E331" s="181">
        <v>3.6200000000000002E-4</v>
      </c>
      <c r="F331" s="560"/>
      <c r="G331" s="577"/>
    </row>
    <row r="332" spans="1:8" ht="15" customHeight="1">
      <c r="A332" s="555"/>
      <c r="B332" s="557"/>
      <c r="C332" s="176" t="s">
        <v>2161</v>
      </c>
      <c r="D332" s="181">
        <v>3.8000000000000002E-4</v>
      </c>
      <c r="E332" s="181">
        <v>3.8000000000000002E-4</v>
      </c>
      <c r="F332" s="560"/>
      <c r="G332" s="577"/>
    </row>
    <row r="333" spans="1:8" ht="15" customHeight="1">
      <c r="A333" s="575"/>
      <c r="B333" s="576"/>
      <c r="C333" s="170" t="s">
        <v>885</v>
      </c>
      <c r="D333" s="171">
        <v>1.65E-4</v>
      </c>
      <c r="E333" s="171">
        <v>1.65E-4</v>
      </c>
      <c r="F333" s="560"/>
      <c r="G333" s="578"/>
    </row>
    <row r="334" spans="1:8" ht="15" customHeight="1">
      <c r="A334" s="172" t="s">
        <v>802</v>
      </c>
      <c r="B334" s="199" t="s">
        <v>1026</v>
      </c>
      <c r="C334" s="174"/>
      <c r="D334" s="158">
        <v>1.2019999999999999E-3</v>
      </c>
      <c r="E334" s="159">
        <v>1.2019999999999999E-3</v>
      </c>
      <c r="F334" s="152" t="s">
        <v>2140</v>
      </c>
      <c r="G334" s="160" t="s">
        <v>450</v>
      </c>
      <c r="H334" s="192"/>
    </row>
    <row r="335" spans="1:8" ht="15" customHeight="1">
      <c r="A335" s="574" t="s">
        <v>801</v>
      </c>
      <c r="B335" s="557" t="s">
        <v>121</v>
      </c>
      <c r="C335" s="167" t="s">
        <v>365</v>
      </c>
      <c r="D335" s="164">
        <v>0</v>
      </c>
      <c r="E335" s="164">
        <v>0</v>
      </c>
      <c r="F335" s="560">
        <v>100</v>
      </c>
      <c r="G335" s="577" t="s">
        <v>450</v>
      </c>
      <c r="H335" s="185"/>
    </row>
    <row r="336" spans="1:8" ht="15" customHeight="1">
      <c r="A336" s="555"/>
      <c r="B336" s="557"/>
      <c r="C336" s="176" t="s">
        <v>2171</v>
      </c>
      <c r="D336" s="164">
        <v>6.1600000000000001E-4</v>
      </c>
      <c r="E336" s="164">
        <v>6.1600000000000001E-4</v>
      </c>
      <c r="F336" s="560"/>
      <c r="G336" s="577"/>
    </row>
    <row r="337" spans="1:8" ht="15" customHeight="1">
      <c r="A337" s="575"/>
      <c r="B337" s="576"/>
      <c r="C337" s="165" t="s">
        <v>885</v>
      </c>
      <c r="D337" s="171">
        <v>6.1600000000000001E-4</v>
      </c>
      <c r="E337" s="171">
        <v>6.1600000000000001E-4</v>
      </c>
      <c r="F337" s="560"/>
      <c r="G337" s="578"/>
    </row>
    <row r="338" spans="1:8" ht="15" customHeight="1">
      <c r="A338" s="574" t="s">
        <v>800</v>
      </c>
      <c r="B338" s="557" t="s">
        <v>113</v>
      </c>
      <c r="C338" s="189" t="s">
        <v>365</v>
      </c>
      <c r="D338" s="164">
        <v>0</v>
      </c>
      <c r="E338" s="188">
        <v>0</v>
      </c>
      <c r="F338" s="560">
        <v>100</v>
      </c>
      <c r="G338" s="577" t="s">
        <v>450</v>
      </c>
      <c r="H338" s="185"/>
    </row>
    <row r="339" spans="1:8" ht="15" customHeight="1">
      <c r="A339" s="555"/>
      <c r="B339" s="557"/>
      <c r="C339" s="180" t="s">
        <v>886</v>
      </c>
      <c r="D339" s="164">
        <v>0</v>
      </c>
      <c r="E339" s="164">
        <v>0</v>
      </c>
      <c r="F339" s="560"/>
      <c r="G339" s="577"/>
    </row>
    <row r="340" spans="1:8" ht="15" customHeight="1">
      <c r="A340" s="555"/>
      <c r="B340" s="557"/>
      <c r="C340" s="180" t="s">
        <v>921</v>
      </c>
      <c r="D340" s="181">
        <v>0</v>
      </c>
      <c r="E340" s="181">
        <v>0</v>
      </c>
      <c r="F340" s="560"/>
      <c r="G340" s="577"/>
    </row>
    <row r="341" spans="1:8" ht="15" customHeight="1">
      <c r="A341" s="555"/>
      <c r="B341" s="557"/>
      <c r="C341" s="180" t="s">
        <v>920</v>
      </c>
      <c r="D341" s="184">
        <v>0</v>
      </c>
      <c r="E341" s="181">
        <v>0</v>
      </c>
      <c r="F341" s="560"/>
      <c r="G341" s="577"/>
    </row>
    <row r="342" spans="1:8" ht="15" customHeight="1">
      <c r="A342" s="555"/>
      <c r="B342" s="557"/>
      <c r="C342" s="180" t="s">
        <v>919</v>
      </c>
      <c r="D342" s="181">
        <v>0</v>
      </c>
      <c r="E342" s="181">
        <v>0</v>
      </c>
      <c r="F342" s="560"/>
      <c r="G342" s="577"/>
    </row>
    <row r="343" spans="1:8" ht="15" customHeight="1">
      <c r="A343" s="555"/>
      <c r="B343" s="557"/>
      <c r="C343" s="180" t="s">
        <v>918</v>
      </c>
      <c r="D343" s="181">
        <v>0</v>
      </c>
      <c r="E343" s="181">
        <v>0</v>
      </c>
      <c r="F343" s="560"/>
      <c r="G343" s="577"/>
    </row>
    <row r="344" spans="1:8" ht="15" customHeight="1">
      <c r="A344" s="555"/>
      <c r="B344" s="557"/>
      <c r="C344" s="180" t="s">
        <v>1011</v>
      </c>
      <c r="D344" s="181">
        <v>0</v>
      </c>
      <c r="E344" s="181">
        <v>0</v>
      </c>
      <c r="F344" s="560"/>
      <c r="G344" s="577"/>
    </row>
    <row r="345" spans="1:8" ht="15" customHeight="1">
      <c r="A345" s="555"/>
      <c r="B345" s="557"/>
      <c r="C345" s="180" t="s">
        <v>1010</v>
      </c>
      <c r="D345" s="181">
        <v>0</v>
      </c>
      <c r="E345" s="181">
        <v>0</v>
      </c>
      <c r="F345" s="560"/>
      <c r="G345" s="577"/>
    </row>
    <row r="346" spans="1:8" ht="15" customHeight="1">
      <c r="A346" s="555"/>
      <c r="B346" s="557"/>
      <c r="C346" s="180" t="s">
        <v>1009</v>
      </c>
      <c r="D346" s="181">
        <v>0</v>
      </c>
      <c r="E346" s="181">
        <v>0</v>
      </c>
      <c r="F346" s="560"/>
      <c r="G346" s="577"/>
    </row>
    <row r="347" spans="1:8" ht="15" customHeight="1">
      <c r="A347" s="555"/>
      <c r="B347" s="557"/>
      <c r="C347" s="176" t="s">
        <v>2172</v>
      </c>
      <c r="D347" s="181">
        <v>7.7300000000000003E-4</v>
      </c>
      <c r="E347" s="181">
        <v>7.7300000000000003E-4</v>
      </c>
      <c r="F347" s="560"/>
      <c r="G347" s="577"/>
    </row>
    <row r="348" spans="1:8" ht="15" customHeight="1">
      <c r="A348" s="575"/>
      <c r="B348" s="576"/>
      <c r="C348" s="170" t="s">
        <v>885</v>
      </c>
      <c r="D348" s="171">
        <v>3.5199999999999999E-4</v>
      </c>
      <c r="E348" s="171">
        <v>3.5199999999999999E-4</v>
      </c>
      <c r="F348" s="560"/>
      <c r="G348" s="578"/>
    </row>
    <row r="349" spans="1:8" ht="15" customHeight="1">
      <c r="A349" s="585" t="s">
        <v>799</v>
      </c>
      <c r="B349" s="579" t="s">
        <v>174</v>
      </c>
      <c r="C349" s="167" t="s">
        <v>365</v>
      </c>
      <c r="D349" s="164">
        <v>0</v>
      </c>
      <c r="E349" s="164">
        <v>0</v>
      </c>
      <c r="F349" s="560">
        <v>98.2</v>
      </c>
      <c r="G349" s="577" t="s">
        <v>1761</v>
      </c>
      <c r="H349" s="192"/>
    </row>
    <row r="350" spans="1:8" ht="15" customHeight="1">
      <c r="A350" s="586"/>
      <c r="B350" s="579"/>
      <c r="C350" s="180" t="s">
        <v>886</v>
      </c>
      <c r="D350" s="164">
        <v>1.6699999999999999E-4</v>
      </c>
      <c r="E350" s="164">
        <v>1.6699999999999999E-4</v>
      </c>
      <c r="F350" s="560"/>
      <c r="G350" s="577"/>
    </row>
    <row r="351" spans="1:8" ht="15" customHeight="1">
      <c r="A351" s="586"/>
      <c r="B351" s="579"/>
      <c r="C351" s="180" t="s">
        <v>921</v>
      </c>
      <c r="D351" s="181">
        <v>2.5300000000000002E-4</v>
      </c>
      <c r="E351" s="181">
        <v>2.5300000000000002E-4</v>
      </c>
      <c r="F351" s="560"/>
      <c r="G351" s="577"/>
    </row>
    <row r="352" spans="1:8" ht="15" customHeight="1">
      <c r="A352" s="586"/>
      <c r="B352" s="579"/>
      <c r="C352" s="180" t="s">
        <v>920</v>
      </c>
      <c r="D352" s="181">
        <v>2.7399999999999999E-4</v>
      </c>
      <c r="E352" s="181">
        <v>2.7399999999999999E-4</v>
      </c>
      <c r="F352" s="560"/>
      <c r="G352" s="577"/>
    </row>
    <row r="353" spans="1:8" ht="15" customHeight="1">
      <c r="A353" s="586"/>
      <c r="B353" s="579"/>
      <c r="C353" s="180" t="s">
        <v>919</v>
      </c>
      <c r="D353" s="181">
        <v>2.9500000000000001E-4</v>
      </c>
      <c r="E353" s="181">
        <v>2.9500000000000001E-4</v>
      </c>
      <c r="F353" s="560"/>
      <c r="G353" s="577"/>
    </row>
    <row r="354" spans="1:8" ht="15" customHeight="1">
      <c r="A354" s="586"/>
      <c r="B354" s="579"/>
      <c r="C354" s="180" t="s">
        <v>918</v>
      </c>
      <c r="D354" s="181">
        <v>3.8699999999999997E-4</v>
      </c>
      <c r="E354" s="181">
        <v>3.8699999999999997E-4</v>
      </c>
      <c r="F354" s="560"/>
      <c r="G354" s="577"/>
    </row>
    <row r="355" spans="1:8" ht="15" customHeight="1">
      <c r="A355" s="586"/>
      <c r="B355" s="579"/>
      <c r="C355" s="180" t="s">
        <v>1011</v>
      </c>
      <c r="D355" s="181">
        <v>0</v>
      </c>
      <c r="E355" s="181">
        <v>0</v>
      </c>
      <c r="F355" s="560"/>
      <c r="G355" s="577"/>
    </row>
    <row r="356" spans="1:8" ht="15" customHeight="1">
      <c r="A356" s="586"/>
      <c r="B356" s="579"/>
      <c r="C356" s="180" t="s">
        <v>1010</v>
      </c>
      <c r="D356" s="181">
        <v>0</v>
      </c>
      <c r="E356" s="181">
        <v>0</v>
      </c>
      <c r="F356" s="560"/>
      <c r="G356" s="577"/>
    </row>
    <row r="357" spans="1:8" ht="15" customHeight="1">
      <c r="A357" s="586"/>
      <c r="B357" s="579"/>
      <c r="C357" s="180" t="s">
        <v>1009</v>
      </c>
      <c r="D357" s="181">
        <v>3.3E-4</v>
      </c>
      <c r="E357" s="181">
        <v>3.3E-4</v>
      </c>
      <c r="F357" s="560"/>
      <c r="G357" s="577"/>
    </row>
    <row r="358" spans="1:8" ht="15" customHeight="1">
      <c r="A358" s="586"/>
      <c r="B358" s="579"/>
      <c r="C358" s="180" t="s">
        <v>1021</v>
      </c>
      <c r="D358" s="181">
        <v>0</v>
      </c>
      <c r="E358" s="181">
        <v>0</v>
      </c>
      <c r="F358" s="560"/>
      <c r="G358" s="577"/>
    </row>
    <row r="359" spans="1:8" ht="15" customHeight="1">
      <c r="A359" s="586"/>
      <c r="B359" s="579"/>
      <c r="C359" s="176" t="s">
        <v>2155</v>
      </c>
      <c r="D359" s="181">
        <v>6.5700000000000003E-4</v>
      </c>
      <c r="E359" s="181">
        <v>6.5700000000000003E-4</v>
      </c>
      <c r="F359" s="560"/>
      <c r="G359" s="577"/>
    </row>
    <row r="360" spans="1:8" ht="15" customHeight="1">
      <c r="A360" s="587"/>
      <c r="B360" s="580"/>
      <c r="C360" s="170" t="s">
        <v>885</v>
      </c>
      <c r="D360" s="171">
        <v>4.5399999999999998E-4</v>
      </c>
      <c r="E360" s="171">
        <v>4.5399999999999998E-4</v>
      </c>
      <c r="F360" s="560"/>
      <c r="G360" s="578"/>
    </row>
    <row r="361" spans="1:8" ht="15" customHeight="1">
      <c r="A361" s="172" t="s">
        <v>798</v>
      </c>
      <c r="B361" s="173" t="s">
        <v>175</v>
      </c>
      <c r="C361" s="174"/>
      <c r="D361" s="158">
        <v>6.29E-4</v>
      </c>
      <c r="E361" s="159">
        <v>6.29E-4</v>
      </c>
      <c r="F361" s="152">
        <v>100</v>
      </c>
      <c r="G361" s="160" t="s">
        <v>450</v>
      </c>
      <c r="H361" s="185"/>
    </row>
    <row r="362" spans="1:8" ht="15" customHeight="1">
      <c r="A362" s="585" t="s">
        <v>797</v>
      </c>
      <c r="B362" s="557" t="s">
        <v>2173</v>
      </c>
      <c r="C362" s="167" t="s">
        <v>365</v>
      </c>
      <c r="D362" s="164">
        <v>0</v>
      </c>
      <c r="E362" s="164">
        <v>0</v>
      </c>
      <c r="F362" s="560">
        <v>100</v>
      </c>
      <c r="G362" s="577" t="s">
        <v>450</v>
      </c>
      <c r="H362" s="185"/>
    </row>
    <row r="363" spans="1:8" ht="15" customHeight="1">
      <c r="A363" s="586"/>
      <c r="B363" s="557"/>
      <c r="C363" s="180" t="s">
        <v>886</v>
      </c>
      <c r="D363" s="164">
        <v>0</v>
      </c>
      <c r="E363" s="164">
        <v>0</v>
      </c>
      <c r="F363" s="560"/>
      <c r="G363" s="577"/>
    </row>
    <row r="364" spans="1:8" ht="15" customHeight="1">
      <c r="A364" s="586"/>
      <c r="B364" s="557"/>
      <c r="C364" s="186" t="s">
        <v>898</v>
      </c>
      <c r="D364" s="181">
        <v>2.0000000000000001E-4</v>
      </c>
      <c r="E364" s="181">
        <v>2.0000000000000001E-4</v>
      </c>
      <c r="F364" s="560"/>
      <c r="G364" s="577"/>
    </row>
    <row r="365" spans="1:8" ht="15" customHeight="1">
      <c r="A365" s="587"/>
      <c r="B365" s="576"/>
      <c r="C365" s="170" t="s">
        <v>885</v>
      </c>
      <c r="D365" s="171">
        <v>1.18E-4</v>
      </c>
      <c r="E365" s="171">
        <v>1.18E-4</v>
      </c>
      <c r="F365" s="560"/>
      <c r="G365" s="578"/>
    </row>
    <row r="366" spans="1:8" ht="15" customHeight="1">
      <c r="A366" s="574" t="s">
        <v>796</v>
      </c>
      <c r="B366" s="557" t="s">
        <v>176</v>
      </c>
      <c r="C366" s="167" t="s">
        <v>365</v>
      </c>
      <c r="D366" s="164">
        <v>0</v>
      </c>
      <c r="E366" s="164">
        <v>0</v>
      </c>
      <c r="F366" s="560">
        <v>100</v>
      </c>
      <c r="G366" s="577" t="s">
        <v>450</v>
      </c>
      <c r="H366" s="185"/>
    </row>
    <row r="367" spans="1:8" ht="15" customHeight="1">
      <c r="A367" s="555"/>
      <c r="B367" s="557"/>
      <c r="C367" s="176" t="s">
        <v>2143</v>
      </c>
      <c r="D367" s="164">
        <v>4.17E-4</v>
      </c>
      <c r="E367" s="164">
        <v>4.17E-4</v>
      </c>
      <c r="F367" s="560"/>
      <c r="G367" s="577"/>
    </row>
    <row r="368" spans="1:8" ht="15" customHeight="1">
      <c r="A368" s="575"/>
      <c r="B368" s="576"/>
      <c r="C368" s="170" t="s">
        <v>885</v>
      </c>
      <c r="D368" s="171">
        <v>3.6900000000000002E-4</v>
      </c>
      <c r="E368" s="171">
        <v>3.6900000000000002E-4</v>
      </c>
      <c r="F368" s="560"/>
      <c r="G368" s="578"/>
    </row>
    <row r="369" spans="1:8" ht="15" customHeight="1">
      <c r="A369" s="574" t="s">
        <v>795</v>
      </c>
      <c r="B369" s="557" t="s">
        <v>1855</v>
      </c>
      <c r="C369" s="167" t="s">
        <v>365</v>
      </c>
      <c r="D369" s="164">
        <v>0</v>
      </c>
      <c r="E369" s="164">
        <v>0</v>
      </c>
      <c r="F369" s="560">
        <v>63.43</v>
      </c>
      <c r="G369" s="577" t="s">
        <v>1761</v>
      </c>
      <c r="H369" s="185"/>
    </row>
    <row r="370" spans="1:8" ht="15" customHeight="1">
      <c r="A370" s="555"/>
      <c r="B370" s="557"/>
      <c r="C370" s="180" t="s">
        <v>886</v>
      </c>
      <c r="D370" s="164">
        <v>0</v>
      </c>
      <c r="E370" s="164">
        <v>0</v>
      </c>
      <c r="F370" s="560"/>
      <c r="G370" s="577"/>
    </row>
    <row r="371" spans="1:8" ht="15" customHeight="1">
      <c r="A371" s="555"/>
      <c r="B371" s="557"/>
      <c r="C371" s="186" t="s">
        <v>898</v>
      </c>
      <c r="D371" s="184">
        <v>5.3899999999999998E-4</v>
      </c>
      <c r="E371" s="181">
        <v>5.3899999999999998E-4</v>
      </c>
      <c r="F371" s="560"/>
      <c r="G371" s="577"/>
    </row>
    <row r="372" spans="1:8" ht="15" customHeight="1">
      <c r="A372" s="575"/>
      <c r="B372" s="576"/>
      <c r="C372" s="170" t="s">
        <v>885</v>
      </c>
      <c r="D372" s="171">
        <v>3.9100000000000002E-4</v>
      </c>
      <c r="E372" s="171">
        <v>3.9100000000000002E-4</v>
      </c>
      <c r="F372" s="560"/>
      <c r="G372" s="578"/>
    </row>
    <row r="373" spans="1:8" ht="15" customHeight="1">
      <c r="A373" s="172" t="s">
        <v>794</v>
      </c>
      <c r="B373" s="172" t="s">
        <v>92</v>
      </c>
      <c r="C373" s="174"/>
      <c r="D373" s="158">
        <v>3.2299999999999999E-4</v>
      </c>
      <c r="E373" s="159">
        <v>3.2299999999999999E-4</v>
      </c>
      <c r="F373" s="152">
        <v>52.53</v>
      </c>
      <c r="G373" s="160" t="s">
        <v>1761</v>
      </c>
      <c r="H373" s="192"/>
    </row>
    <row r="374" spans="1:8" ht="15" customHeight="1">
      <c r="A374" s="574" t="s">
        <v>793</v>
      </c>
      <c r="B374" s="557" t="s">
        <v>107</v>
      </c>
      <c r="C374" s="167" t="s">
        <v>365</v>
      </c>
      <c r="D374" s="164">
        <v>0</v>
      </c>
      <c r="E374" s="164">
        <v>0</v>
      </c>
      <c r="F374" s="560">
        <v>99.15</v>
      </c>
      <c r="G374" s="577" t="s">
        <v>1761</v>
      </c>
      <c r="H374" s="185"/>
    </row>
    <row r="375" spans="1:8" ht="15" customHeight="1">
      <c r="A375" s="555"/>
      <c r="B375" s="557"/>
      <c r="C375" s="176" t="s">
        <v>2143</v>
      </c>
      <c r="D375" s="164">
        <v>6.38E-4</v>
      </c>
      <c r="E375" s="164">
        <v>6.38E-4</v>
      </c>
      <c r="F375" s="560"/>
      <c r="G375" s="577"/>
    </row>
    <row r="376" spans="1:8" ht="15" customHeight="1">
      <c r="A376" s="575"/>
      <c r="B376" s="576"/>
      <c r="C376" s="170" t="s">
        <v>885</v>
      </c>
      <c r="D376" s="171">
        <v>5.6800000000000004E-4</v>
      </c>
      <c r="E376" s="171">
        <v>5.6800000000000004E-4</v>
      </c>
      <c r="F376" s="560"/>
      <c r="G376" s="578"/>
    </row>
    <row r="377" spans="1:8" ht="15" customHeight="1">
      <c r="A377" s="574" t="s">
        <v>792</v>
      </c>
      <c r="B377" s="557" t="s">
        <v>1856</v>
      </c>
      <c r="C377" s="167" t="s">
        <v>365</v>
      </c>
      <c r="D377" s="164">
        <v>0</v>
      </c>
      <c r="E377" s="164">
        <v>0</v>
      </c>
      <c r="F377" s="560">
        <v>100</v>
      </c>
      <c r="G377" s="577" t="s">
        <v>450</v>
      </c>
      <c r="H377" s="185"/>
    </row>
    <row r="378" spans="1:8" ht="15" customHeight="1">
      <c r="A378" s="555"/>
      <c r="B378" s="557"/>
      <c r="C378" s="180" t="s">
        <v>886</v>
      </c>
      <c r="D378" s="164">
        <v>0</v>
      </c>
      <c r="E378" s="164">
        <v>0</v>
      </c>
      <c r="F378" s="560"/>
      <c r="G378" s="577"/>
    </row>
    <row r="379" spans="1:8" ht="15" customHeight="1">
      <c r="A379" s="555"/>
      <c r="B379" s="557"/>
      <c r="C379" s="186" t="s">
        <v>898</v>
      </c>
      <c r="D379" s="181">
        <v>5.0500000000000002E-4</v>
      </c>
      <c r="E379" s="181">
        <v>5.0500000000000002E-4</v>
      </c>
      <c r="F379" s="560"/>
      <c r="G379" s="577"/>
    </row>
    <row r="380" spans="1:8" ht="15" customHeight="1">
      <c r="A380" s="575"/>
      <c r="B380" s="576"/>
      <c r="C380" s="170" t="s">
        <v>885</v>
      </c>
      <c r="D380" s="187">
        <v>4.8700000000000002E-4</v>
      </c>
      <c r="E380" s="171">
        <v>4.8700000000000002E-4</v>
      </c>
      <c r="F380" s="560"/>
      <c r="G380" s="578"/>
    </row>
    <row r="381" spans="1:8" ht="15" customHeight="1">
      <c r="A381" s="574" t="s">
        <v>791</v>
      </c>
      <c r="B381" s="557" t="s">
        <v>177</v>
      </c>
      <c r="C381" s="167" t="s">
        <v>365</v>
      </c>
      <c r="D381" s="188">
        <v>0</v>
      </c>
      <c r="E381" s="164">
        <v>0</v>
      </c>
      <c r="F381" s="560">
        <v>100</v>
      </c>
      <c r="G381" s="577" t="s">
        <v>450</v>
      </c>
      <c r="H381" s="185"/>
    </row>
    <row r="382" spans="1:8" ht="15" customHeight="1">
      <c r="A382" s="555"/>
      <c r="B382" s="557"/>
      <c r="C382" s="180" t="s">
        <v>886</v>
      </c>
      <c r="D382" s="164">
        <v>0</v>
      </c>
      <c r="E382" s="164">
        <v>0</v>
      </c>
      <c r="F382" s="560"/>
      <c r="G382" s="577"/>
    </row>
    <row r="383" spans="1:8" ht="15" customHeight="1">
      <c r="A383" s="555"/>
      <c r="B383" s="557"/>
      <c r="C383" s="186" t="s">
        <v>898</v>
      </c>
      <c r="D383" s="181">
        <v>2.23E-4</v>
      </c>
      <c r="E383" s="181">
        <v>2.23E-4</v>
      </c>
      <c r="F383" s="560"/>
      <c r="G383" s="577"/>
    </row>
    <row r="384" spans="1:8" ht="15" customHeight="1">
      <c r="A384" s="575"/>
      <c r="B384" s="576"/>
      <c r="C384" s="170" t="s">
        <v>885</v>
      </c>
      <c r="D384" s="171">
        <v>6.0000000000000002E-5</v>
      </c>
      <c r="E384" s="171">
        <v>6.0000000000000002E-5</v>
      </c>
      <c r="F384" s="560"/>
      <c r="G384" s="578"/>
    </row>
    <row r="385" spans="1:8" ht="15" customHeight="1">
      <c r="A385" s="574" t="s">
        <v>790</v>
      </c>
      <c r="B385" s="557" t="s">
        <v>178</v>
      </c>
      <c r="C385" s="167" t="s">
        <v>365</v>
      </c>
      <c r="D385" s="164">
        <v>0</v>
      </c>
      <c r="E385" s="164">
        <v>0</v>
      </c>
      <c r="F385" s="560">
        <v>100</v>
      </c>
      <c r="G385" s="577" t="s">
        <v>450</v>
      </c>
      <c r="H385" s="185"/>
    </row>
    <row r="386" spans="1:8" ht="15" customHeight="1">
      <c r="A386" s="555"/>
      <c r="B386" s="557"/>
      <c r="C386" s="176" t="s">
        <v>2143</v>
      </c>
      <c r="D386" s="164">
        <v>4.2000000000000002E-4</v>
      </c>
      <c r="E386" s="164">
        <v>4.2000000000000002E-4</v>
      </c>
      <c r="F386" s="560"/>
      <c r="G386" s="577"/>
    </row>
    <row r="387" spans="1:8" ht="15" customHeight="1">
      <c r="A387" s="575"/>
      <c r="B387" s="576"/>
      <c r="C387" s="170" t="s">
        <v>885</v>
      </c>
      <c r="D387" s="171">
        <v>4.1599999999999997E-4</v>
      </c>
      <c r="E387" s="171">
        <v>4.1599999999999997E-4</v>
      </c>
      <c r="F387" s="560"/>
      <c r="G387" s="578"/>
    </row>
    <row r="388" spans="1:8" ht="15" customHeight="1">
      <c r="A388" s="574" t="s">
        <v>789</v>
      </c>
      <c r="B388" s="557" t="s">
        <v>1857</v>
      </c>
      <c r="C388" s="163" t="s">
        <v>365</v>
      </c>
      <c r="D388" s="164">
        <v>0</v>
      </c>
      <c r="E388" s="164">
        <v>0</v>
      </c>
      <c r="F388" s="560" t="s">
        <v>2140</v>
      </c>
      <c r="G388" s="577" t="s">
        <v>450</v>
      </c>
      <c r="H388" s="185"/>
    </row>
    <row r="389" spans="1:8" ht="15" customHeight="1">
      <c r="A389" s="575"/>
      <c r="B389" s="576"/>
      <c r="C389" s="170" t="s">
        <v>885</v>
      </c>
      <c r="D389" s="151">
        <v>0</v>
      </c>
      <c r="E389" s="151">
        <v>0</v>
      </c>
      <c r="F389" s="560"/>
      <c r="G389" s="578"/>
    </row>
    <row r="390" spans="1:8" ht="15" customHeight="1">
      <c r="A390" s="172" t="s">
        <v>788</v>
      </c>
      <c r="B390" s="173" t="s">
        <v>179</v>
      </c>
      <c r="C390" s="174"/>
      <c r="D390" s="158">
        <v>4.1899999999999999E-4</v>
      </c>
      <c r="E390" s="159">
        <v>4.1899999999999999E-4</v>
      </c>
      <c r="F390" s="152">
        <v>100</v>
      </c>
      <c r="G390" s="160" t="s">
        <v>450</v>
      </c>
      <c r="H390" s="185"/>
    </row>
    <row r="391" spans="1:8" ht="15" customHeight="1">
      <c r="A391" s="574" t="s">
        <v>787</v>
      </c>
      <c r="B391" s="557" t="s">
        <v>180</v>
      </c>
      <c r="C391" s="167" t="s">
        <v>365</v>
      </c>
      <c r="D391" s="188">
        <v>2.0599999999999999E-4</v>
      </c>
      <c r="E391" s="164">
        <v>2.0599999999999999E-4</v>
      </c>
      <c r="F391" s="560">
        <v>100</v>
      </c>
      <c r="G391" s="577" t="s">
        <v>450</v>
      </c>
      <c r="H391" s="185"/>
    </row>
    <row r="392" spans="1:8" ht="15" customHeight="1">
      <c r="A392" s="555"/>
      <c r="B392" s="557"/>
      <c r="C392" s="180" t="s">
        <v>886</v>
      </c>
      <c r="D392" s="188">
        <v>3.2499999999999999E-4</v>
      </c>
      <c r="E392" s="164">
        <v>3.2499999999999999E-4</v>
      </c>
      <c r="F392" s="560"/>
      <c r="G392" s="577"/>
    </row>
    <row r="393" spans="1:8" ht="15" customHeight="1">
      <c r="A393" s="555"/>
      <c r="B393" s="557"/>
      <c r="C393" s="176" t="s">
        <v>2170</v>
      </c>
      <c r="D393" s="184">
        <v>5.2999999999999998E-4</v>
      </c>
      <c r="E393" s="181">
        <v>5.2999999999999998E-4</v>
      </c>
      <c r="F393" s="560"/>
      <c r="G393" s="577"/>
    </row>
    <row r="394" spans="1:8" ht="15" customHeight="1">
      <c r="A394" s="575"/>
      <c r="B394" s="576"/>
      <c r="C394" s="170" t="s">
        <v>885</v>
      </c>
      <c r="D394" s="187">
        <v>4.8999999999999998E-4</v>
      </c>
      <c r="E394" s="171">
        <v>4.8999999999999998E-4</v>
      </c>
      <c r="F394" s="560"/>
      <c r="G394" s="578"/>
    </row>
    <row r="395" spans="1:8" ht="15" customHeight="1">
      <c r="A395" s="574" t="s">
        <v>786</v>
      </c>
      <c r="B395" s="579" t="s">
        <v>108</v>
      </c>
      <c r="C395" s="167" t="s">
        <v>365</v>
      </c>
      <c r="D395" s="164">
        <v>0</v>
      </c>
      <c r="E395" s="164">
        <v>0</v>
      </c>
      <c r="F395" s="560">
        <v>59.88</v>
      </c>
      <c r="G395" s="577" t="s">
        <v>1851</v>
      </c>
      <c r="H395" s="154"/>
    </row>
    <row r="396" spans="1:8" ht="15" customHeight="1">
      <c r="A396" s="555"/>
      <c r="B396" s="579"/>
      <c r="C396" s="180" t="s">
        <v>886</v>
      </c>
      <c r="D396" s="164">
        <v>0</v>
      </c>
      <c r="E396" s="164">
        <v>0</v>
      </c>
      <c r="F396" s="560"/>
      <c r="G396" s="577"/>
      <c r="H396" s="190"/>
    </row>
    <row r="397" spans="1:8" ht="15" customHeight="1">
      <c r="A397" s="555"/>
      <c r="B397" s="579"/>
      <c r="C397" s="186" t="s">
        <v>898</v>
      </c>
      <c r="D397" s="181">
        <v>4.5199999999999998E-4</v>
      </c>
      <c r="E397" s="181">
        <v>4.5199999999999998E-4</v>
      </c>
      <c r="F397" s="560"/>
      <c r="G397" s="577"/>
      <c r="H397" s="190"/>
    </row>
    <row r="398" spans="1:8" ht="15" customHeight="1">
      <c r="A398" s="575"/>
      <c r="B398" s="580"/>
      <c r="C398" s="170" t="s">
        <v>885</v>
      </c>
      <c r="D398" s="171">
        <v>4.1899999999999999E-4</v>
      </c>
      <c r="E398" s="171">
        <v>4.1899999999999999E-4</v>
      </c>
      <c r="F398" s="560"/>
      <c r="G398" s="578"/>
      <c r="H398" s="190"/>
    </row>
    <row r="399" spans="1:8" ht="15" customHeight="1">
      <c r="A399" s="574" t="s">
        <v>785</v>
      </c>
      <c r="B399" s="557" t="s">
        <v>181</v>
      </c>
      <c r="C399" s="167" t="s">
        <v>365</v>
      </c>
      <c r="D399" s="164">
        <v>0</v>
      </c>
      <c r="E399" s="164">
        <v>0</v>
      </c>
      <c r="F399" s="560">
        <v>100</v>
      </c>
      <c r="G399" s="577" t="s">
        <v>450</v>
      </c>
      <c r="H399" s="185"/>
    </row>
    <row r="400" spans="1:8" ht="15" customHeight="1">
      <c r="A400" s="555"/>
      <c r="B400" s="557"/>
      <c r="C400" s="176" t="s">
        <v>2143</v>
      </c>
      <c r="D400" s="164">
        <v>2.1800000000000001E-4</v>
      </c>
      <c r="E400" s="164">
        <v>2.1800000000000001E-4</v>
      </c>
      <c r="F400" s="560"/>
      <c r="G400" s="577"/>
    </row>
    <row r="401" spans="1:9" ht="15" customHeight="1">
      <c r="A401" s="575"/>
      <c r="B401" s="576"/>
      <c r="C401" s="170" t="s">
        <v>885</v>
      </c>
      <c r="D401" s="171">
        <v>2.13E-4</v>
      </c>
      <c r="E401" s="171">
        <v>2.13E-4</v>
      </c>
      <c r="F401" s="560"/>
      <c r="G401" s="578"/>
    </row>
    <row r="402" spans="1:9" ht="15" customHeight="1">
      <c r="A402" s="574" t="s">
        <v>784</v>
      </c>
      <c r="B402" s="557" t="s">
        <v>1025</v>
      </c>
      <c r="C402" s="167" t="s">
        <v>365</v>
      </c>
      <c r="D402" s="164">
        <v>0</v>
      </c>
      <c r="E402" s="164">
        <v>0</v>
      </c>
      <c r="F402" s="560">
        <v>100</v>
      </c>
      <c r="G402" s="577" t="s">
        <v>450</v>
      </c>
      <c r="H402" s="185"/>
    </row>
    <row r="403" spans="1:9" ht="15" customHeight="1">
      <c r="A403" s="555"/>
      <c r="B403" s="557"/>
      <c r="C403" s="176" t="s">
        <v>2143</v>
      </c>
      <c r="D403" s="188">
        <v>4.8999999999999998E-4</v>
      </c>
      <c r="E403" s="164">
        <v>4.8999999999999998E-4</v>
      </c>
      <c r="F403" s="560"/>
      <c r="G403" s="577"/>
    </row>
    <row r="404" spans="1:9" ht="15" customHeight="1">
      <c r="A404" s="575"/>
      <c r="B404" s="576"/>
      <c r="C404" s="170" t="s">
        <v>885</v>
      </c>
      <c r="D404" s="187">
        <v>4.8299999999999998E-4</v>
      </c>
      <c r="E404" s="171">
        <v>4.8299999999999998E-4</v>
      </c>
      <c r="F404" s="560"/>
      <c r="G404" s="578"/>
    </row>
    <row r="405" spans="1:9" ht="15" customHeight="1">
      <c r="A405" s="574" t="s">
        <v>783</v>
      </c>
      <c r="B405" s="557" t="s">
        <v>182</v>
      </c>
      <c r="C405" s="167" t="s">
        <v>365</v>
      </c>
      <c r="D405" s="188">
        <v>0</v>
      </c>
      <c r="E405" s="164">
        <v>0</v>
      </c>
      <c r="F405" s="560">
        <v>88.45</v>
      </c>
      <c r="G405" s="577" t="s">
        <v>2174</v>
      </c>
      <c r="H405" s="185"/>
      <c r="I405" s="198"/>
    </row>
    <row r="406" spans="1:9" ht="15" customHeight="1">
      <c r="A406" s="555"/>
      <c r="B406" s="557"/>
      <c r="C406" s="180" t="s">
        <v>886</v>
      </c>
      <c r="D406" s="188">
        <v>0</v>
      </c>
      <c r="E406" s="164">
        <v>0</v>
      </c>
      <c r="F406" s="560"/>
      <c r="G406" s="577"/>
    </row>
    <row r="407" spans="1:9" ht="15" customHeight="1">
      <c r="A407" s="555"/>
      <c r="B407" s="557"/>
      <c r="C407" s="180" t="s">
        <v>921</v>
      </c>
      <c r="D407" s="181">
        <v>4.0000000000000002E-4</v>
      </c>
      <c r="E407" s="181">
        <v>4.0000000000000002E-4</v>
      </c>
      <c r="F407" s="560"/>
      <c r="G407" s="577"/>
    </row>
    <row r="408" spans="1:9" ht="15" customHeight="1">
      <c r="A408" s="555"/>
      <c r="B408" s="557"/>
      <c r="C408" s="180" t="s">
        <v>920</v>
      </c>
      <c r="D408" s="181">
        <v>0</v>
      </c>
      <c r="E408" s="181">
        <v>0</v>
      </c>
      <c r="F408" s="560"/>
      <c r="G408" s="577"/>
    </row>
    <row r="409" spans="1:9" ht="15" customHeight="1">
      <c r="A409" s="555"/>
      <c r="B409" s="557"/>
      <c r="C409" s="176" t="s">
        <v>2158</v>
      </c>
      <c r="D409" s="181" t="s">
        <v>2139</v>
      </c>
      <c r="E409" s="181" t="s">
        <v>2139</v>
      </c>
      <c r="F409" s="560"/>
      <c r="G409" s="577"/>
    </row>
    <row r="410" spans="1:9" ht="15" customHeight="1">
      <c r="A410" s="575"/>
      <c r="B410" s="576"/>
      <c r="C410" s="170" t="s">
        <v>885</v>
      </c>
      <c r="D410" s="171">
        <v>4.57E-4</v>
      </c>
      <c r="E410" s="171">
        <v>4.57E-4</v>
      </c>
      <c r="F410" s="560"/>
      <c r="G410" s="578"/>
    </row>
    <row r="411" spans="1:9" ht="15" customHeight="1">
      <c r="A411" s="172" t="s">
        <v>782</v>
      </c>
      <c r="B411" s="173" t="s">
        <v>1022</v>
      </c>
      <c r="C411" s="174"/>
      <c r="D411" s="158">
        <v>5.7700000000000004E-4</v>
      </c>
      <c r="E411" s="159">
        <v>5.7700000000000004E-4</v>
      </c>
      <c r="F411" s="152">
        <v>100</v>
      </c>
      <c r="G411" s="160" t="s">
        <v>450</v>
      </c>
      <c r="H411" s="185"/>
    </row>
    <row r="412" spans="1:9" ht="15" customHeight="1">
      <c r="A412" s="574" t="s">
        <v>781</v>
      </c>
      <c r="B412" s="579" t="s">
        <v>147</v>
      </c>
      <c r="C412" s="167" t="s">
        <v>365</v>
      </c>
      <c r="D412" s="164">
        <v>0</v>
      </c>
      <c r="E412" s="164">
        <v>0</v>
      </c>
      <c r="F412" s="560">
        <v>96.62</v>
      </c>
      <c r="G412" s="577" t="s">
        <v>1761</v>
      </c>
      <c r="H412" s="154"/>
    </row>
    <row r="413" spans="1:9" ht="15" customHeight="1">
      <c r="A413" s="555"/>
      <c r="B413" s="579"/>
      <c r="C413" s="176" t="s">
        <v>2143</v>
      </c>
      <c r="D413" s="164">
        <v>4.4499999999999997E-4</v>
      </c>
      <c r="E413" s="164">
        <v>4.4499999999999997E-4</v>
      </c>
      <c r="F413" s="560"/>
      <c r="G413" s="577"/>
      <c r="H413" s="190"/>
    </row>
    <row r="414" spans="1:9" ht="15" customHeight="1">
      <c r="A414" s="575"/>
      <c r="B414" s="580"/>
      <c r="C414" s="170" t="s">
        <v>885</v>
      </c>
      <c r="D414" s="171">
        <v>4.37E-4</v>
      </c>
      <c r="E414" s="171">
        <v>4.37E-4</v>
      </c>
      <c r="F414" s="560"/>
      <c r="G414" s="578"/>
      <c r="H414" s="190"/>
    </row>
    <row r="415" spans="1:9" ht="15" customHeight="1">
      <c r="A415" s="172" t="s">
        <v>780</v>
      </c>
      <c r="B415" s="173" t="s">
        <v>183</v>
      </c>
      <c r="C415" s="174"/>
      <c r="D415" s="158" t="s">
        <v>2139</v>
      </c>
      <c r="E415" s="159" t="s">
        <v>2139</v>
      </c>
      <c r="F415" s="152" t="s">
        <v>2140</v>
      </c>
      <c r="G415" s="160" t="s">
        <v>450</v>
      </c>
      <c r="H415" s="192"/>
    </row>
    <row r="416" spans="1:9" ht="15" customHeight="1">
      <c r="A416" s="574" t="s">
        <v>779</v>
      </c>
      <c r="B416" s="557" t="s">
        <v>112</v>
      </c>
      <c r="C416" s="167" t="s">
        <v>365</v>
      </c>
      <c r="D416" s="164">
        <v>2.8299999999999999E-4</v>
      </c>
      <c r="E416" s="164">
        <v>2.8299999999999999E-4</v>
      </c>
      <c r="F416" s="560">
        <v>100</v>
      </c>
      <c r="G416" s="577" t="s">
        <v>450</v>
      </c>
      <c r="H416" s="185"/>
    </row>
    <row r="417" spans="1:8" ht="15" customHeight="1">
      <c r="A417" s="555"/>
      <c r="B417" s="557"/>
      <c r="C417" s="180" t="s">
        <v>886</v>
      </c>
      <c r="D417" s="164">
        <v>0</v>
      </c>
      <c r="E417" s="164">
        <v>0</v>
      </c>
      <c r="F417" s="560"/>
      <c r="G417" s="577"/>
    </row>
    <row r="418" spans="1:8" ht="15" customHeight="1">
      <c r="A418" s="555"/>
      <c r="B418" s="557"/>
      <c r="C418" s="186" t="s">
        <v>898</v>
      </c>
      <c r="D418" s="181">
        <v>5.5500000000000005E-4</v>
      </c>
      <c r="E418" s="181">
        <v>5.5500000000000005E-4</v>
      </c>
      <c r="F418" s="560"/>
      <c r="G418" s="577"/>
    </row>
    <row r="419" spans="1:8" ht="15" customHeight="1">
      <c r="A419" s="575"/>
      <c r="B419" s="576"/>
      <c r="C419" s="170" t="s">
        <v>885</v>
      </c>
      <c r="D419" s="171">
        <v>5.2099999999999998E-4</v>
      </c>
      <c r="E419" s="171">
        <v>5.2099999999999998E-4</v>
      </c>
      <c r="F419" s="560"/>
      <c r="G419" s="578"/>
    </row>
    <row r="420" spans="1:8" ht="15" customHeight="1">
      <c r="A420" s="574" t="s">
        <v>778</v>
      </c>
      <c r="B420" s="557" t="s">
        <v>131</v>
      </c>
      <c r="C420" s="167" t="s">
        <v>365</v>
      </c>
      <c r="D420" s="164">
        <v>3.8699999999999997E-4</v>
      </c>
      <c r="E420" s="164">
        <v>3.8699999999999997E-4</v>
      </c>
      <c r="F420" s="560">
        <v>100</v>
      </c>
      <c r="G420" s="577" t="s">
        <v>450</v>
      </c>
      <c r="H420" s="185"/>
    </row>
    <row r="421" spans="1:8" ht="15" customHeight="1">
      <c r="A421" s="555"/>
      <c r="B421" s="557"/>
      <c r="C421" s="180" t="s">
        <v>886</v>
      </c>
      <c r="D421" s="164">
        <v>3.6299999999999999E-4</v>
      </c>
      <c r="E421" s="164">
        <v>3.6299999999999999E-4</v>
      </c>
      <c r="F421" s="560"/>
      <c r="G421" s="577"/>
    </row>
    <row r="422" spans="1:8" ht="15" customHeight="1">
      <c r="A422" s="555"/>
      <c r="B422" s="557"/>
      <c r="C422" s="186" t="s">
        <v>898</v>
      </c>
      <c r="D422" s="181">
        <v>3.9500000000000001E-4</v>
      </c>
      <c r="E422" s="181">
        <v>3.9500000000000001E-4</v>
      </c>
      <c r="F422" s="560"/>
      <c r="G422" s="577"/>
    </row>
    <row r="423" spans="1:8" ht="15" customHeight="1">
      <c r="A423" s="575"/>
      <c r="B423" s="576"/>
      <c r="C423" s="170" t="s">
        <v>885</v>
      </c>
      <c r="D423" s="171">
        <v>3.8699999999999997E-4</v>
      </c>
      <c r="E423" s="171">
        <v>3.8699999999999997E-4</v>
      </c>
      <c r="F423" s="560"/>
      <c r="G423" s="578"/>
    </row>
    <row r="424" spans="1:8" ht="15" customHeight="1">
      <c r="A424" s="172" t="s">
        <v>777</v>
      </c>
      <c r="B424" s="173" t="s">
        <v>184</v>
      </c>
      <c r="C424" s="174"/>
      <c r="D424" s="158">
        <v>4.1899999999999999E-4</v>
      </c>
      <c r="E424" s="159">
        <v>4.1899999999999999E-4</v>
      </c>
      <c r="F424" s="152">
        <v>100</v>
      </c>
      <c r="G424" s="160" t="s">
        <v>450</v>
      </c>
      <c r="H424" s="185"/>
    </row>
    <row r="425" spans="1:8" ht="15" customHeight="1">
      <c r="A425" s="172" t="s">
        <v>776</v>
      </c>
      <c r="B425" s="173" t="s">
        <v>185</v>
      </c>
      <c r="C425" s="174"/>
      <c r="D425" s="158">
        <v>4.1899999999999999E-4</v>
      </c>
      <c r="E425" s="159">
        <v>4.1899999999999999E-4</v>
      </c>
      <c r="F425" s="152">
        <v>100</v>
      </c>
      <c r="G425" s="160" t="s">
        <v>450</v>
      </c>
      <c r="H425" s="185"/>
    </row>
    <row r="426" spans="1:8" ht="15" customHeight="1">
      <c r="A426" s="574" t="s">
        <v>775</v>
      </c>
      <c r="B426" s="557" t="s">
        <v>120</v>
      </c>
      <c r="C426" s="167" t="s">
        <v>365</v>
      </c>
      <c r="D426" s="164">
        <v>0</v>
      </c>
      <c r="E426" s="164">
        <v>0</v>
      </c>
      <c r="F426" s="560">
        <v>100</v>
      </c>
      <c r="G426" s="577" t="s">
        <v>450</v>
      </c>
      <c r="H426" s="192"/>
    </row>
    <row r="427" spans="1:8" ht="15" customHeight="1">
      <c r="A427" s="555"/>
      <c r="B427" s="557"/>
      <c r="C427" s="176" t="s">
        <v>2143</v>
      </c>
      <c r="D427" s="164">
        <v>5.4600000000000004E-4</v>
      </c>
      <c r="E427" s="164">
        <v>5.4600000000000004E-4</v>
      </c>
      <c r="F427" s="560"/>
      <c r="G427" s="577"/>
    </row>
    <row r="428" spans="1:8" ht="15" customHeight="1">
      <c r="A428" s="575"/>
      <c r="B428" s="576"/>
      <c r="C428" s="170" t="s">
        <v>885</v>
      </c>
      <c r="D428" s="171">
        <v>5.4100000000000003E-4</v>
      </c>
      <c r="E428" s="171">
        <v>5.4100000000000003E-4</v>
      </c>
      <c r="F428" s="560"/>
      <c r="G428" s="578"/>
    </row>
    <row r="429" spans="1:8" ht="15" customHeight="1">
      <c r="A429" s="574" t="s">
        <v>774</v>
      </c>
      <c r="B429" s="557" t="s">
        <v>2175</v>
      </c>
      <c r="C429" s="167" t="s">
        <v>365</v>
      </c>
      <c r="D429" s="164">
        <v>8.3999999999999995E-5</v>
      </c>
      <c r="E429" s="164">
        <v>8.3999999999999995E-5</v>
      </c>
      <c r="F429" s="560">
        <v>59.24</v>
      </c>
      <c r="G429" s="577" t="s">
        <v>1761</v>
      </c>
      <c r="H429" s="192"/>
    </row>
    <row r="430" spans="1:8" ht="15" customHeight="1">
      <c r="A430" s="555"/>
      <c r="B430" s="557"/>
      <c r="C430" s="180" t="s">
        <v>886</v>
      </c>
      <c r="D430" s="164">
        <v>1.7200000000000001E-4</v>
      </c>
      <c r="E430" s="164">
        <v>1.7200000000000001E-4</v>
      </c>
      <c r="F430" s="560"/>
      <c r="G430" s="577"/>
    </row>
    <row r="431" spans="1:8" ht="15" customHeight="1">
      <c r="A431" s="555"/>
      <c r="B431" s="557"/>
      <c r="C431" s="180" t="s">
        <v>921</v>
      </c>
      <c r="D431" s="181">
        <v>1.8000000000000001E-4</v>
      </c>
      <c r="E431" s="181">
        <v>1.8000000000000001E-4</v>
      </c>
      <c r="F431" s="560"/>
      <c r="G431" s="577"/>
    </row>
    <row r="432" spans="1:8" ht="15" customHeight="1">
      <c r="A432" s="555"/>
      <c r="B432" s="557"/>
      <c r="C432" s="176" t="s">
        <v>2148</v>
      </c>
      <c r="D432" s="181">
        <v>5.04E-4</v>
      </c>
      <c r="E432" s="181">
        <v>5.04E-4</v>
      </c>
      <c r="F432" s="560"/>
      <c r="G432" s="577"/>
    </row>
    <row r="433" spans="1:8" ht="15" customHeight="1">
      <c r="A433" s="575"/>
      <c r="B433" s="576"/>
      <c r="C433" s="170" t="s">
        <v>885</v>
      </c>
      <c r="D433" s="171">
        <v>4.5399999999999998E-4</v>
      </c>
      <c r="E433" s="171">
        <v>4.5399999999999998E-4</v>
      </c>
      <c r="F433" s="560"/>
      <c r="G433" s="578"/>
    </row>
    <row r="434" spans="1:8" ht="15" customHeight="1">
      <c r="A434" s="574" t="s">
        <v>773</v>
      </c>
      <c r="B434" s="557" t="s">
        <v>186</v>
      </c>
      <c r="C434" s="167" t="s">
        <v>365</v>
      </c>
      <c r="D434" s="164">
        <v>0</v>
      </c>
      <c r="E434" s="164">
        <v>0</v>
      </c>
      <c r="F434" s="560">
        <v>100</v>
      </c>
      <c r="G434" s="577" t="s">
        <v>450</v>
      </c>
      <c r="H434" s="192"/>
    </row>
    <row r="435" spans="1:8" ht="15" customHeight="1">
      <c r="A435" s="555"/>
      <c r="B435" s="557"/>
      <c r="C435" s="176" t="s">
        <v>2143</v>
      </c>
      <c r="D435" s="164">
        <v>4.2000000000000002E-4</v>
      </c>
      <c r="E435" s="164">
        <v>4.2000000000000002E-4</v>
      </c>
      <c r="F435" s="560"/>
      <c r="G435" s="577"/>
    </row>
    <row r="436" spans="1:8" ht="15" customHeight="1">
      <c r="A436" s="575"/>
      <c r="B436" s="576"/>
      <c r="C436" s="170" t="s">
        <v>885</v>
      </c>
      <c r="D436" s="171">
        <v>4.1300000000000001E-4</v>
      </c>
      <c r="E436" s="171">
        <v>4.1300000000000001E-4</v>
      </c>
      <c r="F436" s="560"/>
      <c r="G436" s="578"/>
    </row>
    <row r="437" spans="1:8" ht="15" customHeight="1">
      <c r="A437" s="172" t="s">
        <v>772</v>
      </c>
      <c r="B437" s="173" t="s">
        <v>187</v>
      </c>
      <c r="C437" s="174"/>
      <c r="D437" s="158">
        <v>4.1899999999999999E-4</v>
      </c>
      <c r="E437" s="159">
        <v>4.1899999999999999E-4</v>
      </c>
      <c r="F437" s="152">
        <v>100</v>
      </c>
      <c r="G437" s="160" t="s">
        <v>450</v>
      </c>
      <c r="H437" s="192"/>
    </row>
    <row r="438" spans="1:8" ht="15" customHeight="1">
      <c r="A438" s="574" t="s">
        <v>771</v>
      </c>
      <c r="B438" s="557" t="s">
        <v>188</v>
      </c>
      <c r="C438" s="167" t="s">
        <v>365</v>
      </c>
      <c r="D438" s="164">
        <v>0</v>
      </c>
      <c r="E438" s="164">
        <v>0</v>
      </c>
      <c r="F438" s="560">
        <v>100</v>
      </c>
      <c r="G438" s="577" t="s">
        <v>450</v>
      </c>
      <c r="H438" s="192"/>
    </row>
    <row r="439" spans="1:8" ht="15" customHeight="1">
      <c r="A439" s="555"/>
      <c r="B439" s="557"/>
      <c r="C439" s="176" t="s">
        <v>2143</v>
      </c>
      <c r="D439" s="164">
        <v>2.9599999999999998E-4</v>
      </c>
      <c r="E439" s="164">
        <v>2.9599999999999998E-4</v>
      </c>
      <c r="F439" s="560"/>
      <c r="G439" s="577"/>
    </row>
    <row r="440" spans="1:8" ht="15" customHeight="1">
      <c r="A440" s="575"/>
      <c r="B440" s="576"/>
      <c r="C440" s="170" t="s">
        <v>885</v>
      </c>
      <c r="D440" s="171">
        <v>2.9100000000000003E-4</v>
      </c>
      <c r="E440" s="171">
        <v>2.9100000000000003E-4</v>
      </c>
      <c r="F440" s="560"/>
      <c r="G440" s="578"/>
    </row>
    <row r="441" spans="1:8" ht="15" customHeight="1">
      <c r="A441" s="172" t="s">
        <v>770</v>
      </c>
      <c r="B441" s="173" t="s">
        <v>2176</v>
      </c>
      <c r="C441" s="174"/>
      <c r="D441" s="158">
        <v>7.1599999999999995E-4</v>
      </c>
      <c r="E441" s="159">
        <v>7.1599999999999995E-4</v>
      </c>
      <c r="F441" s="152">
        <v>100</v>
      </c>
      <c r="G441" s="160" t="s">
        <v>450</v>
      </c>
      <c r="H441" s="192"/>
    </row>
    <row r="442" spans="1:8" ht="15" customHeight="1">
      <c r="A442" s="574" t="s">
        <v>769</v>
      </c>
      <c r="B442" s="557" t="s">
        <v>189</v>
      </c>
      <c r="C442" s="167" t="s">
        <v>365</v>
      </c>
      <c r="D442" s="164">
        <v>0</v>
      </c>
      <c r="E442" s="164">
        <v>0</v>
      </c>
      <c r="F442" s="560">
        <v>100</v>
      </c>
      <c r="G442" s="577" t="s">
        <v>450</v>
      </c>
      <c r="H442" s="192"/>
    </row>
    <row r="443" spans="1:8" ht="15" customHeight="1">
      <c r="A443" s="555"/>
      <c r="B443" s="557"/>
      <c r="C443" s="176" t="s">
        <v>2143</v>
      </c>
      <c r="D443" s="164">
        <v>4.0999999999999999E-4</v>
      </c>
      <c r="E443" s="164">
        <v>4.0999999999999999E-4</v>
      </c>
      <c r="F443" s="560"/>
      <c r="G443" s="577"/>
    </row>
    <row r="444" spans="1:8" ht="15" customHeight="1">
      <c r="A444" s="575"/>
      <c r="B444" s="576"/>
      <c r="C444" s="170" t="s">
        <v>885</v>
      </c>
      <c r="D444" s="171">
        <v>3.8299999999999999E-4</v>
      </c>
      <c r="E444" s="171">
        <v>3.8299999999999999E-4</v>
      </c>
      <c r="F444" s="560"/>
      <c r="G444" s="578"/>
    </row>
    <row r="445" spans="1:8" ht="15" customHeight="1">
      <c r="A445" s="172" t="s">
        <v>768</v>
      </c>
      <c r="B445" s="173" t="s">
        <v>190</v>
      </c>
      <c r="C445" s="174"/>
      <c r="D445" s="158">
        <v>4.1899999999999999E-4</v>
      </c>
      <c r="E445" s="159">
        <v>4.1899999999999999E-4</v>
      </c>
      <c r="F445" s="152">
        <v>100</v>
      </c>
      <c r="G445" s="160" t="s">
        <v>450</v>
      </c>
      <c r="H445" s="192"/>
    </row>
    <row r="446" spans="1:8" ht="15" customHeight="1">
      <c r="A446" s="585" t="s">
        <v>767</v>
      </c>
      <c r="B446" s="557" t="s">
        <v>148</v>
      </c>
      <c r="C446" s="167" t="s">
        <v>365</v>
      </c>
      <c r="D446" s="164">
        <v>0</v>
      </c>
      <c r="E446" s="164">
        <v>0</v>
      </c>
      <c r="F446" s="560">
        <v>100</v>
      </c>
      <c r="G446" s="577" t="s">
        <v>450</v>
      </c>
      <c r="H446" s="192"/>
    </row>
    <row r="447" spans="1:8" ht="15" customHeight="1">
      <c r="A447" s="586"/>
      <c r="B447" s="557"/>
      <c r="C447" s="176" t="s">
        <v>2143</v>
      </c>
      <c r="D447" s="188">
        <v>5.8399999999999999E-4</v>
      </c>
      <c r="E447" s="164">
        <v>5.8399999999999999E-4</v>
      </c>
      <c r="F447" s="560"/>
      <c r="G447" s="577"/>
    </row>
    <row r="448" spans="1:8" ht="15" customHeight="1">
      <c r="A448" s="587"/>
      <c r="B448" s="576"/>
      <c r="C448" s="170" t="s">
        <v>885</v>
      </c>
      <c r="D448" s="187">
        <v>0</v>
      </c>
      <c r="E448" s="171">
        <v>0</v>
      </c>
      <c r="F448" s="560"/>
      <c r="G448" s="578"/>
    </row>
    <row r="449" spans="1:8" ht="15" customHeight="1">
      <c r="A449" s="574" t="s">
        <v>766</v>
      </c>
      <c r="B449" s="583" t="s">
        <v>2177</v>
      </c>
      <c r="C449" s="167" t="s">
        <v>365</v>
      </c>
      <c r="D449" s="164">
        <v>0</v>
      </c>
      <c r="E449" s="164">
        <v>0</v>
      </c>
      <c r="F449" s="560">
        <v>60.1</v>
      </c>
      <c r="G449" s="577" t="s">
        <v>1761</v>
      </c>
      <c r="H449" s="192"/>
    </row>
    <row r="450" spans="1:8" ht="15" customHeight="1">
      <c r="A450" s="555"/>
      <c r="B450" s="583"/>
      <c r="C450" s="180" t="s">
        <v>886</v>
      </c>
      <c r="D450" s="164">
        <v>0</v>
      </c>
      <c r="E450" s="164">
        <v>0</v>
      </c>
      <c r="F450" s="560"/>
      <c r="G450" s="577"/>
    </row>
    <row r="451" spans="1:8" ht="15" customHeight="1">
      <c r="A451" s="555"/>
      <c r="B451" s="583"/>
      <c r="C451" s="180" t="s">
        <v>921</v>
      </c>
      <c r="D451" s="181">
        <v>7.8999999999999996E-5</v>
      </c>
      <c r="E451" s="181">
        <v>7.8999999999999996E-5</v>
      </c>
      <c r="F451" s="560"/>
      <c r="G451" s="577"/>
    </row>
    <row r="452" spans="1:8" ht="15" customHeight="1">
      <c r="A452" s="555"/>
      <c r="B452" s="583"/>
      <c r="C452" s="180" t="s">
        <v>920</v>
      </c>
      <c r="D452" s="181">
        <v>2.5500000000000002E-4</v>
      </c>
      <c r="E452" s="181">
        <v>2.5500000000000002E-4</v>
      </c>
      <c r="F452" s="560"/>
      <c r="G452" s="577"/>
    </row>
    <row r="453" spans="1:8" ht="15" customHeight="1">
      <c r="A453" s="555"/>
      <c r="B453" s="583"/>
      <c r="C453" s="180" t="s">
        <v>919</v>
      </c>
      <c r="D453" s="181">
        <v>2.7500000000000002E-4</v>
      </c>
      <c r="E453" s="181">
        <v>2.7500000000000002E-4</v>
      </c>
      <c r="F453" s="560"/>
      <c r="G453" s="577"/>
    </row>
    <row r="454" spans="1:8" ht="15" customHeight="1">
      <c r="A454" s="555"/>
      <c r="B454" s="583"/>
      <c r="C454" s="176" t="s">
        <v>2164</v>
      </c>
      <c r="D454" s="181">
        <v>3.7800000000000003E-4</v>
      </c>
      <c r="E454" s="181">
        <v>3.7800000000000003E-4</v>
      </c>
      <c r="F454" s="560"/>
      <c r="G454" s="577"/>
    </row>
    <row r="455" spans="1:8" ht="15" customHeight="1">
      <c r="A455" s="575"/>
      <c r="B455" s="584"/>
      <c r="C455" s="170" t="s">
        <v>885</v>
      </c>
      <c r="D455" s="171">
        <v>3.2499999999999999E-4</v>
      </c>
      <c r="E455" s="171">
        <v>3.2499999999999999E-4</v>
      </c>
      <c r="F455" s="560"/>
      <c r="G455" s="578"/>
    </row>
    <row r="456" spans="1:8" ht="15" customHeight="1">
      <c r="A456" s="574" t="s">
        <v>765</v>
      </c>
      <c r="B456" s="557" t="s">
        <v>1858</v>
      </c>
      <c r="C456" s="167" t="s">
        <v>365</v>
      </c>
      <c r="D456" s="188">
        <v>0</v>
      </c>
      <c r="E456" s="164">
        <v>0</v>
      </c>
      <c r="F456" s="560" t="s">
        <v>2140</v>
      </c>
      <c r="G456" s="577" t="s">
        <v>450</v>
      </c>
      <c r="H456" s="192"/>
    </row>
    <row r="457" spans="1:8" ht="15" customHeight="1">
      <c r="A457" s="555"/>
      <c r="B457" s="557"/>
      <c r="C457" s="176" t="s">
        <v>2143</v>
      </c>
      <c r="D457" s="188">
        <v>3.9599999999999998E-4</v>
      </c>
      <c r="E457" s="164">
        <v>3.9599999999999998E-4</v>
      </c>
      <c r="F457" s="560"/>
      <c r="G457" s="577"/>
    </row>
    <row r="458" spans="1:8" ht="15" customHeight="1">
      <c r="A458" s="575"/>
      <c r="B458" s="576"/>
      <c r="C458" s="170" t="s">
        <v>885</v>
      </c>
      <c r="D458" s="187">
        <v>3.6299999999999999E-4</v>
      </c>
      <c r="E458" s="171">
        <v>3.6299999999999999E-4</v>
      </c>
      <c r="F458" s="560"/>
      <c r="G458" s="578"/>
    </row>
    <row r="459" spans="1:8" ht="15" customHeight="1">
      <c r="A459" s="172" t="s">
        <v>764</v>
      </c>
      <c r="B459" s="173" t="s">
        <v>102</v>
      </c>
      <c r="C459" s="174"/>
      <c r="D459" s="158">
        <v>6.1600000000000001E-4</v>
      </c>
      <c r="E459" s="159">
        <v>6.1600000000000001E-4</v>
      </c>
      <c r="F459" s="152">
        <v>100</v>
      </c>
      <c r="G459" s="160" t="s">
        <v>450</v>
      </c>
      <c r="H459" s="192"/>
    </row>
    <row r="460" spans="1:8" ht="15" customHeight="1">
      <c r="A460" s="172" t="s">
        <v>763</v>
      </c>
      <c r="B460" s="173" t="s">
        <v>117</v>
      </c>
      <c r="C460" s="174"/>
      <c r="D460" s="158">
        <v>6.4800000000000003E-4</v>
      </c>
      <c r="E460" s="159">
        <v>6.4800000000000003E-4</v>
      </c>
      <c r="F460" s="152">
        <v>100</v>
      </c>
      <c r="G460" s="160" t="s">
        <v>450</v>
      </c>
      <c r="H460" s="192"/>
    </row>
    <row r="461" spans="1:8" ht="15" customHeight="1">
      <c r="A461" s="574" t="s">
        <v>762</v>
      </c>
      <c r="B461" s="557" t="s">
        <v>127</v>
      </c>
      <c r="C461" s="167" t="s">
        <v>365</v>
      </c>
      <c r="D461" s="164">
        <v>0</v>
      </c>
      <c r="E461" s="164">
        <v>0</v>
      </c>
      <c r="F461" s="560">
        <v>100</v>
      </c>
      <c r="G461" s="577" t="s">
        <v>450</v>
      </c>
      <c r="H461" s="192"/>
    </row>
    <row r="462" spans="1:8" ht="15" customHeight="1">
      <c r="A462" s="555"/>
      <c r="B462" s="557"/>
      <c r="C462" s="176" t="s">
        <v>2143</v>
      </c>
      <c r="D462" s="164">
        <v>5.4699999999999996E-4</v>
      </c>
      <c r="E462" s="164">
        <v>5.4699999999999996E-4</v>
      </c>
      <c r="F462" s="560"/>
      <c r="G462" s="577"/>
    </row>
    <row r="463" spans="1:8" ht="15" customHeight="1">
      <c r="A463" s="575"/>
      <c r="B463" s="576"/>
      <c r="C463" s="170" t="s">
        <v>885</v>
      </c>
      <c r="D463" s="171">
        <v>5.0600000000000005E-4</v>
      </c>
      <c r="E463" s="171">
        <v>5.0600000000000005E-4</v>
      </c>
      <c r="F463" s="560"/>
      <c r="G463" s="578"/>
    </row>
    <row r="464" spans="1:8" ht="15" customHeight="1">
      <c r="A464" s="172" t="s">
        <v>761</v>
      </c>
      <c r="B464" s="173" t="s">
        <v>1019</v>
      </c>
      <c r="C464" s="174"/>
      <c r="D464" s="158">
        <v>5.7600000000000001E-4</v>
      </c>
      <c r="E464" s="159">
        <v>5.7600000000000001E-4</v>
      </c>
      <c r="F464" s="152">
        <v>100</v>
      </c>
      <c r="G464" s="160" t="s">
        <v>450</v>
      </c>
      <c r="H464" s="185"/>
    </row>
    <row r="465" spans="1:8" ht="15" customHeight="1">
      <c r="A465" s="574" t="s">
        <v>760</v>
      </c>
      <c r="B465" s="557" t="s">
        <v>1978</v>
      </c>
      <c r="C465" s="167" t="s">
        <v>365</v>
      </c>
      <c r="D465" s="164">
        <v>0</v>
      </c>
      <c r="E465" s="164">
        <v>0</v>
      </c>
      <c r="F465" s="560" t="s">
        <v>2140</v>
      </c>
      <c r="G465" s="577" t="s">
        <v>450</v>
      </c>
      <c r="H465" s="192"/>
    </row>
    <row r="466" spans="1:8" ht="15" customHeight="1">
      <c r="A466" s="555"/>
      <c r="B466" s="557"/>
      <c r="C466" s="176" t="s">
        <v>2143</v>
      </c>
      <c r="D466" s="164">
        <v>4.2099999999999999E-4</v>
      </c>
      <c r="E466" s="164">
        <v>4.2099999999999999E-4</v>
      </c>
      <c r="F466" s="560"/>
      <c r="G466" s="577"/>
    </row>
    <row r="467" spans="1:8" ht="15" customHeight="1">
      <c r="A467" s="575"/>
      <c r="B467" s="576"/>
      <c r="C467" s="170" t="s">
        <v>885</v>
      </c>
      <c r="D467" s="171">
        <v>3.9199999999999999E-4</v>
      </c>
      <c r="E467" s="171">
        <v>3.9199999999999999E-4</v>
      </c>
      <c r="F467" s="560"/>
      <c r="G467" s="578"/>
    </row>
    <row r="468" spans="1:8" ht="15" customHeight="1">
      <c r="A468" s="574" t="s">
        <v>759</v>
      </c>
      <c r="B468" s="583" t="s">
        <v>1018</v>
      </c>
      <c r="C468" s="167" t="s">
        <v>365</v>
      </c>
      <c r="D468" s="188">
        <v>4.2499999999999998E-4</v>
      </c>
      <c r="E468" s="164">
        <v>4.2499999999999998E-4</v>
      </c>
      <c r="F468" s="560">
        <v>100</v>
      </c>
      <c r="G468" s="577" t="s">
        <v>450</v>
      </c>
      <c r="H468" s="154"/>
    </row>
    <row r="469" spans="1:8" ht="15" customHeight="1">
      <c r="A469" s="555"/>
      <c r="B469" s="583"/>
      <c r="C469" s="176" t="s">
        <v>2143</v>
      </c>
      <c r="D469" s="164" t="s">
        <v>2178</v>
      </c>
      <c r="E469" s="164" t="s">
        <v>2178</v>
      </c>
      <c r="F469" s="560"/>
      <c r="G469" s="577"/>
      <c r="H469" s="190"/>
    </row>
    <row r="470" spans="1:8" ht="15" customHeight="1">
      <c r="A470" s="575"/>
      <c r="B470" s="584"/>
      <c r="C470" s="170" t="s">
        <v>885</v>
      </c>
      <c r="D470" s="171" t="s">
        <v>2178</v>
      </c>
      <c r="E470" s="171" t="s">
        <v>2139</v>
      </c>
      <c r="F470" s="560"/>
      <c r="G470" s="578"/>
      <c r="H470" s="190"/>
    </row>
    <row r="471" spans="1:8" ht="15" customHeight="1">
      <c r="A471" s="574" t="s">
        <v>758</v>
      </c>
      <c r="B471" s="557" t="s">
        <v>130</v>
      </c>
      <c r="C471" s="167" t="s">
        <v>365</v>
      </c>
      <c r="D471" s="188">
        <v>2.9599999999999998E-4</v>
      </c>
      <c r="E471" s="164">
        <v>2.9599999999999998E-4</v>
      </c>
      <c r="F471" s="560">
        <v>96.78</v>
      </c>
      <c r="G471" s="577" t="s">
        <v>1761</v>
      </c>
      <c r="H471" s="192"/>
    </row>
    <row r="472" spans="1:8" ht="15" customHeight="1">
      <c r="A472" s="555"/>
      <c r="B472" s="557"/>
      <c r="C472" s="180" t="s">
        <v>886</v>
      </c>
      <c r="D472" s="164">
        <v>0</v>
      </c>
      <c r="E472" s="164">
        <v>0</v>
      </c>
      <c r="F472" s="560"/>
      <c r="G472" s="577"/>
    </row>
    <row r="473" spans="1:8" ht="15" customHeight="1">
      <c r="A473" s="555"/>
      <c r="B473" s="557"/>
      <c r="C473" s="180" t="s">
        <v>921</v>
      </c>
      <c r="D473" s="181">
        <v>0</v>
      </c>
      <c r="E473" s="181">
        <v>0</v>
      </c>
      <c r="F473" s="560"/>
      <c r="G473" s="577"/>
    </row>
    <row r="474" spans="1:8" ht="15" customHeight="1">
      <c r="A474" s="555"/>
      <c r="B474" s="557"/>
      <c r="C474" s="180" t="s">
        <v>920</v>
      </c>
      <c r="D474" s="181">
        <v>5.2999999999999998E-4</v>
      </c>
      <c r="E474" s="181">
        <v>5.2999999999999998E-4</v>
      </c>
      <c r="F474" s="560"/>
      <c r="G474" s="577"/>
    </row>
    <row r="475" spans="1:8" ht="15" customHeight="1">
      <c r="A475" s="555"/>
      <c r="B475" s="557"/>
      <c r="C475" s="180" t="s">
        <v>919</v>
      </c>
      <c r="D475" s="181">
        <v>5.1999999999999995E-4</v>
      </c>
      <c r="E475" s="181">
        <v>5.1999999999999995E-4</v>
      </c>
      <c r="F475" s="560"/>
      <c r="G475" s="577"/>
    </row>
    <row r="476" spans="1:8" ht="15" customHeight="1">
      <c r="A476" s="555"/>
      <c r="B476" s="557"/>
      <c r="C476" s="180" t="s">
        <v>918</v>
      </c>
      <c r="D476" s="181">
        <v>4.6999999999999999E-4</v>
      </c>
      <c r="E476" s="181">
        <v>4.6999999999999999E-4</v>
      </c>
      <c r="F476" s="560"/>
      <c r="G476" s="577"/>
    </row>
    <row r="477" spans="1:8" ht="15" customHeight="1">
      <c r="A477" s="555"/>
      <c r="B477" s="557"/>
      <c r="C477" s="180" t="s">
        <v>1011</v>
      </c>
      <c r="D477" s="181">
        <v>0</v>
      </c>
      <c r="E477" s="181">
        <v>0</v>
      </c>
      <c r="F477" s="560"/>
      <c r="G477" s="577"/>
    </row>
    <row r="478" spans="1:8" ht="15" customHeight="1">
      <c r="A478" s="555"/>
      <c r="B478" s="557"/>
      <c r="C478" s="176" t="s">
        <v>2166</v>
      </c>
      <c r="D478" s="181">
        <v>6.4899999999999995E-4</v>
      </c>
      <c r="E478" s="181">
        <v>6.3900000000000003E-4</v>
      </c>
      <c r="F478" s="560"/>
      <c r="G478" s="577"/>
    </row>
    <row r="479" spans="1:8" ht="15" customHeight="1">
      <c r="A479" s="575"/>
      <c r="B479" s="576"/>
      <c r="C479" s="170" t="s">
        <v>885</v>
      </c>
      <c r="D479" s="171">
        <v>4.7699999999999999E-4</v>
      </c>
      <c r="E479" s="171">
        <v>4.73E-4</v>
      </c>
      <c r="F479" s="560"/>
      <c r="G479" s="578"/>
    </row>
    <row r="480" spans="1:8" ht="15" customHeight="1">
      <c r="A480" s="574" t="s">
        <v>757</v>
      </c>
      <c r="B480" s="557" t="s">
        <v>1017</v>
      </c>
      <c r="C480" s="167" t="s">
        <v>365</v>
      </c>
      <c r="D480" s="164">
        <v>0</v>
      </c>
      <c r="E480" s="164">
        <v>0</v>
      </c>
      <c r="F480" s="560">
        <v>100</v>
      </c>
      <c r="G480" s="577" t="s">
        <v>450</v>
      </c>
      <c r="H480" s="192"/>
    </row>
    <row r="481" spans="1:8" ht="15" customHeight="1">
      <c r="A481" s="555"/>
      <c r="B481" s="557"/>
      <c r="C481" s="176" t="s">
        <v>2143</v>
      </c>
      <c r="D481" s="188">
        <v>6.2799999999999998E-4</v>
      </c>
      <c r="E481" s="164">
        <v>6.2799999999999998E-4</v>
      </c>
      <c r="F481" s="560"/>
      <c r="G481" s="577"/>
    </row>
    <row r="482" spans="1:8" ht="15" customHeight="1">
      <c r="A482" s="575"/>
      <c r="B482" s="576"/>
      <c r="C482" s="170" t="s">
        <v>885</v>
      </c>
      <c r="D482" s="187">
        <v>4.95E-4</v>
      </c>
      <c r="E482" s="171">
        <v>4.95E-4</v>
      </c>
      <c r="F482" s="560"/>
      <c r="G482" s="578"/>
    </row>
    <row r="483" spans="1:8" ht="15" customHeight="1">
      <c r="A483" s="172" t="s">
        <v>756</v>
      </c>
      <c r="B483" s="173" t="s">
        <v>191</v>
      </c>
      <c r="C483" s="174"/>
      <c r="D483" s="175">
        <v>3.7100000000000002E-4</v>
      </c>
      <c r="E483" s="159">
        <v>3.7100000000000002E-4</v>
      </c>
      <c r="F483" s="152">
        <v>100</v>
      </c>
      <c r="G483" s="160" t="s">
        <v>450</v>
      </c>
      <c r="H483" s="192"/>
    </row>
    <row r="484" spans="1:8" ht="15" customHeight="1">
      <c r="A484" s="574" t="s">
        <v>755</v>
      </c>
      <c r="B484" s="581" t="s">
        <v>1859</v>
      </c>
      <c r="C484" s="167" t="s">
        <v>365</v>
      </c>
      <c r="D484" s="164">
        <v>0</v>
      </c>
      <c r="E484" s="164">
        <v>0</v>
      </c>
      <c r="F484" s="560">
        <v>65.260000000000005</v>
      </c>
      <c r="G484" s="577" t="s">
        <v>1761</v>
      </c>
      <c r="H484" s="192"/>
    </row>
    <row r="485" spans="1:8" ht="15" customHeight="1">
      <c r="A485" s="555"/>
      <c r="B485" s="581"/>
      <c r="C485" s="180" t="s">
        <v>886</v>
      </c>
      <c r="D485" s="164">
        <v>0</v>
      </c>
      <c r="E485" s="164">
        <v>0</v>
      </c>
      <c r="F485" s="560"/>
      <c r="G485" s="577"/>
    </row>
    <row r="486" spans="1:8" ht="15" customHeight="1">
      <c r="A486" s="555"/>
      <c r="B486" s="581"/>
      <c r="C486" s="180" t="s">
        <v>921</v>
      </c>
      <c r="D486" s="181">
        <v>1.66E-4</v>
      </c>
      <c r="E486" s="181">
        <v>1.66E-4</v>
      </c>
      <c r="F486" s="560"/>
      <c r="G486" s="577"/>
    </row>
    <row r="487" spans="1:8" ht="15" customHeight="1">
      <c r="A487" s="555"/>
      <c r="B487" s="581"/>
      <c r="C487" s="180" t="s">
        <v>920</v>
      </c>
      <c r="D487" s="181">
        <v>3.8999999999999999E-4</v>
      </c>
      <c r="E487" s="181">
        <v>3.8999999999999999E-4</v>
      </c>
      <c r="F487" s="560"/>
      <c r="G487" s="577"/>
    </row>
    <row r="488" spans="1:8" ht="15" customHeight="1">
      <c r="A488" s="555"/>
      <c r="B488" s="581"/>
      <c r="C488" s="176" t="s">
        <v>2158</v>
      </c>
      <c r="D488" s="181">
        <v>6.5899999999999997E-4</v>
      </c>
      <c r="E488" s="181">
        <v>6.5899999999999997E-4</v>
      </c>
      <c r="F488" s="560"/>
      <c r="G488" s="577"/>
    </row>
    <row r="489" spans="1:8" ht="15" customHeight="1">
      <c r="A489" s="575"/>
      <c r="B489" s="582"/>
      <c r="C489" s="170" t="s">
        <v>885</v>
      </c>
      <c r="D489" s="171">
        <v>6.2E-4</v>
      </c>
      <c r="E489" s="171">
        <v>6.2E-4</v>
      </c>
      <c r="F489" s="560"/>
      <c r="G489" s="578"/>
    </row>
    <row r="490" spans="1:8" ht="15" customHeight="1">
      <c r="A490" s="574" t="s">
        <v>754</v>
      </c>
      <c r="B490" s="557" t="s">
        <v>1860</v>
      </c>
      <c r="C490" s="167" t="s">
        <v>365</v>
      </c>
      <c r="D490" s="188">
        <v>0</v>
      </c>
      <c r="E490" s="164">
        <v>0</v>
      </c>
      <c r="F490" s="560">
        <v>100</v>
      </c>
      <c r="G490" s="577" t="s">
        <v>450</v>
      </c>
      <c r="H490" s="192"/>
    </row>
    <row r="491" spans="1:8" ht="15" customHeight="1">
      <c r="A491" s="555"/>
      <c r="B491" s="557"/>
      <c r="C491" s="176" t="s">
        <v>2143</v>
      </c>
      <c r="D491" s="188">
        <v>3.8699999999999997E-4</v>
      </c>
      <c r="E491" s="164">
        <v>3.8699999999999997E-4</v>
      </c>
      <c r="F491" s="560"/>
      <c r="G491" s="577"/>
    </row>
    <row r="492" spans="1:8" ht="15" customHeight="1">
      <c r="A492" s="575"/>
      <c r="B492" s="576"/>
      <c r="C492" s="170" t="s">
        <v>885</v>
      </c>
      <c r="D492" s="171">
        <v>2.9300000000000002E-4</v>
      </c>
      <c r="E492" s="171">
        <v>2.9300000000000002E-4</v>
      </c>
      <c r="F492" s="560"/>
      <c r="G492" s="578"/>
    </row>
    <row r="493" spans="1:8" ht="15" customHeight="1">
      <c r="A493" s="574" t="s">
        <v>753</v>
      </c>
      <c r="B493" s="557" t="s">
        <v>192</v>
      </c>
      <c r="C493" s="167" t="s">
        <v>365</v>
      </c>
      <c r="D493" s="164">
        <v>2.9300000000000002E-4</v>
      </c>
      <c r="E493" s="164">
        <v>2.9300000000000002E-4</v>
      </c>
      <c r="F493" s="560">
        <v>100</v>
      </c>
      <c r="G493" s="577" t="s">
        <v>450</v>
      </c>
      <c r="H493" s="192"/>
    </row>
    <row r="494" spans="1:8" ht="15" customHeight="1">
      <c r="A494" s="555"/>
      <c r="B494" s="557"/>
      <c r="C494" s="180" t="s">
        <v>886</v>
      </c>
      <c r="D494" s="164">
        <v>3.4000000000000002E-4</v>
      </c>
      <c r="E494" s="164">
        <v>3.4000000000000002E-4</v>
      </c>
      <c r="F494" s="560"/>
      <c r="G494" s="577"/>
    </row>
    <row r="495" spans="1:8" ht="15" customHeight="1">
      <c r="A495" s="555"/>
      <c r="B495" s="557"/>
      <c r="C495" s="180" t="s">
        <v>921</v>
      </c>
      <c r="D495" s="181">
        <v>2.0599999999999999E-4</v>
      </c>
      <c r="E495" s="181">
        <v>2.0599999999999999E-4</v>
      </c>
      <c r="F495" s="560"/>
      <c r="G495" s="577"/>
    </row>
    <row r="496" spans="1:8" ht="15" customHeight="1">
      <c r="A496" s="555"/>
      <c r="B496" s="557"/>
      <c r="C496" s="180" t="s">
        <v>920</v>
      </c>
      <c r="D496" s="184">
        <v>0</v>
      </c>
      <c r="E496" s="181">
        <v>0</v>
      </c>
      <c r="F496" s="560"/>
      <c r="G496" s="577"/>
    </row>
    <row r="497" spans="1:8" ht="15" customHeight="1">
      <c r="A497" s="555"/>
      <c r="B497" s="557"/>
      <c r="C497" s="176" t="s">
        <v>2158</v>
      </c>
      <c r="D497" s="181">
        <v>4.1399999999999998E-4</v>
      </c>
      <c r="E497" s="181">
        <v>4.1399999999999998E-4</v>
      </c>
      <c r="F497" s="560"/>
      <c r="G497" s="577"/>
    </row>
    <row r="498" spans="1:8" ht="15" customHeight="1">
      <c r="A498" s="575"/>
      <c r="B498" s="576"/>
      <c r="C498" s="170" t="s">
        <v>885</v>
      </c>
      <c r="D498" s="171">
        <v>3.7300000000000001E-4</v>
      </c>
      <c r="E498" s="171">
        <v>3.7300000000000001E-4</v>
      </c>
      <c r="F498" s="560"/>
      <c r="G498" s="578"/>
    </row>
    <row r="499" spans="1:8" ht="15" customHeight="1">
      <c r="A499" s="172" t="s">
        <v>752</v>
      </c>
      <c r="B499" s="173" t="s">
        <v>151</v>
      </c>
      <c r="C499" s="174"/>
      <c r="D499" s="158">
        <v>6.2200000000000005E-4</v>
      </c>
      <c r="E499" s="159">
        <v>6.2200000000000005E-4</v>
      </c>
      <c r="F499" s="152">
        <v>100</v>
      </c>
      <c r="G499" s="160" t="s">
        <v>450</v>
      </c>
      <c r="H499" s="192"/>
    </row>
    <row r="500" spans="1:8" ht="15" customHeight="1">
      <c r="A500" s="172" t="s">
        <v>751</v>
      </c>
      <c r="B500" s="173" t="s">
        <v>1861</v>
      </c>
      <c r="C500" s="174"/>
      <c r="D500" s="158">
        <v>3.7199999999999999E-4</v>
      </c>
      <c r="E500" s="159">
        <v>3.7199999999999999E-4</v>
      </c>
      <c r="F500" s="152">
        <v>100</v>
      </c>
      <c r="G500" s="160" t="s">
        <v>450</v>
      </c>
      <c r="H500" s="192"/>
    </row>
    <row r="501" spans="1:8" ht="15" customHeight="1">
      <c r="A501" s="574" t="s">
        <v>750</v>
      </c>
      <c r="B501" s="557" t="s">
        <v>193</v>
      </c>
      <c r="C501" s="167" t="s">
        <v>365</v>
      </c>
      <c r="D501" s="164">
        <v>0</v>
      </c>
      <c r="E501" s="164">
        <v>0</v>
      </c>
      <c r="F501" s="560" t="s">
        <v>2140</v>
      </c>
      <c r="G501" s="577" t="s">
        <v>450</v>
      </c>
      <c r="H501" s="192"/>
    </row>
    <row r="502" spans="1:8" ht="15" customHeight="1">
      <c r="A502" s="555"/>
      <c r="B502" s="557"/>
      <c r="C502" s="176" t="s">
        <v>2143</v>
      </c>
      <c r="D502" s="188">
        <v>4.5100000000000001E-4</v>
      </c>
      <c r="E502" s="164">
        <v>4.5100000000000001E-4</v>
      </c>
      <c r="F502" s="560"/>
      <c r="G502" s="577"/>
    </row>
    <row r="503" spans="1:8" ht="15" customHeight="1">
      <c r="A503" s="575"/>
      <c r="B503" s="576"/>
      <c r="C503" s="170" t="s">
        <v>885</v>
      </c>
      <c r="D503" s="187">
        <v>4.3600000000000003E-4</v>
      </c>
      <c r="E503" s="171">
        <v>4.3600000000000003E-4</v>
      </c>
      <c r="F503" s="560"/>
      <c r="G503" s="578"/>
    </row>
    <row r="504" spans="1:8" ht="15" customHeight="1">
      <c r="A504" s="172" t="s">
        <v>749</v>
      </c>
      <c r="B504" s="173" t="s">
        <v>116</v>
      </c>
      <c r="C504" s="174"/>
      <c r="D504" s="158">
        <v>4.46E-4</v>
      </c>
      <c r="E504" s="159">
        <v>4.46E-4</v>
      </c>
      <c r="F504" s="152">
        <v>100</v>
      </c>
      <c r="G504" s="160" t="s">
        <v>450</v>
      </c>
      <c r="H504" s="192"/>
    </row>
    <row r="505" spans="1:8" ht="15" customHeight="1">
      <c r="A505" s="172" t="s">
        <v>748</v>
      </c>
      <c r="B505" s="173" t="s">
        <v>194</v>
      </c>
      <c r="C505" s="174"/>
      <c r="D505" s="158">
        <v>4.1899999999999999E-4</v>
      </c>
      <c r="E505" s="159">
        <v>4.1899999999999999E-4</v>
      </c>
      <c r="F505" s="152">
        <v>100</v>
      </c>
      <c r="G505" s="160" t="s">
        <v>450</v>
      </c>
      <c r="H505" s="192"/>
    </row>
    <row r="506" spans="1:8" ht="15" customHeight="1">
      <c r="A506" s="574" t="s">
        <v>747</v>
      </c>
      <c r="B506" s="557" t="s">
        <v>103</v>
      </c>
      <c r="C506" s="200" t="s">
        <v>365</v>
      </c>
      <c r="D506" s="201">
        <v>1.07E-4</v>
      </c>
      <c r="E506" s="202">
        <v>1.07E-4</v>
      </c>
      <c r="F506" s="560">
        <v>100</v>
      </c>
      <c r="G506" s="577" t="s">
        <v>450</v>
      </c>
      <c r="H506" s="192"/>
    </row>
    <row r="507" spans="1:8" ht="15" customHeight="1">
      <c r="A507" s="575"/>
      <c r="B507" s="576"/>
      <c r="C507" s="165" t="s">
        <v>885</v>
      </c>
      <c r="D507" s="151">
        <v>1.07E-4</v>
      </c>
      <c r="E507" s="203">
        <v>1.07E-4</v>
      </c>
      <c r="F507" s="560"/>
      <c r="G507" s="578"/>
    </row>
    <row r="508" spans="1:8" ht="15" customHeight="1">
      <c r="A508" s="574" t="s">
        <v>746</v>
      </c>
      <c r="B508" s="557" t="s">
        <v>195</v>
      </c>
      <c r="C508" s="189" t="s">
        <v>365</v>
      </c>
      <c r="D508" s="164">
        <v>0</v>
      </c>
      <c r="E508" s="164">
        <v>0</v>
      </c>
      <c r="F508" s="560" t="s">
        <v>2140</v>
      </c>
      <c r="G508" s="577"/>
      <c r="H508" s="192"/>
    </row>
    <row r="509" spans="1:8" ht="15" customHeight="1">
      <c r="A509" s="555"/>
      <c r="B509" s="557"/>
      <c r="C509" s="176" t="s">
        <v>2143</v>
      </c>
      <c r="D509" s="164">
        <v>3.9300000000000001E-4</v>
      </c>
      <c r="E509" s="164">
        <v>3.9300000000000001E-4</v>
      </c>
      <c r="F509" s="560"/>
      <c r="G509" s="577"/>
    </row>
    <row r="510" spans="1:8" ht="15" customHeight="1">
      <c r="A510" s="575"/>
      <c r="B510" s="576"/>
      <c r="C510" s="170" t="s">
        <v>885</v>
      </c>
      <c r="D510" s="171">
        <v>3.88E-4</v>
      </c>
      <c r="E510" s="171">
        <v>3.88E-4</v>
      </c>
      <c r="F510" s="560"/>
      <c r="G510" s="578"/>
    </row>
    <row r="511" spans="1:8" ht="15" customHeight="1">
      <c r="A511" s="574" t="s">
        <v>745</v>
      </c>
      <c r="B511" s="579" t="s">
        <v>97</v>
      </c>
      <c r="C511" s="167" t="s">
        <v>365</v>
      </c>
      <c r="D511" s="164">
        <v>0</v>
      </c>
      <c r="E511" s="164">
        <v>0</v>
      </c>
      <c r="F511" s="560">
        <v>100</v>
      </c>
      <c r="G511" s="577" t="s">
        <v>450</v>
      </c>
      <c r="H511" s="154"/>
    </row>
    <row r="512" spans="1:8" ht="15" customHeight="1">
      <c r="A512" s="555"/>
      <c r="B512" s="579"/>
      <c r="C512" s="186" t="s">
        <v>886</v>
      </c>
      <c r="D512" s="164">
        <v>4.3800000000000002E-4</v>
      </c>
      <c r="E512" s="164">
        <v>4.3800000000000002E-4</v>
      </c>
      <c r="F512" s="560"/>
      <c r="G512" s="577"/>
      <c r="H512" s="190"/>
    </row>
    <row r="513" spans="1:8" ht="15" customHeight="1">
      <c r="A513" s="575"/>
      <c r="B513" s="580"/>
      <c r="C513" s="170" t="s">
        <v>885</v>
      </c>
      <c r="D513" s="187">
        <v>3.97E-4</v>
      </c>
      <c r="E513" s="171">
        <v>3.97E-4</v>
      </c>
      <c r="F513" s="560"/>
      <c r="G513" s="578"/>
      <c r="H513" s="190"/>
    </row>
    <row r="514" spans="1:8" ht="15" customHeight="1">
      <c r="A514" s="172" t="s">
        <v>744</v>
      </c>
      <c r="B514" s="199" t="s">
        <v>1016</v>
      </c>
      <c r="C514" s="174"/>
      <c r="D514" s="158">
        <v>4.4900000000000002E-4</v>
      </c>
      <c r="E514" s="159">
        <v>4.4900000000000002E-4</v>
      </c>
      <c r="F514" s="152">
        <v>100</v>
      </c>
      <c r="G514" s="160" t="s">
        <v>450</v>
      </c>
      <c r="H514" s="154"/>
    </row>
    <row r="515" spans="1:8" ht="15" customHeight="1">
      <c r="A515" s="574" t="s">
        <v>743</v>
      </c>
      <c r="B515" s="557" t="s">
        <v>196</v>
      </c>
      <c r="C515" s="167" t="s">
        <v>365</v>
      </c>
      <c r="D515" s="188">
        <v>0</v>
      </c>
      <c r="E515" s="164">
        <v>0</v>
      </c>
      <c r="F515" s="560">
        <v>100</v>
      </c>
      <c r="G515" s="577" t="s">
        <v>450</v>
      </c>
      <c r="H515" s="192"/>
    </row>
    <row r="516" spans="1:8" ht="15" customHeight="1">
      <c r="A516" s="555"/>
      <c r="B516" s="557"/>
      <c r="C516" s="176" t="s">
        <v>2143</v>
      </c>
      <c r="D516" s="164">
        <v>5.0199999999999995E-4</v>
      </c>
      <c r="E516" s="164">
        <v>5.0199999999999995E-4</v>
      </c>
      <c r="F516" s="560"/>
      <c r="G516" s="577"/>
    </row>
    <row r="517" spans="1:8" ht="15" customHeight="1">
      <c r="A517" s="575"/>
      <c r="B517" s="576"/>
      <c r="C517" s="170" t="s">
        <v>885</v>
      </c>
      <c r="D517" s="171">
        <v>1.1E-4</v>
      </c>
      <c r="E517" s="171">
        <v>1.1E-4</v>
      </c>
      <c r="F517" s="560"/>
      <c r="G517" s="578"/>
    </row>
    <row r="518" spans="1:8" ht="15" customHeight="1">
      <c r="A518" s="574" t="s">
        <v>742</v>
      </c>
      <c r="B518" s="557" t="s">
        <v>197</v>
      </c>
      <c r="C518" s="167" t="s">
        <v>365</v>
      </c>
      <c r="D518" s="164">
        <v>0</v>
      </c>
      <c r="E518" s="164">
        <v>0</v>
      </c>
      <c r="F518" s="560">
        <v>100</v>
      </c>
      <c r="G518" s="577" t="s">
        <v>450</v>
      </c>
      <c r="H518" s="192"/>
    </row>
    <row r="519" spans="1:8" ht="15" customHeight="1">
      <c r="A519" s="555"/>
      <c r="B519" s="557"/>
      <c r="C519" s="176" t="s">
        <v>2143</v>
      </c>
      <c r="D519" s="164">
        <v>4.2900000000000002E-4</v>
      </c>
      <c r="E519" s="164">
        <v>4.2900000000000002E-4</v>
      </c>
      <c r="F519" s="560"/>
      <c r="G519" s="577"/>
    </row>
    <row r="520" spans="1:8" ht="15" customHeight="1">
      <c r="A520" s="575"/>
      <c r="B520" s="576"/>
      <c r="C520" s="170" t="s">
        <v>885</v>
      </c>
      <c r="D520" s="171">
        <v>4.2700000000000002E-4</v>
      </c>
      <c r="E520" s="171">
        <v>4.2700000000000002E-4</v>
      </c>
      <c r="F520" s="560"/>
      <c r="G520" s="578"/>
    </row>
    <row r="521" spans="1:8" ht="15" customHeight="1">
      <c r="A521" s="172" t="s">
        <v>741</v>
      </c>
      <c r="B521" s="173" t="s">
        <v>198</v>
      </c>
      <c r="C521" s="174"/>
      <c r="D521" s="158">
        <v>4.1899999999999999E-4</v>
      </c>
      <c r="E521" s="159">
        <v>4.1899999999999999E-4</v>
      </c>
      <c r="F521" s="152">
        <v>100</v>
      </c>
      <c r="G521" s="160"/>
      <c r="H521" s="192"/>
    </row>
    <row r="522" spans="1:8" ht="15" customHeight="1">
      <c r="A522" s="172" t="s">
        <v>740</v>
      </c>
      <c r="B522" s="173" t="s">
        <v>146</v>
      </c>
      <c r="C522" s="174"/>
      <c r="D522" s="158">
        <v>4.08E-4</v>
      </c>
      <c r="E522" s="159">
        <v>4.08E-4</v>
      </c>
      <c r="F522" s="152">
        <v>100</v>
      </c>
      <c r="G522" s="160" t="s">
        <v>450</v>
      </c>
      <c r="H522" s="154"/>
    </row>
    <row r="523" spans="1:8" ht="15" customHeight="1">
      <c r="A523" s="172" t="s">
        <v>739</v>
      </c>
      <c r="B523" s="173" t="s">
        <v>199</v>
      </c>
      <c r="C523" s="174"/>
      <c r="D523" s="158">
        <v>4.7199999999999998E-4</v>
      </c>
      <c r="E523" s="159">
        <v>4.7199999999999998E-4</v>
      </c>
      <c r="F523" s="152">
        <v>100</v>
      </c>
      <c r="G523" s="160" t="s">
        <v>450</v>
      </c>
      <c r="H523" s="154"/>
    </row>
    <row r="524" spans="1:8" ht="15" customHeight="1">
      <c r="A524" s="574" t="s">
        <v>738</v>
      </c>
      <c r="B524" s="579" t="s">
        <v>2179</v>
      </c>
      <c r="C524" s="167" t="s">
        <v>365</v>
      </c>
      <c r="D524" s="188">
        <v>0</v>
      </c>
      <c r="E524" s="164">
        <v>0</v>
      </c>
      <c r="F524" s="560">
        <v>84.21</v>
      </c>
      <c r="G524" s="577" t="s">
        <v>1761</v>
      </c>
      <c r="H524" s="154"/>
    </row>
    <row r="525" spans="1:8" ht="15" customHeight="1">
      <c r="A525" s="555"/>
      <c r="B525" s="579"/>
      <c r="C525" s="180" t="s">
        <v>886</v>
      </c>
      <c r="D525" s="164">
        <v>4.9600000000000002E-4</v>
      </c>
      <c r="E525" s="164">
        <v>4.9600000000000002E-4</v>
      </c>
      <c r="F525" s="560"/>
      <c r="G525" s="577"/>
      <c r="H525" s="190"/>
    </row>
    <row r="526" spans="1:8" ht="15" customHeight="1">
      <c r="A526" s="555"/>
      <c r="B526" s="579"/>
      <c r="C526" s="180" t="s">
        <v>921</v>
      </c>
      <c r="D526" s="181">
        <v>5.4100000000000003E-4</v>
      </c>
      <c r="E526" s="181">
        <v>5.4100000000000003E-4</v>
      </c>
      <c r="F526" s="560"/>
      <c r="G526" s="577"/>
      <c r="H526" s="190"/>
    </row>
    <row r="527" spans="1:8" ht="15" customHeight="1">
      <c r="A527" s="555"/>
      <c r="B527" s="579"/>
      <c r="C527" s="180" t="s">
        <v>920</v>
      </c>
      <c r="D527" s="181">
        <v>0</v>
      </c>
      <c r="E527" s="181">
        <v>0</v>
      </c>
      <c r="F527" s="560"/>
      <c r="G527" s="577"/>
      <c r="H527" s="190"/>
    </row>
    <row r="528" spans="1:8" ht="15" customHeight="1">
      <c r="A528" s="555"/>
      <c r="B528" s="579"/>
      <c r="C528" s="176" t="s">
        <v>2158</v>
      </c>
      <c r="D528" s="181">
        <v>4.8299999999999998E-4</v>
      </c>
      <c r="E528" s="181">
        <v>4.8299999999999998E-4</v>
      </c>
      <c r="F528" s="560"/>
      <c r="G528" s="577"/>
      <c r="H528" s="190"/>
    </row>
    <row r="529" spans="1:8" ht="15" customHeight="1">
      <c r="A529" s="600"/>
      <c r="B529" s="579"/>
      <c r="C529" s="186" t="s">
        <v>885</v>
      </c>
      <c r="D529" s="204">
        <v>4.6799999999999999E-4</v>
      </c>
      <c r="E529" s="204">
        <v>4.6799999999999999E-4</v>
      </c>
      <c r="F529" s="601"/>
      <c r="G529" s="577"/>
      <c r="H529" s="190"/>
    </row>
    <row r="530" spans="1:8" ht="15" customHeight="1">
      <c r="A530" s="168" t="s">
        <v>737</v>
      </c>
      <c r="B530" s="168" t="s">
        <v>1862</v>
      </c>
      <c r="C530" s="206"/>
      <c r="D530" s="207">
        <v>4.5100000000000001E-4</v>
      </c>
      <c r="E530" s="207">
        <v>4.5100000000000001E-4</v>
      </c>
      <c r="F530" s="208">
        <v>100</v>
      </c>
      <c r="G530" s="209"/>
      <c r="H530" s="190"/>
    </row>
    <row r="531" spans="1:8" ht="15" customHeight="1">
      <c r="A531" s="574" t="s">
        <v>736</v>
      </c>
      <c r="B531" s="557" t="s">
        <v>105</v>
      </c>
      <c r="C531" s="167" t="s">
        <v>365</v>
      </c>
      <c r="D531" s="164">
        <v>0</v>
      </c>
      <c r="E531" s="164">
        <v>0</v>
      </c>
      <c r="F531" s="611">
        <v>100</v>
      </c>
      <c r="G531" s="577" t="s">
        <v>450</v>
      </c>
      <c r="H531" s="154"/>
    </row>
    <row r="532" spans="1:8" ht="15" customHeight="1">
      <c r="A532" s="555"/>
      <c r="B532" s="557"/>
      <c r="C532" s="176" t="s">
        <v>2143</v>
      </c>
      <c r="D532" s="164">
        <v>5.6999999999999998E-4</v>
      </c>
      <c r="E532" s="164">
        <v>5.6999999999999998E-4</v>
      </c>
      <c r="F532" s="560"/>
      <c r="G532" s="577"/>
      <c r="H532" s="190"/>
    </row>
    <row r="533" spans="1:8" ht="15" customHeight="1">
      <c r="A533" s="575"/>
      <c r="B533" s="576"/>
      <c r="C533" s="170" t="s">
        <v>885</v>
      </c>
      <c r="D533" s="171">
        <v>2.43E-4</v>
      </c>
      <c r="E533" s="171">
        <v>2.43E-4</v>
      </c>
      <c r="F533" s="560"/>
      <c r="G533" s="578"/>
      <c r="H533" s="190"/>
    </row>
    <row r="534" spans="1:8" ht="15" customHeight="1">
      <c r="A534" s="574" t="s">
        <v>735</v>
      </c>
      <c r="B534" s="557" t="s">
        <v>200</v>
      </c>
      <c r="C534" s="167" t="s">
        <v>365</v>
      </c>
      <c r="D534" s="164">
        <v>0</v>
      </c>
      <c r="E534" s="164">
        <v>0</v>
      </c>
      <c r="F534" s="560" t="s">
        <v>2140</v>
      </c>
      <c r="G534" s="577" t="s">
        <v>450</v>
      </c>
      <c r="H534" s="154"/>
    </row>
    <row r="535" spans="1:8" ht="15" customHeight="1">
      <c r="A535" s="555"/>
      <c r="B535" s="557"/>
      <c r="C535" s="176" t="s">
        <v>2143</v>
      </c>
      <c r="D535" s="164">
        <v>5.3700000000000004E-4</v>
      </c>
      <c r="E535" s="164">
        <v>5.3700000000000004E-4</v>
      </c>
      <c r="F535" s="560"/>
      <c r="G535" s="577"/>
      <c r="H535" s="190"/>
    </row>
    <row r="536" spans="1:8" ht="15" customHeight="1">
      <c r="A536" s="575"/>
      <c r="B536" s="576"/>
      <c r="C536" s="170" t="s">
        <v>885</v>
      </c>
      <c r="D536" s="171">
        <v>4.0400000000000001E-4</v>
      </c>
      <c r="E536" s="171">
        <v>4.0400000000000001E-4</v>
      </c>
      <c r="F536" s="560"/>
      <c r="G536" s="578"/>
      <c r="H536" s="190"/>
    </row>
    <row r="537" spans="1:8" ht="15" customHeight="1">
      <c r="A537" s="574" t="s">
        <v>734</v>
      </c>
      <c r="B537" s="557" t="s">
        <v>201</v>
      </c>
      <c r="C537" s="167" t="s">
        <v>365</v>
      </c>
      <c r="D537" s="164">
        <v>0</v>
      </c>
      <c r="E537" s="164">
        <v>0</v>
      </c>
      <c r="F537" s="560">
        <v>100</v>
      </c>
      <c r="G537" s="577" t="s">
        <v>450</v>
      </c>
      <c r="H537" s="154"/>
    </row>
    <row r="538" spans="1:8" ht="15" customHeight="1">
      <c r="A538" s="555"/>
      <c r="B538" s="557"/>
      <c r="C538" s="176" t="s">
        <v>2143</v>
      </c>
      <c r="D538" s="164">
        <v>1.6200000000000001E-4</v>
      </c>
      <c r="E538" s="164">
        <v>1.6200000000000001E-4</v>
      </c>
      <c r="F538" s="560"/>
      <c r="G538" s="577"/>
      <c r="H538" s="190"/>
    </row>
    <row r="539" spans="1:8" ht="15" customHeight="1">
      <c r="A539" s="575"/>
      <c r="B539" s="576"/>
      <c r="C539" s="170" t="s">
        <v>885</v>
      </c>
      <c r="D539" s="171">
        <v>1.4899999999999999E-4</v>
      </c>
      <c r="E539" s="171">
        <v>1.4899999999999999E-4</v>
      </c>
      <c r="F539" s="560"/>
      <c r="G539" s="578"/>
      <c r="H539" s="190"/>
    </row>
    <row r="540" spans="1:8" ht="15" customHeight="1">
      <c r="A540" s="585" t="s">
        <v>733</v>
      </c>
      <c r="B540" s="557" t="s">
        <v>202</v>
      </c>
      <c r="C540" s="167" t="s">
        <v>365</v>
      </c>
      <c r="D540" s="164">
        <v>0</v>
      </c>
      <c r="E540" s="164">
        <v>0</v>
      </c>
      <c r="F540" s="560">
        <v>100</v>
      </c>
      <c r="G540" s="577" t="s">
        <v>450</v>
      </c>
      <c r="H540" s="154"/>
    </row>
    <row r="541" spans="1:8" ht="15" customHeight="1">
      <c r="A541" s="586"/>
      <c r="B541" s="557"/>
      <c r="C541" s="176" t="s">
        <v>2143</v>
      </c>
      <c r="D541" s="164">
        <v>0</v>
      </c>
      <c r="E541" s="164">
        <v>0</v>
      </c>
      <c r="F541" s="560"/>
      <c r="G541" s="577"/>
      <c r="H541" s="190"/>
    </row>
    <row r="542" spans="1:8" ht="15" customHeight="1">
      <c r="A542" s="587"/>
      <c r="B542" s="576"/>
      <c r="C542" s="170" t="s">
        <v>885</v>
      </c>
      <c r="D542" s="171">
        <v>0</v>
      </c>
      <c r="E542" s="171">
        <v>0</v>
      </c>
      <c r="F542" s="560"/>
      <c r="G542" s="578"/>
      <c r="H542" s="190"/>
    </row>
    <row r="543" spans="1:8" ht="15" customHeight="1">
      <c r="A543" s="574" t="s">
        <v>732</v>
      </c>
      <c r="B543" s="579" t="s">
        <v>1791</v>
      </c>
      <c r="C543" s="167" t="s">
        <v>365</v>
      </c>
      <c r="D543" s="164">
        <v>0</v>
      </c>
      <c r="E543" s="164">
        <v>0</v>
      </c>
      <c r="F543" s="560" t="s">
        <v>2140</v>
      </c>
      <c r="G543" s="577" t="s">
        <v>450</v>
      </c>
      <c r="H543" s="192"/>
    </row>
    <row r="544" spans="1:8" ht="15" customHeight="1">
      <c r="A544" s="555"/>
      <c r="B544" s="579"/>
      <c r="C544" s="176" t="s">
        <v>2143</v>
      </c>
      <c r="D544" s="164" t="s">
        <v>2139</v>
      </c>
      <c r="E544" s="164" t="s">
        <v>2139</v>
      </c>
      <c r="F544" s="560"/>
      <c r="G544" s="577"/>
    </row>
    <row r="545" spans="1:11" ht="15" customHeight="1">
      <c r="A545" s="575"/>
      <c r="B545" s="580"/>
      <c r="C545" s="170" t="s">
        <v>885</v>
      </c>
      <c r="D545" s="171">
        <v>1.3749999999999999E-3</v>
      </c>
      <c r="E545" s="171">
        <v>1.3749999999999999E-3</v>
      </c>
      <c r="F545" s="560"/>
      <c r="G545" s="578"/>
    </row>
    <row r="546" spans="1:11" ht="15" customHeight="1">
      <c r="A546" s="172" t="s">
        <v>731</v>
      </c>
      <c r="B546" s="173" t="s">
        <v>1863</v>
      </c>
      <c r="C546" s="174"/>
      <c r="D546" s="158">
        <v>6.0499999999999996E-4</v>
      </c>
      <c r="E546" s="159">
        <v>6.0499999999999996E-4</v>
      </c>
      <c r="F546" s="152">
        <v>100</v>
      </c>
      <c r="G546" s="160" t="s">
        <v>450</v>
      </c>
      <c r="H546" s="154"/>
    </row>
    <row r="547" spans="1:11" ht="15" customHeight="1">
      <c r="A547" s="574" t="s">
        <v>730</v>
      </c>
      <c r="B547" s="557" t="s">
        <v>142</v>
      </c>
      <c r="C547" s="167" t="s">
        <v>365</v>
      </c>
      <c r="D547" s="164">
        <v>0</v>
      </c>
      <c r="E547" s="164">
        <v>0</v>
      </c>
      <c r="F547" s="560">
        <v>98.86</v>
      </c>
      <c r="G547" s="577" t="s">
        <v>2167</v>
      </c>
      <c r="H547" s="154"/>
    </row>
    <row r="548" spans="1:11" ht="15" customHeight="1">
      <c r="A548" s="555"/>
      <c r="B548" s="557"/>
      <c r="C548" s="176" t="s">
        <v>2143</v>
      </c>
      <c r="D548" s="164">
        <v>5.9400000000000002E-4</v>
      </c>
      <c r="E548" s="164">
        <v>5.9400000000000002E-4</v>
      </c>
      <c r="F548" s="560"/>
      <c r="G548" s="577"/>
      <c r="H548" s="190"/>
    </row>
    <row r="549" spans="1:11" ht="15" customHeight="1">
      <c r="A549" s="575"/>
      <c r="B549" s="576"/>
      <c r="C549" s="170" t="s">
        <v>885</v>
      </c>
      <c r="D549" s="171">
        <v>5.7899999999999998E-4</v>
      </c>
      <c r="E549" s="171">
        <v>5.7899999999999998E-4</v>
      </c>
      <c r="F549" s="560"/>
      <c r="G549" s="578"/>
      <c r="H549" s="190"/>
    </row>
    <row r="550" spans="1:11" ht="15" customHeight="1">
      <c r="A550" s="574" t="s">
        <v>729</v>
      </c>
      <c r="B550" s="557" t="s">
        <v>203</v>
      </c>
      <c r="C550" s="163" t="s">
        <v>365</v>
      </c>
      <c r="D550" s="164">
        <v>0</v>
      </c>
      <c r="E550" s="164">
        <v>0</v>
      </c>
      <c r="F550" s="560">
        <v>100</v>
      </c>
      <c r="G550" s="577" t="s">
        <v>450</v>
      </c>
      <c r="H550" s="154"/>
    </row>
    <row r="551" spans="1:11" ht="15" customHeight="1">
      <c r="A551" s="575"/>
      <c r="B551" s="576"/>
      <c r="C551" s="170" t="s">
        <v>885</v>
      </c>
      <c r="D551" s="151">
        <v>1.2400000000000001E-4</v>
      </c>
      <c r="E551" s="151">
        <v>1.2400000000000001E-4</v>
      </c>
      <c r="F551" s="560"/>
      <c r="G551" s="578"/>
      <c r="H551" s="190"/>
    </row>
    <row r="552" spans="1:11" ht="15" customHeight="1">
      <c r="A552" s="574" t="s">
        <v>728</v>
      </c>
      <c r="B552" s="557" t="s">
        <v>204</v>
      </c>
      <c r="C552" s="167" t="s">
        <v>365</v>
      </c>
      <c r="D552" s="164">
        <v>0</v>
      </c>
      <c r="E552" s="164">
        <v>0</v>
      </c>
      <c r="F552" s="560">
        <v>100</v>
      </c>
      <c r="G552" s="577" t="s">
        <v>450</v>
      </c>
      <c r="H552" s="154"/>
    </row>
    <row r="553" spans="1:11" ht="15" customHeight="1">
      <c r="A553" s="555"/>
      <c r="B553" s="557"/>
      <c r="C553" s="180" t="s">
        <v>886</v>
      </c>
      <c r="D553" s="164">
        <v>0</v>
      </c>
      <c r="E553" s="164">
        <v>0</v>
      </c>
      <c r="F553" s="560"/>
      <c r="G553" s="577"/>
      <c r="H553" s="190"/>
    </row>
    <row r="554" spans="1:11" ht="15" customHeight="1">
      <c r="A554" s="555"/>
      <c r="B554" s="557"/>
      <c r="C554" s="180" t="s">
        <v>921</v>
      </c>
      <c r="D554" s="181">
        <v>0</v>
      </c>
      <c r="E554" s="181">
        <v>0</v>
      </c>
      <c r="F554" s="560"/>
      <c r="G554" s="577"/>
      <c r="H554" s="190"/>
    </row>
    <row r="555" spans="1:11" ht="15" customHeight="1">
      <c r="A555" s="555"/>
      <c r="B555" s="557"/>
      <c r="C555" s="180" t="s">
        <v>920</v>
      </c>
      <c r="D555" s="181">
        <v>0</v>
      </c>
      <c r="E555" s="181">
        <v>0</v>
      </c>
      <c r="F555" s="560"/>
      <c r="G555" s="577"/>
      <c r="H555" s="190"/>
    </row>
    <row r="556" spans="1:11" ht="15" customHeight="1">
      <c r="A556" s="555"/>
      <c r="B556" s="557"/>
      <c r="C556" s="180" t="s">
        <v>919</v>
      </c>
      <c r="D556" s="181">
        <v>0</v>
      </c>
      <c r="E556" s="181">
        <v>0</v>
      </c>
      <c r="F556" s="560"/>
      <c r="G556" s="577"/>
      <c r="H556" s="190"/>
    </row>
    <row r="557" spans="1:11" ht="15" customHeight="1">
      <c r="A557" s="555"/>
      <c r="B557" s="557"/>
      <c r="C557" s="180" t="s">
        <v>918</v>
      </c>
      <c r="D557" s="181">
        <v>0</v>
      </c>
      <c r="E557" s="181">
        <v>0</v>
      </c>
      <c r="F557" s="560"/>
      <c r="G557" s="577"/>
      <c r="H557" s="190"/>
    </row>
    <row r="558" spans="1:11" ht="15" customHeight="1">
      <c r="A558" s="555"/>
      <c r="B558" s="557"/>
      <c r="C558" s="180" t="s">
        <v>1011</v>
      </c>
      <c r="D558" s="181">
        <v>0</v>
      </c>
      <c r="E558" s="181">
        <v>0</v>
      </c>
      <c r="F558" s="560"/>
      <c r="G558" s="577"/>
      <c r="H558" s="190"/>
      <c r="K558" s="211"/>
    </row>
    <row r="559" spans="1:11" ht="15" customHeight="1">
      <c r="A559" s="555"/>
      <c r="B559" s="557"/>
      <c r="C559" s="180" t="s">
        <v>1010</v>
      </c>
      <c r="D559" s="181">
        <v>0</v>
      </c>
      <c r="E559" s="181">
        <v>0</v>
      </c>
      <c r="F559" s="560"/>
      <c r="G559" s="577"/>
      <c r="H559" s="190"/>
    </row>
    <row r="560" spans="1:11" ht="15" customHeight="1">
      <c r="A560" s="555"/>
      <c r="B560" s="557"/>
      <c r="C560" s="176" t="s">
        <v>2180</v>
      </c>
      <c r="D560" s="181">
        <v>6.3E-5</v>
      </c>
      <c r="E560" s="181">
        <v>6.3E-5</v>
      </c>
      <c r="F560" s="560"/>
      <c r="G560" s="577"/>
      <c r="H560" s="190"/>
    </row>
    <row r="561" spans="1:8" ht="15" customHeight="1">
      <c r="A561" s="575"/>
      <c r="B561" s="576"/>
      <c r="C561" s="170" t="s">
        <v>885</v>
      </c>
      <c r="D561" s="171">
        <v>7.9999999999999996E-6</v>
      </c>
      <c r="E561" s="171">
        <v>7.9999999999999996E-6</v>
      </c>
      <c r="F561" s="560"/>
      <c r="G561" s="578"/>
      <c r="H561" s="190"/>
    </row>
    <row r="562" spans="1:8" ht="15" customHeight="1">
      <c r="A562" s="574" t="s">
        <v>727</v>
      </c>
      <c r="B562" s="557" t="s">
        <v>1015</v>
      </c>
      <c r="C562" s="167" t="s">
        <v>365</v>
      </c>
      <c r="D562" s="164">
        <v>0</v>
      </c>
      <c r="E562" s="164">
        <v>0</v>
      </c>
      <c r="F562" s="560">
        <v>97.46</v>
      </c>
      <c r="G562" s="577" t="s">
        <v>1761</v>
      </c>
      <c r="H562" s="154"/>
    </row>
    <row r="563" spans="1:8" ht="15" customHeight="1">
      <c r="A563" s="555"/>
      <c r="B563" s="557"/>
      <c r="C563" s="180" t="s">
        <v>886</v>
      </c>
      <c r="D563" s="164">
        <v>0</v>
      </c>
      <c r="E563" s="164">
        <v>0</v>
      </c>
      <c r="F563" s="560"/>
      <c r="G563" s="577"/>
      <c r="H563" s="190"/>
    </row>
    <row r="564" spans="1:8" ht="15" customHeight="1">
      <c r="A564" s="555"/>
      <c r="B564" s="557"/>
      <c r="C564" s="180" t="s">
        <v>921</v>
      </c>
      <c r="D564" s="181">
        <v>4.1399999999999998E-4</v>
      </c>
      <c r="E564" s="181">
        <v>4.1399999999999998E-4</v>
      </c>
      <c r="F564" s="560"/>
      <c r="G564" s="577"/>
      <c r="H564" s="190"/>
    </row>
    <row r="565" spans="1:8" ht="15" customHeight="1">
      <c r="A565" s="555"/>
      <c r="B565" s="557"/>
      <c r="C565" s="176" t="s">
        <v>2148</v>
      </c>
      <c r="D565" s="181">
        <v>7.7700000000000002E-4</v>
      </c>
      <c r="E565" s="181">
        <v>7.7700000000000002E-4</v>
      </c>
      <c r="F565" s="560"/>
      <c r="G565" s="577"/>
      <c r="H565" s="190"/>
    </row>
    <row r="566" spans="1:8" ht="15" customHeight="1">
      <c r="A566" s="575"/>
      <c r="B566" s="576"/>
      <c r="C566" s="170" t="s">
        <v>885</v>
      </c>
      <c r="D566" s="171">
        <v>7.5299999999999998E-4</v>
      </c>
      <c r="E566" s="171">
        <v>7.5299999999999998E-4</v>
      </c>
      <c r="F566" s="560"/>
      <c r="G566" s="578"/>
      <c r="H566" s="190"/>
    </row>
    <row r="567" spans="1:8" ht="15" customHeight="1">
      <c r="A567" s="574" t="s">
        <v>726</v>
      </c>
      <c r="B567" s="579" t="s">
        <v>205</v>
      </c>
      <c r="C567" s="167" t="s">
        <v>365</v>
      </c>
      <c r="D567" s="164">
        <v>0</v>
      </c>
      <c r="E567" s="164">
        <v>0</v>
      </c>
      <c r="F567" s="560" t="s">
        <v>2140</v>
      </c>
      <c r="G567" s="577" t="s">
        <v>450</v>
      </c>
      <c r="H567" s="154"/>
    </row>
    <row r="568" spans="1:8" ht="15" customHeight="1">
      <c r="A568" s="555"/>
      <c r="B568" s="579"/>
      <c r="C568" s="180" t="s">
        <v>886</v>
      </c>
      <c r="D568" s="164">
        <v>5.0000000000000004E-6</v>
      </c>
      <c r="E568" s="164">
        <v>5.0000000000000004E-6</v>
      </c>
      <c r="F568" s="560"/>
      <c r="G568" s="577"/>
      <c r="H568" s="190"/>
    </row>
    <row r="569" spans="1:8" ht="15" customHeight="1">
      <c r="A569" s="555"/>
      <c r="B569" s="579"/>
      <c r="C569" s="180" t="s">
        <v>921</v>
      </c>
      <c r="D569" s="181">
        <v>1.17E-4</v>
      </c>
      <c r="E569" s="181">
        <v>1.17E-4</v>
      </c>
      <c r="F569" s="560"/>
      <c r="G569" s="577"/>
      <c r="H569" s="190"/>
    </row>
    <row r="570" spans="1:8" ht="15" customHeight="1">
      <c r="A570" s="555"/>
      <c r="B570" s="579"/>
      <c r="C570" s="176" t="s">
        <v>2148</v>
      </c>
      <c r="D570" s="181" t="s">
        <v>2139</v>
      </c>
      <c r="E570" s="181" t="s">
        <v>2139</v>
      </c>
      <c r="F570" s="560"/>
      <c r="G570" s="577"/>
      <c r="H570" s="190"/>
    </row>
    <row r="571" spans="1:8" ht="15" customHeight="1">
      <c r="A571" s="575"/>
      <c r="B571" s="580"/>
      <c r="C571" s="170" t="s">
        <v>885</v>
      </c>
      <c r="D571" s="171">
        <v>1.2999999999999999E-4</v>
      </c>
      <c r="E571" s="171">
        <v>1.2999999999999999E-4</v>
      </c>
      <c r="F571" s="560"/>
      <c r="G571" s="578"/>
      <c r="H571" s="190"/>
    </row>
    <row r="572" spans="1:8" ht="15" customHeight="1">
      <c r="A572" s="574" t="s">
        <v>725</v>
      </c>
      <c r="B572" s="557" t="s">
        <v>1014</v>
      </c>
      <c r="C572" s="167" t="s">
        <v>365</v>
      </c>
      <c r="D572" s="164">
        <v>9.0000000000000002E-6</v>
      </c>
      <c r="E572" s="164">
        <v>9.0000000000000002E-6</v>
      </c>
      <c r="F572" s="560">
        <v>81.02</v>
      </c>
      <c r="G572" s="577" t="s">
        <v>1761</v>
      </c>
      <c r="H572" s="154"/>
    </row>
    <row r="573" spans="1:8" ht="15" customHeight="1">
      <c r="A573" s="555"/>
      <c r="B573" s="557"/>
      <c r="C573" s="176" t="s">
        <v>2143</v>
      </c>
      <c r="D573" s="188">
        <v>4.75E-4</v>
      </c>
      <c r="E573" s="164">
        <v>4.75E-4</v>
      </c>
      <c r="F573" s="560"/>
      <c r="G573" s="577"/>
      <c r="H573" s="190"/>
    </row>
    <row r="574" spans="1:8" ht="15" customHeight="1">
      <c r="A574" s="575"/>
      <c r="B574" s="576"/>
      <c r="C574" s="170" t="s">
        <v>885</v>
      </c>
      <c r="D574" s="171">
        <v>4.6500000000000003E-4</v>
      </c>
      <c r="E574" s="171">
        <v>4.6500000000000003E-4</v>
      </c>
      <c r="F574" s="560"/>
      <c r="G574" s="578"/>
      <c r="H574" s="190"/>
    </row>
    <row r="575" spans="1:8" ht="15" customHeight="1">
      <c r="A575" s="574" t="s">
        <v>724</v>
      </c>
      <c r="B575" s="557" t="s">
        <v>206</v>
      </c>
      <c r="C575" s="167" t="s">
        <v>365</v>
      </c>
      <c r="D575" s="164">
        <v>0</v>
      </c>
      <c r="E575" s="164">
        <v>0</v>
      </c>
      <c r="F575" s="560">
        <v>100</v>
      </c>
      <c r="G575" s="577" t="s">
        <v>450</v>
      </c>
      <c r="H575" s="154"/>
    </row>
    <row r="576" spans="1:8" ht="15" customHeight="1">
      <c r="A576" s="555"/>
      <c r="B576" s="557"/>
      <c r="C576" s="180" t="s">
        <v>886</v>
      </c>
      <c r="D576" s="164">
        <v>1.2E-4</v>
      </c>
      <c r="E576" s="164">
        <v>1.2E-4</v>
      </c>
      <c r="F576" s="560"/>
      <c r="G576" s="577"/>
      <c r="H576" s="190"/>
    </row>
    <row r="577" spans="1:8" ht="15" customHeight="1">
      <c r="A577" s="555"/>
      <c r="B577" s="557"/>
      <c r="C577" s="176" t="s">
        <v>2170</v>
      </c>
      <c r="D577" s="181">
        <v>2.1800000000000001E-4</v>
      </c>
      <c r="E577" s="181">
        <v>2.1800000000000001E-4</v>
      </c>
      <c r="F577" s="560"/>
      <c r="G577" s="577"/>
      <c r="H577" s="190"/>
    </row>
    <row r="578" spans="1:8" ht="15" customHeight="1">
      <c r="A578" s="575"/>
      <c r="B578" s="576"/>
      <c r="C578" s="170" t="s">
        <v>885</v>
      </c>
      <c r="D578" s="171">
        <v>1.17E-4</v>
      </c>
      <c r="E578" s="171">
        <v>1.17E-4</v>
      </c>
      <c r="F578" s="560"/>
      <c r="G578" s="578"/>
      <c r="H578" s="190"/>
    </row>
    <row r="579" spans="1:8" ht="15" customHeight="1">
      <c r="A579" s="172" t="s">
        <v>723</v>
      </c>
      <c r="B579" s="173" t="s">
        <v>2181</v>
      </c>
      <c r="C579" s="174"/>
      <c r="D579" s="158">
        <v>5.6800000000000004E-4</v>
      </c>
      <c r="E579" s="159">
        <v>5.6800000000000004E-4</v>
      </c>
      <c r="F579" s="152">
        <v>96.35</v>
      </c>
      <c r="G579" s="160" t="s">
        <v>2182</v>
      </c>
      <c r="H579" s="154"/>
    </row>
    <row r="580" spans="1:8" ht="15" customHeight="1">
      <c r="A580" s="172" t="s">
        <v>722</v>
      </c>
      <c r="B580" s="173" t="s">
        <v>122</v>
      </c>
      <c r="C580" s="174"/>
      <c r="D580" s="158">
        <v>4.8000000000000001E-4</v>
      </c>
      <c r="E580" s="159">
        <v>4.8000000000000001E-4</v>
      </c>
      <c r="F580" s="152">
        <v>100</v>
      </c>
      <c r="G580" s="160" t="s">
        <v>450</v>
      </c>
      <c r="H580" s="154"/>
    </row>
    <row r="581" spans="1:8" ht="15" customHeight="1">
      <c r="A581" s="574" t="s">
        <v>721</v>
      </c>
      <c r="B581" s="557" t="s">
        <v>1865</v>
      </c>
      <c r="C581" s="167" t="s">
        <v>365</v>
      </c>
      <c r="D581" s="188">
        <v>0</v>
      </c>
      <c r="E581" s="164">
        <v>0</v>
      </c>
      <c r="F581" s="560" t="s">
        <v>2140</v>
      </c>
      <c r="G581" s="577" t="s">
        <v>450</v>
      </c>
      <c r="H581" s="154"/>
    </row>
    <row r="582" spans="1:8" ht="15" customHeight="1">
      <c r="A582" s="555"/>
      <c r="B582" s="557"/>
      <c r="C582" s="176" t="s">
        <v>2143</v>
      </c>
      <c r="D582" s="188">
        <v>3.8299999999999999E-4</v>
      </c>
      <c r="E582" s="164">
        <v>3.8299999999999999E-4</v>
      </c>
      <c r="F582" s="560"/>
      <c r="G582" s="577"/>
      <c r="H582" s="190"/>
    </row>
    <row r="583" spans="1:8" ht="15" customHeight="1">
      <c r="A583" s="575"/>
      <c r="B583" s="576"/>
      <c r="C583" s="170" t="s">
        <v>885</v>
      </c>
      <c r="D583" s="171">
        <v>2.5799999999999998E-4</v>
      </c>
      <c r="E583" s="171">
        <v>2.5799999999999998E-4</v>
      </c>
      <c r="F583" s="560"/>
      <c r="G583" s="578"/>
      <c r="H583" s="190"/>
    </row>
    <row r="584" spans="1:8" ht="15" customHeight="1">
      <c r="A584" s="574" t="s">
        <v>720</v>
      </c>
      <c r="B584" s="557" t="s">
        <v>207</v>
      </c>
      <c r="C584" s="167" t="s">
        <v>365</v>
      </c>
      <c r="D584" s="164">
        <v>0</v>
      </c>
      <c r="E584" s="164">
        <v>0</v>
      </c>
      <c r="F584" s="560">
        <v>100</v>
      </c>
      <c r="G584" s="577" t="s">
        <v>450</v>
      </c>
      <c r="H584" s="154"/>
    </row>
    <row r="585" spans="1:8" ht="15" customHeight="1">
      <c r="A585" s="555"/>
      <c r="B585" s="557"/>
      <c r="C585" s="176" t="s">
        <v>2143</v>
      </c>
      <c r="D585" s="164">
        <v>4.5899999999999999E-4</v>
      </c>
      <c r="E585" s="164">
        <v>4.5899999999999999E-4</v>
      </c>
      <c r="F585" s="560"/>
      <c r="G585" s="577"/>
      <c r="H585" s="190"/>
    </row>
    <row r="586" spans="1:8" ht="15" customHeight="1">
      <c r="A586" s="575"/>
      <c r="B586" s="576"/>
      <c r="C586" s="170" t="s">
        <v>885</v>
      </c>
      <c r="D586" s="171">
        <v>4.5899999999999999E-4</v>
      </c>
      <c r="E586" s="171">
        <v>4.5899999999999999E-4</v>
      </c>
      <c r="F586" s="560"/>
      <c r="G586" s="578"/>
      <c r="H586" s="190"/>
    </row>
    <row r="587" spans="1:8" ht="15" customHeight="1">
      <c r="A587" s="172" t="s">
        <v>719</v>
      </c>
      <c r="B587" s="173" t="s">
        <v>139</v>
      </c>
      <c r="C587" s="174"/>
      <c r="D587" s="158">
        <v>5.8699999999999996E-4</v>
      </c>
      <c r="E587" s="159">
        <v>5.8699999999999996E-4</v>
      </c>
      <c r="F587" s="152">
        <v>100</v>
      </c>
      <c r="G587" s="160" t="s">
        <v>450</v>
      </c>
      <c r="H587" s="154"/>
    </row>
    <row r="588" spans="1:8" ht="15" customHeight="1">
      <c r="A588" s="172" t="s">
        <v>718</v>
      </c>
      <c r="B588" s="173" t="s">
        <v>1013</v>
      </c>
      <c r="C588" s="174"/>
      <c r="D588" s="158">
        <v>3.7800000000000003E-4</v>
      </c>
      <c r="E588" s="159">
        <v>3.7800000000000003E-4</v>
      </c>
      <c r="F588" s="152">
        <v>46.31</v>
      </c>
      <c r="G588" s="160" t="s">
        <v>1761</v>
      </c>
      <c r="H588" s="154"/>
    </row>
    <row r="589" spans="1:8" ht="15" customHeight="1">
      <c r="A589" s="172" t="s">
        <v>717</v>
      </c>
      <c r="B589" s="172" t="s">
        <v>119</v>
      </c>
      <c r="C589" s="174"/>
      <c r="D589" s="158">
        <v>3.8299999999999999E-4</v>
      </c>
      <c r="E589" s="159">
        <v>3.8299999999999999E-4</v>
      </c>
      <c r="F589" s="152">
        <v>69.81</v>
      </c>
      <c r="G589" s="160" t="s">
        <v>1761</v>
      </c>
      <c r="H589" s="154"/>
    </row>
    <row r="590" spans="1:8" ht="15" customHeight="1">
      <c r="A590" s="574" t="s">
        <v>716</v>
      </c>
      <c r="B590" s="579" t="s">
        <v>128</v>
      </c>
      <c r="C590" s="167" t="s">
        <v>365</v>
      </c>
      <c r="D590" s="164">
        <v>0</v>
      </c>
      <c r="E590" s="164">
        <v>0</v>
      </c>
      <c r="F590" s="560">
        <v>68.87</v>
      </c>
      <c r="G590" s="577" t="s">
        <v>1761</v>
      </c>
      <c r="H590" s="154"/>
    </row>
    <row r="591" spans="1:8" ht="15" customHeight="1">
      <c r="A591" s="555"/>
      <c r="B591" s="579"/>
      <c r="C591" s="186" t="s">
        <v>331</v>
      </c>
      <c r="D591" s="164">
        <v>3.7500000000000001E-4</v>
      </c>
      <c r="E591" s="164">
        <v>3.7500000000000001E-4</v>
      </c>
      <c r="F591" s="560"/>
      <c r="G591" s="577"/>
      <c r="H591" s="190"/>
    </row>
    <row r="592" spans="1:8" ht="15" customHeight="1">
      <c r="A592" s="575"/>
      <c r="B592" s="580"/>
      <c r="C592" s="170" t="s">
        <v>885</v>
      </c>
      <c r="D592" s="171">
        <v>3.5100000000000002E-4</v>
      </c>
      <c r="E592" s="171">
        <v>3.5100000000000002E-4</v>
      </c>
      <c r="F592" s="560"/>
      <c r="G592" s="578"/>
      <c r="H592" s="190"/>
    </row>
    <row r="593" spans="1:8" ht="15" customHeight="1">
      <c r="A593" s="172" t="s">
        <v>715</v>
      </c>
      <c r="B593" s="173" t="s">
        <v>115</v>
      </c>
      <c r="C593" s="174"/>
      <c r="D593" s="158">
        <v>5.6700000000000001E-4</v>
      </c>
      <c r="E593" s="159">
        <v>5.6700000000000001E-4</v>
      </c>
      <c r="F593" s="152">
        <v>97.96</v>
      </c>
      <c r="G593" s="160" t="s">
        <v>1762</v>
      </c>
      <c r="H593" s="154"/>
    </row>
    <row r="594" spans="1:8" ht="15" customHeight="1">
      <c r="A594" s="172" t="s">
        <v>714</v>
      </c>
      <c r="B594" s="173" t="s">
        <v>208</v>
      </c>
      <c r="C594" s="174"/>
      <c r="D594" s="158">
        <v>6.4700000000000001E-4</v>
      </c>
      <c r="E594" s="159">
        <v>6.4700000000000001E-4</v>
      </c>
      <c r="F594" s="152">
        <v>100</v>
      </c>
      <c r="G594" s="160" t="s">
        <v>450</v>
      </c>
      <c r="H594" s="154"/>
    </row>
    <row r="595" spans="1:8" ht="15" customHeight="1">
      <c r="A595" s="574" t="s">
        <v>713</v>
      </c>
      <c r="B595" s="557" t="s">
        <v>126</v>
      </c>
      <c r="C595" s="167" t="s">
        <v>365</v>
      </c>
      <c r="D595" s="164">
        <v>0</v>
      </c>
      <c r="E595" s="164">
        <v>0</v>
      </c>
      <c r="F595" s="560">
        <v>100</v>
      </c>
      <c r="G595" s="577" t="s">
        <v>450</v>
      </c>
      <c r="H595" s="154"/>
    </row>
    <row r="596" spans="1:8" ht="15" customHeight="1">
      <c r="A596" s="555"/>
      <c r="B596" s="557"/>
      <c r="C596" s="169" t="s">
        <v>331</v>
      </c>
      <c r="D596" s="164">
        <v>5.4299999999999997E-4</v>
      </c>
      <c r="E596" s="164">
        <v>5.4299999999999997E-4</v>
      </c>
      <c r="F596" s="560"/>
      <c r="G596" s="577"/>
      <c r="H596" s="190"/>
    </row>
    <row r="597" spans="1:8" ht="15" customHeight="1">
      <c r="A597" s="575"/>
      <c r="B597" s="576"/>
      <c r="C597" s="170" t="s">
        <v>885</v>
      </c>
      <c r="D597" s="171">
        <v>4.9399999999999997E-4</v>
      </c>
      <c r="E597" s="171">
        <v>4.9399999999999997E-4</v>
      </c>
      <c r="F597" s="560"/>
      <c r="G597" s="578"/>
      <c r="H597" s="190"/>
    </row>
    <row r="598" spans="1:8" ht="15" customHeight="1">
      <c r="A598" s="172" t="s">
        <v>712</v>
      </c>
      <c r="B598" s="173" t="s">
        <v>1012</v>
      </c>
      <c r="C598" s="174"/>
      <c r="D598" s="158">
        <v>4.2299999999999998E-4</v>
      </c>
      <c r="E598" s="159">
        <v>4.2299999999999998E-4</v>
      </c>
      <c r="F598" s="152" t="s">
        <v>2140</v>
      </c>
      <c r="G598" s="160" t="s">
        <v>450</v>
      </c>
      <c r="H598" s="154"/>
    </row>
    <row r="599" spans="1:8" ht="15" customHeight="1">
      <c r="A599" s="172" t="s">
        <v>711</v>
      </c>
      <c r="B599" s="173" t="s">
        <v>209</v>
      </c>
      <c r="C599" s="174"/>
      <c r="D599" s="158">
        <v>4.06E-4</v>
      </c>
      <c r="E599" s="159">
        <v>4.06E-4</v>
      </c>
      <c r="F599" s="152">
        <v>100</v>
      </c>
      <c r="G599" s="160" t="s">
        <v>450</v>
      </c>
      <c r="H599" s="154"/>
    </row>
    <row r="600" spans="1:8" ht="15" customHeight="1">
      <c r="A600" s="172" t="s">
        <v>710</v>
      </c>
      <c r="B600" s="173" t="s">
        <v>2183</v>
      </c>
      <c r="C600" s="174"/>
      <c r="D600" s="158">
        <v>4.5600000000000003E-4</v>
      </c>
      <c r="E600" s="159">
        <v>4.5600000000000003E-4</v>
      </c>
      <c r="F600" s="152">
        <v>100</v>
      </c>
      <c r="G600" s="160" t="s">
        <v>450</v>
      </c>
      <c r="H600" s="154"/>
    </row>
    <row r="601" spans="1:8" ht="15" customHeight="1">
      <c r="A601" s="172" t="s">
        <v>709</v>
      </c>
      <c r="B601" s="173" t="s">
        <v>210</v>
      </c>
      <c r="C601" s="174"/>
      <c r="D601" s="158">
        <v>4.3800000000000002E-4</v>
      </c>
      <c r="E601" s="159">
        <v>4.3800000000000002E-4</v>
      </c>
      <c r="F601" s="152">
        <v>100</v>
      </c>
      <c r="G601" s="160" t="s">
        <v>450</v>
      </c>
      <c r="H601" s="154"/>
    </row>
    <row r="602" spans="1:8" ht="15" customHeight="1">
      <c r="A602" s="172" t="s">
        <v>1866</v>
      </c>
      <c r="B602" s="173" t="s">
        <v>1867</v>
      </c>
      <c r="C602" s="174"/>
      <c r="D602" s="158">
        <v>4.5399999999999998E-4</v>
      </c>
      <c r="E602" s="159">
        <v>4.5399999999999998E-4</v>
      </c>
      <c r="F602" s="152">
        <v>100</v>
      </c>
      <c r="G602" s="160" t="s">
        <v>450</v>
      </c>
      <c r="H602" s="154"/>
    </row>
    <row r="603" spans="1:8" ht="15" customHeight="1">
      <c r="A603" s="574" t="s">
        <v>708</v>
      </c>
      <c r="B603" s="557" t="s">
        <v>2184</v>
      </c>
      <c r="C603" s="167" t="s">
        <v>365</v>
      </c>
      <c r="D603" s="164">
        <v>0</v>
      </c>
      <c r="E603" s="164">
        <v>0</v>
      </c>
      <c r="F603" s="560">
        <v>100</v>
      </c>
      <c r="G603" s="577" t="s">
        <v>450</v>
      </c>
      <c r="H603" s="154"/>
    </row>
    <row r="604" spans="1:8" ht="15" customHeight="1">
      <c r="A604" s="555"/>
      <c r="B604" s="557"/>
      <c r="C604" s="169" t="s">
        <v>331</v>
      </c>
      <c r="D604" s="164">
        <v>4.1899999999999999E-4</v>
      </c>
      <c r="E604" s="164">
        <v>4.1899999999999999E-4</v>
      </c>
      <c r="F604" s="560"/>
      <c r="G604" s="577"/>
      <c r="H604" s="190"/>
    </row>
    <row r="605" spans="1:8" ht="15" customHeight="1">
      <c r="A605" s="575"/>
      <c r="B605" s="576"/>
      <c r="C605" s="170" t="s">
        <v>885</v>
      </c>
      <c r="D605" s="171">
        <v>4.1899999999999999E-4</v>
      </c>
      <c r="E605" s="171">
        <v>4.1899999999999999E-4</v>
      </c>
      <c r="F605" s="560"/>
      <c r="G605" s="578"/>
      <c r="H605" s="190"/>
    </row>
    <row r="606" spans="1:8" ht="15" customHeight="1">
      <c r="A606" s="172" t="s">
        <v>707</v>
      </c>
      <c r="B606" s="173" t="s">
        <v>211</v>
      </c>
      <c r="C606" s="174"/>
      <c r="D606" s="158">
        <v>4.3800000000000002E-4</v>
      </c>
      <c r="E606" s="159">
        <v>4.3800000000000002E-4</v>
      </c>
      <c r="F606" s="152">
        <v>100</v>
      </c>
      <c r="G606" s="160" t="s">
        <v>450</v>
      </c>
      <c r="H606" s="154"/>
    </row>
    <row r="607" spans="1:8" ht="15" customHeight="1">
      <c r="A607" s="574" t="s">
        <v>706</v>
      </c>
      <c r="B607" s="557" t="s">
        <v>212</v>
      </c>
      <c r="C607" s="167" t="s">
        <v>365</v>
      </c>
      <c r="D607" s="164">
        <v>0</v>
      </c>
      <c r="E607" s="164">
        <v>0</v>
      </c>
      <c r="F607" s="560">
        <v>100</v>
      </c>
      <c r="G607" s="577" t="s">
        <v>450</v>
      </c>
      <c r="H607" s="154"/>
    </row>
    <row r="608" spans="1:8" ht="15" customHeight="1">
      <c r="A608" s="555"/>
      <c r="B608" s="557"/>
      <c r="C608" s="180" t="s">
        <v>886</v>
      </c>
      <c r="D608" s="164">
        <v>2.05E-4</v>
      </c>
      <c r="E608" s="164">
        <v>2.05E-4</v>
      </c>
      <c r="F608" s="560"/>
      <c r="G608" s="577"/>
      <c r="H608" s="190"/>
    </row>
    <row r="609" spans="1:9" ht="15" customHeight="1">
      <c r="A609" s="555"/>
      <c r="B609" s="557"/>
      <c r="C609" s="186" t="s">
        <v>898</v>
      </c>
      <c r="D609" s="181">
        <v>4.2099999999999999E-4</v>
      </c>
      <c r="E609" s="181">
        <v>4.2099999999999999E-4</v>
      </c>
      <c r="F609" s="560"/>
      <c r="G609" s="577"/>
      <c r="H609" s="190"/>
    </row>
    <row r="610" spans="1:9" ht="15" customHeight="1">
      <c r="A610" s="575"/>
      <c r="B610" s="576"/>
      <c r="C610" s="170" t="s">
        <v>885</v>
      </c>
      <c r="D610" s="171">
        <v>4.1199999999999999E-4</v>
      </c>
      <c r="E610" s="171">
        <v>4.1199999999999999E-4</v>
      </c>
      <c r="F610" s="560"/>
      <c r="G610" s="578"/>
      <c r="H610" s="190"/>
    </row>
    <row r="611" spans="1:9" ht="15" customHeight="1">
      <c r="A611" s="172" t="s">
        <v>2185</v>
      </c>
      <c r="B611" s="173" t="s">
        <v>2186</v>
      </c>
      <c r="C611" s="174"/>
      <c r="D611" s="158">
        <v>5.5800000000000001E-4</v>
      </c>
      <c r="E611" s="159">
        <v>5.5800000000000001E-4</v>
      </c>
      <c r="F611" s="152">
        <v>100</v>
      </c>
      <c r="G611" s="160" t="s">
        <v>450</v>
      </c>
      <c r="H611" s="154"/>
    </row>
    <row r="612" spans="1:9" ht="15" customHeight="1">
      <c r="A612" s="574" t="s">
        <v>705</v>
      </c>
      <c r="B612" s="583" t="s">
        <v>2187</v>
      </c>
      <c r="C612" s="167" t="s">
        <v>365</v>
      </c>
      <c r="D612" s="164">
        <v>0</v>
      </c>
      <c r="E612" s="164">
        <v>0</v>
      </c>
      <c r="F612" s="560">
        <v>94.23</v>
      </c>
      <c r="G612" s="577" t="s">
        <v>1761</v>
      </c>
      <c r="H612" s="192"/>
    </row>
    <row r="613" spans="1:9" ht="15" customHeight="1">
      <c r="A613" s="555"/>
      <c r="B613" s="583"/>
      <c r="C613" s="180" t="s">
        <v>886</v>
      </c>
      <c r="D613" s="164">
        <v>0</v>
      </c>
      <c r="E613" s="164">
        <v>0</v>
      </c>
      <c r="F613" s="560"/>
      <c r="G613" s="577"/>
    </row>
    <row r="614" spans="1:9" ht="15" customHeight="1">
      <c r="A614" s="555"/>
      <c r="B614" s="583"/>
      <c r="C614" s="180" t="s">
        <v>921</v>
      </c>
      <c r="D614" s="181">
        <v>0</v>
      </c>
      <c r="E614" s="181">
        <v>0</v>
      </c>
      <c r="F614" s="560"/>
      <c r="G614" s="577"/>
    </row>
    <row r="615" spans="1:9" ht="15" customHeight="1">
      <c r="A615" s="555"/>
      <c r="B615" s="583"/>
      <c r="C615" s="180" t="s">
        <v>920</v>
      </c>
      <c r="D615" s="181">
        <v>0</v>
      </c>
      <c r="E615" s="181">
        <v>0</v>
      </c>
      <c r="F615" s="560"/>
      <c r="G615" s="577"/>
    </row>
    <row r="616" spans="1:9" ht="15" customHeight="1">
      <c r="A616" s="555"/>
      <c r="B616" s="583"/>
      <c r="C616" s="180" t="s">
        <v>919</v>
      </c>
      <c r="D616" s="181">
        <v>0</v>
      </c>
      <c r="E616" s="181">
        <v>0</v>
      </c>
      <c r="F616" s="560"/>
      <c r="G616" s="577"/>
    </row>
    <row r="617" spans="1:9" ht="15" customHeight="1">
      <c r="A617" s="555"/>
      <c r="B617" s="583"/>
      <c r="C617" s="176" t="s">
        <v>2164</v>
      </c>
      <c r="D617" s="181">
        <v>5.2599999999999999E-4</v>
      </c>
      <c r="E617" s="181">
        <v>5.2599999999999999E-4</v>
      </c>
      <c r="F617" s="560"/>
      <c r="G617" s="577"/>
    </row>
    <row r="618" spans="1:9" ht="15" customHeight="1">
      <c r="A618" s="575"/>
      <c r="B618" s="584"/>
      <c r="C618" s="170" t="s">
        <v>885</v>
      </c>
      <c r="D618" s="171">
        <v>5.1800000000000001E-4</v>
      </c>
      <c r="E618" s="171">
        <v>5.1800000000000001E-4</v>
      </c>
      <c r="F618" s="560"/>
      <c r="G618" s="578"/>
    </row>
    <row r="619" spans="1:9" ht="15" customHeight="1">
      <c r="A619" s="585" t="s">
        <v>704</v>
      </c>
      <c r="B619" s="557" t="s">
        <v>85</v>
      </c>
      <c r="C619" s="167" t="s">
        <v>365</v>
      </c>
      <c r="D619" s="164">
        <v>0</v>
      </c>
      <c r="E619" s="164">
        <v>0</v>
      </c>
      <c r="F619" s="560">
        <v>97.84</v>
      </c>
      <c r="G619" s="577" t="s">
        <v>2188</v>
      </c>
      <c r="H619" s="154"/>
      <c r="I619" s="198"/>
    </row>
    <row r="620" spans="1:9" ht="15" customHeight="1">
      <c r="A620" s="586"/>
      <c r="B620" s="557"/>
      <c r="C620" s="180" t="s">
        <v>886</v>
      </c>
      <c r="D620" s="164">
        <v>0</v>
      </c>
      <c r="E620" s="164">
        <v>0</v>
      </c>
      <c r="F620" s="560"/>
      <c r="G620" s="577"/>
      <c r="H620" s="190"/>
    </row>
    <row r="621" spans="1:9" ht="15" customHeight="1">
      <c r="A621" s="586"/>
      <c r="B621" s="557"/>
      <c r="C621" s="180" t="s">
        <v>921</v>
      </c>
      <c r="D621" s="181">
        <v>0</v>
      </c>
      <c r="E621" s="181">
        <v>0</v>
      </c>
      <c r="F621" s="560"/>
      <c r="G621" s="577"/>
      <c r="H621" s="190"/>
    </row>
    <row r="622" spans="1:9" ht="15" customHeight="1">
      <c r="A622" s="586"/>
      <c r="B622" s="557"/>
      <c r="C622" s="176" t="s">
        <v>2148</v>
      </c>
      <c r="D622" s="181">
        <v>4.2099999999999999E-4</v>
      </c>
      <c r="E622" s="181">
        <v>4.2099999999999999E-4</v>
      </c>
      <c r="F622" s="560"/>
      <c r="G622" s="577"/>
      <c r="H622" s="190"/>
    </row>
    <row r="623" spans="1:9" ht="15" customHeight="1">
      <c r="A623" s="587"/>
      <c r="B623" s="576"/>
      <c r="C623" s="170" t="s">
        <v>885</v>
      </c>
      <c r="D623" s="171">
        <v>4.0000000000000002E-4</v>
      </c>
      <c r="E623" s="171">
        <v>4.0000000000000002E-4</v>
      </c>
      <c r="F623" s="560"/>
      <c r="G623" s="578"/>
      <c r="H623" s="190"/>
    </row>
    <row r="624" spans="1:9" ht="15" customHeight="1">
      <c r="A624" s="574" t="s">
        <v>703</v>
      </c>
      <c r="B624" s="579" t="s">
        <v>213</v>
      </c>
      <c r="C624" s="167" t="s">
        <v>365</v>
      </c>
      <c r="D624" s="164">
        <v>0</v>
      </c>
      <c r="E624" s="164">
        <v>0</v>
      </c>
      <c r="F624" s="560">
        <v>100</v>
      </c>
      <c r="G624" s="577"/>
      <c r="H624" s="192"/>
    </row>
    <row r="625" spans="1:9" ht="15" customHeight="1">
      <c r="A625" s="555"/>
      <c r="B625" s="579"/>
      <c r="C625" s="180" t="s">
        <v>886</v>
      </c>
      <c r="D625" s="164">
        <v>0</v>
      </c>
      <c r="E625" s="164">
        <v>0</v>
      </c>
      <c r="F625" s="560"/>
      <c r="G625" s="577"/>
    </row>
    <row r="626" spans="1:9" ht="15" customHeight="1">
      <c r="A626" s="555"/>
      <c r="B626" s="579"/>
      <c r="C626" s="180" t="s">
        <v>921</v>
      </c>
      <c r="D626" s="181">
        <v>0</v>
      </c>
      <c r="E626" s="181">
        <v>0</v>
      </c>
      <c r="F626" s="560"/>
      <c r="G626" s="577"/>
    </row>
    <row r="627" spans="1:9" ht="15" customHeight="1">
      <c r="A627" s="555"/>
      <c r="B627" s="579"/>
      <c r="C627" s="180" t="s">
        <v>920</v>
      </c>
      <c r="D627" s="181">
        <v>0</v>
      </c>
      <c r="E627" s="181">
        <v>0</v>
      </c>
      <c r="F627" s="560"/>
      <c r="G627" s="577"/>
    </row>
    <row r="628" spans="1:9" ht="15" customHeight="1">
      <c r="A628" s="555"/>
      <c r="B628" s="579"/>
      <c r="C628" s="180" t="s">
        <v>919</v>
      </c>
      <c r="D628" s="181">
        <v>0</v>
      </c>
      <c r="E628" s="181">
        <v>0</v>
      </c>
      <c r="F628" s="560"/>
      <c r="G628" s="577"/>
    </row>
    <row r="629" spans="1:9" ht="15" customHeight="1">
      <c r="A629" s="555"/>
      <c r="B629" s="579"/>
      <c r="C629" s="180" t="s">
        <v>918</v>
      </c>
      <c r="D629" s="181">
        <v>0</v>
      </c>
      <c r="E629" s="181">
        <v>0</v>
      </c>
      <c r="F629" s="560"/>
      <c r="G629" s="577"/>
    </row>
    <row r="630" spans="1:9" ht="15" customHeight="1">
      <c r="A630" s="555"/>
      <c r="B630" s="579"/>
      <c r="C630" s="180" t="s">
        <v>1011</v>
      </c>
      <c r="D630" s="181">
        <v>0</v>
      </c>
      <c r="E630" s="181">
        <v>0</v>
      </c>
      <c r="F630" s="560"/>
      <c r="G630" s="577"/>
    </row>
    <row r="631" spans="1:9" ht="15" customHeight="1">
      <c r="A631" s="555"/>
      <c r="B631" s="579"/>
      <c r="C631" s="180" t="s">
        <v>1010</v>
      </c>
      <c r="D631" s="181">
        <v>0</v>
      </c>
      <c r="E631" s="181">
        <v>0</v>
      </c>
      <c r="F631" s="560"/>
      <c r="G631" s="577"/>
    </row>
    <row r="632" spans="1:9" ht="15" customHeight="1">
      <c r="A632" s="555"/>
      <c r="B632" s="579"/>
      <c r="C632" s="180" t="s">
        <v>1009</v>
      </c>
      <c r="D632" s="181">
        <v>0</v>
      </c>
      <c r="E632" s="181">
        <v>0</v>
      </c>
      <c r="F632" s="560"/>
      <c r="G632" s="577"/>
    </row>
    <row r="633" spans="1:9" ht="15" customHeight="1">
      <c r="A633" s="555"/>
      <c r="B633" s="579"/>
      <c r="C633" s="180" t="s">
        <v>1021</v>
      </c>
      <c r="D633" s="181">
        <v>0</v>
      </c>
      <c r="E633" s="181">
        <v>0</v>
      </c>
      <c r="F633" s="560"/>
      <c r="G633" s="577"/>
    </row>
    <row r="634" spans="1:9" ht="15" customHeight="1">
      <c r="A634" s="555"/>
      <c r="B634" s="579"/>
      <c r="C634" s="180" t="s">
        <v>1024</v>
      </c>
      <c r="D634" s="181">
        <v>0</v>
      </c>
      <c r="E634" s="181">
        <v>0</v>
      </c>
      <c r="F634" s="560"/>
      <c r="G634" s="577"/>
    </row>
    <row r="635" spans="1:9" ht="15" customHeight="1">
      <c r="A635" s="555"/>
      <c r="B635" s="579"/>
      <c r="C635" s="180" t="s">
        <v>1038</v>
      </c>
      <c r="D635" s="181">
        <v>0</v>
      </c>
      <c r="E635" s="181">
        <v>0</v>
      </c>
      <c r="F635" s="560"/>
      <c r="G635" s="577"/>
    </row>
    <row r="636" spans="1:9" ht="15" customHeight="1">
      <c r="A636" s="555"/>
      <c r="B636" s="579"/>
      <c r="C636" s="176" t="s">
        <v>2189</v>
      </c>
      <c r="D636" s="181">
        <v>4.5199999999999998E-4</v>
      </c>
      <c r="E636" s="181">
        <v>4.5199999999999998E-4</v>
      </c>
      <c r="F636" s="560"/>
      <c r="G636" s="577"/>
    </row>
    <row r="637" spans="1:9" ht="15" customHeight="1">
      <c r="A637" s="575"/>
      <c r="B637" s="580"/>
      <c r="C637" s="170" t="s">
        <v>885</v>
      </c>
      <c r="D637" s="171">
        <v>4.2099999999999999E-4</v>
      </c>
      <c r="E637" s="171">
        <v>4.2099999999999999E-4</v>
      </c>
      <c r="F637" s="560"/>
      <c r="G637" s="578"/>
    </row>
    <row r="638" spans="1:9" ht="15" customHeight="1">
      <c r="A638" s="574" t="s">
        <v>702</v>
      </c>
      <c r="B638" s="579" t="s">
        <v>1008</v>
      </c>
      <c r="C638" s="167" t="s">
        <v>365</v>
      </c>
      <c r="D638" s="164">
        <v>0</v>
      </c>
      <c r="E638" s="164">
        <v>0</v>
      </c>
      <c r="F638" s="560">
        <v>99.74</v>
      </c>
      <c r="G638" s="577" t="s">
        <v>2190</v>
      </c>
      <c r="H638" s="192"/>
      <c r="I638" s="198"/>
    </row>
    <row r="639" spans="1:9" ht="15" customHeight="1">
      <c r="A639" s="555"/>
      <c r="B639" s="579"/>
      <c r="C639" s="176" t="s">
        <v>2143</v>
      </c>
      <c r="D639" s="164">
        <v>4.1100000000000002E-4</v>
      </c>
      <c r="E639" s="164">
        <v>4.1100000000000002E-4</v>
      </c>
      <c r="F639" s="560"/>
      <c r="G639" s="577"/>
    </row>
    <row r="640" spans="1:9" ht="15" customHeight="1">
      <c r="A640" s="575"/>
      <c r="B640" s="580"/>
      <c r="C640" s="170" t="s">
        <v>885</v>
      </c>
      <c r="D640" s="171">
        <v>3.7599999999999998E-4</v>
      </c>
      <c r="E640" s="171">
        <v>3.7599999999999998E-4</v>
      </c>
      <c r="F640" s="560"/>
      <c r="G640" s="578"/>
    </row>
    <row r="641" spans="1:8" ht="15" customHeight="1">
      <c r="A641" s="574" t="s">
        <v>701</v>
      </c>
      <c r="B641" s="557" t="s">
        <v>86</v>
      </c>
      <c r="C641" s="167" t="s">
        <v>365</v>
      </c>
      <c r="D641" s="164">
        <v>0</v>
      </c>
      <c r="E641" s="164">
        <v>0</v>
      </c>
      <c r="F641" s="560">
        <v>99.97</v>
      </c>
      <c r="G641" s="577" t="s">
        <v>1761</v>
      </c>
      <c r="H641" s="154"/>
    </row>
    <row r="642" spans="1:8" ht="15" customHeight="1">
      <c r="A642" s="555"/>
      <c r="B642" s="557"/>
      <c r="C642" s="176" t="s">
        <v>2143</v>
      </c>
      <c r="D642" s="164">
        <v>4.55E-4</v>
      </c>
      <c r="E642" s="164">
        <v>4.55E-4</v>
      </c>
      <c r="F642" s="560"/>
      <c r="G642" s="577"/>
      <c r="H642" s="190"/>
    </row>
    <row r="643" spans="1:8" ht="15" customHeight="1">
      <c r="A643" s="575"/>
      <c r="B643" s="576"/>
      <c r="C643" s="170" t="s">
        <v>885</v>
      </c>
      <c r="D643" s="171">
        <v>4.3100000000000001E-4</v>
      </c>
      <c r="E643" s="171">
        <v>4.3100000000000001E-4</v>
      </c>
      <c r="F643" s="560"/>
      <c r="G643" s="578"/>
      <c r="H643" s="190"/>
    </row>
    <row r="644" spans="1:8" ht="15" customHeight="1">
      <c r="A644" s="574" t="s">
        <v>700</v>
      </c>
      <c r="B644" s="579" t="s">
        <v>2191</v>
      </c>
      <c r="C644" s="167" t="s">
        <v>365</v>
      </c>
      <c r="D644" s="164">
        <v>0</v>
      </c>
      <c r="E644" s="164">
        <v>0</v>
      </c>
      <c r="F644" s="560">
        <v>98.65</v>
      </c>
      <c r="G644" s="577" t="s">
        <v>1761</v>
      </c>
      <c r="H644" s="154"/>
    </row>
    <row r="645" spans="1:8" ht="15" customHeight="1">
      <c r="A645" s="555"/>
      <c r="B645" s="579"/>
      <c r="C645" s="180" t="s">
        <v>886</v>
      </c>
      <c r="D645" s="188">
        <v>0</v>
      </c>
      <c r="E645" s="164">
        <v>0</v>
      </c>
      <c r="F645" s="560"/>
      <c r="G645" s="577"/>
      <c r="H645" s="190"/>
    </row>
    <row r="646" spans="1:8" ht="15" customHeight="1">
      <c r="A646" s="555"/>
      <c r="B646" s="579"/>
      <c r="C646" s="180" t="s">
        <v>921</v>
      </c>
      <c r="D646" s="181">
        <v>0</v>
      </c>
      <c r="E646" s="181">
        <v>0</v>
      </c>
      <c r="F646" s="560"/>
      <c r="G646" s="577"/>
      <c r="H646" s="190"/>
    </row>
    <row r="647" spans="1:8" ht="15" customHeight="1">
      <c r="A647" s="555"/>
      <c r="B647" s="579"/>
      <c r="C647" s="180" t="s">
        <v>920</v>
      </c>
      <c r="D647" s="181">
        <v>0</v>
      </c>
      <c r="E647" s="181">
        <v>0</v>
      </c>
      <c r="F647" s="560"/>
      <c r="G647" s="577"/>
      <c r="H647" s="190"/>
    </row>
    <row r="648" spans="1:8" ht="15" customHeight="1">
      <c r="A648" s="555"/>
      <c r="B648" s="579"/>
      <c r="C648" s="180" t="s">
        <v>919</v>
      </c>
      <c r="D648" s="181">
        <v>0</v>
      </c>
      <c r="E648" s="181">
        <v>0</v>
      </c>
      <c r="F648" s="560"/>
      <c r="G648" s="577"/>
      <c r="H648" s="190"/>
    </row>
    <row r="649" spans="1:8" ht="15" customHeight="1">
      <c r="A649" s="555"/>
      <c r="B649" s="579"/>
      <c r="C649" s="180" t="s">
        <v>918</v>
      </c>
      <c r="D649" s="181">
        <v>0</v>
      </c>
      <c r="E649" s="181">
        <v>0</v>
      </c>
      <c r="F649" s="560"/>
      <c r="G649" s="577"/>
      <c r="H649" s="190"/>
    </row>
    <row r="650" spans="1:8" ht="15" customHeight="1">
      <c r="A650" s="555"/>
      <c r="B650" s="579"/>
      <c r="C650" s="180" t="s">
        <v>1011</v>
      </c>
      <c r="D650" s="181">
        <v>0</v>
      </c>
      <c r="E650" s="181">
        <v>0</v>
      </c>
      <c r="F650" s="560"/>
      <c r="G650" s="577"/>
      <c r="H650" s="190"/>
    </row>
    <row r="651" spans="1:8" ht="15" customHeight="1">
      <c r="A651" s="555"/>
      <c r="B651" s="579"/>
      <c r="C651" s="180" t="s">
        <v>1010</v>
      </c>
      <c r="D651" s="181">
        <v>0</v>
      </c>
      <c r="E651" s="181">
        <v>0</v>
      </c>
      <c r="F651" s="560"/>
      <c r="G651" s="577"/>
      <c r="H651" s="190"/>
    </row>
    <row r="652" spans="1:8" ht="15" customHeight="1">
      <c r="A652" s="555"/>
      <c r="B652" s="579"/>
      <c r="C652" s="180" t="s">
        <v>1009</v>
      </c>
      <c r="D652" s="181">
        <v>0</v>
      </c>
      <c r="E652" s="181">
        <v>0</v>
      </c>
      <c r="F652" s="560"/>
      <c r="G652" s="577"/>
      <c r="H652" s="190"/>
    </row>
    <row r="653" spans="1:8" ht="15" customHeight="1">
      <c r="A653" s="555"/>
      <c r="B653" s="579"/>
      <c r="C653" s="176" t="s">
        <v>2172</v>
      </c>
      <c r="D653" s="181">
        <v>4.15E-4</v>
      </c>
      <c r="E653" s="181">
        <v>4.15E-4</v>
      </c>
      <c r="F653" s="560"/>
      <c r="G653" s="577"/>
      <c r="H653" s="190"/>
    </row>
    <row r="654" spans="1:8" ht="15" customHeight="1">
      <c r="A654" s="575"/>
      <c r="B654" s="580"/>
      <c r="C654" s="165" t="s">
        <v>885</v>
      </c>
      <c r="D654" s="187">
        <v>3.9599999999999998E-4</v>
      </c>
      <c r="E654" s="187">
        <v>3.9599999999999998E-4</v>
      </c>
      <c r="F654" s="560"/>
      <c r="G654" s="578"/>
      <c r="H654" s="190"/>
    </row>
    <row r="655" spans="1:8" ht="15" customHeight="1">
      <c r="A655" s="574" t="s">
        <v>699</v>
      </c>
      <c r="B655" s="579" t="s">
        <v>87</v>
      </c>
      <c r="C655" s="167" t="s">
        <v>365</v>
      </c>
      <c r="D655" s="188">
        <v>0</v>
      </c>
      <c r="E655" s="164">
        <v>0</v>
      </c>
      <c r="F655" s="560">
        <v>97.39</v>
      </c>
      <c r="G655" s="577" t="s">
        <v>1761</v>
      </c>
      <c r="H655" s="192"/>
    </row>
    <row r="656" spans="1:8" ht="15" customHeight="1">
      <c r="A656" s="555"/>
      <c r="B656" s="579"/>
      <c r="C656" s="180" t="s">
        <v>886</v>
      </c>
      <c r="D656" s="164">
        <v>0</v>
      </c>
      <c r="E656" s="164">
        <v>0</v>
      </c>
      <c r="F656" s="560"/>
      <c r="G656" s="577"/>
    </row>
    <row r="657" spans="1:8" ht="15" customHeight="1">
      <c r="A657" s="555"/>
      <c r="B657" s="579"/>
      <c r="C657" s="180" t="s">
        <v>921</v>
      </c>
      <c r="D657" s="181">
        <v>0</v>
      </c>
      <c r="E657" s="181">
        <v>0</v>
      </c>
      <c r="F657" s="560"/>
      <c r="G657" s="577"/>
    </row>
    <row r="658" spans="1:8" ht="15" customHeight="1">
      <c r="A658" s="555"/>
      <c r="B658" s="579"/>
      <c r="C658" s="180" t="s">
        <v>920</v>
      </c>
      <c r="D658" s="181">
        <v>0</v>
      </c>
      <c r="E658" s="181">
        <v>0</v>
      </c>
      <c r="F658" s="560"/>
      <c r="G658" s="577"/>
    </row>
    <row r="659" spans="1:8" ht="15" customHeight="1">
      <c r="A659" s="555"/>
      <c r="B659" s="579"/>
      <c r="C659" s="180" t="s">
        <v>919</v>
      </c>
      <c r="D659" s="181">
        <v>0</v>
      </c>
      <c r="E659" s="181">
        <v>0</v>
      </c>
      <c r="F659" s="560"/>
      <c r="G659" s="577"/>
    </row>
    <row r="660" spans="1:8" ht="15" customHeight="1">
      <c r="A660" s="555"/>
      <c r="B660" s="579"/>
      <c r="C660" s="180" t="s">
        <v>918</v>
      </c>
      <c r="D660" s="181">
        <v>0</v>
      </c>
      <c r="E660" s="181">
        <v>0</v>
      </c>
      <c r="F660" s="560"/>
      <c r="G660" s="577"/>
    </row>
    <row r="661" spans="1:8" ht="15" customHeight="1">
      <c r="A661" s="555"/>
      <c r="B661" s="579"/>
      <c r="C661" s="180" t="s">
        <v>1011</v>
      </c>
      <c r="D661" s="181">
        <v>3.8699999999999997E-4</v>
      </c>
      <c r="E661" s="181">
        <v>3.8699999999999997E-4</v>
      </c>
      <c r="F661" s="560"/>
      <c r="G661" s="577"/>
    </row>
    <row r="662" spans="1:8" ht="15" customHeight="1">
      <c r="A662" s="555"/>
      <c r="B662" s="579"/>
      <c r="C662" s="176" t="s">
        <v>2166</v>
      </c>
      <c r="D662" s="181">
        <v>4.84E-4</v>
      </c>
      <c r="E662" s="181">
        <v>4.84E-4</v>
      </c>
      <c r="F662" s="560"/>
      <c r="G662" s="577"/>
    </row>
    <row r="663" spans="1:8" ht="15" customHeight="1">
      <c r="A663" s="575"/>
      <c r="B663" s="580"/>
      <c r="C663" s="170" t="s">
        <v>885</v>
      </c>
      <c r="D663" s="171">
        <v>4.7199999999999998E-4</v>
      </c>
      <c r="E663" s="171">
        <v>4.7199999999999998E-4</v>
      </c>
      <c r="F663" s="560"/>
      <c r="G663" s="578"/>
    </row>
    <row r="664" spans="1:8" ht="15" customHeight="1">
      <c r="A664" s="574" t="s">
        <v>698</v>
      </c>
      <c r="B664" s="557" t="s">
        <v>88</v>
      </c>
      <c r="C664" s="167" t="s">
        <v>365</v>
      </c>
      <c r="D664" s="164">
        <v>0</v>
      </c>
      <c r="E664" s="164">
        <v>0</v>
      </c>
      <c r="F664" s="560">
        <v>100</v>
      </c>
      <c r="G664" s="577" t="s">
        <v>450</v>
      </c>
      <c r="H664" s="154"/>
    </row>
    <row r="665" spans="1:8" ht="15" customHeight="1">
      <c r="A665" s="555"/>
      <c r="B665" s="557"/>
      <c r="C665" s="180" t="s">
        <v>886</v>
      </c>
      <c r="D665" s="164">
        <v>0</v>
      </c>
      <c r="E665" s="164">
        <v>0</v>
      </c>
      <c r="F665" s="560"/>
      <c r="G665" s="577"/>
      <c r="H665" s="190"/>
    </row>
    <row r="666" spans="1:8" ht="15" customHeight="1">
      <c r="A666" s="555"/>
      <c r="B666" s="557"/>
      <c r="C666" s="186" t="s">
        <v>898</v>
      </c>
      <c r="D666" s="181">
        <v>4.57E-4</v>
      </c>
      <c r="E666" s="181">
        <v>4.57E-4</v>
      </c>
      <c r="F666" s="560"/>
      <c r="G666" s="577"/>
      <c r="H666" s="190"/>
    </row>
    <row r="667" spans="1:8" ht="15" customHeight="1">
      <c r="A667" s="575"/>
      <c r="B667" s="576"/>
      <c r="C667" s="170" t="s">
        <v>885</v>
      </c>
      <c r="D667" s="171">
        <v>4.4799999999999999E-4</v>
      </c>
      <c r="E667" s="171">
        <v>4.4799999999999999E-4</v>
      </c>
      <c r="F667" s="560"/>
      <c r="G667" s="578"/>
      <c r="H667" s="190"/>
    </row>
    <row r="668" spans="1:8" ht="15" customHeight="1">
      <c r="A668" s="574" t="s">
        <v>697</v>
      </c>
      <c r="B668" s="581" t="s">
        <v>89</v>
      </c>
      <c r="C668" s="167" t="s">
        <v>365</v>
      </c>
      <c r="D668" s="164">
        <v>0</v>
      </c>
      <c r="E668" s="164">
        <v>0</v>
      </c>
      <c r="F668" s="560">
        <v>99.74</v>
      </c>
      <c r="G668" s="577" t="s">
        <v>1761</v>
      </c>
      <c r="H668" s="192"/>
    </row>
    <row r="669" spans="1:8" ht="15" customHeight="1">
      <c r="A669" s="555"/>
      <c r="B669" s="581"/>
      <c r="C669" s="176" t="s">
        <v>2143</v>
      </c>
      <c r="D669" s="164">
        <v>4.7199999999999998E-4</v>
      </c>
      <c r="E669" s="164">
        <v>4.7199999999999998E-4</v>
      </c>
      <c r="F669" s="560"/>
      <c r="G669" s="577"/>
    </row>
    <row r="670" spans="1:8" ht="15" customHeight="1">
      <c r="A670" s="600"/>
      <c r="B670" s="581"/>
      <c r="C670" s="186" t="s">
        <v>885</v>
      </c>
      <c r="D670" s="212">
        <v>4.4900000000000002E-4</v>
      </c>
      <c r="E670" s="204">
        <v>4.4900000000000002E-4</v>
      </c>
      <c r="F670" s="601"/>
      <c r="G670" s="577"/>
    </row>
    <row r="671" spans="1:8" ht="15" customHeight="1">
      <c r="A671" s="555" t="s">
        <v>696</v>
      </c>
      <c r="B671" s="602" t="s">
        <v>90</v>
      </c>
      <c r="C671" s="213" t="s">
        <v>365</v>
      </c>
      <c r="D671" s="214">
        <v>0</v>
      </c>
      <c r="E671" s="215">
        <v>0</v>
      </c>
      <c r="F671" s="605">
        <v>100</v>
      </c>
      <c r="G671" s="608" t="s">
        <v>450</v>
      </c>
      <c r="H671" s="154"/>
    </row>
    <row r="672" spans="1:8" ht="15" customHeight="1">
      <c r="A672" s="555"/>
      <c r="B672" s="603"/>
      <c r="C672" s="176" t="s">
        <v>2143</v>
      </c>
      <c r="D672" s="164">
        <v>6.8499999999999995E-4</v>
      </c>
      <c r="E672" s="164">
        <v>6.8499999999999995E-4</v>
      </c>
      <c r="F672" s="606"/>
      <c r="G672" s="609"/>
      <c r="H672" s="190"/>
    </row>
    <row r="673" spans="1:8" ht="15" customHeight="1">
      <c r="A673" s="555"/>
      <c r="B673" s="604"/>
      <c r="C673" s="216" t="s">
        <v>885</v>
      </c>
      <c r="D673" s="217">
        <v>6.7699999999999998E-4</v>
      </c>
      <c r="E673" s="217">
        <v>6.7699999999999998E-4</v>
      </c>
      <c r="F673" s="607"/>
      <c r="G673" s="610"/>
      <c r="H673" s="190"/>
    </row>
    <row r="674" spans="1:8" ht="15" customHeight="1">
      <c r="A674" s="218" t="s">
        <v>695</v>
      </c>
      <c r="B674" s="219" t="s">
        <v>214</v>
      </c>
      <c r="C674" s="220"/>
      <c r="D674" s="150">
        <v>4.8999999999999998E-4</v>
      </c>
      <c r="E674" s="151">
        <v>4.8999999999999998E-4</v>
      </c>
      <c r="F674" s="210">
        <v>100</v>
      </c>
      <c r="G674" s="153" t="s">
        <v>450</v>
      </c>
      <c r="H674" s="154"/>
    </row>
    <row r="675" spans="1:8" ht="15" customHeight="1">
      <c r="A675" s="172" t="s">
        <v>694</v>
      </c>
      <c r="B675" s="173" t="s">
        <v>215</v>
      </c>
      <c r="C675" s="174"/>
      <c r="D675" s="158">
        <v>4.64E-4</v>
      </c>
      <c r="E675" s="159">
        <v>4.64E-4</v>
      </c>
      <c r="F675" s="152">
        <v>52.73</v>
      </c>
      <c r="G675" s="160" t="s">
        <v>1854</v>
      </c>
      <c r="H675" s="154"/>
    </row>
    <row r="676" spans="1:8" ht="15" customHeight="1">
      <c r="A676" s="172" t="s">
        <v>693</v>
      </c>
      <c r="B676" s="173" t="s">
        <v>1006</v>
      </c>
      <c r="C676" s="174"/>
      <c r="D676" s="158">
        <v>4.26E-4</v>
      </c>
      <c r="E676" s="159">
        <v>4.26E-4</v>
      </c>
      <c r="F676" s="152">
        <v>100</v>
      </c>
      <c r="G676" s="160" t="s">
        <v>450</v>
      </c>
      <c r="H676" s="154"/>
    </row>
    <row r="677" spans="1:8" ht="15" customHeight="1">
      <c r="A677" s="172" t="s">
        <v>692</v>
      </c>
      <c r="B677" s="173" t="s">
        <v>216</v>
      </c>
      <c r="C677" s="174"/>
      <c r="D677" s="158">
        <v>6.78E-4</v>
      </c>
      <c r="E677" s="159">
        <v>6.78E-4</v>
      </c>
      <c r="F677" s="152">
        <v>100</v>
      </c>
      <c r="G677" s="160" t="s">
        <v>450</v>
      </c>
      <c r="H677" s="154"/>
    </row>
    <row r="678" spans="1:8" ht="15" customHeight="1">
      <c r="A678" s="172" t="s">
        <v>691</v>
      </c>
      <c r="B678" s="173" t="s">
        <v>217</v>
      </c>
      <c r="C678" s="174"/>
      <c r="D678" s="158">
        <v>4.1899999999999999E-4</v>
      </c>
      <c r="E678" s="159">
        <v>4.1899999999999999E-4</v>
      </c>
      <c r="F678" s="152">
        <v>100</v>
      </c>
      <c r="G678" s="160" t="s">
        <v>450</v>
      </c>
      <c r="H678" s="154"/>
    </row>
    <row r="679" spans="1:8" ht="15" customHeight="1">
      <c r="A679" s="172" t="s">
        <v>690</v>
      </c>
      <c r="B679" s="173" t="s">
        <v>1869</v>
      </c>
      <c r="C679" s="174"/>
      <c r="D679" s="158">
        <v>3.2400000000000001E-4</v>
      </c>
      <c r="E679" s="159">
        <v>3.2400000000000001E-4</v>
      </c>
      <c r="F679" s="152">
        <v>100</v>
      </c>
      <c r="G679" s="160" t="s">
        <v>450</v>
      </c>
      <c r="H679" s="154"/>
    </row>
    <row r="680" spans="1:8" ht="15" customHeight="1">
      <c r="A680" s="172" t="s">
        <v>689</v>
      </c>
      <c r="B680" s="173" t="s">
        <v>218</v>
      </c>
      <c r="C680" s="174"/>
      <c r="D680" s="175">
        <v>4.3899999999999999E-4</v>
      </c>
      <c r="E680" s="159">
        <v>4.3899999999999999E-4</v>
      </c>
      <c r="F680" s="152">
        <v>100</v>
      </c>
      <c r="G680" s="160" t="s">
        <v>450</v>
      </c>
      <c r="H680" s="154"/>
    </row>
    <row r="681" spans="1:8" ht="15" customHeight="1">
      <c r="A681" s="574" t="s">
        <v>688</v>
      </c>
      <c r="B681" s="557" t="s">
        <v>219</v>
      </c>
      <c r="C681" s="167" t="s">
        <v>365</v>
      </c>
      <c r="D681" s="164">
        <v>0</v>
      </c>
      <c r="E681" s="164">
        <v>0</v>
      </c>
      <c r="F681" s="560" t="s">
        <v>2140</v>
      </c>
      <c r="G681" s="577" t="s">
        <v>450</v>
      </c>
      <c r="H681" s="154"/>
    </row>
    <row r="682" spans="1:8" ht="15" customHeight="1">
      <c r="A682" s="555"/>
      <c r="B682" s="557"/>
      <c r="C682" s="176" t="s">
        <v>2143</v>
      </c>
      <c r="D682" s="164">
        <v>0</v>
      </c>
      <c r="E682" s="164">
        <v>0</v>
      </c>
      <c r="F682" s="560"/>
      <c r="G682" s="577"/>
      <c r="H682" s="190"/>
    </row>
    <row r="683" spans="1:8" ht="15" customHeight="1">
      <c r="A683" s="575"/>
      <c r="B683" s="576"/>
      <c r="C683" s="170" t="s">
        <v>885</v>
      </c>
      <c r="D683" s="171">
        <v>0</v>
      </c>
      <c r="E683" s="171">
        <v>0</v>
      </c>
      <c r="F683" s="560"/>
      <c r="G683" s="578"/>
      <c r="H683" s="190"/>
    </row>
    <row r="684" spans="1:8" ht="15" customHeight="1">
      <c r="A684" s="172" t="s">
        <v>687</v>
      </c>
      <c r="B684" s="173" t="s">
        <v>220</v>
      </c>
      <c r="C684" s="174"/>
      <c r="D684" s="158">
        <v>4.3800000000000002E-4</v>
      </c>
      <c r="E684" s="159">
        <v>4.3800000000000002E-4</v>
      </c>
      <c r="F684" s="152">
        <v>100</v>
      </c>
      <c r="G684" s="160" t="s">
        <v>450</v>
      </c>
      <c r="H684" s="154"/>
    </row>
    <row r="685" spans="1:8" ht="15" customHeight="1">
      <c r="A685" s="172" t="s">
        <v>686</v>
      </c>
      <c r="B685" s="173" t="s">
        <v>221</v>
      </c>
      <c r="C685" s="174"/>
      <c r="D685" s="158">
        <v>6.1300000000000005E-4</v>
      </c>
      <c r="E685" s="221">
        <v>6.1300000000000005E-4</v>
      </c>
      <c r="F685" s="152">
        <v>98.74</v>
      </c>
      <c r="G685" s="160" t="s">
        <v>2167</v>
      </c>
      <c r="H685" s="154"/>
    </row>
    <row r="686" spans="1:8" ht="15" customHeight="1">
      <c r="A686" s="172" t="s">
        <v>685</v>
      </c>
      <c r="B686" s="173" t="s">
        <v>222</v>
      </c>
      <c r="C686" s="174"/>
      <c r="D686" s="158">
        <v>6.1200000000000002E-4</v>
      </c>
      <c r="E686" s="159">
        <v>6.1200000000000002E-4</v>
      </c>
      <c r="F686" s="152">
        <v>100</v>
      </c>
      <c r="G686" s="160" t="s">
        <v>450</v>
      </c>
      <c r="H686" s="154"/>
    </row>
    <row r="687" spans="1:8" ht="15" customHeight="1">
      <c r="A687" s="172" t="s">
        <v>684</v>
      </c>
      <c r="B687" s="173" t="s">
        <v>223</v>
      </c>
      <c r="C687" s="174"/>
      <c r="D687" s="158">
        <v>4.08E-4</v>
      </c>
      <c r="E687" s="159">
        <v>4.08E-4</v>
      </c>
      <c r="F687" s="152">
        <v>100</v>
      </c>
      <c r="G687" s="160" t="s">
        <v>450</v>
      </c>
      <c r="H687" s="154"/>
    </row>
    <row r="688" spans="1:8" ht="15" customHeight="1">
      <c r="A688" s="574" t="s">
        <v>683</v>
      </c>
      <c r="B688" s="557" t="s">
        <v>1005</v>
      </c>
      <c r="C688" s="167" t="s">
        <v>365</v>
      </c>
      <c r="D688" s="164">
        <v>0</v>
      </c>
      <c r="E688" s="164">
        <v>0</v>
      </c>
      <c r="F688" s="560">
        <v>100</v>
      </c>
      <c r="G688" s="577" t="s">
        <v>450</v>
      </c>
      <c r="H688" s="154"/>
    </row>
    <row r="689" spans="1:8" ht="15" customHeight="1">
      <c r="A689" s="555"/>
      <c r="B689" s="557"/>
      <c r="C689" s="180" t="s">
        <v>886</v>
      </c>
      <c r="D689" s="164">
        <v>0</v>
      </c>
      <c r="E689" s="164">
        <v>0</v>
      </c>
      <c r="F689" s="560"/>
      <c r="G689" s="577"/>
      <c r="H689" s="190"/>
    </row>
    <row r="690" spans="1:8" ht="15" customHeight="1">
      <c r="A690" s="555"/>
      <c r="B690" s="557"/>
      <c r="C690" s="186" t="s">
        <v>898</v>
      </c>
      <c r="D690" s="181">
        <v>5.9400000000000002E-4</v>
      </c>
      <c r="E690" s="181">
        <v>5.9400000000000002E-4</v>
      </c>
      <c r="F690" s="560"/>
      <c r="G690" s="577"/>
      <c r="H690" s="190"/>
    </row>
    <row r="691" spans="1:8" ht="15" customHeight="1">
      <c r="A691" s="575"/>
      <c r="B691" s="576"/>
      <c r="C691" s="170" t="s">
        <v>885</v>
      </c>
      <c r="D691" s="171">
        <v>2.02E-4</v>
      </c>
      <c r="E691" s="171">
        <v>2.02E-4</v>
      </c>
      <c r="F691" s="560"/>
      <c r="G691" s="578"/>
      <c r="H691" s="190"/>
    </row>
    <row r="692" spans="1:8" ht="15" customHeight="1">
      <c r="A692" s="574" t="s">
        <v>682</v>
      </c>
      <c r="B692" s="579" t="s">
        <v>1004</v>
      </c>
      <c r="C692" s="167" t="s">
        <v>365</v>
      </c>
      <c r="D692" s="164">
        <v>4.4799999999999999E-4</v>
      </c>
      <c r="E692" s="164">
        <v>4.4799999999999999E-4</v>
      </c>
      <c r="F692" s="560">
        <v>100</v>
      </c>
      <c r="G692" s="577" t="s">
        <v>450</v>
      </c>
      <c r="H692" s="192"/>
    </row>
    <row r="693" spans="1:8" ht="15" customHeight="1">
      <c r="A693" s="555"/>
      <c r="B693" s="579"/>
      <c r="C693" s="180" t="s">
        <v>886</v>
      </c>
      <c r="D693" s="164">
        <v>4.4799999999999999E-4</v>
      </c>
      <c r="E693" s="164">
        <v>4.4799999999999999E-4</v>
      </c>
      <c r="F693" s="560"/>
      <c r="G693" s="577"/>
    </row>
    <row r="694" spans="1:8" ht="15" customHeight="1">
      <c r="A694" s="555"/>
      <c r="B694" s="579"/>
      <c r="C694" s="186" t="s">
        <v>921</v>
      </c>
      <c r="D694" s="181">
        <v>4.0700000000000003E-4</v>
      </c>
      <c r="E694" s="181">
        <v>4.0700000000000003E-4</v>
      </c>
      <c r="F694" s="560"/>
      <c r="G694" s="577"/>
    </row>
    <row r="695" spans="1:8" ht="15" customHeight="1">
      <c r="A695" s="600"/>
      <c r="B695" s="579"/>
      <c r="C695" s="186" t="s">
        <v>885</v>
      </c>
      <c r="D695" s="204">
        <v>4.2400000000000001E-4</v>
      </c>
      <c r="E695" s="204">
        <v>4.2400000000000001E-4</v>
      </c>
      <c r="F695" s="601"/>
      <c r="G695" s="577"/>
    </row>
    <row r="696" spans="1:8" ht="15" customHeight="1">
      <c r="A696" s="555" t="s">
        <v>681</v>
      </c>
      <c r="B696" s="556" t="s">
        <v>224</v>
      </c>
      <c r="C696" s="222" t="s">
        <v>365</v>
      </c>
      <c r="D696" s="214">
        <v>0</v>
      </c>
      <c r="E696" s="214">
        <v>0</v>
      </c>
      <c r="F696" s="559">
        <v>100</v>
      </c>
      <c r="G696" s="562" t="s">
        <v>450</v>
      </c>
      <c r="H696" s="154"/>
    </row>
    <row r="697" spans="1:8" ht="15" customHeight="1">
      <c r="A697" s="555"/>
      <c r="B697" s="557"/>
      <c r="C697" s="197" t="s">
        <v>886</v>
      </c>
      <c r="D697" s="188">
        <v>0</v>
      </c>
      <c r="E697" s="188">
        <v>0</v>
      </c>
      <c r="F697" s="560"/>
      <c r="G697" s="563"/>
      <c r="H697" s="190"/>
    </row>
    <row r="698" spans="1:8" ht="15" customHeight="1">
      <c r="A698" s="555"/>
      <c r="B698" s="557"/>
      <c r="C698" s="197" t="s">
        <v>921</v>
      </c>
      <c r="D698" s="184">
        <v>0</v>
      </c>
      <c r="E698" s="184">
        <v>0</v>
      </c>
      <c r="F698" s="560"/>
      <c r="G698" s="563"/>
      <c r="H698" s="190"/>
    </row>
    <row r="699" spans="1:8" ht="15" customHeight="1">
      <c r="A699" s="555"/>
      <c r="B699" s="557"/>
      <c r="C699" s="180" t="s">
        <v>920</v>
      </c>
      <c r="D699" s="181">
        <v>0</v>
      </c>
      <c r="E699" s="181">
        <v>0</v>
      </c>
      <c r="F699" s="560"/>
      <c r="G699" s="563"/>
      <c r="H699" s="190"/>
    </row>
    <row r="700" spans="1:8" ht="15" customHeight="1">
      <c r="A700" s="555"/>
      <c r="B700" s="557"/>
      <c r="C700" s="176" t="s">
        <v>2158</v>
      </c>
      <c r="D700" s="181">
        <v>3.3799999999999998E-4</v>
      </c>
      <c r="E700" s="181">
        <v>3.3799999999999998E-4</v>
      </c>
      <c r="F700" s="560"/>
      <c r="G700" s="563"/>
      <c r="H700" s="190"/>
    </row>
    <row r="701" spans="1:8" ht="15" customHeight="1">
      <c r="A701" s="555"/>
      <c r="B701" s="558"/>
      <c r="C701" s="216" t="s">
        <v>885</v>
      </c>
      <c r="D701" s="217">
        <v>2.9999999999999997E-4</v>
      </c>
      <c r="E701" s="217">
        <v>2.9999999999999997E-4</v>
      </c>
      <c r="F701" s="561"/>
      <c r="G701" s="564"/>
      <c r="H701" s="190"/>
    </row>
    <row r="702" spans="1:8" ht="15" customHeight="1">
      <c r="A702" s="224" t="s">
        <v>680</v>
      </c>
      <c r="B702" s="225" t="s">
        <v>1870</v>
      </c>
      <c r="C702" s="226"/>
      <c r="D702" s="227">
        <v>6.1799999999999995E-4</v>
      </c>
      <c r="E702" s="228">
        <v>6.1799999999999995E-4</v>
      </c>
      <c r="F702" s="223">
        <v>100</v>
      </c>
      <c r="G702" s="229" t="s">
        <v>450</v>
      </c>
      <c r="H702" s="154"/>
    </row>
    <row r="703" spans="1:8" ht="15" customHeight="1">
      <c r="A703" s="218" t="s">
        <v>679</v>
      </c>
      <c r="B703" s="219" t="s">
        <v>1003</v>
      </c>
      <c r="C703" s="220"/>
      <c r="D703" s="230">
        <v>6.5099999999999999E-4</v>
      </c>
      <c r="E703" s="151">
        <v>6.5099999999999999E-4</v>
      </c>
      <c r="F703" s="210">
        <v>100</v>
      </c>
      <c r="G703" s="153" t="s">
        <v>450</v>
      </c>
      <c r="H703" s="154"/>
    </row>
    <row r="704" spans="1:8" ht="15" customHeight="1">
      <c r="A704" s="172" t="s">
        <v>678</v>
      </c>
      <c r="B704" s="173" t="s">
        <v>1871</v>
      </c>
      <c r="C704" s="174"/>
      <c r="D704" s="158">
        <v>4.9799999999999996E-4</v>
      </c>
      <c r="E704" s="159">
        <v>4.9799999999999996E-4</v>
      </c>
      <c r="F704" s="152">
        <v>100</v>
      </c>
      <c r="G704" s="160" t="s">
        <v>450</v>
      </c>
      <c r="H704" s="154"/>
    </row>
    <row r="705" spans="1:8" ht="15" customHeight="1">
      <c r="A705" s="574" t="s">
        <v>677</v>
      </c>
      <c r="B705" s="557" t="s">
        <v>225</v>
      </c>
      <c r="C705" s="167" t="s">
        <v>365</v>
      </c>
      <c r="D705" s="164">
        <v>0</v>
      </c>
      <c r="E705" s="164">
        <v>0</v>
      </c>
      <c r="F705" s="560">
        <v>98.46</v>
      </c>
      <c r="G705" s="577" t="s">
        <v>1761</v>
      </c>
      <c r="H705" s="154"/>
    </row>
    <row r="706" spans="1:8" ht="15" customHeight="1">
      <c r="A706" s="555"/>
      <c r="B706" s="557"/>
      <c r="C706" s="176" t="s">
        <v>2143</v>
      </c>
      <c r="D706" s="188">
        <v>6.0300000000000002E-4</v>
      </c>
      <c r="E706" s="164">
        <v>6.0300000000000002E-4</v>
      </c>
      <c r="F706" s="560"/>
      <c r="G706" s="577"/>
      <c r="H706" s="190"/>
    </row>
    <row r="707" spans="1:8" ht="15" customHeight="1">
      <c r="A707" s="575"/>
      <c r="B707" s="576"/>
      <c r="C707" s="170" t="s">
        <v>885</v>
      </c>
      <c r="D707" s="171">
        <v>5.9999999999999995E-4</v>
      </c>
      <c r="E707" s="171">
        <v>5.9999999999999995E-4</v>
      </c>
      <c r="F707" s="560"/>
      <c r="G707" s="578"/>
      <c r="H707" s="190"/>
    </row>
    <row r="708" spans="1:8" ht="15" customHeight="1">
      <c r="A708" s="574" t="s">
        <v>676</v>
      </c>
      <c r="B708" s="557" t="s">
        <v>226</v>
      </c>
      <c r="C708" s="167" t="s">
        <v>365</v>
      </c>
      <c r="D708" s="164">
        <v>0</v>
      </c>
      <c r="E708" s="164">
        <v>0</v>
      </c>
      <c r="F708" s="560" t="s">
        <v>2140</v>
      </c>
      <c r="G708" s="577"/>
      <c r="H708" s="154"/>
    </row>
    <row r="709" spans="1:8" ht="15" customHeight="1">
      <c r="A709" s="555"/>
      <c r="B709" s="557"/>
      <c r="C709" s="180" t="s">
        <v>886</v>
      </c>
      <c r="D709" s="164">
        <v>0</v>
      </c>
      <c r="E709" s="164">
        <v>0</v>
      </c>
      <c r="F709" s="560"/>
      <c r="G709" s="577"/>
      <c r="H709" s="190"/>
    </row>
    <row r="710" spans="1:8" ht="15" customHeight="1">
      <c r="A710" s="555"/>
      <c r="B710" s="557"/>
      <c r="C710" s="186" t="s">
        <v>898</v>
      </c>
      <c r="D710" s="184">
        <v>3.5300000000000002E-4</v>
      </c>
      <c r="E710" s="181">
        <v>3.5300000000000002E-4</v>
      </c>
      <c r="F710" s="560"/>
      <c r="G710" s="577"/>
      <c r="H710" s="190"/>
    </row>
    <row r="711" spans="1:8" ht="15" customHeight="1">
      <c r="A711" s="575"/>
      <c r="B711" s="576"/>
      <c r="C711" s="170" t="s">
        <v>885</v>
      </c>
      <c r="D711" s="171">
        <v>3.5300000000000002E-4</v>
      </c>
      <c r="E711" s="171">
        <v>3.5300000000000002E-4</v>
      </c>
      <c r="F711" s="560"/>
      <c r="G711" s="578"/>
      <c r="H711" s="190"/>
    </row>
    <row r="712" spans="1:8" ht="15" customHeight="1">
      <c r="A712" s="172" t="s">
        <v>675</v>
      </c>
      <c r="B712" s="173" t="s">
        <v>227</v>
      </c>
      <c r="C712" s="174"/>
      <c r="D712" s="158">
        <v>4.3300000000000001E-4</v>
      </c>
      <c r="E712" s="159">
        <v>4.3300000000000001E-4</v>
      </c>
      <c r="F712" s="152">
        <v>100</v>
      </c>
      <c r="G712" s="160" t="s">
        <v>450</v>
      </c>
      <c r="H712" s="154"/>
    </row>
    <row r="713" spans="1:8" ht="15" customHeight="1">
      <c r="A713" s="172" t="s">
        <v>674</v>
      </c>
      <c r="B713" s="173" t="s">
        <v>228</v>
      </c>
      <c r="C713" s="174"/>
      <c r="D713" s="158">
        <v>4.1899999999999999E-4</v>
      </c>
      <c r="E713" s="159">
        <v>4.1899999999999999E-4</v>
      </c>
      <c r="F713" s="152">
        <v>100</v>
      </c>
      <c r="G713" s="160" t="s">
        <v>450</v>
      </c>
      <c r="H713" s="154"/>
    </row>
    <row r="714" spans="1:8" ht="15" customHeight="1">
      <c r="A714" s="172" t="s">
        <v>673</v>
      </c>
      <c r="B714" s="173" t="s">
        <v>229</v>
      </c>
      <c r="C714" s="174"/>
      <c r="D714" s="158">
        <v>6.2299999999999996E-4</v>
      </c>
      <c r="E714" s="159">
        <v>6.2299999999999996E-4</v>
      </c>
      <c r="F714" s="152">
        <v>100</v>
      </c>
      <c r="G714" s="160" t="s">
        <v>450</v>
      </c>
      <c r="H714" s="154"/>
    </row>
    <row r="715" spans="1:8" ht="15" customHeight="1">
      <c r="A715" s="172" t="s">
        <v>672</v>
      </c>
      <c r="B715" s="173" t="s">
        <v>230</v>
      </c>
      <c r="C715" s="174"/>
      <c r="D715" s="175">
        <v>6.4599999999999998E-4</v>
      </c>
      <c r="E715" s="159">
        <v>6.4599999999999998E-4</v>
      </c>
      <c r="F715" s="152">
        <v>100</v>
      </c>
      <c r="G715" s="160" t="s">
        <v>450</v>
      </c>
      <c r="H715" s="154"/>
    </row>
    <row r="716" spans="1:8" ht="15" customHeight="1">
      <c r="A716" s="172" t="s">
        <v>671</v>
      </c>
      <c r="B716" s="173" t="s">
        <v>231</v>
      </c>
      <c r="C716" s="174"/>
      <c r="D716" s="158">
        <v>4.0200000000000001E-4</v>
      </c>
      <c r="E716" s="159">
        <v>4.0200000000000001E-4</v>
      </c>
      <c r="F716" s="152">
        <v>100</v>
      </c>
      <c r="G716" s="160" t="s">
        <v>450</v>
      </c>
      <c r="H716" s="154"/>
    </row>
    <row r="717" spans="1:8" ht="15" customHeight="1">
      <c r="A717" s="574" t="s">
        <v>670</v>
      </c>
      <c r="B717" s="557" t="s">
        <v>1002</v>
      </c>
      <c r="C717" s="167" t="s">
        <v>365</v>
      </c>
      <c r="D717" s="164">
        <v>0</v>
      </c>
      <c r="E717" s="164">
        <v>0</v>
      </c>
      <c r="F717" s="560">
        <v>92.01</v>
      </c>
      <c r="G717" s="577" t="s">
        <v>2190</v>
      </c>
      <c r="H717" s="154"/>
    </row>
    <row r="718" spans="1:8" ht="15" customHeight="1">
      <c r="A718" s="555"/>
      <c r="B718" s="557"/>
      <c r="C718" s="180" t="s">
        <v>886</v>
      </c>
      <c r="D718" s="188">
        <v>1.84E-4</v>
      </c>
      <c r="E718" s="164">
        <v>1.84E-4</v>
      </c>
      <c r="F718" s="560"/>
      <c r="G718" s="577"/>
      <c r="H718" s="190"/>
    </row>
    <row r="719" spans="1:8" ht="15" customHeight="1">
      <c r="A719" s="555"/>
      <c r="B719" s="557"/>
      <c r="C719" s="180" t="s">
        <v>921</v>
      </c>
      <c r="D719" s="181">
        <v>3.1199999999999999E-4</v>
      </c>
      <c r="E719" s="181">
        <v>3.1199999999999999E-4</v>
      </c>
      <c r="F719" s="560"/>
      <c r="G719" s="577"/>
      <c r="H719" s="190"/>
    </row>
    <row r="720" spans="1:8" ht="15" customHeight="1">
      <c r="A720" s="555"/>
      <c r="B720" s="557"/>
      <c r="C720" s="176" t="s">
        <v>2148</v>
      </c>
      <c r="D720" s="181">
        <v>6.0599999999999998E-4</v>
      </c>
      <c r="E720" s="181">
        <v>6.0599999999999998E-4</v>
      </c>
      <c r="F720" s="560"/>
      <c r="G720" s="577"/>
      <c r="H720" s="190"/>
    </row>
    <row r="721" spans="1:8" ht="15" customHeight="1">
      <c r="A721" s="575"/>
      <c r="B721" s="576"/>
      <c r="C721" s="170" t="s">
        <v>885</v>
      </c>
      <c r="D721" s="187">
        <v>5.9400000000000002E-4</v>
      </c>
      <c r="E721" s="171">
        <v>5.9400000000000002E-4</v>
      </c>
      <c r="F721" s="560"/>
      <c r="G721" s="578"/>
      <c r="H721" s="190"/>
    </row>
    <row r="722" spans="1:8" ht="15" customHeight="1">
      <c r="A722" s="574" t="s">
        <v>669</v>
      </c>
      <c r="B722" s="557" t="s">
        <v>1872</v>
      </c>
      <c r="C722" s="167" t="s">
        <v>365</v>
      </c>
      <c r="D722" s="164">
        <v>0</v>
      </c>
      <c r="E722" s="164">
        <v>0</v>
      </c>
      <c r="F722" s="560">
        <v>100</v>
      </c>
      <c r="G722" s="577" t="s">
        <v>450</v>
      </c>
      <c r="H722" s="154"/>
    </row>
    <row r="723" spans="1:8" ht="15" customHeight="1">
      <c r="A723" s="555"/>
      <c r="B723" s="557"/>
      <c r="C723" s="180" t="s">
        <v>886</v>
      </c>
      <c r="D723" s="164">
        <v>0</v>
      </c>
      <c r="E723" s="164">
        <v>0</v>
      </c>
      <c r="F723" s="560"/>
      <c r="G723" s="577"/>
      <c r="H723" s="190"/>
    </row>
    <row r="724" spans="1:8" ht="15" customHeight="1">
      <c r="A724" s="555"/>
      <c r="B724" s="557"/>
      <c r="C724" s="186" t="s">
        <v>898</v>
      </c>
      <c r="D724" s="181">
        <v>4.0499999999999998E-4</v>
      </c>
      <c r="E724" s="181">
        <v>4.0499999999999998E-4</v>
      </c>
      <c r="F724" s="560"/>
      <c r="G724" s="577"/>
      <c r="H724" s="190"/>
    </row>
    <row r="725" spans="1:8" ht="15" customHeight="1">
      <c r="A725" s="575"/>
      <c r="B725" s="576"/>
      <c r="C725" s="170" t="s">
        <v>885</v>
      </c>
      <c r="D725" s="187">
        <v>4.0000000000000002E-4</v>
      </c>
      <c r="E725" s="171">
        <v>4.0000000000000002E-4</v>
      </c>
      <c r="F725" s="560"/>
      <c r="G725" s="578"/>
      <c r="H725" s="190"/>
    </row>
    <row r="726" spans="1:8" ht="15" customHeight="1">
      <c r="A726" s="574" t="s">
        <v>668</v>
      </c>
      <c r="B726" s="579" t="s">
        <v>232</v>
      </c>
      <c r="C726" s="231" t="s">
        <v>365</v>
      </c>
      <c r="D726" s="164">
        <v>0</v>
      </c>
      <c r="E726" s="164">
        <v>0</v>
      </c>
      <c r="F726" s="560">
        <v>88.72</v>
      </c>
      <c r="G726" s="577" t="s">
        <v>1761</v>
      </c>
      <c r="H726" s="154"/>
    </row>
    <row r="727" spans="1:8" ht="15" customHeight="1">
      <c r="A727" s="555"/>
      <c r="B727" s="579"/>
      <c r="C727" s="176" t="s">
        <v>2143</v>
      </c>
      <c r="D727" s="164">
        <v>5.4799999999999998E-4</v>
      </c>
      <c r="E727" s="164">
        <v>5.4799999999999998E-4</v>
      </c>
      <c r="F727" s="560"/>
      <c r="G727" s="577"/>
      <c r="H727" s="190"/>
    </row>
    <row r="728" spans="1:8" ht="15" customHeight="1">
      <c r="A728" s="575"/>
      <c r="B728" s="580"/>
      <c r="C728" s="170" t="s">
        <v>885</v>
      </c>
      <c r="D728" s="187">
        <v>4.7800000000000002E-4</v>
      </c>
      <c r="E728" s="171">
        <v>4.7800000000000002E-4</v>
      </c>
      <c r="F728" s="560"/>
      <c r="G728" s="578"/>
      <c r="H728" s="190"/>
    </row>
    <row r="729" spans="1:8" ht="15" customHeight="1">
      <c r="A729" s="172" t="s">
        <v>667</v>
      </c>
      <c r="B729" s="173" t="s">
        <v>233</v>
      </c>
      <c r="C729" s="174"/>
      <c r="D729" s="158">
        <v>4.1899999999999999E-4</v>
      </c>
      <c r="E729" s="159">
        <v>4.1899999999999999E-4</v>
      </c>
      <c r="F729" s="152">
        <v>100</v>
      </c>
      <c r="G729" s="160" t="s">
        <v>450</v>
      </c>
      <c r="H729" s="154"/>
    </row>
    <row r="730" spans="1:8" ht="15" customHeight="1">
      <c r="A730" s="172" t="s">
        <v>666</v>
      </c>
      <c r="B730" s="173" t="s">
        <v>1001</v>
      </c>
      <c r="C730" s="174"/>
      <c r="D730" s="158">
        <v>5.9400000000000002E-4</v>
      </c>
      <c r="E730" s="159">
        <v>5.9400000000000002E-4</v>
      </c>
      <c r="F730" s="152">
        <v>100</v>
      </c>
      <c r="G730" s="160" t="s">
        <v>450</v>
      </c>
      <c r="H730" s="154"/>
    </row>
    <row r="731" spans="1:8" ht="15" customHeight="1">
      <c r="A731" s="172" t="s">
        <v>665</v>
      </c>
      <c r="B731" s="172" t="s">
        <v>234</v>
      </c>
      <c r="C731" s="174"/>
      <c r="D731" s="175">
        <v>2.99E-4</v>
      </c>
      <c r="E731" s="159">
        <v>2.99E-4</v>
      </c>
      <c r="F731" s="152">
        <v>100</v>
      </c>
      <c r="G731" s="160" t="s">
        <v>450</v>
      </c>
      <c r="H731" s="154"/>
    </row>
    <row r="732" spans="1:8" ht="15" customHeight="1">
      <c r="A732" s="172" t="s">
        <v>664</v>
      </c>
      <c r="B732" s="173" t="s">
        <v>1873</v>
      </c>
      <c r="C732" s="174"/>
      <c r="D732" s="158">
        <v>5.7399999999999997E-4</v>
      </c>
      <c r="E732" s="159">
        <v>5.7399999999999997E-4</v>
      </c>
      <c r="F732" s="152">
        <v>87.99</v>
      </c>
      <c r="G732" s="160" t="s">
        <v>1761</v>
      </c>
      <c r="H732" s="154"/>
    </row>
    <row r="733" spans="1:8" ht="15" customHeight="1">
      <c r="A733" s="172" t="s">
        <v>663</v>
      </c>
      <c r="B733" s="173" t="s">
        <v>235</v>
      </c>
      <c r="C733" s="174"/>
      <c r="D733" s="158">
        <v>4.1899999999999999E-4</v>
      </c>
      <c r="E733" s="159">
        <v>4.1899999999999999E-4</v>
      </c>
      <c r="F733" s="152">
        <v>100</v>
      </c>
      <c r="G733" s="160" t="s">
        <v>450</v>
      </c>
      <c r="H733" s="154"/>
    </row>
    <row r="734" spans="1:8" ht="15" customHeight="1">
      <c r="A734" s="574" t="s">
        <v>662</v>
      </c>
      <c r="B734" s="557" t="s">
        <v>236</v>
      </c>
      <c r="C734" s="167" t="s">
        <v>365</v>
      </c>
      <c r="D734" s="164">
        <v>0</v>
      </c>
      <c r="E734" s="164">
        <v>0</v>
      </c>
      <c r="F734" s="560">
        <v>100</v>
      </c>
      <c r="G734" s="577" t="s">
        <v>450</v>
      </c>
      <c r="H734" s="154"/>
    </row>
    <row r="735" spans="1:8" ht="15" customHeight="1">
      <c r="A735" s="555"/>
      <c r="B735" s="557"/>
      <c r="C735" s="176" t="s">
        <v>2143</v>
      </c>
      <c r="D735" s="164">
        <v>4.3399999999999998E-4</v>
      </c>
      <c r="E735" s="164">
        <v>4.3399999999999998E-4</v>
      </c>
      <c r="F735" s="560"/>
      <c r="G735" s="577"/>
      <c r="H735" s="190"/>
    </row>
    <row r="736" spans="1:8" ht="15" customHeight="1">
      <c r="A736" s="575"/>
      <c r="B736" s="576"/>
      <c r="C736" s="170" t="s">
        <v>885</v>
      </c>
      <c r="D736" s="171">
        <v>3.4000000000000002E-4</v>
      </c>
      <c r="E736" s="171">
        <v>3.4000000000000002E-4</v>
      </c>
      <c r="F736" s="560"/>
      <c r="G736" s="578"/>
      <c r="H736" s="190"/>
    </row>
    <row r="737" spans="1:8" ht="15" customHeight="1">
      <c r="A737" s="172" t="s">
        <v>661</v>
      </c>
      <c r="B737" s="173" t="s">
        <v>237</v>
      </c>
      <c r="C737" s="174"/>
      <c r="D737" s="158">
        <v>4.7800000000000002E-4</v>
      </c>
      <c r="E737" s="159">
        <v>4.7800000000000002E-4</v>
      </c>
      <c r="F737" s="152">
        <v>100</v>
      </c>
      <c r="G737" s="160" t="s">
        <v>450</v>
      </c>
      <c r="H737" s="154"/>
    </row>
    <row r="738" spans="1:8" ht="27">
      <c r="A738" s="172" t="s">
        <v>660</v>
      </c>
      <c r="B738" s="173" t="s">
        <v>238</v>
      </c>
      <c r="C738" s="174"/>
      <c r="D738" s="158">
        <v>5.6499999999999996E-4</v>
      </c>
      <c r="E738" s="159">
        <v>5.6499999999999996E-4</v>
      </c>
      <c r="F738" s="152">
        <v>94.02</v>
      </c>
      <c r="G738" s="160" t="s">
        <v>1864</v>
      </c>
      <c r="H738" s="154"/>
    </row>
    <row r="739" spans="1:8" ht="15" customHeight="1">
      <c r="A739" s="172" t="s">
        <v>659</v>
      </c>
      <c r="B739" s="173" t="s">
        <v>239</v>
      </c>
      <c r="C739" s="174"/>
      <c r="D739" s="158">
        <v>5.1800000000000001E-4</v>
      </c>
      <c r="E739" s="159">
        <v>5.1800000000000001E-4</v>
      </c>
      <c r="F739" s="152">
        <v>100</v>
      </c>
      <c r="G739" s="160" t="s">
        <v>450</v>
      </c>
      <c r="H739" s="154"/>
    </row>
    <row r="740" spans="1:8" ht="15" customHeight="1">
      <c r="A740" s="172" t="s">
        <v>658</v>
      </c>
      <c r="B740" s="173" t="s">
        <v>1874</v>
      </c>
      <c r="C740" s="174"/>
      <c r="D740" s="158">
        <v>3.9199999999999999E-4</v>
      </c>
      <c r="E740" s="159">
        <v>3.9199999999999999E-4</v>
      </c>
      <c r="F740" s="152">
        <v>60.09</v>
      </c>
      <c r="G740" s="160" t="s">
        <v>1761</v>
      </c>
      <c r="H740" s="154"/>
    </row>
    <row r="741" spans="1:8" ht="15" customHeight="1">
      <c r="A741" s="172" t="s">
        <v>657</v>
      </c>
      <c r="B741" s="172" t="s">
        <v>2192</v>
      </c>
      <c r="C741" s="174"/>
      <c r="D741" s="158">
        <v>5.6400000000000005E-4</v>
      </c>
      <c r="E741" s="159">
        <v>5.6400000000000005E-4</v>
      </c>
      <c r="F741" s="152">
        <v>100</v>
      </c>
      <c r="G741" s="160" t="s">
        <v>450</v>
      </c>
      <c r="H741" s="154"/>
    </row>
    <row r="742" spans="1:8" ht="15" customHeight="1">
      <c r="A742" s="172" t="s">
        <v>656</v>
      </c>
      <c r="B742" s="173" t="s">
        <v>240</v>
      </c>
      <c r="C742" s="174"/>
      <c r="D742" s="158">
        <v>4.7800000000000002E-4</v>
      </c>
      <c r="E742" s="159">
        <v>4.7800000000000002E-4</v>
      </c>
      <c r="F742" s="152">
        <v>100</v>
      </c>
      <c r="G742" s="160" t="s">
        <v>450</v>
      </c>
      <c r="H742" s="154"/>
    </row>
    <row r="743" spans="1:8" ht="15" customHeight="1">
      <c r="A743" s="574" t="s">
        <v>655</v>
      </c>
      <c r="B743" s="557" t="s">
        <v>2193</v>
      </c>
      <c r="C743" s="167" t="s">
        <v>365</v>
      </c>
      <c r="D743" s="164">
        <v>0</v>
      </c>
      <c r="E743" s="164">
        <v>0</v>
      </c>
      <c r="F743" s="560">
        <v>95.83</v>
      </c>
      <c r="G743" s="577" t="s">
        <v>1761</v>
      </c>
      <c r="H743" s="154"/>
    </row>
    <row r="744" spans="1:8" ht="15" customHeight="1">
      <c r="A744" s="555"/>
      <c r="B744" s="557"/>
      <c r="C744" s="180" t="s">
        <v>886</v>
      </c>
      <c r="D744" s="164">
        <v>0</v>
      </c>
      <c r="E744" s="164">
        <v>0</v>
      </c>
      <c r="F744" s="560"/>
      <c r="G744" s="577"/>
      <c r="H744" s="190"/>
    </row>
    <row r="745" spans="1:8" ht="15" customHeight="1">
      <c r="A745" s="555"/>
      <c r="B745" s="557"/>
      <c r="C745" s="180" t="s">
        <v>921</v>
      </c>
      <c r="D745" s="181">
        <v>0</v>
      </c>
      <c r="E745" s="181">
        <v>0</v>
      </c>
      <c r="F745" s="560"/>
      <c r="G745" s="577"/>
      <c r="H745" s="190"/>
    </row>
    <row r="746" spans="1:8" ht="15" customHeight="1">
      <c r="A746" s="555"/>
      <c r="B746" s="557"/>
      <c r="C746" s="176" t="s">
        <v>2148</v>
      </c>
      <c r="D746" s="184" t="s">
        <v>2139</v>
      </c>
      <c r="E746" s="181" t="s">
        <v>2139</v>
      </c>
      <c r="F746" s="560"/>
      <c r="G746" s="577"/>
      <c r="H746" s="190"/>
    </row>
    <row r="747" spans="1:8" ht="15" customHeight="1">
      <c r="A747" s="575"/>
      <c r="B747" s="576"/>
      <c r="C747" s="170" t="s">
        <v>885</v>
      </c>
      <c r="D747" s="171">
        <v>1.6200000000000001E-4</v>
      </c>
      <c r="E747" s="171">
        <v>1.6200000000000001E-4</v>
      </c>
      <c r="F747" s="560"/>
      <c r="G747" s="578"/>
      <c r="H747" s="190"/>
    </row>
    <row r="748" spans="1:8" ht="15" customHeight="1">
      <c r="A748" s="172" t="s">
        <v>654</v>
      </c>
      <c r="B748" s="172" t="s">
        <v>241</v>
      </c>
      <c r="C748" s="174"/>
      <c r="D748" s="158">
        <v>4.15E-4</v>
      </c>
      <c r="E748" s="159">
        <v>4.15E-4</v>
      </c>
      <c r="F748" s="152">
        <v>100</v>
      </c>
      <c r="G748" s="160" t="s">
        <v>450</v>
      </c>
      <c r="H748" s="154"/>
    </row>
    <row r="749" spans="1:8" ht="15" customHeight="1">
      <c r="A749" s="172" t="s">
        <v>653</v>
      </c>
      <c r="B749" s="173" t="s">
        <v>1875</v>
      </c>
      <c r="C749" s="174"/>
      <c r="D749" s="158">
        <v>3.4099999999999999E-4</v>
      </c>
      <c r="E749" s="159">
        <v>3.4099999999999999E-4</v>
      </c>
      <c r="F749" s="152">
        <v>100</v>
      </c>
      <c r="G749" s="160" t="s">
        <v>450</v>
      </c>
      <c r="H749" s="154"/>
    </row>
    <row r="750" spans="1:8" ht="15" customHeight="1">
      <c r="A750" s="172" t="s">
        <v>652</v>
      </c>
      <c r="B750" s="172" t="s">
        <v>242</v>
      </c>
      <c r="C750" s="232"/>
      <c r="D750" s="233">
        <v>3.9800000000000002E-4</v>
      </c>
      <c r="E750" s="234">
        <v>3.9800000000000002E-4</v>
      </c>
      <c r="F750" s="152">
        <v>100</v>
      </c>
      <c r="G750" s="160" t="s">
        <v>450</v>
      </c>
      <c r="H750" s="154"/>
    </row>
    <row r="751" spans="1:8" ht="15" customHeight="1">
      <c r="A751" s="574" t="s">
        <v>2194</v>
      </c>
      <c r="B751" s="579" t="s">
        <v>1000</v>
      </c>
      <c r="C751" s="235" t="s">
        <v>365</v>
      </c>
      <c r="D751" s="236">
        <v>0</v>
      </c>
      <c r="E751" s="237">
        <v>0</v>
      </c>
      <c r="F751" s="599" t="s">
        <v>2140</v>
      </c>
      <c r="G751" s="577" t="s">
        <v>450</v>
      </c>
      <c r="H751" s="154"/>
    </row>
    <row r="752" spans="1:8" ht="15" customHeight="1">
      <c r="A752" s="555"/>
      <c r="B752" s="579"/>
      <c r="C752" s="238" t="s">
        <v>331</v>
      </c>
      <c r="D752" s="239">
        <v>4.0099999999999999E-4</v>
      </c>
      <c r="E752" s="240">
        <v>4.0099999999999999E-4</v>
      </c>
      <c r="F752" s="599"/>
      <c r="G752" s="577"/>
      <c r="H752" s="154"/>
    </row>
    <row r="753" spans="1:8" ht="15" customHeight="1">
      <c r="A753" s="575"/>
      <c r="B753" s="580"/>
      <c r="C753" s="241" t="s">
        <v>885</v>
      </c>
      <c r="D753" s="242">
        <v>3.9399999999999998E-4</v>
      </c>
      <c r="E753" s="243">
        <v>3.9399999999999998E-4</v>
      </c>
      <c r="F753" s="599"/>
      <c r="G753" s="578"/>
      <c r="H753" s="154"/>
    </row>
    <row r="754" spans="1:8" ht="15" customHeight="1">
      <c r="A754" s="172" t="s">
        <v>650</v>
      </c>
      <c r="B754" s="173" t="s">
        <v>243</v>
      </c>
      <c r="C754" s="220"/>
      <c r="D754" s="150">
        <v>3.3300000000000002E-4</v>
      </c>
      <c r="E754" s="151">
        <v>3.3300000000000002E-4</v>
      </c>
      <c r="F754" s="152">
        <v>10.88</v>
      </c>
      <c r="G754" s="160" t="s">
        <v>1761</v>
      </c>
      <c r="H754" s="154"/>
    </row>
    <row r="755" spans="1:8" ht="15" customHeight="1">
      <c r="A755" s="172" t="s">
        <v>649</v>
      </c>
      <c r="B755" s="173" t="s">
        <v>244</v>
      </c>
      <c r="C755" s="174"/>
      <c r="D755" s="158">
        <v>4.8200000000000001E-4</v>
      </c>
      <c r="E755" s="159">
        <v>4.8200000000000001E-4</v>
      </c>
      <c r="F755" s="152">
        <v>100</v>
      </c>
      <c r="G755" s="160" t="s">
        <v>450</v>
      </c>
      <c r="H755" s="154"/>
    </row>
    <row r="756" spans="1:8" ht="15" customHeight="1">
      <c r="A756" s="172" t="s">
        <v>648</v>
      </c>
      <c r="B756" s="173" t="s">
        <v>245</v>
      </c>
      <c r="C756" s="174"/>
      <c r="D756" s="158">
        <v>3.8200000000000002E-4</v>
      </c>
      <c r="E756" s="159">
        <v>3.7399999999999998E-4</v>
      </c>
      <c r="F756" s="152">
        <v>100</v>
      </c>
      <c r="G756" s="160" t="s">
        <v>450</v>
      </c>
      <c r="H756" s="154"/>
    </row>
    <row r="757" spans="1:8" ht="15" customHeight="1">
      <c r="A757" s="172" t="s">
        <v>647</v>
      </c>
      <c r="B757" s="173" t="s">
        <v>999</v>
      </c>
      <c r="C757" s="174"/>
      <c r="D757" s="158">
        <v>5.6999999999999998E-4</v>
      </c>
      <c r="E757" s="159">
        <v>5.6999999999999998E-4</v>
      </c>
      <c r="F757" s="152">
        <v>100</v>
      </c>
      <c r="G757" s="160" t="s">
        <v>450</v>
      </c>
      <c r="H757" s="154"/>
    </row>
    <row r="758" spans="1:8" ht="15" customHeight="1">
      <c r="A758" s="574" t="s">
        <v>646</v>
      </c>
      <c r="B758" s="557" t="s">
        <v>246</v>
      </c>
      <c r="C758" s="167" t="s">
        <v>365</v>
      </c>
      <c r="D758" s="164">
        <v>0</v>
      </c>
      <c r="E758" s="164">
        <v>0</v>
      </c>
      <c r="F758" s="560">
        <v>99.42</v>
      </c>
      <c r="G758" s="577" t="s">
        <v>2167</v>
      </c>
      <c r="H758" s="154"/>
    </row>
    <row r="759" spans="1:8" ht="15" customHeight="1">
      <c r="A759" s="555"/>
      <c r="B759" s="557"/>
      <c r="C759" s="176" t="s">
        <v>2143</v>
      </c>
      <c r="D759" s="164">
        <v>5.5199999999999997E-4</v>
      </c>
      <c r="E759" s="164">
        <v>5.5199999999999997E-4</v>
      </c>
      <c r="F759" s="560"/>
      <c r="G759" s="577"/>
      <c r="H759" s="190"/>
    </row>
    <row r="760" spans="1:8" ht="15" customHeight="1">
      <c r="A760" s="575"/>
      <c r="B760" s="576"/>
      <c r="C760" s="170" t="s">
        <v>885</v>
      </c>
      <c r="D760" s="171">
        <v>5.4699999999999996E-4</v>
      </c>
      <c r="E760" s="171">
        <v>5.4699999999999996E-4</v>
      </c>
      <c r="F760" s="560"/>
      <c r="G760" s="578"/>
      <c r="H760" s="190"/>
    </row>
    <row r="761" spans="1:8" ht="15" customHeight="1">
      <c r="A761" s="172" t="s">
        <v>2195</v>
      </c>
      <c r="B761" s="172" t="s">
        <v>2196</v>
      </c>
      <c r="C761" s="174"/>
      <c r="D761" s="158">
        <v>5.71E-4</v>
      </c>
      <c r="E761" s="159">
        <v>5.71E-4</v>
      </c>
      <c r="F761" s="152">
        <v>100</v>
      </c>
      <c r="G761" s="160" t="s">
        <v>450</v>
      </c>
      <c r="H761" s="154"/>
    </row>
    <row r="762" spans="1:8" ht="15" customHeight="1">
      <c r="A762" s="172" t="s">
        <v>645</v>
      </c>
      <c r="B762" s="173" t="s">
        <v>247</v>
      </c>
      <c r="C762" s="174"/>
      <c r="D762" s="158">
        <v>4.1899999999999999E-4</v>
      </c>
      <c r="E762" s="159">
        <v>4.1899999999999999E-4</v>
      </c>
      <c r="F762" s="152">
        <v>100</v>
      </c>
      <c r="G762" s="160" t="s">
        <v>450</v>
      </c>
      <c r="H762" s="154"/>
    </row>
    <row r="763" spans="1:8" ht="15" customHeight="1">
      <c r="A763" s="172" t="s">
        <v>644</v>
      </c>
      <c r="B763" s="173" t="s">
        <v>248</v>
      </c>
      <c r="C763" s="174"/>
      <c r="D763" s="158">
        <v>4.84E-4</v>
      </c>
      <c r="E763" s="159">
        <v>4.84E-4</v>
      </c>
      <c r="F763" s="152">
        <v>54.41</v>
      </c>
      <c r="G763" s="160" t="s">
        <v>1761</v>
      </c>
      <c r="H763" s="154"/>
    </row>
    <row r="764" spans="1:8" ht="15" customHeight="1">
      <c r="A764" s="574" t="s">
        <v>643</v>
      </c>
      <c r="B764" s="579" t="s">
        <v>249</v>
      </c>
      <c r="C764" s="167" t="s">
        <v>365</v>
      </c>
      <c r="D764" s="164">
        <v>0</v>
      </c>
      <c r="E764" s="164">
        <v>0</v>
      </c>
      <c r="F764" s="560">
        <v>100</v>
      </c>
      <c r="G764" s="577" t="s">
        <v>450</v>
      </c>
      <c r="H764" s="154"/>
    </row>
    <row r="765" spans="1:8" ht="15" customHeight="1">
      <c r="A765" s="555"/>
      <c r="B765" s="579"/>
      <c r="C765" s="176" t="s">
        <v>2143</v>
      </c>
      <c r="D765" s="164">
        <v>6.4400000000000004E-4</v>
      </c>
      <c r="E765" s="164">
        <v>6.4400000000000004E-4</v>
      </c>
      <c r="F765" s="560"/>
      <c r="G765" s="577"/>
    </row>
    <row r="766" spans="1:8" ht="15" customHeight="1">
      <c r="A766" s="575"/>
      <c r="B766" s="580"/>
      <c r="C766" s="170" t="s">
        <v>885</v>
      </c>
      <c r="D766" s="171">
        <v>2.6800000000000001E-4</v>
      </c>
      <c r="E766" s="171">
        <v>2.6800000000000001E-4</v>
      </c>
      <c r="F766" s="560"/>
      <c r="G766" s="578"/>
    </row>
    <row r="767" spans="1:8" ht="15" customHeight="1">
      <c r="A767" s="574" t="s">
        <v>642</v>
      </c>
      <c r="B767" s="557" t="s">
        <v>250</v>
      </c>
      <c r="C767" s="167" t="s">
        <v>365</v>
      </c>
      <c r="D767" s="188">
        <v>0</v>
      </c>
      <c r="E767" s="164">
        <v>0</v>
      </c>
      <c r="F767" s="560" t="s">
        <v>2140</v>
      </c>
      <c r="G767" s="577" t="s">
        <v>450</v>
      </c>
      <c r="H767" s="154"/>
    </row>
    <row r="768" spans="1:8" ht="15" customHeight="1">
      <c r="A768" s="555"/>
      <c r="B768" s="557"/>
      <c r="C768" s="176" t="s">
        <v>2143</v>
      </c>
      <c r="D768" s="188">
        <v>5.4100000000000003E-4</v>
      </c>
      <c r="E768" s="164">
        <v>5.4100000000000003E-4</v>
      </c>
      <c r="F768" s="560"/>
      <c r="G768" s="577"/>
      <c r="H768" s="190"/>
    </row>
    <row r="769" spans="1:8" ht="15" customHeight="1">
      <c r="A769" s="575"/>
      <c r="B769" s="576"/>
      <c r="C769" s="170" t="s">
        <v>885</v>
      </c>
      <c r="D769" s="171">
        <v>4.7699999999999999E-4</v>
      </c>
      <c r="E769" s="171">
        <v>4.7699999999999999E-4</v>
      </c>
      <c r="F769" s="560"/>
      <c r="G769" s="578"/>
      <c r="H769" s="190"/>
    </row>
    <row r="770" spans="1:8" ht="15" customHeight="1">
      <c r="A770" s="172" t="s">
        <v>641</v>
      </c>
      <c r="B770" s="173" t="s">
        <v>251</v>
      </c>
      <c r="C770" s="174"/>
      <c r="D770" s="158">
        <v>4.4099999999999999E-4</v>
      </c>
      <c r="E770" s="159">
        <v>4.4099999999999999E-4</v>
      </c>
      <c r="F770" s="152">
        <v>100</v>
      </c>
      <c r="G770" s="160" t="s">
        <v>450</v>
      </c>
      <c r="H770" s="154"/>
    </row>
    <row r="771" spans="1:8" ht="15" customHeight="1">
      <c r="A771" s="574" t="s">
        <v>640</v>
      </c>
      <c r="B771" s="557" t="s">
        <v>252</v>
      </c>
      <c r="C771" s="167" t="s">
        <v>365</v>
      </c>
      <c r="D771" s="164">
        <v>0</v>
      </c>
      <c r="E771" s="164">
        <v>0</v>
      </c>
      <c r="F771" s="560">
        <v>100</v>
      </c>
      <c r="G771" s="577" t="s">
        <v>450</v>
      </c>
      <c r="H771" s="154"/>
    </row>
    <row r="772" spans="1:8" ht="15" customHeight="1">
      <c r="A772" s="555"/>
      <c r="B772" s="557"/>
      <c r="C772" s="176" t="s">
        <v>2143</v>
      </c>
      <c r="D772" s="188">
        <v>4.55E-4</v>
      </c>
      <c r="E772" s="164">
        <v>4.55E-4</v>
      </c>
      <c r="F772" s="560"/>
      <c r="G772" s="577"/>
      <c r="H772" s="190"/>
    </row>
    <row r="773" spans="1:8" ht="15" customHeight="1">
      <c r="A773" s="575"/>
      <c r="B773" s="576"/>
      <c r="C773" s="170" t="s">
        <v>885</v>
      </c>
      <c r="D773" s="171">
        <v>4.35E-4</v>
      </c>
      <c r="E773" s="171">
        <v>4.35E-4</v>
      </c>
      <c r="F773" s="560"/>
      <c r="G773" s="578"/>
      <c r="H773" s="190"/>
    </row>
    <row r="774" spans="1:8" ht="15" customHeight="1">
      <c r="A774" s="574" t="s">
        <v>639</v>
      </c>
      <c r="B774" s="557" t="s">
        <v>253</v>
      </c>
      <c r="C774" s="167" t="s">
        <v>365</v>
      </c>
      <c r="D774" s="188">
        <v>0</v>
      </c>
      <c r="E774" s="164">
        <v>0</v>
      </c>
      <c r="F774" s="560">
        <v>100</v>
      </c>
      <c r="G774" s="577" t="s">
        <v>450</v>
      </c>
      <c r="H774" s="154"/>
    </row>
    <row r="775" spans="1:8" ht="15" customHeight="1">
      <c r="A775" s="555"/>
      <c r="B775" s="557"/>
      <c r="C775" s="176" t="s">
        <v>2143</v>
      </c>
      <c r="D775" s="188">
        <v>4.2000000000000002E-4</v>
      </c>
      <c r="E775" s="164">
        <v>4.2000000000000002E-4</v>
      </c>
      <c r="F775" s="560"/>
      <c r="G775" s="577"/>
      <c r="H775" s="190"/>
    </row>
    <row r="776" spans="1:8" ht="15" customHeight="1">
      <c r="A776" s="575"/>
      <c r="B776" s="576"/>
      <c r="C776" s="170" t="s">
        <v>885</v>
      </c>
      <c r="D776" s="171">
        <v>4.1599999999999997E-4</v>
      </c>
      <c r="E776" s="171">
        <v>4.1599999999999997E-4</v>
      </c>
      <c r="F776" s="560"/>
      <c r="G776" s="578"/>
      <c r="H776" s="190"/>
    </row>
    <row r="777" spans="1:8" ht="15" customHeight="1">
      <c r="A777" s="555" t="s">
        <v>638</v>
      </c>
      <c r="B777" s="556" t="s">
        <v>2197</v>
      </c>
      <c r="C777" s="213" t="s">
        <v>365</v>
      </c>
      <c r="D777" s="214">
        <v>0</v>
      </c>
      <c r="E777" s="215">
        <v>0</v>
      </c>
      <c r="F777" s="559">
        <v>95.43</v>
      </c>
      <c r="G777" s="562" t="s">
        <v>1761</v>
      </c>
      <c r="H777" s="154"/>
    </row>
    <row r="778" spans="1:8" ht="15" customHeight="1">
      <c r="A778" s="555"/>
      <c r="B778" s="557"/>
      <c r="C778" s="180" t="s">
        <v>886</v>
      </c>
      <c r="D778" s="188">
        <v>0</v>
      </c>
      <c r="E778" s="164">
        <v>0</v>
      </c>
      <c r="F778" s="560"/>
      <c r="G778" s="563"/>
      <c r="H778" s="190"/>
    </row>
    <row r="779" spans="1:8" ht="15" customHeight="1">
      <c r="A779" s="555"/>
      <c r="B779" s="557"/>
      <c r="C779" s="176" t="s">
        <v>2170</v>
      </c>
      <c r="D779" s="181">
        <v>5.7799999999999995E-4</v>
      </c>
      <c r="E779" s="181">
        <v>5.7799999999999995E-4</v>
      </c>
      <c r="F779" s="560"/>
      <c r="G779" s="563"/>
      <c r="H779" s="190"/>
    </row>
    <row r="780" spans="1:8" ht="15" customHeight="1">
      <c r="A780" s="555"/>
      <c r="B780" s="558"/>
      <c r="C780" s="216" t="s">
        <v>885</v>
      </c>
      <c r="D780" s="217">
        <v>5.71E-4</v>
      </c>
      <c r="E780" s="217">
        <v>5.71E-4</v>
      </c>
      <c r="F780" s="561"/>
      <c r="G780" s="564"/>
      <c r="H780" s="190"/>
    </row>
    <row r="781" spans="1:8" ht="15" customHeight="1">
      <c r="A781" s="172" t="s">
        <v>637</v>
      </c>
      <c r="B781" s="173" t="s">
        <v>254</v>
      </c>
      <c r="C781" s="174"/>
      <c r="D781" s="158">
        <v>5.5500000000000005E-4</v>
      </c>
      <c r="E781" s="159">
        <v>5.5500000000000005E-4</v>
      </c>
      <c r="F781" s="152">
        <v>100</v>
      </c>
      <c r="G781" s="160" t="s">
        <v>450</v>
      </c>
      <c r="H781" s="154"/>
    </row>
    <row r="782" spans="1:8" ht="46.5" customHeight="1">
      <c r="A782" s="172" t="s">
        <v>636</v>
      </c>
      <c r="B782" s="173" t="s">
        <v>998</v>
      </c>
      <c r="C782" s="174"/>
      <c r="D782" s="158">
        <v>5.6300000000000002E-4</v>
      </c>
      <c r="E782" s="159">
        <v>5.6300000000000002E-4</v>
      </c>
      <c r="F782" s="152">
        <v>68.760000000000005</v>
      </c>
      <c r="G782" s="160" t="s">
        <v>2198</v>
      </c>
      <c r="H782" s="154"/>
    </row>
    <row r="783" spans="1:8" ht="15" customHeight="1">
      <c r="A783" s="574" t="s">
        <v>635</v>
      </c>
      <c r="B783" s="579" t="s">
        <v>255</v>
      </c>
      <c r="C783" s="163" t="s">
        <v>365</v>
      </c>
      <c r="D783" s="164">
        <v>1.5999999999999999E-5</v>
      </c>
      <c r="E783" s="164">
        <v>0</v>
      </c>
      <c r="F783" s="560">
        <v>31.7</v>
      </c>
      <c r="G783" s="577" t="s">
        <v>1761</v>
      </c>
      <c r="H783" s="154"/>
    </row>
    <row r="784" spans="1:8" ht="15" customHeight="1">
      <c r="A784" s="575"/>
      <c r="B784" s="580"/>
      <c r="C784" s="170" t="s">
        <v>885</v>
      </c>
      <c r="D784" s="203">
        <v>1.5999999999999999E-5</v>
      </c>
      <c r="E784" s="151">
        <v>0</v>
      </c>
      <c r="F784" s="560"/>
      <c r="G784" s="578"/>
      <c r="H784" s="190"/>
    </row>
    <row r="785" spans="1:8" ht="15" customHeight="1">
      <c r="A785" s="172" t="s">
        <v>634</v>
      </c>
      <c r="B785" s="173" t="s">
        <v>256</v>
      </c>
      <c r="C785" s="174"/>
      <c r="D785" s="158">
        <v>4.1899999999999999E-4</v>
      </c>
      <c r="E785" s="159">
        <v>4.1899999999999999E-4</v>
      </c>
      <c r="F785" s="152">
        <v>100</v>
      </c>
      <c r="G785" s="160" t="s">
        <v>450</v>
      </c>
      <c r="H785" s="154"/>
    </row>
    <row r="786" spans="1:8" ht="15" customHeight="1">
      <c r="A786" s="172" t="s">
        <v>633</v>
      </c>
      <c r="B786" s="173" t="s">
        <v>1876</v>
      </c>
      <c r="C786" s="174"/>
      <c r="D786" s="158">
        <v>6.3699999999999998E-4</v>
      </c>
      <c r="E786" s="159">
        <v>6.3699999999999998E-4</v>
      </c>
      <c r="F786" s="152">
        <v>100</v>
      </c>
      <c r="G786" s="160" t="s">
        <v>450</v>
      </c>
      <c r="H786" s="154"/>
    </row>
    <row r="787" spans="1:8" ht="15" customHeight="1">
      <c r="A787" s="574" t="s">
        <v>632</v>
      </c>
      <c r="B787" s="557" t="s">
        <v>2023</v>
      </c>
      <c r="C787" s="167" t="s">
        <v>365</v>
      </c>
      <c r="D787" s="164">
        <v>0</v>
      </c>
      <c r="E787" s="164">
        <v>0</v>
      </c>
      <c r="F787" s="560">
        <v>100</v>
      </c>
      <c r="G787" s="577" t="s">
        <v>450</v>
      </c>
      <c r="H787" s="154"/>
    </row>
    <row r="788" spans="1:8" ht="15" customHeight="1">
      <c r="A788" s="555"/>
      <c r="B788" s="557"/>
      <c r="C788" s="180" t="s">
        <v>886</v>
      </c>
      <c r="D788" s="164">
        <v>0</v>
      </c>
      <c r="E788" s="164">
        <v>0</v>
      </c>
      <c r="F788" s="560"/>
      <c r="G788" s="577"/>
      <c r="H788" s="190"/>
    </row>
    <row r="789" spans="1:8" ht="15" customHeight="1">
      <c r="A789" s="555"/>
      <c r="B789" s="557"/>
      <c r="C789" s="180" t="s">
        <v>921</v>
      </c>
      <c r="D789" s="181">
        <v>0</v>
      </c>
      <c r="E789" s="181">
        <v>0</v>
      </c>
      <c r="F789" s="560"/>
      <c r="G789" s="577"/>
      <c r="H789" s="190"/>
    </row>
    <row r="790" spans="1:8" ht="15" customHeight="1">
      <c r="A790" s="555"/>
      <c r="B790" s="557"/>
      <c r="C790" s="176" t="s">
        <v>2148</v>
      </c>
      <c r="D790" s="181">
        <v>6.4199999999999999E-4</v>
      </c>
      <c r="E790" s="181">
        <v>6.4199999999999999E-4</v>
      </c>
      <c r="F790" s="560"/>
      <c r="G790" s="577"/>
      <c r="H790" s="190"/>
    </row>
    <row r="791" spans="1:8" ht="15" customHeight="1">
      <c r="A791" s="575"/>
      <c r="B791" s="576"/>
      <c r="C791" s="170" t="s">
        <v>885</v>
      </c>
      <c r="D791" s="171">
        <v>6.2299999999999996E-4</v>
      </c>
      <c r="E791" s="171">
        <v>6.2299999999999996E-4</v>
      </c>
      <c r="F791" s="560"/>
      <c r="G791" s="578"/>
      <c r="H791" s="190"/>
    </row>
    <row r="792" spans="1:8" ht="15" customHeight="1">
      <c r="A792" s="172" t="s">
        <v>1877</v>
      </c>
      <c r="B792" s="172" t="s">
        <v>1878</v>
      </c>
      <c r="C792" s="174"/>
      <c r="D792" s="158" t="s">
        <v>2139</v>
      </c>
      <c r="E792" s="159" t="s">
        <v>2139</v>
      </c>
      <c r="F792" s="152" t="s">
        <v>2140</v>
      </c>
      <c r="G792" s="160" t="s">
        <v>450</v>
      </c>
      <c r="H792" s="154"/>
    </row>
    <row r="793" spans="1:8" ht="15" customHeight="1">
      <c r="A793" s="172" t="s">
        <v>631</v>
      </c>
      <c r="B793" s="172" t="s">
        <v>257</v>
      </c>
      <c r="C793" s="174"/>
      <c r="D793" s="158">
        <v>6.11E-4</v>
      </c>
      <c r="E793" s="159">
        <v>6.11E-4</v>
      </c>
      <c r="F793" s="152">
        <v>100</v>
      </c>
      <c r="G793" s="160" t="s">
        <v>450</v>
      </c>
      <c r="H793" s="154"/>
    </row>
    <row r="794" spans="1:8" ht="15" customHeight="1">
      <c r="A794" s="172" t="s">
        <v>630</v>
      </c>
      <c r="B794" s="173" t="s">
        <v>1879</v>
      </c>
      <c r="C794" s="174"/>
      <c r="D794" s="158">
        <v>6.2600000000000004E-4</v>
      </c>
      <c r="E794" s="159">
        <v>6.2600000000000004E-4</v>
      </c>
      <c r="F794" s="152">
        <v>100</v>
      </c>
      <c r="G794" s="160" t="s">
        <v>450</v>
      </c>
      <c r="H794" s="154"/>
    </row>
    <row r="795" spans="1:8" ht="15" customHeight="1">
      <c r="A795" s="574" t="s">
        <v>629</v>
      </c>
      <c r="B795" s="557" t="s">
        <v>997</v>
      </c>
      <c r="C795" s="167" t="s">
        <v>365</v>
      </c>
      <c r="D795" s="164">
        <v>4.3199999999999998E-4</v>
      </c>
      <c r="E795" s="164">
        <v>0</v>
      </c>
      <c r="F795" s="560">
        <v>100</v>
      </c>
      <c r="G795" s="577" t="s">
        <v>450</v>
      </c>
      <c r="H795" s="154"/>
    </row>
    <row r="796" spans="1:8" ht="15" customHeight="1">
      <c r="A796" s="555"/>
      <c r="B796" s="557"/>
      <c r="C796" s="176" t="s">
        <v>2143</v>
      </c>
      <c r="D796" s="164">
        <v>4.5800000000000002E-4</v>
      </c>
      <c r="E796" s="164">
        <v>4.5800000000000002E-4</v>
      </c>
      <c r="F796" s="560"/>
      <c r="G796" s="577"/>
      <c r="H796" s="190"/>
    </row>
    <row r="797" spans="1:8" ht="15" customHeight="1">
      <c r="A797" s="575"/>
      <c r="B797" s="576"/>
      <c r="C797" s="170" t="s">
        <v>885</v>
      </c>
      <c r="D797" s="171">
        <v>4.5800000000000002E-4</v>
      </c>
      <c r="E797" s="171">
        <v>4.5800000000000002E-4</v>
      </c>
      <c r="F797" s="560"/>
      <c r="G797" s="578"/>
      <c r="H797" s="190"/>
    </row>
    <row r="798" spans="1:8" ht="15" customHeight="1">
      <c r="A798" s="574" t="s">
        <v>628</v>
      </c>
      <c r="B798" s="557" t="s">
        <v>258</v>
      </c>
      <c r="C798" s="167" t="s">
        <v>365</v>
      </c>
      <c r="D798" s="164">
        <v>0</v>
      </c>
      <c r="E798" s="164">
        <v>0</v>
      </c>
      <c r="F798" s="560">
        <v>100</v>
      </c>
      <c r="G798" s="577" t="s">
        <v>450</v>
      </c>
      <c r="H798" s="154"/>
    </row>
    <row r="799" spans="1:8" ht="15" customHeight="1">
      <c r="A799" s="555"/>
      <c r="B799" s="557"/>
      <c r="C799" s="180" t="s">
        <v>886</v>
      </c>
      <c r="D799" s="164">
        <v>3.0600000000000001E-4</v>
      </c>
      <c r="E799" s="164">
        <v>3.0600000000000001E-4</v>
      </c>
      <c r="F799" s="560"/>
      <c r="G799" s="577"/>
      <c r="H799" s="190"/>
    </row>
    <row r="800" spans="1:8" ht="15" customHeight="1">
      <c r="A800" s="555"/>
      <c r="B800" s="557"/>
      <c r="C800" s="176" t="s">
        <v>2170</v>
      </c>
      <c r="D800" s="181">
        <v>3.6900000000000002E-4</v>
      </c>
      <c r="E800" s="181">
        <v>3.6900000000000002E-4</v>
      </c>
      <c r="F800" s="560"/>
      <c r="G800" s="577"/>
      <c r="H800" s="190"/>
    </row>
    <row r="801" spans="1:8" ht="15" customHeight="1">
      <c r="A801" s="575"/>
      <c r="B801" s="576"/>
      <c r="C801" s="170" t="s">
        <v>885</v>
      </c>
      <c r="D801" s="171">
        <v>3.59E-4</v>
      </c>
      <c r="E801" s="171">
        <v>3.59E-4</v>
      </c>
      <c r="F801" s="560"/>
      <c r="G801" s="578"/>
      <c r="H801" s="190"/>
    </row>
    <row r="802" spans="1:8" ht="15" customHeight="1">
      <c r="A802" s="172" t="s">
        <v>627</v>
      </c>
      <c r="B802" s="173" t="s">
        <v>1880</v>
      </c>
      <c r="C802" s="174"/>
      <c r="D802" s="158">
        <v>4.8799999999999999E-4</v>
      </c>
      <c r="E802" s="159">
        <v>4.8799999999999999E-4</v>
      </c>
      <c r="F802" s="152">
        <v>100</v>
      </c>
      <c r="G802" s="160" t="s">
        <v>450</v>
      </c>
      <c r="H802" s="154"/>
    </row>
    <row r="803" spans="1:8" ht="15" customHeight="1">
      <c r="A803" s="172" t="s">
        <v>626</v>
      </c>
      <c r="B803" s="172" t="s">
        <v>259</v>
      </c>
      <c r="C803" s="174"/>
      <c r="D803" s="158" t="s">
        <v>2139</v>
      </c>
      <c r="E803" s="159" t="s">
        <v>2139</v>
      </c>
      <c r="F803" s="152" t="s">
        <v>2140</v>
      </c>
      <c r="G803" s="160" t="s">
        <v>450</v>
      </c>
      <c r="H803" s="154"/>
    </row>
    <row r="804" spans="1:8" ht="15" customHeight="1">
      <c r="A804" s="172" t="s">
        <v>625</v>
      </c>
      <c r="B804" s="173" t="s">
        <v>996</v>
      </c>
      <c r="C804" s="174"/>
      <c r="D804" s="158">
        <v>6.1899999999999998E-4</v>
      </c>
      <c r="E804" s="159">
        <v>6.1899999999999998E-4</v>
      </c>
      <c r="F804" s="152">
        <v>100</v>
      </c>
      <c r="G804" s="160" t="s">
        <v>450</v>
      </c>
      <c r="H804" s="154"/>
    </row>
    <row r="805" spans="1:8" ht="15" customHeight="1">
      <c r="A805" s="574" t="s">
        <v>624</v>
      </c>
      <c r="B805" s="581" t="s">
        <v>260</v>
      </c>
      <c r="C805" s="167" t="s">
        <v>365</v>
      </c>
      <c r="D805" s="164">
        <v>0</v>
      </c>
      <c r="E805" s="164">
        <v>0</v>
      </c>
      <c r="F805" s="560">
        <v>65.73</v>
      </c>
      <c r="G805" s="577" t="s">
        <v>1761</v>
      </c>
      <c r="H805" s="192"/>
    </row>
    <row r="806" spans="1:8" ht="15" customHeight="1">
      <c r="A806" s="555"/>
      <c r="B806" s="581"/>
      <c r="C806" s="176" t="s">
        <v>2143</v>
      </c>
      <c r="D806" s="164">
        <v>4.8299999999999998E-4</v>
      </c>
      <c r="E806" s="164">
        <v>4.8299999999999998E-4</v>
      </c>
      <c r="F806" s="560"/>
      <c r="G806" s="577"/>
    </row>
    <row r="807" spans="1:8" ht="15" customHeight="1">
      <c r="A807" s="575"/>
      <c r="B807" s="582"/>
      <c r="C807" s="170" t="s">
        <v>885</v>
      </c>
      <c r="D807" s="171">
        <v>4.44E-4</v>
      </c>
      <c r="E807" s="171">
        <v>4.44E-4</v>
      </c>
      <c r="F807" s="560"/>
      <c r="G807" s="578"/>
    </row>
    <row r="808" spans="1:8" ht="15" customHeight="1">
      <c r="A808" s="172" t="s">
        <v>623</v>
      </c>
      <c r="B808" s="172" t="s">
        <v>261</v>
      </c>
      <c r="C808" s="174"/>
      <c r="D808" s="158">
        <v>3.1399999999999999E-4</v>
      </c>
      <c r="E808" s="159">
        <v>3.1399999999999999E-4</v>
      </c>
      <c r="F808" s="152">
        <v>100</v>
      </c>
      <c r="G808" s="160" t="s">
        <v>450</v>
      </c>
      <c r="H808" s="154"/>
    </row>
    <row r="809" spans="1:8" ht="15" customHeight="1">
      <c r="A809" s="172" t="s">
        <v>622</v>
      </c>
      <c r="B809" s="173" t="s">
        <v>262</v>
      </c>
      <c r="C809" s="174"/>
      <c r="D809" s="158">
        <v>4.0499999999999998E-4</v>
      </c>
      <c r="E809" s="159">
        <v>4.0499999999999998E-4</v>
      </c>
      <c r="F809" s="152">
        <v>100</v>
      </c>
      <c r="G809" s="160" t="s">
        <v>450</v>
      </c>
      <c r="H809" s="154"/>
    </row>
    <row r="810" spans="1:8" ht="15" customHeight="1">
      <c r="A810" s="574" t="s">
        <v>621</v>
      </c>
      <c r="B810" s="557" t="s">
        <v>263</v>
      </c>
      <c r="C810" s="167" t="s">
        <v>365</v>
      </c>
      <c r="D810" s="164">
        <v>0</v>
      </c>
      <c r="E810" s="164">
        <v>0</v>
      </c>
      <c r="F810" s="560">
        <v>58.56</v>
      </c>
      <c r="G810" s="577" t="s">
        <v>1854</v>
      </c>
      <c r="H810" s="154"/>
    </row>
    <row r="811" spans="1:8" ht="15" customHeight="1">
      <c r="A811" s="555"/>
      <c r="B811" s="557"/>
      <c r="C811" s="176" t="s">
        <v>2143</v>
      </c>
      <c r="D811" s="164">
        <v>4.3100000000000001E-4</v>
      </c>
      <c r="E811" s="164">
        <v>4.3100000000000001E-4</v>
      </c>
      <c r="F811" s="560"/>
      <c r="G811" s="577"/>
      <c r="H811" s="190"/>
    </row>
    <row r="812" spans="1:8" ht="15" customHeight="1">
      <c r="A812" s="575"/>
      <c r="B812" s="576"/>
      <c r="C812" s="170" t="s">
        <v>885</v>
      </c>
      <c r="D812" s="171">
        <v>6.7000000000000002E-5</v>
      </c>
      <c r="E812" s="171">
        <v>6.7000000000000002E-5</v>
      </c>
      <c r="F812" s="560"/>
      <c r="G812" s="578"/>
      <c r="H812" s="190"/>
    </row>
    <row r="813" spans="1:8" ht="15" customHeight="1">
      <c r="A813" s="172" t="s">
        <v>620</v>
      </c>
      <c r="B813" s="173" t="s">
        <v>264</v>
      </c>
      <c r="C813" s="174"/>
      <c r="D813" s="158">
        <v>4.06E-4</v>
      </c>
      <c r="E813" s="159">
        <v>4.06E-4</v>
      </c>
      <c r="F813" s="152">
        <v>100</v>
      </c>
      <c r="G813" s="160" t="s">
        <v>450</v>
      </c>
      <c r="H813" s="154"/>
    </row>
    <row r="814" spans="1:8" ht="15" customHeight="1">
      <c r="A814" s="172" t="s">
        <v>619</v>
      </c>
      <c r="B814" s="173" t="s">
        <v>265</v>
      </c>
      <c r="C814" s="174"/>
      <c r="D814" s="158">
        <v>4.1899999999999999E-4</v>
      </c>
      <c r="E814" s="159">
        <v>4.1899999999999999E-4</v>
      </c>
      <c r="F814" s="152">
        <v>100</v>
      </c>
      <c r="G814" s="160" t="s">
        <v>450</v>
      </c>
      <c r="H814" s="154"/>
    </row>
    <row r="815" spans="1:8" ht="15" customHeight="1">
      <c r="A815" s="574" t="s">
        <v>618</v>
      </c>
      <c r="B815" s="557" t="s">
        <v>2199</v>
      </c>
      <c r="C815" s="167" t="s">
        <v>365</v>
      </c>
      <c r="D815" s="164">
        <v>0</v>
      </c>
      <c r="E815" s="164">
        <v>0</v>
      </c>
      <c r="F815" s="560">
        <v>100</v>
      </c>
      <c r="G815" s="577" t="s">
        <v>450</v>
      </c>
      <c r="H815" s="154"/>
    </row>
    <row r="816" spans="1:8" ht="15" customHeight="1">
      <c r="A816" s="555"/>
      <c r="B816" s="557"/>
      <c r="C816" s="176" t="s">
        <v>2143</v>
      </c>
      <c r="D816" s="164">
        <v>3.9100000000000002E-4</v>
      </c>
      <c r="E816" s="164">
        <v>3.9100000000000002E-4</v>
      </c>
      <c r="F816" s="560"/>
      <c r="G816" s="577"/>
      <c r="H816" s="190"/>
    </row>
    <row r="817" spans="1:9" ht="15" customHeight="1">
      <c r="A817" s="575"/>
      <c r="B817" s="576"/>
      <c r="C817" s="170" t="s">
        <v>885</v>
      </c>
      <c r="D817" s="171">
        <v>3.8400000000000001E-4</v>
      </c>
      <c r="E817" s="171">
        <v>3.8400000000000001E-4</v>
      </c>
      <c r="F817" s="560"/>
      <c r="G817" s="578"/>
      <c r="H817" s="190"/>
    </row>
    <row r="818" spans="1:9" ht="15" customHeight="1">
      <c r="A818" s="172" t="s">
        <v>617</v>
      </c>
      <c r="B818" s="199" t="s">
        <v>266</v>
      </c>
      <c r="C818" s="174"/>
      <c r="D818" s="158">
        <v>4.6299999999999998E-4</v>
      </c>
      <c r="E818" s="159">
        <v>4.6299999999999998E-4</v>
      </c>
      <c r="F818" s="152">
        <v>87.84</v>
      </c>
      <c r="G818" s="160" t="s">
        <v>1761</v>
      </c>
      <c r="H818" s="192"/>
    </row>
    <row r="819" spans="1:9" ht="15" customHeight="1">
      <c r="A819" s="172" t="s">
        <v>616</v>
      </c>
      <c r="B819" s="173" t="s">
        <v>267</v>
      </c>
      <c r="C819" s="174"/>
      <c r="D819" s="158">
        <v>5.0600000000000005E-4</v>
      </c>
      <c r="E819" s="159">
        <v>5.0600000000000005E-4</v>
      </c>
      <c r="F819" s="152">
        <v>100</v>
      </c>
      <c r="G819" s="160" t="s">
        <v>450</v>
      </c>
      <c r="H819" s="154"/>
    </row>
    <row r="820" spans="1:9" ht="15" customHeight="1">
      <c r="A820" s="172" t="s">
        <v>615</v>
      </c>
      <c r="B820" s="173" t="s">
        <v>1881</v>
      </c>
      <c r="C820" s="174"/>
      <c r="D820" s="158">
        <v>6.1700000000000004E-4</v>
      </c>
      <c r="E820" s="159">
        <v>6.1700000000000004E-4</v>
      </c>
      <c r="F820" s="152">
        <v>93.42</v>
      </c>
      <c r="G820" s="160" t="s">
        <v>2200</v>
      </c>
      <c r="H820" s="154"/>
    </row>
    <row r="821" spans="1:9" ht="15" customHeight="1">
      <c r="A821" s="172" t="s">
        <v>614</v>
      </c>
      <c r="B821" s="173" t="s">
        <v>268</v>
      </c>
      <c r="C821" s="174"/>
      <c r="D821" s="158">
        <v>6.2299999999999996E-4</v>
      </c>
      <c r="E821" s="159">
        <v>6.2299999999999996E-4</v>
      </c>
      <c r="F821" s="152">
        <v>100</v>
      </c>
      <c r="G821" s="160" t="s">
        <v>450</v>
      </c>
      <c r="H821" s="154"/>
    </row>
    <row r="822" spans="1:9" ht="15" customHeight="1">
      <c r="A822" s="172" t="s">
        <v>613</v>
      </c>
      <c r="B822" s="173" t="s">
        <v>1882</v>
      </c>
      <c r="C822" s="174"/>
      <c r="D822" s="158">
        <v>5.1900000000000004E-4</v>
      </c>
      <c r="E822" s="159">
        <v>5.1900000000000004E-4</v>
      </c>
      <c r="F822" s="152">
        <v>100</v>
      </c>
      <c r="G822" s="160" t="s">
        <v>450</v>
      </c>
      <c r="H822" s="154"/>
    </row>
    <row r="823" spans="1:9" ht="15" customHeight="1">
      <c r="A823" s="172" t="s">
        <v>612</v>
      </c>
      <c r="B823" s="173" t="s">
        <v>269</v>
      </c>
      <c r="C823" s="174"/>
      <c r="D823" s="158" t="s">
        <v>2139</v>
      </c>
      <c r="E823" s="159" t="s">
        <v>2139</v>
      </c>
      <c r="F823" s="152" t="s">
        <v>2140</v>
      </c>
      <c r="G823" s="160" t="s">
        <v>450</v>
      </c>
      <c r="H823" s="154"/>
    </row>
    <row r="824" spans="1:9" ht="15" customHeight="1">
      <c r="A824" s="574" t="s">
        <v>2201</v>
      </c>
      <c r="B824" s="557" t="s">
        <v>270</v>
      </c>
      <c r="C824" s="167" t="s">
        <v>365</v>
      </c>
      <c r="D824" s="164">
        <v>0</v>
      </c>
      <c r="E824" s="164">
        <v>0</v>
      </c>
      <c r="F824" s="560">
        <v>100</v>
      </c>
      <c r="G824" s="577" t="s">
        <v>450</v>
      </c>
      <c r="H824" s="154"/>
    </row>
    <row r="825" spans="1:9" ht="15" customHeight="1">
      <c r="A825" s="555"/>
      <c r="B825" s="557"/>
      <c r="C825" s="176" t="s">
        <v>2143</v>
      </c>
      <c r="D825" s="164">
        <v>5.4699999999999996E-4</v>
      </c>
      <c r="E825" s="164">
        <v>5.4699999999999996E-4</v>
      </c>
      <c r="F825" s="560"/>
      <c r="G825" s="577"/>
      <c r="H825" s="154"/>
    </row>
    <row r="826" spans="1:9" ht="15" customHeight="1">
      <c r="A826" s="575"/>
      <c r="B826" s="576"/>
      <c r="C826" s="170" t="s">
        <v>885</v>
      </c>
      <c r="D826" s="171">
        <v>4.2499999999999998E-4</v>
      </c>
      <c r="E826" s="171">
        <v>4.2499999999999998E-4</v>
      </c>
      <c r="F826" s="560"/>
      <c r="G826" s="578"/>
      <c r="H826" s="154"/>
    </row>
    <row r="827" spans="1:9" ht="15" customHeight="1">
      <c r="A827" s="172" t="s">
        <v>610</v>
      </c>
      <c r="B827" s="172" t="s">
        <v>271</v>
      </c>
      <c r="C827" s="174"/>
      <c r="D827" s="158">
        <v>6.3599999999999996E-4</v>
      </c>
      <c r="E827" s="159">
        <v>6.3599999999999996E-4</v>
      </c>
      <c r="F827" s="152">
        <v>100</v>
      </c>
      <c r="G827" s="160" t="s">
        <v>450</v>
      </c>
      <c r="H827" s="154"/>
    </row>
    <row r="828" spans="1:9" ht="15" customHeight="1">
      <c r="A828" s="172" t="s">
        <v>609</v>
      </c>
      <c r="B828" s="173" t="s">
        <v>995</v>
      </c>
      <c r="C828" s="174"/>
      <c r="D828" s="158">
        <v>5.8100000000000003E-4</v>
      </c>
      <c r="E828" s="159">
        <v>5.8100000000000003E-4</v>
      </c>
      <c r="F828" s="152">
        <v>100</v>
      </c>
      <c r="G828" s="160" t="s">
        <v>450</v>
      </c>
      <c r="H828" s="154"/>
    </row>
    <row r="829" spans="1:9" ht="15" customHeight="1">
      <c r="A829" s="172" t="s">
        <v>608</v>
      </c>
      <c r="B829" s="173" t="s">
        <v>1883</v>
      </c>
      <c r="C829" s="174"/>
      <c r="D829" s="158">
        <v>4.2200000000000001E-4</v>
      </c>
      <c r="E829" s="159">
        <v>4.2200000000000001E-4</v>
      </c>
      <c r="F829" s="152">
        <v>100</v>
      </c>
      <c r="G829" s="160" t="s">
        <v>450</v>
      </c>
      <c r="H829" s="154"/>
    </row>
    <row r="830" spans="1:9" ht="15" customHeight="1">
      <c r="A830" s="172" t="s">
        <v>607</v>
      </c>
      <c r="B830" s="173" t="s">
        <v>1884</v>
      </c>
      <c r="C830" s="174"/>
      <c r="D830" s="158">
        <v>4.6900000000000002E-4</v>
      </c>
      <c r="E830" s="159">
        <v>4.6900000000000002E-4</v>
      </c>
      <c r="F830" s="152">
        <v>49.3</v>
      </c>
      <c r="G830" s="160" t="s">
        <v>1761</v>
      </c>
      <c r="H830" s="154"/>
    </row>
    <row r="831" spans="1:9" ht="15" customHeight="1">
      <c r="A831" s="172" t="s">
        <v>606</v>
      </c>
      <c r="B831" s="173" t="s">
        <v>2202</v>
      </c>
      <c r="C831" s="174"/>
      <c r="D831" s="158">
        <v>5.0500000000000002E-4</v>
      </c>
      <c r="E831" s="159">
        <v>5.0500000000000002E-4</v>
      </c>
      <c r="F831" s="152">
        <v>100</v>
      </c>
      <c r="G831" s="160" t="s">
        <v>450</v>
      </c>
      <c r="H831" s="154"/>
      <c r="I831" s="162"/>
    </row>
    <row r="832" spans="1:9" ht="15" customHeight="1">
      <c r="A832" s="172" t="s">
        <v>605</v>
      </c>
      <c r="B832" s="173" t="s">
        <v>2203</v>
      </c>
      <c r="C832" s="174"/>
      <c r="D832" s="158">
        <v>7.0899999999999999E-4</v>
      </c>
      <c r="E832" s="159">
        <v>7.0899999999999999E-4</v>
      </c>
      <c r="F832" s="152">
        <v>96.45</v>
      </c>
      <c r="G832" s="160" t="s">
        <v>1762</v>
      </c>
      <c r="H832" s="154"/>
    </row>
    <row r="833" spans="1:9" ht="15" customHeight="1">
      <c r="A833" s="172" t="s">
        <v>604</v>
      </c>
      <c r="B833" s="173" t="s">
        <v>272</v>
      </c>
      <c r="C833" s="174"/>
      <c r="D833" s="158">
        <v>5.8699999999999996E-4</v>
      </c>
      <c r="E833" s="159">
        <v>5.8699999999999996E-4</v>
      </c>
      <c r="F833" s="152">
        <v>100</v>
      </c>
      <c r="G833" s="160" t="s">
        <v>450</v>
      </c>
      <c r="H833" s="154"/>
    </row>
    <row r="834" spans="1:9" ht="15" customHeight="1">
      <c r="A834" s="172" t="s">
        <v>603</v>
      </c>
      <c r="B834" s="172" t="s">
        <v>273</v>
      </c>
      <c r="C834" s="174"/>
      <c r="D834" s="158">
        <v>6.5600000000000001E-4</v>
      </c>
      <c r="E834" s="159">
        <v>6.5600000000000001E-4</v>
      </c>
      <c r="F834" s="152">
        <v>100</v>
      </c>
      <c r="G834" s="160" t="s">
        <v>450</v>
      </c>
      <c r="H834" s="192"/>
    </row>
    <row r="835" spans="1:9" ht="15" customHeight="1">
      <c r="A835" s="574" t="s">
        <v>602</v>
      </c>
      <c r="B835" s="557" t="s">
        <v>274</v>
      </c>
      <c r="C835" s="167" t="s">
        <v>365</v>
      </c>
      <c r="D835" s="188">
        <v>0</v>
      </c>
      <c r="E835" s="164">
        <v>0</v>
      </c>
      <c r="F835" s="560">
        <v>90.49</v>
      </c>
      <c r="G835" s="577" t="s">
        <v>1761</v>
      </c>
      <c r="H835" s="154"/>
    </row>
    <row r="836" spans="1:9" ht="15" customHeight="1">
      <c r="A836" s="555"/>
      <c r="B836" s="557"/>
      <c r="C836" s="176" t="s">
        <v>2143</v>
      </c>
      <c r="D836" s="164">
        <v>4.08E-4</v>
      </c>
      <c r="E836" s="164">
        <v>4.0700000000000003E-4</v>
      </c>
      <c r="F836" s="560"/>
      <c r="G836" s="577"/>
      <c r="H836" s="190"/>
    </row>
    <row r="837" spans="1:9" ht="15" customHeight="1">
      <c r="A837" s="575"/>
      <c r="B837" s="576"/>
      <c r="C837" s="170" t="s">
        <v>885</v>
      </c>
      <c r="D837" s="171">
        <v>3.1500000000000001E-4</v>
      </c>
      <c r="E837" s="171">
        <v>3.1399999999999999E-4</v>
      </c>
      <c r="F837" s="560"/>
      <c r="G837" s="578"/>
      <c r="H837" s="190"/>
    </row>
    <row r="838" spans="1:9" ht="15" customHeight="1">
      <c r="A838" s="172" t="s">
        <v>601</v>
      </c>
      <c r="B838" s="173" t="s">
        <v>275</v>
      </c>
      <c r="C838" s="174"/>
      <c r="D838" s="158">
        <v>5.9000000000000003E-4</v>
      </c>
      <c r="E838" s="159">
        <v>5.9000000000000003E-4</v>
      </c>
      <c r="F838" s="152">
        <v>100</v>
      </c>
      <c r="G838" s="160" t="s">
        <v>450</v>
      </c>
      <c r="H838" s="154"/>
    </row>
    <row r="839" spans="1:9" ht="15" customHeight="1">
      <c r="A839" s="574" t="s">
        <v>600</v>
      </c>
      <c r="B839" s="557" t="s">
        <v>2204</v>
      </c>
      <c r="C839" s="167" t="s">
        <v>365</v>
      </c>
      <c r="D839" s="188">
        <v>0</v>
      </c>
      <c r="E839" s="164">
        <v>0</v>
      </c>
      <c r="F839" s="560">
        <v>100</v>
      </c>
      <c r="G839" s="577" t="s">
        <v>450</v>
      </c>
      <c r="H839" s="154"/>
    </row>
    <row r="840" spans="1:9" ht="15" customHeight="1">
      <c r="A840" s="555"/>
      <c r="B840" s="557"/>
      <c r="C840" s="176" t="s">
        <v>2143</v>
      </c>
      <c r="D840" s="188">
        <v>4.7199999999999998E-4</v>
      </c>
      <c r="E840" s="164">
        <v>4.7199999999999998E-4</v>
      </c>
      <c r="F840" s="560"/>
      <c r="G840" s="577"/>
      <c r="H840" s="190"/>
    </row>
    <row r="841" spans="1:9" ht="15" customHeight="1">
      <c r="A841" s="575"/>
      <c r="B841" s="576"/>
      <c r="C841" s="170" t="s">
        <v>885</v>
      </c>
      <c r="D841" s="171">
        <v>4.66E-4</v>
      </c>
      <c r="E841" s="171">
        <v>4.66E-4</v>
      </c>
      <c r="F841" s="560"/>
      <c r="G841" s="578"/>
      <c r="H841" s="190"/>
    </row>
    <row r="842" spans="1:9" ht="15" customHeight="1">
      <c r="A842" s="172" t="s">
        <v>599</v>
      </c>
      <c r="B842" s="173" t="s">
        <v>2205</v>
      </c>
      <c r="C842" s="174"/>
      <c r="D842" s="158">
        <v>3.3399999999999999E-4</v>
      </c>
      <c r="E842" s="159">
        <v>3.3399999999999999E-4</v>
      </c>
      <c r="F842" s="152" t="s">
        <v>2140</v>
      </c>
      <c r="G842" s="160" t="s">
        <v>450</v>
      </c>
      <c r="H842" s="154"/>
    </row>
    <row r="843" spans="1:9" ht="15" customHeight="1">
      <c r="A843" s="172" t="s">
        <v>598</v>
      </c>
      <c r="B843" s="173" t="s">
        <v>276</v>
      </c>
      <c r="C843" s="174"/>
      <c r="D843" s="158">
        <v>5.8600000000000004E-4</v>
      </c>
      <c r="E843" s="159">
        <v>5.8600000000000004E-4</v>
      </c>
      <c r="F843" s="152">
        <v>100</v>
      </c>
      <c r="G843" s="160" t="s">
        <v>450</v>
      </c>
      <c r="H843" s="154"/>
    </row>
    <row r="844" spans="1:9" ht="15" customHeight="1">
      <c r="A844" s="172" t="s">
        <v>597</v>
      </c>
      <c r="B844" s="173" t="s">
        <v>277</v>
      </c>
      <c r="C844" s="174"/>
      <c r="D844" s="158">
        <v>4.1100000000000002E-4</v>
      </c>
      <c r="E844" s="159">
        <v>2.9300000000000002E-4</v>
      </c>
      <c r="F844" s="152">
        <v>100</v>
      </c>
      <c r="G844" s="160" t="s">
        <v>450</v>
      </c>
      <c r="H844" s="154"/>
    </row>
    <row r="845" spans="1:9" ht="15" customHeight="1">
      <c r="A845" s="574" t="s">
        <v>596</v>
      </c>
      <c r="B845" s="557" t="s">
        <v>278</v>
      </c>
      <c r="C845" s="167" t="s">
        <v>365</v>
      </c>
      <c r="D845" s="164">
        <v>0</v>
      </c>
      <c r="E845" s="164">
        <v>0</v>
      </c>
      <c r="F845" s="560">
        <v>99.29</v>
      </c>
      <c r="G845" s="577" t="s">
        <v>2167</v>
      </c>
      <c r="H845" s="154"/>
      <c r="I845" s="162"/>
    </row>
    <row r="846" spans="1:9" ht="15" customHeight="1">
      <c r="A846" s="555"/>
      <c r="B846" s="557"/>
      <c r="C846" s="176" t="s">
        <v>2143</v>
      </c>
      <c r="D846" s="164">
        <v>4.6000000000000001E-4</v>
      </c>
      <c r="E846" s="164">
        <v>4.6000000000000001E-4</v>
      </c>
      <c r="F846" s="560"/>
      <c r="G846" s="577"/>
      <c r="H846" s="190"/>
    </row>
    <row r="847" spans="1:9" ht="15" customHeight="1">
      <c r="A847" s="575"/>
      <c r="B847" s="576"/>
      <c r="C847" s="170" t="s">
        <v>885</v>
      </c>
      <c r="D847" s="171">
        <v>3.1599999999999998E-4</v>
      </c>
      <c r="E847" s="171">
        <v>3.1599999999999998E-4</v>
      </c>
      <c r="F847" s="560"/>
      <c r="G847" s="578"/>
      <c r="H847" s="190"/>
    </row>
    <row r="848" spans="1:9" ht="15" customHeight="1">
      <c r="A848" s="172" t="s">
        <v>595</v>
      </c>
      <c r="B848" s="199" t="s">
        <v>994</v>
      </c>
      <c r="C848" s="174"/>
      <c r="D848" s="158">
        <v>4.9200000000000003E-4</v>
      </c>
      <c r="E848" s="159">
        <v>4.9200000000000003E-4</v>
      </c>
      <c r="F848" s="152">
        <v>100</v>
      </c>
      <c r="G848" s="160" t="s">
        <v>450</v>
      </c>
      <c r="H848" s="192"/>
    </row>
    <row r="849" spans="1:9" ht="15" customHeight="1">
      <c r="A849" s="574" t="s">
        <v>594</v>
      </c>
      <c r="B849" s="557" t="s">
        <v>1885</v>
      </c>
      <c r="C849" s="167" t="s">
        <v>365</v>
      </c>
      <c r="D849" s="164">
        <v>0</v>
      </c>
      <c r="E849" s="164">
        <v>0</v>
      </c>
      <c r="F849" s="560">
        <v>96.21</v>
      </c>
      <c r="G849" s="577" t="s">
        <v>1761</v>
      </c>
      <c r="H849" s="154"/>
    </row>
    <row r="850" spans="1:9" ht="15" customHeight="1">
      <c r="A850" s="555"/>
      <c r="B850" s="557"/>
      <c r="C850" s="176" t="s">
        <v>2143</v>
      </c>
      <c r="D850" s="164">
        <v>4.6500000000000003E-4</v>
      </c>
      <c r="E850" s="164">
        <v>4.6500000000000003E-4</v>
      </c>
      <c r="F850" s="560"/>
      <c r="G850" s="577"/>
      <c r="H850" s="190"/>
    </row>
    <row r="851" spans="1:9" ht="15" customHeight="1">
      <c r="A851" s="575"/>
      <c r="B851" s="576"/>
      <c r="C851" s="170" t="s">
        <v>885</v>
      </c>
      <c r="D851" s="171">
        <v>4.28E-4</v>
      </c>
      <c r="E851" s="171">
        <v>4.28E-4</v>
      </c>
      <c r="F851" s="560"/>
      <c r="G851" s="578"/>
      <c r="H851" s="190"/>
    </row>
    <row r="852" spans="1:9" ht="15" customHeight="1">
      <c r="A852" s="574" t="s">
        <v>593</v>
      </c>
      <c r="B852" s="557" t="s">
        <v>1886</v>
      </c>
      <c r="C852" s="167" t="s">
        <v>365</v>
      </c>
      <c r="D852" s="188">
        <v>0</v>
      </c>
      <c r="E852" s="164">
        <v>0</v>
      </c>
      <c r="F852" s="560">
        <v>58.84</v>
      </c>
      <c r="G852" s="577" t="s">
        <v>1761</v>
      </c>
      <c r="H852" s="154"/>
      <c r="I852" s="162"/>
    </row>
    <row r="853" spans="1:9" ht="15" customHeight="1">
      <c r="A853" s="555"/>
      <c r="B853" s="557"/>
      <c r="C853" s="180" t="s">
        <v>886</v>
      </c>
      <c r="D853" s="188">
        <v>3.19E-4</v>
      </c>
      <c r="E853" s="164">
        <v>3.19E-4</v>
      </c>
      <c r="F853" s="560"/>
      <c r="G853" s="577"/>
      <c r="H853" s="190"/>
    </row>
    <row r="854" spans="1:9" ht="15" customHeight="1">
      <c r="A854" s="555"/>
      <c r="B854" s="557"/>
      <c r="C854" s="186" t="s">
        <v>921</v>
      </c>
      <c r="D854" s="184">
        <v>4.95E-4</v>
      </c>
      <c r="E854" s="184">
        <v>4.95E-4</v>
      </c>
      <c r="F854" s="560"/>
      <c r="G854" s="577"/>
      <c r="H854" s="190"/>
    </row>
    <row r="855" spans="1:9" ht="15" customHeight="1">
      <c r="A855" s="575"/>
      <c r="B855" s="576"/>
      <c r="C855" s="170" t="s">
        <v>885</v>
      </c>
      <c r="D855" s="171">
        <v>3.2600000000000001E-4</v>
      </c>
      <c r="E855" s="171">
        <v>3.2600000000000001E-4</v>
      </c>
      <c r="F855" s="560"/>
      <c r="G855" s="578"/>
      <c r="H855" s="190"/>
    </row>
    <row r="856" spans="1:9" ht="15" customHeight="1">
      <c r="A856" s="574" t="s">
        <v>592</v>
      </c>
      <c r="B856" s="557" t="s">
        <v>279</v>
      </c>
      <c r="C856" s="167" t="s">
        <v>365</v>
      </c>
      <c r="D856" s="164">
        <v>0</v>
      </c>
      <c r="E856" s="164">
        <v>0</v>
      </c>
      <c r="F856" s="560">
        <v>94.37</v>
      </c>
      <c r="G856" s="577" t="s">
        <v>1761</v>
      </c>
      <c r="H856" s="154"/>
    </row>
    <row r="857" spans="1:9" ht="15" customHeight="1">
      <c r="A857" s="555"/>
      <c r="B857" s="557"/>
      <c r="C857" s="186" t="s">
        <v>886</v>
      </c>
      <c r="D857" s="164">
        <v>3.8499999999999998E-4</v>
      </c>
      <c r="E857" s="164">
        <v>3.8499999999999998E-4</v>
      </c>
      <c r="F857" s="560"/>
      <c r="G857" s="577"/>
      <c r="H857" s="190"/>
    </row>
    <row r="858" spans="1:9" ht="15" customHeight="1">
      <c r="A858" s="575"/>
      <c r="B858" s="576"/>
      <c r="C858" s="170" t="s">
        <v>885</v>
      </c>
      <c r="D858" s="171">
        <v>3.8200000000000002E-4</v>
      </c>
      <c r="E858" s="171">
        <v>3.8200000000000002E-4</v>
      </c>
      <c r="F858" s="560"/>
      <c r="G858" s="578"/>
      <c r="H858" s="190"/>
    </row>
    <row r="859" spans="1:9" ht="15" customHeight="1">
      <c r="A859" s="172" t="s">
        <v>591</v>
      </c>
      <c r="B859" s="173" t="s">
        <v>280</v>
      </c>
      <c r="C859" s="174"/>
      <c r="D859" s="175">
        <v>2.5300000000000002E-4</v>
      </c>
      <c r="E859" s="159">
        <v>2.5300000000000002E-4</v>
      </c>
      <c r="F859" s="152">
        <v>100</v>
      </c>
      <c r="G859" s="160" t="s">
        <v>450</v>
      </c>
      <c r="H859" s="154"/>
    </row>
    <row r="860" spans="1:9" ht="15" customHeight="1">
      <c r="A860" s="172" t="s">
        <v>590</v>
      </c>
      <c r="B860" s="173" t="s">
        <v>281</v>
      </c>
      <c r="C860" s="174"/>
      <c r="D860" s="158">
        <v>6.2299999999999996E-4</v>
      </c>
      <c r="E860" s="159">
        <v>6.2299999999999996E-4</v>
      </c>
      <c r="F860" s="152">
        <v>100</v>
      </c>
      <c r="G860" s="160" t="s">
        <v>450</v>
      </c>
      <c r="H860" s="154"/>
    </row>
    <row r="861" spans="1:9" ht="15" customHeight="1">
      <c r="A861" s="574" t="s">
        <v>589</v>
      </c>
      <c r="B861" s="557" t="s">
        <v>282</v>
      </c>
      <c r="C861" s="167" t="s">
        <v>365</v>
      </c>
      <c r="D861" s="164">
        <v>0</v>
      </c>
      <c r="E861" s="164">
        <v>0</v>
      </c>
      <c r="F861" s="560">
        <v>100</v>
      </c>
      <c r="G861" s="577" t="s">
        <v>450</v>
      </c>
      <c r="H861" s="154"/>
    </row>
    <row r="862" spans="1:9" ht="15" customHeight="1">
      <c r="A862" s="555"/>
      <c r="B862" s="557"/>
      <c r="C862" s="176" t="s">
        <v>2143</v>
      </c>
      <c r="D862" s="164">
        <v>4.2000000000000002E-4</v>
      </c>
      <c r="E862" s="164">
        <v>4.2000000000000002E-4</v>
      </c>
      <c r="F862" s="560"/>
      <c r="G862" s="577"/>
      <c r="H862" s="190"/>
    </row>
    <row r="863" spans="1:9" ht="15" customHeight="1">
      <c r="A863" s="575"/>
      <c r="B863" s="576"/>
      <c r="C863" s="170" t="s">
        <v>885</v>
      </c>
      <c r="D863" s="171">
        <v>4.1399999999999998E-4</v>
      </c>
      <c r="E863" s="171">
        <v>4.1399999999999998E-4</v>
      </c>
      <c r="F863" s="560"/>
      <c r="G863" s="578"/>
      <c r="H863" s="190"/>
    </row>
    <row r="864" spans="1:9" ht="15" customHeight="1">
      <c r="A864" s="172" t="s">
        <v>588</v>
      </c>
      <c r="B864" s="173" t="s">
        <v>283</v>
      </c>
      <c r="C864" s="174"/>
      <c r="D864" s="158">
        <v>6.4000000000000005E-4</v>
      </c>
      <c r="E864" s="159">
        <v>6.4000000000000005E-4</v>
      </c>
      <c r="F864" s="152">
        <v>100</v>
      </c>
      <c r="G864" s="160" t="s">
        <v>450</v>
      </c>
      <c r="H864" s="154"/>
    </row>
    <row r="865" spans="1:8" ht="15" customHeight="1">
      <c r="A865" s="172" t="s">
        <v>587</v>
      </c>
      <c r="B865" s="173" t="s">
        <v>284</v>
      </c>
      <c r="C865" s="174"/>
      <c r="D865" s="158">
        <v>4.1899999999999999E-4</v>
      </c>
      <c r="E865" s="159">
        <v>4.1899999999999999E-4</v>
      </c>
      <c r="F865" s="152">
        <v>100</v>
      </c>
      <c r="G865" s="160" t="s">
        <v>450</v>
      </c>
      <c r="H865" s="154"/>
    </row>
    <row r="866" spans="1:8" ht="15" customHeight="1">
      <c r="A866" s="172" t="s">
        <v>586</v>
      </c>
      <c r="B866" s="173" t="s">
        <v>285</v>
      </c>
      <c r="C866" s="174"/>
      <c r="D866" s="175">
        <v>5.4900000000000001E-4</v>
      </c>
      <c r="E866" s="159">
        <v>5.4900000000000001E-4</v>
      </c>
      <c r="F866" s="152">
        <v>80.28</v>
      </c>
      <c r="G866" s="160" t="s">
        <v>2206</v>
      </c>
      <c r="H866" s="154"/>
    </row>
    <row r="867" spans="1:8" ht="15" customHeight="1">
      <c r="A867" s="574" t="s">
        <v>585</v>
      </c>
      <c r="B867" s="557" t="s">
        <v>286</v>
      </c>
      <c r="C867" s="167" t="s">
        <v>365</v>
      </c>
      <c r="D867" s="188">
        <v>0</v>
      </c>
      <c r="E867" s="164">
        <v>0</v>
      </c>
      <c r="F867" s="560">
        <v>100</v>
      </c>
      <c r="G867" s="577" t="s">
        <v>450</v>
      </c>
      <c r="H867" s="154"/>
    </row>
    <row r="868" spans="1:8" ht="15" customHeight="1">
      <c r="A868" s="555"/>
      <c r="B868" s="557"/>
      <c r="C868" s="176" t="s">
        <v>2143</v>
      </c>
      <c r="D868" s="188">
        <v>4.3199999999999998E-4</v>
      </c>
      <c r="E868" s="164">
        <v>4.3199999999999998E-4</v>
      </c>
      <c r="F868" s="560"/>
      <c r="G868" s="577"/>
      <c r="H868" s="190"/>
    </row>
    <row r="869" spans="1:8" ht="15" customHeight="1">
      <c r="A869" s="575"/>
      <c r="B869" s="576"/>
      <c r="C869" s="170" t="s">
        <v>885</v>
      </c>
      <c r="D869" s="187">
        <v>4.28E-4</v>
      </c>
      <c r="E869" s="171">
        <v>4.28E-4</v>
      </c>
      <c r="F869" s="560"/>
      <c r="G869" s="578"/>
      <c r="H869" s="190"/>
    </row>
    <row r="870" spans="1:8" ht="15" customHeight="1">
      <c r="A870" s="574" t="s">
        <v>584</v>
      </c>
      <c r="B870" s="583" t="s">
        <v>287</v>
      </c>
      <c r="C870" s="167" t="s">
        <v>2207</v>
      </c>
      <c r="D870" s="164">
        <v>0</v>
      </c>
      <c r="E870" s="164">
        <v>0</v>
      </c>
      <c r="F870" s="560">
        <v>100</v>
      </c>
      <c r="G870" s="577" t="s">
        <v>450</v>
      </c>
      <c r="H870" s="154"/>
    </row>
    <row r="871" spans="1:8" ht="15" customHeight="1">
      <c r="A871" s="555"/>
      <c r="B871" s="583"/>
      <c r="C871" s="180" t="s">
        <v>2208</v>
      </c>
      <c r="D871" s="164">
        <v>0</v>
      </c>
      <c r="E871" s="164">
        <v>0</v>
      </c>
      <c r="F871" s="560"/>
      <c r="G871" s="577"/>
      <c r="H871" s="190"/>
    </row>
    <row r="872" spans="1:8" ht="15" customHeight="1">
      <c r="A872" s="555"/>
      <c r="B872" s="583"/>
      <c r="C872" s="180" t="s">
        <v>2209</v>
      </c>
      <c r="D872" s="181">
        <v>0</v>
      </c>
      <c r="E872" s="181">
        <v>0</v>
      </c>
      <c r="F872" s="560"/>
      <c r="G872" s="577"/>
      <c r="H872" s="190"/>
    </row>
    <row r="873" spans="1:8" ht="15" customHeight="1">
      <c r="A873" s="555"/>
      <c r="B873" s="583"/>
      <c r="C873" s="180" t="s">
        <v>2210</v>
      </c>
      <c r="D873" s="181">
        <v>0</v>
      </c>
      <c r="E873" s="181">
        <v>0</v>
      </c>
      <c r="F873" s="560"/>
      <c r="G873" s="577"/>
      <c r="H873" s="190"/>
    </row>
    <row r="874" spans="1:8" ht="15" customHeight="1">
      <c r="A874" s="555"/>
      <c r="B874" s="583"/>
      <c r="C874" s="180" t="s">
        <v>2211</v>
      </c>
      <c r="D874" s="181">
        <v>0</v>
      </c>
      <c r="E874" s="181">
        <v>0</v>
      </c>
      <c r="F874" s="560"/>
      <c r="G874" s="577"/>
      <c r="H874" s="190"/>
    </row>
    <row r="875" spans="1:8" ht="15" customHeight="1">
      <c r="A875" s="555"/>
      <c r="B875" s="583"/>
      <c r="C875" s="180" t="s">
        <v>2212</v>
      </c>
      <c r="D875" s="181">
        <v>0</v>
      </c>
      <c r="E875" s="181">
        <v>0</v>
      </c>
      <c r="F875" s="560"/>
      <c r="G875" s="577"/>
      <c r="H875" s="190"/>
    </row>
    <row r="876" spans="1:8" ht="15" customHeight="1">
      <c r="A876" s="555"/>
      <c r="B876" s="583"/>
      <c r="C876" s="180" t="s">
        <v>2213</v>
      </c>
      <c r="D876" s="181">
        <v>5.8799999999999998E-4</v>
      </c>
      <c r="E876" s="181">
        <v>5.8799999999999998E-4</v>
      </c>
      <c r="F876" s="560"/>
      <c r="G876" s="577"/>
      <c r="H876" s="190"/>
    </row>
    <row r="877" spans="1:8" ht="15" customHeight="1">
      <c r="A877" s="555"/>
      <c r="B877" s="583"/>
      <c r="C877" s="180" t="s">
        <v>2214</v>
      </c>
      <c r="D877" s="181">
        <v>5.8500000000000002E-4</v>
      </c>
      <c r="E877" s="181">
        <v>5.8500000000000002E-4</v>
      </c>
      <c r="F877" s="560"/>
      <c r="G877" s="577"/>
      <c r="H877" s="190"/>
    </row>
    <row r="878" spans="1:8" ht="15" customHeight="1">
      <c r="A878" s="555"/>
      <c r="B878" s="583"/>
      <c r="C878" s="180" t="s">
        <v>2215</v>
      </c>
      <c r="D878" s="184">
        <v>5.8399999999999999E-4</v>
      </c>
      <c r="E878" s="181">
        <v>5.8399999999999999E-4</v>
      </c>
      <c r="F878" s="560"/>
      <c r="G878" s="577"/>
      <c r="H878" s="190"/>
    </row>
    <row r="879" spans="1:8" ht="15" customHeight="1">
      <c r="A879" s="555"/>
      <c r="B879" s="583"/>
      <c r="C879" s="180" t="s">
        <v>2216</v>
      </c>
      <c r="D879" s="181">
        <v>5.8E-4</v>
      </c>
      <c r="E879" s="181">
        <v>5.8E-4</v>
      </c>
      <c r="F879" s="560"/>
      <c r="G879" s="577"/>
      <c r="H879" s="190"/>
    </row>
    <row r="880" spans="1:8" ht="15" customHeight="1">
      <c r="A880" s="555"/>
      <c r="B880" s="583"/>
      <c r="C880" s="180" t="s">
        <v>2217</v>
      </c>
      <c r="D880" s="181">
        <v>0</v>
      </c>
      <c r="E880" s="181">
        <v>0</v>
      </c>
      <c r="F880" s="560"/>
      <c r="G880" s="577"/>
      <c r="H880" s="190"/>
    </row>
    <row r="881" spans="1:8" ht="15" customHeight="1">
      <c r="A881" s="555"/>
      <c r="B881" s="583"/>
      <c r="C881" s="176" t="s">
        <v>2218</v>
      </c>
      <c r="D881" s="181">
        <v>6.2200000000000005E-4</v>
      </c>
      <c r="E881" s="181">
        <v>6.2200000000000005E-4</v>
      </c>
      <c r="F881" s="560"/>
      <c r="G881" s="577"/>
      <c r="H881" s="190"/>
    </row>
    <row r="882" spans="1:8" ht="15" customHeight="1">
      <c r="A882" s="575"/>
      <c r="B882" s="584"/>
      <c r="C882" s="170" t="s">
        <v>885</v>
      </c>
      <c r="D882" s="171">
        <v>5.2499999999999997E-4</v>
      </c>
      <c r="E882" s="171">
        <v>5.2499999999999997E-4</v>
      </c>
      <c r="F882" s="560"/>
      <c r="G882" s="578"/>
      <c r="H882" s="190"/>
    </row>
    <row r="883" spans="1:8" ht="15" customHeight="1">
      <c r="A883" s="574" t="s">
        <v>583</v>
      </c>
      <c r="B883" s="557" t="s">
        <v>288</v>
      </c>
      <c r="C883" s="167" t="s">
        <v>365</v>
      </c>
      <c r="D883" s="164">
        <v>0</v>
      </c>
      <c r="E883" s="164">
        <v>0</v>
      </c>
      <c r="F883" s="560">
        <v>45.36</v>
      </c>
      <c r="G883" s="577" t="s">
        <v>1854</v>
      </c>
      <c r="H883" s="154"/>
    </row>
    <row r="884" spans="1:8" ht="15" customHeight="1">
      <c r="A884" s="555"/>
      <c r="B884" s="557"/>
      <c r="C884" s="176" t="s">
        <v>2171</v>
      </c>
      <c r="D884" s="164">
        <v>4.2999999999999999E-4</v>
      </c>
      <c r="E884" s="164">
        <v>4.2999999999999999E-4</v>
      </c>
      <c r="F884" s="560"/>
      <c r="G884" s="577"/>
      <c r="H884" s="190"/>
    </row>
    <row r="885" spans="1:8" ht="15" customHeight="1">
      <c r="A885" s="575"/>
      <c r="B885" s="576"/>
      <c r="C885" s="165" t="s">
        <v>885</v>
      </c>
      <c r="D885" s="171">
        <v>4.2000000000000002E-4</v>
      </c>
      <c r="E885" s="171">
        <v>4.2000000000000002E-4</v>
      </c>
      <c r="F885" s="560"/>
      <c r="G885" s="578"/>
      <c r="H885" s="190"/>
    </row>
    <row r="886" spans="1:8" ht="15" customHeight="1">
      <c r="A886" s="172" t="s">
        <v>582</v>
      </c>
      <c r="B886" s="173" t="s">
        <v>289</v>
      </c>
      <c r="C886" s="244"/>
      <c r="D886" s="158">
        <v>6.3500000000000004E-4</v>
      </c>
      <c r="E886" s="159">
        <v>6.3500000000000004E-4</v>
      </c>
      <c r="F886" s="152">
        <v>100</v>
      </c>
      <c r="G886" s="160" t="s">
        <v>450</v>
      </c>
      <c r="H886" s="154"/>
    </row>
    <row r="887" spans="1:8" ht="15" customHeight="1">
      <c r="A887" s="574" t="s">
        <v>581</v>
      </c>
      <c r="B887" s="557" t="s">
        <v>290</v>
      </c>
      <c r="C887" s="200" t="s">
        <v>365</v>
      </c>
      <c r="D887" s="164">
        <v>4.2400000000000001E-4</v>
      </c>
      <c r="E887" s="164">
        <v>4.2400000000000001E-4</v>
      </c>
      <c r="F887" s="560">
        <v>100</v>
      </c>
      <c r="G887" s="577" t="s">
        <v>450</v>
      </c>
      <c r="H887" s="154"/>
    </row>
    <row r="888" spans="1:8" ht="15" customHeight="1">
      <c r="A888" s="575"/>
      <c r="B888" s="576"/>
      <c r="C888" s="165" t="s">
        <v>885</v>
      </c>
      <c r="D888" s="203">
        <v>4.2400000000000001E-4</v>
      </c>
      <c r="E888" s="151">
        <v>4.2400000000000001E-4</v>
      </c>
      <c r="F888" s="560"/>
      <c r="G888" s="578"/>
      <c r="H888" s="190"/>
    </row>
    <row r="889" spans="1:8" ht="15" customHeight="1">
      <c r="A889" s="574" t="s">
        <v>580</v>
      </c>
      <c r="B889" s="557" t="s">
        <v>1887</v>
      </c>
      <c r="C889" s="189" t="s">
        <v>365</v>
      </c>
      <c r="D889" s="188">
        <v>0</v>
      </c>
      <c r="E889" s="164">
        <v>0</v>
      </c>
      <c r="F889" s="560">
        <v>100</v>
      </c>
      <c r="G889" s="577" t="s">
        <v>450</v>
      </c>
      <c r="H889" s="154"/>
    </row>
    <row r="890" spans="1:8" ht="15" customHeight="1">
      <c r="A890" s="555"/>
      <c r="B890" s="557"/>
      <c r="C890" s="176" t="s">
        <v>2171</v>
      </c>
      <c r="D890" s="188">
        <v>3.9199999999999999E-4</v>
      </c>
      <c r="E890" s="188">
        <v>3.9199999999999999E-4</v>
      </c>
      <c r="F890" s="560"/>
      <c r="G890" s="577"/>
      <c r="H890" s="190"/>
    </row>
    <row r="891" spans="1:8" ht="15" customHeight="1">
      <c r="A891" s="575"/>
      <c r="B891" s="576"/>
      <c r="C891" s="165" t="s">
        <v>885</v>
      </c>
      <c r="D891" s="187">
        <v>3.6299999999999999E-4</v>
      </c>
      <c r="E891" s="171">
        <v>3.6299999999999999E-4</v>
      </c>
      <c r="F891" s="560"/>
      <c r="G891" s="578"/>
      <c r="H891" s="190"/>
    </row>
    <row r="892" spans="1:8" ht="15" customHeight="1">
      <c r="A892" s="172" t="s">
        <v>579</v>
      </c>
      <c r="B892" s="173" t="s">
        <v>1888</v>
      </c>
      <c r="C892" s="244"/>
      <c r="D892" s="158">
        <v>4.6299999999999998E-4</v>
      </c>
      <c r="E892" s="159">
        <v>4.6299999999999998E-4</v>
      </c>
      <c r="F892" s="152">
        <v>100</v>
      </c>
      <c r="G892" s="160" t="s">
        <v>450</v>
      </c>
      <c r="H892" s="154"/>
    </row>
    <row r="893" spans="1:8" ht="15" customHeight="1">
      <c r="A893" s="172" t="s">
        <v>578</v>
      </c>
      <c r="B893" s="173" t="s">
        <v>2219</v>
      </c>
      <c r="C893" s="244"/>
      <c r="D893" s="158">
        <v>4.1899999999999999E-4</v>
      </c>
      <c r="E893" s="159">
        <v>4.1899999999999999E-4</v>
      </c>
      <c r="F893" s="152">
        <v>100</v>
      </c>
      <c r="G893" s="160" t="s">
        <v>450</v>
      </c>
      <c r="H893" s="154"/>
    </row>
    <row r="894" spans="1:8" ht="15" customHeight="1">
      <c r="A894" s="585" t="s">
        <v>577</v>
      </c>
      <c r="B894" s="557" t="s">
        <v>291</v>
      </c>
      <c r="C894" s="189" t="s">
        <v>365</v>
      </c>
      <c r="D894" s="164">
        <v>0</v>
      </c>
      <c r="E894" s="188">
        <v>0</v>
      </c>
      <c r="F894" s="560">
        <v>90.36</v>
      </c>
      <c r="G894" s="577" t="s">
        <v>2220</v>
      </c>
      <c r="H894" s="154"/>
    </row>
    <row r="895" spans="1:8" ht="15" customHeight="1">
      <c r="A895" s="586"/>
      <c r="B895" s="557"/>
      <c r="C895" s="197" t="s">
        <v>886</v>
      </c>
      <c r="D895" s="164">
        <v>1.6699999999999999E-4</v>
      </c>
      <c r="E895" s="164">
        <v>1.6699999999999999E-4</v>
      </c>
      <c r="F895" s="560"/>
      <c r="G895" s="577"/>
      <c r="H895" s="190"/>
    </row>
    <row r="896" spans="1:8" ht="15" customHeight="1">
      <c r="A896" s="586"/>
      <c r="B896" s="557"/>
      <c r="C896" s="197" t="s">
        <v>921</v>
      </c>
      <c r="D896" s="181">
        <v>2.1000000000000001E-4</v>
      </c>
      <c r="E896" s="181">
        <v>2.1000000000000001E-4</v>
      </c>
      <c r="F896" s="560"/>
      <c r="G896" s="577"/>
      <c r="H896" s="190"/>
    </row>
    <row r="897" spans="1:8" ht="15" customHeight="1">
      <c r="A897" s="586"/>
      <c r="B897" s="557"/>
      <c r="C897" s="197" t="s">
        <v>920</v>
      </c>
      <c r="D897" s="181">
        <v>2.7399999999999999E-4</v>
      </c>
      <c r="E897" s="184">
        <v>2.7399999999999999E-4</v>
      </c>
      <c r="F897" s="560"/>
      <c r="G897" s="577"/>
      <c r="H897" s="190"/>
    </row>
    <row r="898" spans="1:8" ht="15" customHeight="1">
      <c r="A898" s="586"/>
      <c r="B898" s="557"/>
      <c r="C898" s="197" t="s">
        <v>919</v>
      </c>
      <c r="D898" s="181">
        <v>2.9500000000000001E-4</v>
      </c>
      <c r="E898" s="181">
        <v>2.9500000000000001E-4</v>
      </c>
      <c r="F898" s="560"/>
      <c r="G898" s="577"/>
      <c r="H898" s="190"/>
    </row>
    <row r="899" spans="1:8" ht="15" customHeight="1">
      <c r="A899" s="586"/>
      <c r="B899" s="557"/>
      <c r="C899" s="197" t="s">
        <v>918</v>
      </c>
      <c r="D899" s="181">
        <v>3.8000000000000002E-4</v>
      </c>
      <c r="E899" s="181">
        <v>3.8000000000000002E-4</v>
      </c>
      <c r="F899" s="560"/>
      <c r="G899" s="577"/>
      <c r="H899" s="190"/>
    </row>
    <row r="900" spans="1:8" ht="15" customHeight="1">
      <c r="A900" s="586"/>
      <c r="B900" s="557"/>
      <c r="C900" s="176" t="s">
        <v>2221</v>
      </c>
      <c r="D900" s="181">
        <v>4.64E-4</v>
      </c>
      <c r="E900" s="184">
        <v>4.64E-4</v>
      </c>
      <c r="F900" s="560"/>
      <c r="G900" s="577"/>
      <c r="H900" s="190"/>
    </row>
    <row r="901" spans="1:8" ht="15" customHeight="1">
      <c r="A901" s="587"/>
      <c r="B901" s="576"/>
      <c r="C901" s="165" t="s">
        <v>885</v>
      </c>
      <c r="D901" s="171">
        <v>3.9899999999999999E-4</v>
      </c>
      <c r="E901" s="171">
        <v>3.9899999999999999E-4</v>
      </c>
      <c r="F901" s="560"/>
      <c r="G901" s="578"/>
      <c r="H901" s="190"/>
    </row>
    <row r="902" spans="1:8" ht="15" customHeight="1">
      <c r="A902" s="172" t="s">
        <v>576</v>
      </c>
      <c r="B902" s="173" t="s">
        <v>292</v>
      </c>
      <c r="C902" s="174"/>
      <c r="D902" s="158">
        <v>4.1899999999999999E-4</v>
      </c>
      <c r="E902" s="159">
        <v>4.1899999999999999E-4</v>
      </c>
      <c r="F902" s="152">
        <v>100</v>
      </c>
      <c r="G902" s="160" t="s">
        <v>450</v>
      </c>
      <c r="H902" s="154"/>
    </row>
    <row r="903" spans="1:8" ht="15" customHeight="1">
      <c r="A903" s="574" t="s">
        <v>575</v>
      </c>
      <c r="B903" s="557" t="s">
        <v>293</v>
      </c>
      <c r="C903" s="167" t="s">
        <v>365</v>
      </c>
      <c r="D903" s="164">
        <v>1E-4</v>
      </c>
      <c r="E903" s="164">
        <v>1E-4</v>
      </c>
      <c r="F903" s="560">
        <v>100</v>
      </c>
      <c r="G903" s="577" t="s">
        <v>450</v>
      </c>
      <c r="H903" s="154"/>
    </row>
    <row r="904" spans="1:8" ht="15" customHeight="1">
      <c r="A904" s="555"/>
      <c r="B904" s="557"/>
      <c r="C904" s="180" t="s">
        <v>886</v>
      </c>
      <c r="D904" s="164">
        <v>0</v>
      </c>
      <c r="E904" s="164">
        <v>0</v>
      </c>
      <c r="F904" s="560"/>
      <c r="G904" s="577"/>
      <c r="H904" s="190"/>
    </row>
    <row r="905" spans="1:8" ht="15" customHeight="1">
      <c r="A905" s="555"/>
      <c r="B905" s="557"/>
      <c r="C905" s="176" t="s">
        <v>2170</v>
      </c>
      <c r="D905" s="181">
        <v>1.02E-4</v>
      </c>
      <c r="E905" s="181">
        <v>1.02E-4</v>
      </c>
      <c r="F905" s="560"/>
      <c r="G905" s="577"/>
      <c r="H905" s="190"/>
    </row>
    <row r="906" spans="1:8" ht="15" customHeight="1">
      <c r="A906" s="575"/>
      <c r="B906" s="576"/>
      <c r="C906" s="170" t="s">
        <v>885</v>
      </c>
      <c r="D906" s="171">
        <v>1E-4</v>
      </c>
      <c r="E906" s="171">
        <v>1E-4</v>
      </c>
      <c r="F906" s="560"/>
      <c r="G906" s="578"/>
      <c r="H906" s="190"/>
    </row>
    <row r="907" spans="1:8" ht="15" customHeight="1">
      <c r="A907" s="172" t="s">
        <v>574</v>
      </c>
      <c r="B907" s="173" t="s">
        <v>294</v>
      </c>
      <c r="C907" s="174"/>
      <c r="D907" s="158">
        <v>4.1899999999999999E-4</v>
      </c>
      <c r="E907" s="159">
        <v>4.1899999999999999E-4</v>
      </c>
      <c r="F907" s="152">
        <v>100</v>
      </c>
      <c r="G907" s="160" t="s">
        <v>450</v>
      </c>
      <c r="H907" s="154"/>
    </row>
    <row r="908" spans="1:8" ht="15" customHeight="1">
      <c r="A908" s="574" t="s">
        <v>573</v>
      </c>
      <c r="B908" s="557" t="s">
        <v>295</v>
      </c>
      <c r="C908" s="167" t="s">
        <v>365</v>
      </c>
      <c r="D908" s="164">
        <v>0</v>
      </c>
      <c r="E908" s="164">
        <v>0</v>
      </c>
      <c r="F908" s="560">
        <v>1.41</v>
      </c>
      <c r="G908" s="596" t="s">
        <v>1761</v>
      </c>
      <c r="H908" s="154"/>
    </row>
    <row r="909" spans="1:8" ht="15" customHeight="1">
      <c r="A909" s="591"/>
      <c r="B909" s="593"/>
      <c r="C909" s="180" t="s">
        <v>886</v>
      </c>
      <c r="D909" s="164">
        <v>8.7000000000000001E-5</v>
      </c>
      <c r="E909" s="164">
        <v>8.7000000000000001E-5</v>
      </c>
      <c r="F909" s="595"/>
      <c r="G909" s="597"/>
      <c r="H909" s="190"/>
    </row>
    <row r="910" spans="1:8" ht="15" customHeight="1">
      <c r="A910" s="591"/>
      <c r="B910" s="593"/>
      <c r="C910" s="186" t="s">
        <v>898</v>
      </c>
      <c r="D910" s="181">
        <v>3.7300000000000001E-4</v>
      </c>
      <c r="E910" s="181">
        <v>3.7300000000000001E-4</v>
      </c>
      <c r="F910" s="595"/>
      <c r="G910" s="597"/>
      <c r="H910" s="190"/>
    </row>
    <row r="911" spans="1:8" ht="15" customHeight="1">
      <c r="A911" s="592"/>
      <c r="B911" s="594"/>
      <c r="C911" s="170" t="s">
        <v>885</v>
      </c>
      <c r="D911" s="171">
        <v>3.7199999999999999E-4</v>
      </c>
      <c r="E911" s="171">
        <v>3.7199999999999999E-4</v>
      </c>
      <c r="F911" s="595"/>
      <c r="G911" s="598"/>
      <c r="H911" s="190"/>
    </row>
    <row r="912" spans="1:8" ht="15" customHeight="1">
      <c r="A912" s="172" t="s">
        <v>572</v>
      </c>
      <c r="B912" s="172" t="s">
        <v>991</v>
      </c>
      <c r="C912" s="174"/>
      <c r="D912" s="158">
        <v>5.9000000000000003E-4</v>
      </c>
      <c r="E912" s="159">
        <v>5.9000000000000003E-4</v>
      </c>
      <c r="F912" s="152">
        <v>100</v>
      </c>
      <c r="G912" s="160" t="s">
        <v>450</v>
      </c>
      <c r="H912" s="192"/>
    </row>
    <row r="913" spans="1:8" ht="15" customHeight="1">
      <c r="A913" s="172" t="s">
        <v>2222</v>
      </c>
      <c r="B913" s="173" t="s">
        <v>2223</v>
      </c>
      <c r="C913" s="174"/>
      <c r="D913" s="158">
        <v>4.2400000000000001E-4</v>
      </c>
      <c r="E913" s="221">
        <v>4.2400000000000001E-4</v>
      </c>
      <c r="F913" s="152">
        <v>100</v>
      </c>
      <c r="G913" s="160" t="s">
        <v>450</v>
      </c>
      <c r="H913" s="154"/>
    </row>
    <row r="914" spans="1:8" ht="15" customHeight="1">
      <c r="A914" s="574" t="s">
        <v>571</v>
      </c>
      <c r="B914" s="579" t="s">
        <v>990</v>
      </c>
      <c r="C914" s="167" t="s">
        <v>365</v>
      </c>
      <c r="D914" s="164">
        <v>0</v>
      </c>
      <c r="E914" s="164">
        <v>0</v>
      </c>
      <c r="F914" s="560">
        <v>84.41</v>
      </c>
      <c r="G914" s="596" t="s">
        <v>1761</v>
      </c>
      <c r="H914" s="154"/>
    </row>
    <row r="915" spans="1:8" ht="15" customHeight="1">
      <c r="A915" s="591"/>
      <c r="B915" s="593"/>
      <c r="C915" s="180" t="s">
        <v>886</v>
      </c>
      <c r="D915" s="164">
        <v>2.99E-4</v>
      </c>
      <c r="E915" s="164">
        <v>2.99E-4</v>
      </c>
      <c r="F915" s="595"/>
      <c r="G915" s="597"/>
      <c r="H915" s="190"/>
    </row>
    <row r="916" spans="1:8" ht="15" customHeight="1">
      <c r="A916" s="591"/>
      <c r="B916" s="593"/>
      <c r="C916" s="186" t="s">
        <v>898</v>
      </c>
      <c r="D916" s="181">
        <v>7.0100000000000002E-4</v>
      </c>
      <c r="E916" s="181">
        <v>7.0100000000000002E-4</v>
      </c>
      <c r="F916" s="595"/>
      <c r="G916" s="597"/>
      <c r="H916" s="190"/>
    </row>
    <row r="917" spans="1:8" ht="15" customHeight="1">
      <c r="A917" s="592"/>
      <c r="B917" s="594"/>
      <c r="C917" s="170" t="s">
        <v>885</v>
      </c>
      <c r="D917" s="171">
        <v>4.5199999999999998E-4</v>
      </c>
      <c r="E917" s="171">
        <v>4.5199999999999998E-4</v>
      </c>
      <c r="F917" s="595"/>
      <c r="G917" s="598"/>
      <c r="H917" s="190"/>
    </row>
    <row r="918" spans="1:8" ht="15" customHeight="1">
      <c r="A918" s="588" t="s">
        <v>570</v>
      </c>
      <c r="B918" s="583" t="s">
        <v>296</v>
      </c>
      <c r="C918" s="167" t="s">
        <v>365</v>
      </c>
      <c r="D918" s="164">
        <v>4.35E-4</v>
      </c>
      <c r="E918" s="164">
        <v>4.35E-4</v>
      </c>
      <c r="F918" s="560">
        <v>48.49</v>
      </c>
      <c r="G918" s="577" t="s">
        <v>2167</v>
      </c>
      <c r="H918" s="192"/>
    </row>
    <row r="919" spans="1:8" ht="15" customHeight="1">
      <c r="A919" s="589"/>
      <c r="B919" s="583"/>
      <c r="C919" s="176" t="s">
        <v>2143</v>
      </c>
      <c r="D919" s="164">
        <v>5.5800000000000001E-4</v>
      </c>
      <c r="E919" s="164">
        <v>5.5800000000000001E-4</v>
      </c>
      <c r="F919" s="560"/>
      <c r="G919" s="577"/>
    </row>
    <row r="920" spans="1:8" ht="15" customHeight="1">
      <c r="A920" s="590"/>
      <c r="B920" s="584"/>
      <c r="C920" s="170" t="s">
        <v>885</v>
      </c>
      <c r="D920" s="171">
        <v>5.1000000000000004E-4</v>
      </c>
      <c r="E920" s="171">
        <v>5.1000000000000004E-4</v>
      </c>
      <c r="F920" s="560"/>
      <c r="G920" s="578"/>
    </row>
    <row r="921" spans="1:8" ht="15" customHeight="1">
      <c r="A921" s="172" t="s">
        <v>569</v>
      </c>
      <c r="B921" s="173" t="s">
        <v>989</v>
      </c>
      <c r="C921" s="174"/>
      <c r="D921" s="158">
        <v>6.3400000000000001E-4</v>
      </c>
      <c r="E921" s="159">
        <v>6.3400000000000001E-4</v>
      </c>
      <c r="F921" s="152">
        <v>100</v>
      </c>
      <c r="G921" s="160" t="s">
        <v>450</v>
      </c>
      <c r="H921" s="154"/>
    </row>
    <row r="922" spans="1:8" ht="15" customHeight="1">
      <c r="A922" s="172" t="s">
        <v>568</v>
      </c>
      <c r="B922" s="173" t="s">
        <v>1889</v>
      </c>
      <c r="C922" s="174"/>
      <c r="D922" s="158">
        <v>4.1100000000000002E-4</v>
      </c>
      <c r="E922" s="159">
        <v>4.1100000000000002E-4</v>
      </c>
      <c r="F922" s="152">
        <v>100</v>
      </c>
      <c r="G922" s="160" t="s">
        <v>450</v>
      </c>
      <c r="H922" s="154"/>
    </row>
    <row r="923" spans="1:8" ht="15" customHeight="1">
      <c r="A923" s="245" t="s">
        <v>567</v>
      </c>
      <c r="B923" s="246" t="s">
        <v>297</v>
      </c>
      <c r="C923" s="232"/>
      <c r="D923" s="233">
        <v>5.4799999999999998E-4</v>
      </c>
      <c r="E923" s="234">
        <v>5.4799999999999998E-4</v>
      </c>
      <c r="F923" s="205">
        <v>100</v>
      </c>
      <c r="G923" s="247" t="s">
        <v>450</v>
      </c>
      <c r="H923" s="154"/>
    </row>
    <row r="924" spans="1:8" ht="15" customHeight="1">
      <c r="A924" s="555" t="s">
        <v>566</v>
      </c>
      <c r="B924" s="556" t="s">
        <v>988</v>
      </c>
      <c r="C924" s="248" t="s">
        <v>365</v>
      </c>
      <c r="D924" s="215">
        <v>5.9000000000000003E-4</v>
      </c>
      <c r="E924" s="215">
        <v>5.9000000000000003E-4</v>
      </c>
      <c r="F924" s="559">
        <v>100</v>
      </c>
      <c r="G924" s="562" t="s">
        <v>450</v>
      </c>
      <c r="H924" s="154"/>
    </row>
    <row r="925" spans="1:8" ht="15" customHeight="1">
      <c r="A925" s="555"/>
      <c r="B925" s="558"/>
      <c r="C925" s="216" t="s">
        <v>885</v>
      </c>
      <c r="D925" s="249">
        <v>5.9000000000000003E-4</v>
      </c>
      <c r="E925" s="250">
        <v>5.9000000000000003E-4</v>
      </c>
      <c r="F925" s="561"/>
      <c r="G925" s="564"/>
      <c r="H925" s="190"/>
    </row>
    <row r="926" spans="1:8" ht="15" customHeight="1">
      <c r="A926" s="172" t="s">
        <v>565</v>
      </c>
      <c r="B926" s="173" t="s">
        <v>987</v>
      </c>
      <c r="C926" s="174"/>
      <c r="D926" s="158">
        <v>5.8399999999999999E-4</v>
      </c>
      <c r="E926" s="159">
        <v>5.8399999999999999E-4</v>
      </c>
      <c r="F926" s="152">
        <v>100</v>
      </c>
      <c r="G926" s="160" t="s">
        <v>450</v>
      </c>
      <c r="H926" s="154"/>
    </row>
    <row r="927" spans="1:8" ht="15" customHeight="1">
      <c r="A927" s="172" t="s">
        <v>564</v>
      </c>
      <c r="B927" s="173" t="s">
        <v>1890</v>
      </c>
      <c r="C927" s="174"/>
      <c r="D927" s="158">
        <v>5.9199999999999997E-4</v>
      </c>
      <c r="E927" s="159">
        <v>5.9199999999999997E-4</v>
      </c>
      <c r="F927" s="152">
        <v>100</v>
      </c>
      <c r="G927" s="160" t="s">
        <v>450</v>
      </c>
      <c r="H927" s="154"/>
    </row>
    <row r="928" spans="1:8" ht="15" customHeight="1">
      <c r="A928" s="172" t="s">
        <v>563</v>
      </c>
      <c r="B928" s="173" t="s">
        <v>986</v>
      </c>
      <c r="C928" s="174"/>
      <c r="D928" s="158">
        <v>4.2400000000000001E-4</v>
      </c>
      <c r="E928" s="159">
        <v>4.2400000000000001E-4</v>
      </c>
      <c r="F928" s="152" t="s">
        <v>2140</v>
      </c>
      <c r="G928" s="160" t="s">
        <v>450</v>
      </c>
      <c r="H928" s="154"/>
    </row>
    <row r="929" spans="1:8" ht="15" customHeight="1">
      <c r="A929" s="574" t="s">
        <v>562</v>
      </c>
      <c r="B929" s="557" t="s">
        <v>985</v>
      </c>
      <c r="C929" s="167" t="s">
        <v>365</v>
      </c>
      <c r="D929" s="164">
        <v>0</v>
      </c>
      <c r="E929" s="164">
        <v>0</v>
      </c>
      <c r="F929" s="560">
        <v>100</v>
      </c>
      <c r="G929" s="577" t="s">
        <v>450</v>
      </c>
      <c r="H929" s="154"/>
    </row>
    <row r="930" spans="1:8" ht="15" customHeight="1">
      <c r="A930" s="555"/>
      <c r="B930" s="557"/>
      <c r="C930" s="180" t="s">
        <v>886</v>
      </c>
      <c r="D930" s="164">
        <v>4.2700000000000002E-4</v>
      </c>
      <c r="E930" s="164">
        <v>4.2700000000000002E-4</v>
      </c>
      <c r="F930" s="560"/>
      <c r="G930" s="577"/>
      <c r="H930" s="190"/>
    </row>
    <row r="931" spans="1:8" ht="15" customHeight="1">
      <c r="A931" s="555"/>
      <c r="B931" s="557"/>
      <c r="C931" s="180" t="s">
        <v>921</v>
      </c>
      <c r="D931" s="184">
        <v>3.7599999999999998E-4</v>
      </c>
      <c r="E931" s="181">
        <v>3.7599999999999998E-4</v>
      </c>
      <c r="F931" s="560"/>
      <c r="G931" s="577"/>
      <c r="H931" s="190"/>
    </row>
    <row r="932" spans="1:8" ht="15" customHeight="1">
      <c r="A932" s="555"/>
      <c r="B932" s="557"/>
      <c r="C932" s="186" t="s">
        <v>920</v>
      </c>
      <c r="D932" s="184">
        <v>2.9999999999999997E-4</v>
      </c>
      <c r="E932" s="181">
        <v>2.9999999999999997E-4</v>
      </c>
      <c r="F932" s="560"/>
      <c r="G932" s="577"/>
      <c r="H932" s="190"/>
    </row>
    <row r="933" spans="1:8" ht="15" customHeight="1">
      <c r="A933" s="575"/>
      <c r="B933" s="576"/>
      <c r="C933" s="170" t="s">
        <v>885</v>
      </c>
      <c r="D933" s="171">
        <v>3.0200000000000002E-4</v>
      </c>
      <c r="E933" s="171">
        <v>3.0200000000000002E-4</v>
      </c>
      <c r="F933" s="560"/>
      <c r="G933" s="578"/>
      <c r="H933" s="190"/>
    </row>
    <row r="934" spans="1:8" ht="15" customHeight="1">
      <c r="A934" s="172" t="s">
        <v>561</v>
      </c>
      <c r="B934" s="173" t="s">
        <v>298</v>
      </c>
      <c r="C934" s="174"/>
      <c r="D934" s="158">
        <v>4.1899999999999999E-4</v>
      </c>
      <c r="E934" s="159">
        <v>4.1899999999999999E-4</v>
      </c>
      <c r="F934" s="152">
        <v>100</v>
      </c>
      <c r="G934" s="160" t="s">
        <v>450</v>
      </c>
      <c r="H934" s="154"/>
    </row>
    <row r="935" spans="1:8" ht="15" customHeight="1">
      <c r="A935" s="574" t="s">
        <v>560</v>
      </c>
      <c r="B935" s="579" t="s">
        <v>984</v>
      </c>
      <c r="C935" s="167" t="s">
        <v>365</v>
      </c>
      <c r="D935" s="164">
        <v>0</v>
      </c>
      <c r="E935" s="164">
        <v>0</v>
      </c>
      <c r="F935" s="560" t="s">
        <v>2140</v>
      </c>
      <c r="G935" s="577" t="s">
        <v>450</v>
      </c>
      <c r="H935" s="154"/>
    </row>
    <row r="936" spans="1:8" ht="15" customHeight="1">
      <c r="A936" s="555"/>
      <c r="B936" s="579"/>
      <c r="C936" s="180" t="s">
        <v>886</v>
      </c>
      <c r="D936" s="164">
        <v>2.9999999999999997E-4</v>
      </c>
      <c r="E936" s="164">
        <v>2.9999999999999997E-4</v>
      </c>
      <c r="F936" s="560"/>
      <c r="G936" s="577"/>
      <c r="H936" s="190"/>
    </row>
    <row r="937" spans="1:8" ht="15" customHeight="1">
      <c r="A937" s="555"/>
      <c r="B937" s="579"/>
      <c r="C937" s="251" t="s">
        <v>898</v>
      </c>
      <c r="D937" s="184" t="s">
        <v>2139</v>
      </c>
      <c r="E937" s="184" t="s">
        <v>2139</v>
      </c>
      <c r="F937" s="560"/>
      <c r="G937" s="577"/>
      <c r="H937" s="190"/>
    </row>
    <row r="938" spans="1:8" ht="15" customHeight="1">
      <c r="A938" s="575"/>
      <c r="B938" s="580"/>
      <c r="C938" s="165" t="s">
        <v>885</v>
      </c>
      <c r="D938" s="187" t="s">
        <v>2139</v>
      </c>
      <c r="E938" s="187" t="s">
        <v>2139</v>
      </c>
      <c r="F938" s="560"/>
      <c r="G938" s="578"/>
      <c r="H938" s="190"/>
    </row>
    <row r="939" spans="1:8" ht="15" customHeight="1">
      <c r="A939" s="172" t="s">
        <v>559</v>
      </c>
      <c r="B939" s="199" t="s">
        <v>983</v>
      </c>
      <c r="C939" s="174"/>
      <c r="D939" s="175" t="s">
        <v>2139</v>
      </c>
      <c r="E939" s="221" t="s">
        <v>2139</v>
      </c>
      <c r="F939" s="152" t="s">
        <v>2140</v>
      </c>
      <c r="G939" s="160" t="s">
        <v>450</v>
      </c>
      <c r="H939" s="192"/>
    </row>
    <row r="940" spans="1:8" ht="15" customHeight="1">
      <c r="A940" s="574" t="s">
        <v>558</v>
      </c>
      <c r="B940" s="557" t="s">
        <v>982</v>
      </c>
      <c r="C940" s="167" t="s">
        <v>365</v>
      </c>
      <c r="D940" s="164">
        <v>0</v>
      </c>
      <c r="E940" s="164">
        <v>0</v>
      </c>
      <c r="F940" s="560">
        <v>96.84</v>
      </c>
      <c r="G940" s="577" t="s">
        <v>1761</v>
      </c>
      <c r="H940" s="154"/>
    </row>
    <row r="941" spans="1:8" ht="15" customHeight="1">
      <c r="A941" s="555"/>
      <c r="B941" s="557"/>
      <c r="C941" s="176" t="s">
        <v>2143</v>
      </c>
      <c r="D941" s="164">
        <v>6.9800000000000005E-4</v>
      </c>
      <c r="E941" s="164">
        <v>6.9800000000000005E-4</v>
      </c>
      <c r="F941" s="560"/>
      <c r="G941" s="577"/>
      <c r="H941" s="190"/>
    </row>
    <row r="942" spans="1:8" ht="15" customHeight="1">
      <c r="A942" s="575"/>
      <c r="B942" s="576"/>
      <c r="C942" s="170" t="s">
        <v>885</v>
      </c>
      <c r="D942" s="171">
        <v>3.4400000000000001E-4</v>
      </c>
      <c r="E942" s="171">
        <v>3.4400000000000001E-4</v>
      </c>
      <c r="F942" s="560"/>
      <c r="G942" s="578"/>
      <c r="H942" s="190"/>
    </row>
    <row r="943" spans="1:8" ht="15" customHeight="1">
      <c r="A943" s="172" t="s">
        <v>557</v>
      </c>
      <c r="B943" s="173" t="s">
        <v>981</v>
      </c>
      <c r="C943" s="174"/>
      <c r="D943" s="158">
        <v>3.88E-4</v>
      </c>
      <c r="E943" s="159">
        <v>3.88E-4</v>
      </c>
      <c r="F943" s="152">
        <v>100</v>
      </c>
      <c r="G943" s="160" t="s">
        <v>450</v>
      </c>
      <c r="H943" s="154"/>
    </row>
    <row r="944" spans="1:8" ht="15" customHeight="1">
      <c r="A944" s="172" t="s">
        <v>556</v>
      </c>
      <c r="B944" s="173" t="s">
        <v>980</v>
      </c>
      <c r="C944" s="174"/>
      <c r="D944" s="158">
        <v>5.3999999999999998E-5</v>
      </c>
      <c r="E944" s="159">
        <v>5.3999999999999998E-5</v>
      </c>
      <c r="F944" s="152">
        <v>100</v>
      </c>
      <c r="G944" s="160" t="s">
        <v>450</v>
      </c>
      <c r="H944" s="154"/>
    </row>
    <row r="945" spans="1:9">
      <c r="A945" s="172" t="s">
        <v>555</v>
      </c>
      <c r="B945" s="173" t="s">
        <v>979</v>
      </c>
      <c r="C945" s="174"/>
      <c r="D945" s="175">
        <v>8.1800000000000004E-4</v>
      </c>
      <c r="E945" s="159">
        <v>8.1800000000000004E-4</v>
      </c>
      <c r="F945" s="152">
        <v>99.62</v>
      </c>
      <c r="G945" s="160" t="s">
        <v>1761</v>
      </c>
      <c r="H945" s="154"/>
    </row>
    <row r="946" spans="1:9" ht="27">
      <c r="A946" s="172" t="s">
        <v>554</v>
      </c>
      <c r="B946" s="172" t="s">
        <v>1891</v>
      </c>
      <c r="C946" s="244"/>
      <c r="D946" s="175">
        <v>2.7099999999999997E-4</v>
      </c>
      <c r="E946" s="221">
        <v>2.7099999999999997E-4</v>
      </c>
      <c r="F946" s="152">
        <v>94.54</v>
      </c>
      <c r="G946" s="160" t="s">
        <v>2224</v>
      </c>
      <c r="H946" s="154"/>
    </row>
    <row r="947" spans="1:9" ht="15" customHeight="1">
      <c r="A947" s="172" t="s">
        <v>553</v>
      </c>
      <c r="B947" s="173" t="s">
        <v>978</v>
      </c>
      <c r="C947" s="174"/>
      <c r="D947" s="175">
        <v>4.1399999999999998E-4</v>
      </c>
      <c r="E947" s="159">
        <v>4.1399999999999998E-4</v>
      </c>
      <c r="F947" s="152">
        <v>100</v>
      </c>
      <c r="G947" s="160" t="s">
        <v>450</v>
      </c>
      <c r="H947" s="154"/>
    </row>
    <row r="948" spans="1:9" ht="15" customHeight="1">
      <c r="A948" s="172" t="s">
        <v>552</v>
      </c>
      <c r="B948" s="173" t="s">
        <v>977</v>
      </c>
      <c r="C948" s="174"/>
      <c r="D948" s="158">
        <v>4.4700000000000002E-4</v>
      </c>
      <c r="E948" s="159">
        <v>4.4700000000000002E-4</v>
      </c>
      <c r="F948" s="152">
        <v>100</v>
      </c>
      <c r="G948" s="160" t="s">
        <v>450</v>
      </c>
      <c r="H948" s="154"/>
    </row>
    <row r="949" spans="1:9" ht="15" customHeight="1">
      <c r="A949" s="245" t="s">
        <v>976</v>
      </c>
      <c r="B949" s="246" t="s">
        <v>975</v>
      </c>
      <c r="C949" s="232"/>
      <c r="D949" s="252">
        <v>4.1899999999999999E-4</v>
      </c>
      <c r="E949" s="234">
        <v>4.1899999999999999E-4</v>
      </c>
      <c r="F949" s="205">
        <v>100</v>
      </c>
      <c r="G949" s="247" t="s">
        <v>450</v>
      </c>
      <c r="H949" s="154"/>
    </row>
    <row r="950" spans="1:9" ht="15" customHeight="1">
      <c r="A950" s="555" t="s">
        <v>551</v>
      </c>
      <c r="B950" s="556" t="s">
        <v>974</v>
      </c>
      <c r="C950" s="213" t="s">
        <v>365</v>
      </c>
      <c r="D950" s="214">
        <v>0</v>
      </c>
      <c r="E950" s="215">
        <v>0</v>
      </c>
      <c r="F950" s="559">
        <v>100</v>
      </c>
      <c r="G950" s="562" t="s">
        <v>450</v>
      </c>
      <c r="H950" s="154"/>
    </row>
    <row r="951" spans="1:9" ht="15" customHeight="1">
      <c r="A951" s="555"/>
      <c r="B951" s="557"/>
      <c r="C951" s="180" t="s">
        <v>886</v>
      </c>
      <c r="D951" s="188">
        <v>0</v>
      </c>
      <c r="E951" s="164">
        <v>0</v>
      </c>
      <c r="F951" s="560"/>
      <c r="G951" s="563"/>
      <c r="H951" s="190"/>
    </row>
    <row r="952" spans="1:9" ht="15" customHeight="1">
      <c r="A952" s="555"/>
      <c r="B952" s="557"/>
      <c r="C952" s="186" t="s">
        <v>898</v>
      </c>
      <c r="D952" s="181" t="s">
        <v>2139</v>
      </c>
      <c r="E952" s="181" t="s">
        <v>2139</v>
      </c>
      <c r="F952" s="560"/>
      <c r="G952" s="563"/>
      <c r="H952" s="190"/>
    </row>
    <row r="953" spans="1:9" ht="15" customHeight="1">
      <c r="A953" s="555"/>
      <c r="B953" s="558"/>
      <c r="C953" s="216" t="s">
        <v>885</v>
      </c>
      <c r="D953" s="217">
        <v>2.8E-5</v>
      </c>
      <c r="E953" s="217">
        <v>2.8E-5</v>
      </c>
      <c r="F953" s="561"/>
      <c r="G953" s="564"/>
      <c r="H953" s="190"/>
    </row>
    <row r="954" spans="1:9" ht="15" customHeight="1">
      <c r="A954" s="218" t="s">
        <v>550</v>
      </c>
      <c r="B954" s="219" t="s">
        <v>973</v>
      </c>
      <c r="C954" s="220"/>
      <c r="D954" s="150">
        <v>6.4300000000000002E-4</v>
      </c>
      <c r="E954" s="151">
        <v>6.4300000000000002E-4</v>
      </c>
      <c r="F954" s="210">
        <v>100</v>
      </c>
      <c r="G954" s="153" t="s">
        <v>450</v>
      </c>
      <c r="H954" s="154"/>
    </row>
    <row r="955" spans="1:9" ht="15" customHeight="1">
      <c r="A955" s="574" t="s">
        <v>549</v>
      </c>
      <c r="B955" s="557" t="s">
        <v>972</v>
      </c>
      <c r="C955" s="167" t="s">
        <v>365</v>
      </c>
      <c r="D955" s="164">
        <v>0</v>
      </c>
      <c r="E955" s="164">
        <v>0</v>
      </c>
      <c r="F955" s="560">
        <v>100</v>
      </c>
      <c r="G955" s="577" t="s">
        <v>450</v>
      </c>
      <c r="H955" s="154"/>
    </row>
    <row r="956" spans="1:9" ht="15" customHeight="1">
      <c r="A956" s="555"/>
      <c r="B956" s="557"/>
      <c r="C956" s="176" t="s">
        <v>2143</v>
      </c>
      <c r="D956" s="164">
        <v>4.7399999999999997E-4</v>
      </c>
      <c r="E956" s="164">
        <v>4.7399999999999997E-4</v>
      </c>
      <c r="F956" s="560"/>
      <c r="G956" s="577"/>
      <c r="H956" s="190"/>
    </row>
    <row r="957" spans="1:9" ht="15" customHeight="1">
      <c r="A957" s="575"/>
      <c r="B957" s="576"/>
      <c r="C957" s="170" t="s">
        <v>885</v>
      </c>
      <c r="D957" s="171">
        <v>4.6999999999999999E-4</v>
      </c>
      <c r="E957" s="171">
        <v>4.6999999999999999E-4</v>
      </c>
      <c r="F957" s="560"/>
      <c r="G957" s="578"/>
      <c r="H957" s="190"/>
    </row>
    <row r="958" spans="1:9" ht="15" customHeight="1">
      <c r="A958" s="172" t="s">
        <v>2225</v>
      </c>
      <c r="B958" s="172" t="s">
        <v>2226</v>
      </c>
      <c r="C958" s="174"/>
      <c r="D958" s="158">
        <v>6.1700000000000004E-4</v>
      </c>
      <c r="E958" s="159">
        <v>6.1700000000000004E-4</v>
      </c>
      <c r="F958" s="152">
        <v>100</v>
      </c>
      <c r="G958" s="160" t="s">
        <v>450</v>
      </c>
      <c r="H958" s="185"/>
    </row>
    <row r="959" spans="1:9" ht="15" customHeight="1">
      <c r="A959" s="574" t="s">
        <v>548</v>
      </c>
      <c r="B959" s="557" t="s">
        <v>2227</v>
      </c>
      <c r="C959" s="167" t="s">
        <v>365</v>
      </c>
      <c r="D959" s="164">
        <v>0</v>
      </c>
      <c r="E959" s="164">
        <v>0</v>
      </c>
      <c r="F959" s="560">
        <v>100</v>
      </c>
      <c r="G959" s="577" t="s">
        <v>450</v>
      </c>
      <c r="H959" s="154"/>
      <c r="I959" s="162"/>
    </row>
    <row r="960" spans="1:9" ht="15" customHeight="1">
      <c r="A960" s="555"/>
      <c r="B960" s="557"/>
      <c r="C960" s="176" t="s">
        <v>2143</v>
      </c>
      <c r="D960" s="164">
        <v>3.6699999999999998E-4</v>
      </c>
      <c r="E960" s="164">
        <v>3.6699999999999998E-4</v>
      </c>
      <c r="F960" s="560"/>
      <c r="G960" s="577"/>
      <c r="H960" s="190"/>
    </row>
    <row r="961" spans="1:8" ht="15" customHeight="1">
      <c r="A961" s="575"/>
      <c r="B961" s="576"/>
      <c r="C961" s="170" t="s">
        <v>885</v>
      </c>
      <c r="D961" s="171">
        <v>3.4299999999999999E-4</v>
      </c>
      <c r="E961" s="171">
        <v>3.4299999999999999E-4</v>
      </c>
      <c r="F961" s="560"/>
      <c r="G961" s="578"/>
      <c r="H961" s="190"/>
    </row>
    <row r="962" spans="1:8" ht="15" customHeight="1">
      <c r="A962" s="172" t="s">
        <v>547</v>
      </c>
      <c r="B962" s="172" t="s">
        <v>971</v>
      </c>
      <c r="C962" s="174"/>
      <c r="D962" s="158">
        <v>5.1800000000000001E-4</v>
      </c>
      <c r="E962" s="159">
        <v>5.1800000000000001E-4</v>
      </c>
      <c r="F962" s="152">
        <v>100</v>
      </c>
      <c r="G962" s="160" t="s">
        <v>450</v>
      </c>
      <c r="H962" s="154"/>
    </row>
    <row r="963" spans="1:8" ht="15" customHeight="1">
      <c r="A963" s="172" t="s">
        <v>546</v>
      </c>
      <c r="B963" s="173" t="s">
        <v>1892</v>
      </c>
      <c r="C963" s="174"/>
      <c r="D963" s="158">
        <v>4.1899999999999999E-4</v>
      </c>
      <c r="E963" s="159">
        <v>4.1899999999999999E-4</v>
      </c>
      <c r="F963" s="152">
        <v>100</v>
      </c>
      <c r="G963" s="160" t="s">
        <v>450</v>
      </c>
      <c r="H963" s="154"/>
    </row>
    <row r="964" spans="1:8" ht="15" customHeight="1">
      <c r="A964" s="574" t="s">
        <v>545</v>
      </c>
      <c r="B964" s="557" t="s">
        <v>1893</v>
      </c>
      <c r="C964" s="167" t="s">
        <v>365</v>
      </c>
      <c r="D964" s="164">
        <v>0</v>
      </c>
      <c r="E964" s="164">
        <v>0</v>
      </c>
      <c r="F964" s="560">
        <v>100</v>
      </c>
      <c r="G964" s="577" t="s">
        <v>450</v>
      </c>
      <c r="H964" s="154"/>
    </row>
    <row r="965" spans="1:8" ht="15" customHeight="1">
      <c r="A965" s="555"/>
      <c r="B965" s="557"/>
      <c r="C965" s="186" t="s">
        <v>886</v>
      </c>
      <c r="D965" s="164">
        <v>4.0099999999999999E-4</v>
      </c>
      <c r="E965" s="164">
        <v>4.0099999999999999E-4</v>
      </c>
      <c r="F965" s="560"/>
      <c r="G965" s="577"/>
      <c r="H965" s="190"/>
    </row>
    <row r="966" spans="1:8" ht="15" customHeight="1">
      <c r="A966" s="575"/>
      <c r="B966" s="576"/>
      <c r="C966" s="170" t="s">
        <v>885</v>
      </c>
      <c r="D966" s="171">
        <v>3.97E-4</v>
      </c>
      <c r="E966" s="171">
        <v>3.97E-4</v>
      </c>
      <c r="F966" s="560"/>
      <c r="G966" s="578"/>
      <c r="H966" s="190"/>
    </row>
    <row r="967" spans="1:8" ht="15" customHeight="1">
      <c r="A967" s="574" t="s">
        <v>544</v>
      </c>
      <c r="B967" s="557" t="s">
        <v>1894</v>
      </c>
      <c r="C967" s="167" t="s">
        <v>365</v>
      </c>
      <c r="D967" s="164">
        <v>0</v>
      </c>
      <c r="E967" s="164">
        <v>0</v>
      </c>
      <c r="F967" s="560">
        <v>100</v>
      </c>
      <c r="G967" s="577" t="s">
        <v>450</v>
      </c>
      <c r="H967" s="154"/>
    </row>
    <row r="968" spans="1:8" ht="15" customHeight="1">
      <c r="A968" s="555"/>
      <c r="B968" s="557"/>
      <c r="C968" s="176" t="s">
        <v>2143</v>
      </c>
      <c r="D968" s="164">
        <v>3.3399999999999999E-4</v>
      </c>
      <c r="E968" s="164">
        <v>3.3399999999999999E-4</v>
      </c>
      <c r="F968" s="560"/>
      <c r="G968" s="577"/>
      <c r="H968" s="190"/>
    </row>
    <row r="969" spans="1:8" ht="15" customHeight="1">
      <c r="A969" s="575"/>
      <c r="B969" s="576"/>
      <c r="C969" s="170" t="s">
        <v>885</v>
      </c>
      <c r="D969" s="171">
        <v>3.0000000000000001E-5</v>
      </c>
      <c r="E969" s="171">
        <v>3.0000000000000001E-5</v>
      </c>
      <c r="F969" s="560"/>
      <c r="G969" s="578"/>
      <c r="H969" s="190"/>
    </row>
    <row r="970" spans="1:8" ht="15" customHeight="1">
      <c r="A970" s="172" t="s">
        <v>543</v>
      </c>
      <c r="B970" s="172" t="s">
        <v>970</v>
      </c>
      <c r="C970" s="174"/>
      <c r="D970" s="158">
        <v>5.3700000000000004E-4</v>
      </c>
      <c r="E970" s="159">
        <v>5.3700000000000004E-4</v>
      </c>
      <c r="F970" s="152">
        <v>100</v>
      </c>
      <c r="G970" s="160" t="s">
        <v>450</v>
      </c>
      <c r="H970" s="154"/>
    </row>
    <row r="971" spans="1:8" ht="15" customHeight="1">
      <c r="A971" s="172" t="s">
        <v>542</v>
      </c>
      <c r="B971" s="199" t="s">
        <v>969</v>
      </c>
      <c r="C971" s="174"/>
      <c r="D971" s="158">
        <v>4.17E-4</v>
      </c>
      <c r="E971" s="159">
        <v>4.17E-4</v>
      </c>
      <c r="F971" s="152">
        <v>100</v>
      </c>
      <c r="G971" s="160" t="s">
        <v>450</v>
      </c>
      <c r="H971" s="192"/>
    </row>
    <row r="972" spans="1:8" ht="15" customHeight="1">
      <c r="A972" s="172" t="s">
        <v>541</v>
      </c>
      <c r="B972" s="173" t="s">
        <v>968</v>
      </c>
      <c r="C972" s="174"/>
      <c r="D972" s="158">
        <v>0</v>
      </c>
      <c r="E972" s="159">
        <v>0</v>
      </c>
      <c r="F972" s="152">
        <v>100</v>
      </c>
      <c r="G972" s="160" t="s">
        <v>450</v>
      </c>
      <c r="H972" s="154"/>
    </row>
    <row r="973" spans="1:8" ht="15" customHeight="1">
      <c r="A973" s="574" t="s">
        <v>540</v>
      </c>
      <c r="B973" s="557" t="s">
        <v>967</v>
      </c>
      <c r="C973" s="167" t="s">
        <v>365</v>
      </c>
      <c r="D973" s="164">
        <v>0</v>
      </c>
      <c r="E973" s="164">
        <v>0</v>
      </c>
      <c r="F973" s="560">
        <v>100</v>
      </c>
      <c r="G973" s="577" t="s">
        <v>450</v>
      </c>
      <c r="H973" s="154"/>
    </row>
    <row r="974" spans="1:8" ht="15" customHeight="1">
      <c r="A974" s="555"/>
      <c r="B974" s="557"/>
      <c r="C974" s="176" t="s">
        <v>2143</v>
      </c>
      <c r="D974" s="164">
        <v>1.7200000000000001E-4</v>
      </c>
      <c r="E974" s="164">
        <v>1.7200000000000001E-4</v>
      </c>
      <c r="F974" s="560"/>
      <c r="G974" s="577"/>
      <c r="H974" s="190"/>
    </row>
    <row r="975" spans="1:8" ht="15" customHeight="1">
      <c r="A975" s="575"/>
      <c r="B975" s="576"/>
      <c r="C975" s="170" t="s">
        <v>885</v>
      </c>
      <c r="D975" s="171">
        <v>1.2999999999999999E-4</v>
      </c>
      <c r="E975" s="171">
        <v>1.2999999999999999E-4</v>
      </c>
      <c r="F975" s="560"/>
      <c r="G975" s="578"/>
      <c r="H975" s="190"/>
    </row>
    <row r="976" spans="1:8" ht="15" customHeight="1">
      <c r="A976" s="574" t="s">
        <v>539</v>
      </c>
      <c r="B976" s="557" t="s">
        <v>966</v>
      </c>
      <c r="C976" s="167" t="s">
        <v>365</v>
      </c>
      <c r="D976" s="164">
        <v>0</v>
      </c>
      <c r="E976" s="164">
        <v>0</v>
      </c>
      <c r="F976" s="560">
        <v>100</v>
      </c>
      <c r="G976" s="577" t="s">
        <v>450</v>
      </c>
      <c r="H976" s="154"/>
    </row>
    <row r="977" spans="1:8" ht="15" customHeight="1">
      <c r="A977" s="555"/>
      <c r="B977" s="557"/>
      <c r="C977" s="180" t="s">
        <v>886</v>
      </c>
      <c r="D977" s="164">
        <v>0</v>
      </c>
      <c r="E977" s="164">
        <v>0</v>
      </c>
      <c r="F977" s="560"/>
      <c r="G977" s="577"/>
      <c r="H977" s="190"/>
    </row>
    <row r="978" spans="1:8" ht="15" customHeight="1">
      <c r="A978" s="555"/>
      <c r="B978" s="557"/>
      <c r="C978" s="186" t="s">
        <v>898</v>
      </c>
      <c r="D978" s="181">
        <v>6.4999999999999997E-4</v>
      </c>
      <c r="E978" s="181">
        <v>6.4999999999999997E-4</v>
      </c>
      <c r="F978" s="560"/>
      <c r="G978" s="577"/>
      <c r="H978" s="190"/>
    </row>
    <row r="979" spans="1:8" ht="15" customHeight="1">
      <c r="A979" s="575"/>
      <c r="B979" s="576"/>
      <c r="C979" s="170" t="s">
        <v>885</v>
      </c>
      <c r="D979" s="171">
        <v>2.6200000000000003E-4</v>
      </c>
      <c r="E979" s="171">
        <v>2.6200000000000003E-4</v>
      </c>
      <c r="F979" s="560"/>
      <c r="G979" s="578"/>
      <c r="H979" s="190"/>
    </row>
    <row r="980" spans="1:8" ht="15" customHeight="1">
      <c r="A980" s="172" t="s">
        <v>538</v>
      </c>
      <c r="B980" s="173" t="s">
        <v>965</v>
      </c>
      <c r="C980" s="174"/>
      <c r="D980" s="158">
        <v>6.1799999999999995E-4</v>
      </c>
      <c r="E980" s="159">
        <v>6.1799999999999995E-4</v>
      </c>
      <c r="F980" s="152">
        <v>100</v>
      </c>
      <c r="G980" s="160" t="s">
        <v>450</v>
      </c>
      <c r="H980" s="154"/>
    </row>
    <row r="981" spans="1:8" ht="15" customHeight="1">
      <c r="A981" s="172" t="s">
        <v>537</v>
      </c>
      <c r="B981" s="173" t="s">
        <v>964</v>
      </c>
      <c r="C981" s="174"/>
      <c r="D981" s="158">
        <v>4.5399999999999998E-4</v>
      </c>
      <c r="E981" s="159">
        <v>4.5399999999999998E-4</v>
      </c>
      <c r="F981" s="152">
        <v>100</v>
      </c>
      <c r="G981" s="160" t="s">
        <v>450</v>
      </c>
      <c r="H981" s="154"/>
    </row>
    <row r="982" spans="1:8" ht="15" customHeight="1">
      <c r="A982" s="574" t="s">
        <v>536</v>
      </c>
      <c r="B982" s="581" t="s">
        <v>963</v>
      </c>
      <c r="C982" s="167" t="s">
        <v>365</v>
      </c>
      <c r="D982" s="164">
        <v>0</v>
      </c>
      <c r="E982" s="164">
        <v>0</v>
      </c>
      <c r="F982" s="560" t="s">
        <v>2140</v>
      </c>
      <c r="G982" s="577" t="s">
        <v>450</v>
      </c>
      <c r="H982" s="192"/>
    </row>
    <row r="983" spans="1:8" ht="15" customHeight="1">
      <c r="A983" s="555"/>
      <c r="B983" s="581"/>
      <c r="C983" s="176" t="s">
        <v>2143</v>
      </c>
      <c r="D983" s="164">
        <v>1.94E-4</v>
      </c>
      <c r="E983" s="164">
        <v>1.94E-4</v>
      </c>
      <c r="F983" s="560"/>
      <c r="G983" s="577"/>
    </row>
    <row r="984" spans="1:8" ht="15" customHeight="1">
      <c r="A984" s="575"/>
      <c r="B984" s="582"/>
      <c r="C984" s="170" t="s">
        <v>885</v>
      </c>
      <c r="D984" s="171">
        <v>1.94E-4</v>
      </c>
      <c r="E984" s="171">
        <v>1.94E-4</v>
      </c>
      <c r="F984" s="560"/>
      <c r="G984" s="578"/>
    </row>
    <row r="985" spans="1:8" ht="15" customHeight="1">
      <c r="A985" s="172" t="s">
        <v>535</v>
      </c>
      <c r="B985" s="173" t="s">
        <v>962</v>
      </c>
      <c r="C985" s="174"/>
      <c r="D985" s="158">
        <v>6.3699999999999998E-4</v>
      </c>
      <c r="E985" s="159">
        <v>6.3699999999999998E-4</v>
      </c>
      <c r="F985" s="152">
        <v>100</v>
      </c>
      <c r="G985" s="160" t="s">
        <v>450</v>
      </c>
      <c r="H985" s="154"/>
    </row>
    <row r="986" spans="1:8" ht="15" customHeight="1">
      <c r="A986" s="172" t="s">
        <v>534</v>
      </c>
      <c r="B986" s="173" t="s">
        <v>961</v>
      </c>
      <c r="C986" s="174"/>
      <c r="D986" s="158">
        <v>5.0100000000000003E-4</v>
      </c>
      <c r="E986" s="159">
        <v>5.0100000000000003E-4</v>
      </c>
      <c r="F986" s="152">
        <v>100</v>
      </c>
      <c r="G986" s="160" t="s">
        <v>450</v>
      </c>
      <c r="H986" s="154"/>
    </row>
    <row r="987" spans="1:8" ht="15" customHeight="1">
      <c r="A987" s="172" t="s">
        <v>533</v>
      </c>
      <c r="B987" s="173" t="s">
        <v>960</v>
      </c>
      <c r="C987" s="174"/>
      <c r="D987" s="158">
        <v>4.26E-4</v>
      </c>
      <c r="E987" s="159">
        <v>4.26E-4</v>
      </c>
      <c r="F987" s="152">
        <v>100</v>
      </c>
      <c r="G987" s="160" t="s">
        <v>450</v>
      </c>
      <c r="H987" s="154"/>
    </row>
    <row r="988" spans="1:8" ht="15" customHeight="1">
      <c r="A988" s="574" t="s">
        <v>532</v>
      </c>
      <c r="B988" s="557" t="s">
        <v>2228</v>
      </c>
      <c r="C988" s="167" t="s">
        <v>365</v>
      </c>
      <c r="D988" s="164">
        <v>0</v>
      </c>
      <c r="E988" s="164">
        <v>0</v>
      </c>
      <c r="F988" s="560">
        <v>100</v>
      </c>
      <c r="G988" s="577" t="s">
        <v>450</v>
      </c>
      <c r="H988" s="154"/>
    </row>
    <row r="989" spans="1:8" ht="15" customHeight="1">
      <c r="A989" s="555"/>
      <c r="B989" s="557"/>
      <c r="C989" s="180" t="s">
        <v>886</v>
      </c>
      <c r="D989" s="164">
        <v>1.64E-4</v>
      </c>
      <c r="E989" s="164">
        <v>1.64E-4</v>
      </c>
      <c r="F989" s="560"/>
      <c r="G989" s="577"/>
      <c r="H989" s="190"/>
    </row>
    <row r="990" spans="1:8" ht="15" customHeight="1">
      <c r="A990" s="555"/>
      <c r="B990" s="557"/>
      <c r="C990" s="180" t="s">
        <v>921</v>
      </c>
      <c r="D990" s="181">
        <v>2.7399999999999999E-4</v>
      </c>
      <c r="E990" s="181">
        <v>2.7399999999999999E-4</v>
      </c>
      <c r="F990" s="560"/>
      <c r="G990" s="577"/>
      <c r="H990" s="190"/>
    </row>
    <row r="991" spans="1:8" ht="15" customHeight="1">
      <c r="A991" s="555"/>
      <c r="B991" s="557"/>
      <c r="C991" s="180" t="s">
        <v>920</v>
      </c>
      <c r="D991" s="181">
        <v>2.9500000000000001E-4</v>
      </c>
      <c r="E991" s="181">
        <v>2.9500000000000001E-4</v>
      </c>
      <c r="F991" s="560"/>
      <c r="G991" s="577"/>
      <c r="H991" s="190"/>
    </row>
    <row r="992" spans="1:8" ht="15" customHeight="1">
      <c r="A992" s="555"/>
      <c r="B992" s="557"/>
      <c r="C992" s="176" t="s">
        <v>2158</v>
      </c>
      <c r="D992" s="181">
        <v>4.8799999999999999E-4</v>
      </c>
      <c r="E992" s="181">
        <v>4.8799999999999999E-4</v>
      </c>
      <c r="F992" s="560"/>
      <c r="G992" s="577"/>
      <c r="H992" s="190"/>
    </row>
    <row r="993" spans="1:8" ht="15" customHeight="1">
      <c r="A993" s="575"/>
      <c r="B993" s="576"/>
      <c r="C993" s="170" t="s">
        <v>885</v>
      </c>
      <c r="D993" s="171">
        <v>3.48E-4</v>
      </c>
      <c r="E993" s="171">
        <v>3.48E-4</v>
      </c>
      <c r="F993" s="560"/>
      <c r="G993" s="578"/>
      <c r="H993" s="190"/>
    </row>
    <row r="994" spans="1:8" ht="15" customHeight="1">
      <c r="A994" s="172" t="s">
        <v>1814</v>
      </c>
      <c r="B994" s="173" t="s">
        <v>1812</v>
      </c>
      <c r="C994" s="174"/>
      <c r="D994" s="158">
        <v>5.9000000000000003E-4</v>
      </c>
      <c r="E994" s="159">
        <v>5.9000000000000003E-4</v>
      </c>
      <c r="F994" s="152">
        <v>100</v>
      </c>
      <c r="G994" s="160" t="s">
        <v>450</v>
      </c>
      <c r="H994" s="154"/>
    </row>
    <row r="995" spans="1:8" ht="15" customHeight="1">
      <c r="A995" s="172" t="s">
        <v>531</v>
      </c>
      <c r="B995" s="173" t="s">
        <v>959</v>
      </c>
      <c r="C995" s="174"/>
      <c r="D995" s="158">
        <v>3.86E-4</v>
      </c>
      <c r="E995" s="159">
        <v>3.86E-4</v>
      </c>
      <c r="F995" s="152">
        <v>100</v>
      </c>
      <c r="G995" s="160" t="s">
        <v>450</v>
      </c>
      <c r="H995" s="154"/>
    </row>
    <row r="996" spans="1:8" ht="15" customHeight="1">
      <c r="A996" s="574" t="s">
        <v>530</v>
      </c>
      <c r="B996" s="557" t="s">
        <v>958</v>
      </c>
      <c r="C996" s="167" t="s">
        <v>365</v>
      </c>
      <c r="D996" s="164">
        <v>0</v>
      </c>
      <c r="E996" s="164">
        <v>0</v>
      </c>
      <c r="F996" s="560">
        <v>82.91</v>
      </c>
      <c r="G996" s="577" t="s">
        <v>1761</v>
      </c>
      <c r="H996" s="154"/>
    </row>
    <row r="997" spans="1:8" ht="15" customHeight="1">
      <c r="A997" s="555"/>
      <c r="B997" s="557"/>
      <c r="C997" s="180" t="s">
        <v>886</v>
      </c>
      <c r="D997" s="164">
        <v>0</v>
      </c>
      <c r="E997" s="164">
        <v>0</v>
      </c>
      <c r="F997" s="560"/>
      <c r="G997" s="577"/>
      <c r="H997" s="190"/>
    </row>
    <row r="998" spans="1:8" ht="15" customHeight="1">
      <c r="A998" s="555"/>
      <c r="B998" s="557"/>
      <c r="C998" s="180" t="s">
        <v>921</v>
      </c>
      <c r="D998" s="181">
        <v>3.7800000000000003E-4</v>
      </c>
      <c r="E998" s="181">
        <v>3.7800000000000003E-4</v>
      </c>
      <c r="F998" s="560"/>
      <c r="G998" s="577"/>
      <c r="H998" s="190"/>
    </row>
    <row r="999" spans="1:8" ht="15" customHeight="1">
      <c r="A999" s="555"/>
      <c r="B999" s="557"/>
      <c r="C999" s="180" t="s">
        <v>920</v>
      </c>
      <c r="D999" s="181">
        <v>3.8699999999999997E-4</v>
      </c>
      <c r="E999" s="181">
        <v>3.8699999999999997E-4</v>
      </c>
      <c r="F999" s="560"/>
      <c r="G999" s="577"/>
      <c r="H999" s="190"/>
    </row>
    <row r="1000" spans="1:8" ht="15" customHeight="1">
      <c r="A1000" s="555"/>
      <c r="B1000" s="557"/>
      <c r="C1000" s="180" t="s">
        <v>919</v>
      </c>
      <c r="D1000" s="181">
        <v>3.8699999999999997E-4</v>
      </c>
      <c r="E1000" s="181">
        <v>3.8699999999999997E-4</v>
      </c>
      <c r="F1000" s="560"/>
      <c r="G1000" s="577"/>
      <c r="H1000" s="190"/>
    </row>
    <row r="1001" spans="1:8" ht="15" customHeight="1">
      <c r="A1001" s="555"/>
      <c r="B1001" s="557"/>
      <c r="C1001" s="186" t="s">
        <v>918</v>
      </c>
      <c r="D1001" s="181">
        <v>4.0299999999999998E-4</v>
      </c>
      <c r="E1001" s="181">
        <v>4.0299999999999998E-4</v>
      </c>
      <c r="F1001" s="560"/>
      <c r="G1001" s="577"/>
      <c r="H1001" s="190"/>
    </row>
    <row r="1002" spans="1:8" ht="15" customHeight="1">
      <c r="A1002" s="575"/>
      <c r="B1002" s="576"/>
      <c r="C1002" s="170" t="s">
        <v>885</v>
      </c>
      <c r="D1002" s="171">
        <v>3.5100000000000002E-4</v>
      </c>
      <c r="E1002" s="171">
        <v>3.5100000000000002E-4</v>
      </c>
      <c r="F1002" s="560"/>
      <c r="G1002" s="578"/>
      <c r="H1002" s="190"/>
    </row>
    <row r="1003" spans="1:8" ht="15" customHeight="1">
      <c r="A1003" s="172" t="s">
        <v>529</v>
      </c>
      <c r="B1003" s="173" t="s">
        <v>1895</v>
      </c>
      <c r="C1003" s="174"/>
      <c r="D1003" s="158">
        <v>6.29E-4</v>
      </c>
      <c r="E1003" s="159">
        <v>6.29E-4</v>
      </c>
      <c r="F1003" s="152">
        <v>100</v>
      </c>
      <c r="G1003" s="160" t="s">
        <v>450</v>
      </c>
      <c r="H1003" s="154"/>
    </row>
    <row r="1004" spans="1:8" ht="15" customHeight="1">
      <c r="A1004" s="172" t="s">
        <v>528</v>
      </c>
      <c r="B1004" s="172" t="s">
        <v>957</v>
      </c>
      <c r="C1004" s="174"/>
      <c r="D1004" s="158">
        <v>1.6100000000000001E-4</v>
      </c>
      <c r="E1004" s="159">
        <v>1.6100000000000001E-4</v>
      </c>
      <c r="F1004" s="152">
        <v>100</v>
      </c>
      <c r="G1004" s="160" t="s">
        <v>450</v>
      </c>
      <c r="H1004" s="253"/>
    </row>
    <row r="1005" spans="1:8" ht="15" customHeight="1">
      <c r="A1005" s="574" t="s">
        <v>527</v>
      </c>
      <c r="B1005" s="557" t="s">
        <v>1896</v>
      </c>
      <c r="C1005" s="167" t="s">
        <v>365</v>
      </c>
      <c r="D1005" s="164">
        <v>0</v>
      </c>
      <c r="E1005" s="164">
        <v>0</v>
      </c>
      <c r="F1005" s="560">
        <v>100</v>
      </c>
      <c r="G1005" s="577" t="s">
        <v>450</v>
      </c>
      <c r="H1005" s="154"/>
    </row>
    <row r="1006" spans="1:8" ht="15" customHeight="1">
      <c r="A1006" s="555"/>
      <c r="B1006" s="557"/>
      <c r="C1006" s="176" t="s">
        <v>2143</v>
      </c>
      <c r="D1006" s="164">
        <v>4.2000000000000002E-4</v>
      </c>
      <c r="E1006" s="164">
        <v>4.2000000000000002E-4</v>
      </c>
      <c r="F1006" s="560"/>
      <c r="G1006" s="577"/>
      <c r="H1006" s="190"/>
    </row>
    <row r="1007" spans="1:8" ht="15" customHeight="1">
      <c r="A1007" s="575"/>
      <c r="B1007" s="576"/>
      <c r="C1007" s="170" t="s">
        <v>885</v>
      </c>
      <c r="D1007" s="171">
        <v>4.17E-4</v>
      </c>
      <c r="E1007" s="171">
        <v>4.17E-4</v>
      </c>
      <c r="F1007" s="560"/>
      <c r="G1007" s="578"/>
      <c r="H1007" s="190"/>
    </row>
    <row r="1008" spans="1:8" ht="15" customHeight="1">
      <c r="A1008" s="172" t="s">
        <v>526</v>
      </c>
      <c r="B1008" s="173" t="s">
        <v>956</v>
      </c>
      <c r="C1008" s="174"/>
      <c r="D1008" s="158">
        <v>8.0800000000000002E-4</v>
      </c>
      <c r="E1008" s="159">
        <v>8.0800000000000002E-4</v>
      </c>
      <c r="F1008" s="152">
        <v>100</v>
      </c>
      <c r="G1008" s="160" t="s">
        <v>450</v>
      </c>
      <c r="H1008" s="154"/>
    </row>
    <row r="1009" spans="1:8" ht="15" customHeight="1">
      <c r="A1009" s="172" t="s">
        <v>525</v>
      </c>
      <c r="B1009" s="173" t="s">
        <v>955</v>
      </c>
      <c r="C1009" s="174"/>
      <c r="D1009" s="158">
        <v>5.9000000000000003E-4</v>
      </c>
      <c r="E1009" s="159">
        <v>5.9000000000000003E-4</v>
      </c>
      <c r="F1009" s="152">
        <v>100</v>
      </c>
      <c r="G1009" s="160" t="s">
        <v>450</v>
      </c>
      <c r="H1009" s="154"/>
    </row>
    <row r="1010" spans="1:8" ht="15" customHeight="1">
      <c r="A1010" s="574" t="s">
        <v>954</v>
      </c>
      <c r="B1010" s="557" t="s">
        <v>1897</v>
      </c>
      <c r="C1010" s="167" t="s">
        <v>365</v>
      </c>
      <c r="D1010" s="164">
        <v>0</v>
      </c>
      <c r="E1010" s="164">
        <v>0</v>
      </c>
      <c r="F1010" s="560" t="s">
        <v>2140</v>
      </c>
      <c r="G1010" s="577" t="s">
        <v>450</v>
      </c>
      <c r="H1010" s="154"/>
    </row>
    <row r="1011" spans="1:8" ht="15" customHeight="1">
      <c r="A1011" s="555"/>
      <c r="B1011" s="557"/>
      <c r="C1011" s="180" t="s">
        <v>886</v>
      </c>
      <c r="D1011" s="164">
        <v>0</v>
      </c>
      <c r="E1011" s="164">
        <v>0</v>
      </c>
      <c r="F1011" s="560"/>
      <c r="G1011" s="577"/>
      <c r="H1011" s="190"/>
    </row>
    <row r="1012" spans="1:8" ht="15" customHeight="1">
      <c r="A1012" s="555"/>
      <c r="B1012" s="557"/>
      <c r="C1012" s="186" t="s">
        <v>898</v>
      </c>
      <c r="D1012" s="181">
        <v>3.2000000000000003E-4</v>
      </c>
      <c r="E1012" s="181">
        <v>3.2000000000000003E-4</v>
      </c>
      <c r="F1012" s="560"/>
      <c r="G1012" s="577"/>
      <c r="H1012" s="190"/>
    </row>
    <row r="1013" spans="1:8" ht="15" customHeight="1">
      <c r="A1013" s="575"/>
      <c r="B1013" s="576"/>
      <c r="C1013" s="170" t="s">
        <v>885</v>
      </c>
      <c r="D1013" s="171">
        <v>6.6000000000000005E-5</v>
      </c>
      <c r="E1013" s="171">
        <v>6.6000000000000005E-5</v>
      </c>
      <c r="F1013" s="560"/>
      <c r="G1013" s="578"/>
      <c r="H1013" s="190"/>
    </row>
    <row r="1014" spans="1:8" ht="15" customHeight="1">
      <c r="A1014" s="574" t="s">
        <v>524</v>
      </c>
      <c r="B1014" s="579" t="s">
        <v>953</v>
      </c>
      <c r="C1014" s="167" t="s">
        <v>365</v>
      </c>
      <c r="D1014" s="164">
        <v>3.8699999999999997E-4</v>
      </c>
      <c r="E1014" s="164">
        <v>3.8699999999999997E-4</v>
      </c>
      <c r="F1014" s="560">
        <v>53.88</v>
      </c>
      <c r="G1014" s="577" t="s">
        <v>2167</v>
      </c>
      <c r="H1014" s="192"/>
    </row>
    <row r="1015" spans="1:8" ht="15" customHeight="1">
      <c r="A1015" s="555"/>
      <c r="B1015" s="579"/>
      <c r="C1015" s="176" t="s">
        <v>2143</v>
      </c>
      <c r="D1015" s="164">
        <v>4.0900000000000002E-4</v>
      </c>
      <c r="E1015" s="164">
        <v>4.0900000000000002E-4</v>
      </c>
      <c r="F1015" s="560"/>
      <c r="G1015" s="577"/>
    </row>
    <row r="1016" spans="1:8" ht="15" customHeight="1">
      <c r="A1016" s="575"/>
      <c r="B1016" s="580"/>
      <c r="C1016" s="170" t="s">
        <v>885</v>
      </c>
      <c r="D1016" s="171">
        <v>4.0299999999999998E-4</v>
      </c>
      <c r="E1016" s="171">
        <v>4.0299999999999998E-4</v>
      </c>
      <c r="F1016" s="560"/>
      <c r="G1016" s="578"/>
    </row>
    <row r="1017" spans="1:8" ht="15" customHeight="1">
      <c r="A1017" s="574" t="s">
        <v>523</v>
      </c>
      <c r="B1017" s="557" t="s">
        <v>952</v>
      </c>
      <c r="C1017" s="167" t="s">
        <v>365</v>
      </c>
      <c r="D1017" s="164">
        <v>0</v>
      </c>
      <c r="E1017" s="164">
        <v>0</v>
      </c>
      <c r="F1017" s="560">
        <v>100</v>
      </c>
      <c r="G1017" s="577" t="s">
        <v>450</v>
      </c>
      <c r="H1017" s="154"/>
    </row>
    <row r="1018" spans="1:8" ht="15" customHeight="1">
      <c r="A1018" s="555"/>
      <c r="B1018" s="557"/>
      <c r="C1018" s="176" t="s">
        <v>2143</v>
      </c>
      <c r="D1018" s="164">
        <v>6.7500000000000004E-4</v>
      </c>
      <c r="E1018" s="164">
        <v>6.7500000000000004E-4</v>
      </c>
      <c r="F1018" s="560"/>
      <c r="G1018" s="577"/>
      <c r="H1018" s="190"/>
    </row>
    <row r="1019" spans="1:8" ht="15" customHeight="1">
      <c r="A1019" s="575"/>
      <c r="B1019" s="576"/>
      <c r="C1019" s="170" t="s">
        <v>885</v>
      </c>
      <c r="D1019" s="171">
        <v>3.1999999999999999E-5</v>
      </c>
      <c r="E1019" s="171">
        <v>3.1999999999999999E-5</v>
      </c>
      <c r="F1019" s="560"/>
      <c r="G1019" s="578"/>
      <c r="H1019" s="190"/>
    </row>
    <row r="1020" spans="1:8" ht="15" customHeight="1">
      <c r="A1020" s="172" t="s">
        <v>522</v>
      </c>
      <c r="B1020" s="173" t="s">
        <v>951</v>
      </c>
      <c r="C1020" s="174"/>
      <c r="D1020" s="175">
        <v>4.1899999999999999E-4</v>
      </c>
      <c r="E1020" s="159">
        <v>4.1899999999999999E-4</v>
      </c>
      <c r="F1020" s="152">
        <v>100</v>
      </c>
      <c r="G1020" s="160" t="s">
        <v>450</v>
      </c>
      <c r="H1020" s="154"/>
    </row>
    <row r="1021" spans="1:8" ht="15" customHeight="1">
      <c r="A1021" s="172" t="s">
        <v>521</v>
      </c>
      <c r="B1021" s="173" t="s">
        <v>950</v>
      </c>
      <c r="C1021" s="174"/>
      <c r="D1021" s="175">
        <v>6.4400000000000004E-4</v>
      </c>
      <c r="E1021" s="159">
        <v>6.4400000000000004E-4</v>
      </c>
      <c r="F1021" s="152">
        <v>100</v>
      </c>
      <c r="G1021" s="160" t="s">
        <v>450</v>
      </c>
      <c r="H1021" s="154"/>
    </row>
    <row r="1022" spans="1:8" ht="15" customHeight="1">
      <c r="A1022" s="574" t="s">
        <v>520</v>
      </c>
      <c r="B1022" s="583" t="s">
        <v>949</v>
      </c>
      <c r="C1022" s="167" t="s">
        <v>365</v>
      </c>
      <c r="D1022" s="164">
        <v>0</v>
      </c>
      <c r="E1022" s="164">
        <v>0</v>
      </c>
      <c r="F1022" s="560">
        <v>100</v>
      </c>
      <c r="G1022" s="577" t="s">
        <v>450</v>
      </c>
      <c r="H1022" s="192"/>
    </row>
    <row r="1023" spans="1:8" ht="15" customHeight="1">
      <c r="A1023" s="555"/>
      <c r="B1023" s="583"/>
      <c r="C1023" s="176" t="s">
        <v>2143</v>
      </c>
      <c r="D1023" s="164" t="s">
        <v>2139</v>
      </c>
      <c r="E1023" s="164" t="s">
        <v>2139</v>
      </c>
      <c r="F1023" s="560"/>
      <c r="G1023" s="577"/>
    </row>
    <row r="1024" spans="1:8" ht="15" customHeight="1">
      <c r="A1024" s="575"/>
      <c r="B1024" s="584"/>
      <c r="C1024" s="170" t="s">
        <v>885</v>
      </c>
      <c r="D1024" s="171">
        <v>7.7999999999999999E-5</v>
      </c>
      <c r="E1024" s="171">
        <v>7.7999999999999999E-5</v>
      </c>
      <c r="F1024" s="560"/>
      <c r="G1024" s="578"/>
    </row>
    <row r="1025" spans="1:9" ht="15" customHeight="1">
      <c r="A1025" s="574" t="s">
        <v>519</v>
      </c>
      <c r="B1025" s="557" t="s">
        <v>948</v>
      </c>
      <c r="C1025" s="167" t="s">
        <v>365</v>
      </c>
      <c r="D1025" s="188">
        <v>0</v>
      </c>
      <c r="E1025" s="164">
        <v>0</v>
      </c>
      <c r="F1025" s="560">
        <v>100</v>
      </c>
      <c r="G1025" s="577" t="s">
        <v>450</v>
      </c>
      <c r="H1025" s="154"/>
    </row>
    <row r="1026" spans="1:9" ht="15" customHeight="1">
      <c r="A1026" s="555"/>
      <c r="B1026" s="557"/>
      <c r="C1026" s="180" t="s">
        <v>886</v>
      </c>
      <c r="D1026" s="164">
        <v>2.6600000000000001E-4</v>
      </c>
      <c r="E1026" s="164">
        <v>2.6600000000000001E-4</v>
      </c>
      <c r="F1026" s="560"/>
      <c r="G1026" s="577"/>
      <c r="H1026" s="190"/>
    </row>
    <row r="1027" spans="1:9" ht="15" customHeight="1">
      <c r="A1027" s="555"/>
      <c r="B1027" s="557"/>
      <c r="C1027" s="180" t="s">
        <v>921</v>
      </c>
      <c r="D1027" s="181">
        <v>1.3799999999999999E-4</v>
      </c>
      <c r="E1027" s="181">
        <v>1.3799999999999999E-4</v>
      </c>
      <c r="F1027" s="560"/>
      <c r="G1027" s="577"/>
      <c r="H1027" s="190"/>
    </row>
    <row r="1028" spans="1:9" ht="15" customHeight="1">
      <c r="A1028" s="555"/>
      <c r="B1028" s="557"/>
      <c r="C1028" s="176" t="s">
        <v>2148</v>
      </c>
      <c r="D1028" s="181">
        <v>2.8800000000000001E-4</v>
      </c>
      <c r="E1028" s="181">
        <v>2.8800000000000001E-4</v>
      </c>
      <c r="F1028" s="560"/>
      <c r="G1028" s="577"/>
      <c r="H1028" s="190"/>
    </row>
    <row r="1029" spans="1:9" ht="15" customHeight="1">
      <c r="A1029" s="575"/>
      <c r="B1029" s="576"/>
      <c r="C1029" s="170" t="s">
        <v>885</v>
      </c>
      <c r="D1029" s="171">
        <v>2.0000000000000001E-4</v>
      </c>
      <c r="E1029" s="171">
        <v>2.0000000000000001E-4</v>
      </c>
      <c r="F1029" s="560"/>
      <c r="G1029" s="578"/>
      <c r="H1029" s="190"/>
    </row>
    <row r="1030" spans="1:9" ht="15" customHeight="1">
      <c r="A1030" s="172" t="s">
        <v>518</v>
      </c>
      <c r="B1030" s="191" t="s">
        <v>947</v>
      </c>
      <c r="C1030" s="174"/>
      <c r="D1030" s="158">
        <v>2.4600000000000002E-4</v>
      </c>
      <c r="E1030" s="159">
        <v>2.4600000000000002E-4</v>
      </c>
      <c r="F1030" s="152">
        <v>100</v>
      </c>
      <c r="G1030" s="160" t="s">
        <v>450</v>
      </c>
      <c r="H1030" s="192"/>
    </row>
    <row r="1031" spans="1:9" ht="15" customHeight="1">
      <c r="A1031" s="172" t="s">
        <v>517</v>
      </c>
      <c r="B1031" s="172" t="s">
        <v>946</v>
      </c>
      <c r="C1031" s="174"/>
      <c r="D1031" s="158">
        <v>2.05E-4</v>
      </c>
      <c r="E1031" s="159">
        <v>2.05E-4</v>
      </c>
      <c r="F1031" s="152" t="s">
        <v>2140</v>
      </c>
      <c r="G1031" s="160" t="s">
        <v>450</v>
      </c>
      <c r="H1031" s="154"/>
    </row>
    <row r="1032" spans="1:9" ht="15" customHeight="1">
      <c r="A1032" s="172" t="s">
        <v>516</v>
      </c>
      <c r="B1032" s="173" t="s">
        <v>945</v>
      </c>
      <c r="C1032" s="174"/>
      <c r="D1032" s="158">
        <v>4.6099999999999998E-4</v>
      </c>
      <c r="E1032" s="159">
        <v>4.6099999999999998E-4</v>
      </c>
      <c r="F1032" s="152">
        <v>100</v>
      </c>
      <c r="G1032" s="160" t="s">
        <v>450</v>
      </c>
      <c r="H1032" s="154"/>
    </row>
    <row r="1033" spans="1:9" ht="15" customHeight="1">
      <c r="A1033" s="574" t="s">
        <v>515</v>
      </c>
      <c r="B1033" s="557" t="s">
        <v>944</v>
      </c>
      <c r="C1033" s="167" t="s">
        <v>365</v>
      </c>
      <c r="D1033" s="164">
        <v>0</v>
      </c>
      <c r="E1033" s="164">
        <v>0</v>
      </c>
      <c r="F1033" s="560">
        <v>100</v>
      </c>
      <c r="G1033" s="577" t="s">
        <v>450</v>
      </c>
      <c r="H1033" s="154"/>
    </row>
    <row r="1034" spans="1:9" ht="15" customHeight="1">
      <c r="A1034" s="555"/>
      <c r="B1034" s="557"/>
      <c r="C1034" s="176" t="s">
        <v>2143</v>
      </c>
      <c r="D1034" s="164">
        <v>9.1E-4</v>
      </c>
      <c r="E1034" s="164">
        <v>9.1E-4</v>
      </c>
      <c r="F1034" s="560"/>
      <c r="G1034" s="577"/>
      <c r="H1034" s="190"/>
    </row>
    <row r="1035" spans="1:9" ht="15" customHeight="1">
      <c r="A1035" s="575"/>
      <c r="B1035" s="576"/>
      <c r="C1035" s="170" t="s">
        <v>885</v>
      </c>
      <c r="D1035" s="171">
        <v>3.7100000000000002E-4</v>
      </c>
      <c r="E1035" s="171">
        <v>3.7100000000000002E-4</v>
      </c>
      <c r="F1035" s="560"/>
      <c r="G1035" s="578"/>
      <c r="H1035" s="190"/>
    </row>
    <row r="1036" spans="1:9" ht="15" customHeight="1">
      <c r="A1036" s="574" t="s">
        <v>514</v>
      </c>
      <c r="B1036" s="557" t="s">
        <v>1898</v>
      </c>
      <c r="C1036" s="167" t="s">
        <v>365</v>
      </c>
      <c r="D1036" s="164">
        <v>0</v>
      </c>
      <c r="E1036" s="164">
        <v>0</v>
      </c>
      <c r="F1036" s="560">
        <v>75.34</v>
      </c>
      <c r="G1036" s="577" t="s">
        <v>2229</v>
      </c>
      <c r="H1036" s="154"/>
      <c r="I1036" s="198"/>
    </row>
    <row r="1037" spans="1:9" ht="15" customHeight="1">
      <c r="A1037" s="555"/>
      <c r="B1037" s="557"/>
      <c r="C1037" s="176" t="s">
        <v>2143</v>
      </c>
      <c r="D1037" s="164">
        <v>9.19E-4</v>
      </c>
      <c r="E1037" s="164">
        <v>9.19E-4</v>
      </c>
      <c r="F1037" s="560"/>
      <c r="G1037" s="577"/>
      <c r="H1037" s="190"/>
    </row>
    <row r="1038" spans="1:9" ht="15" customHeight="1">
      <c r="A1038" s="575"/>
      <c r="B1038" s="576"/>
      <c r="C1038" s="170" t="s">
        <v>885</v>
      </c>
      <c r="D1038" s="171">
        <v>2.2800000000000001E-4</v>
      </c>
      <c r="E1038" s="171">
        <v>2.2800000000000001E-4</v>
      </c>
      <c r="F1038" s="560"/>
      <c r="G1038" s="578"/>
      <c r="H1038" s="190"/>
    </row>
    <row r="1039" spans="1:9" ht="15" customHeight="1">
      <c r="A1039" s="172" t="s">
        <v>513</v>
      </c>
      <c r="B1039" s="172" t="s">
        <v>943</v>
      </c>
      <c r="C1039" s="174"/>
      <c r="D1039" s="158">
        <v>8.4599999999999996E-4</v>
      </c>
      <c r="E1039" s="159">
        <v>8.4599999999999996E-4</v>
      </c>
      <c r="F1039" s="152">
        <v>100</v>
      </c>
      <c r="G1039" s="160" t="s">
        <v>450</v>
      </c>
      <c r="H1039" s="154"/>
    </row>
    <row r="1040" spans="1:9" ht="15" customHeight="1">
      <c r="A1040" s="172" t="s">
        <v>512</v>
      </c>
      <c r="B1040" s="172" t="s">
        <v>942</v>
      </c>
      <c r="C1040" s="174"/>
      <c r="D1040" s="158">
        <v>5.2800000000000004E-4</v>
      </c>
      <c r="E1040" s="159">
        <v>5.2800000000000004E-4</v>
      </c>
      <c r="F1040" s="152">
        <v>100</v>
      </c>
      <c r="G1040" s="160" t="s">
        <v>450</v>
      </c>
      <c r="H1040" s="192"/>
    </row>
    <row r="1041" spans="1:8" ht="15" customHeight="1">
      <c r="A1041" s="574" t="s">
        <v>511</v>
      </c>
      <c r="B1041" s="557" t="s">
        <v>941</v>
      </c>
      <c r="C1041" s="167" t="s">
        <v>365</v>
      </c>
      <c r="D1041" s="164">
        <v>0</v>
      </c>
      <c r="E1041" s="164">
        <v>0</v>
      </c>
      <c r="F1041" s="560">
        <v>100</v>
      </c>
      <c r="G1041" s="577" t="s">
        <v>450</v>
      </c>
      <c r="H1041" s="154"/>
    </row>
    <row r="1042" spans="1:8" ht="15" customHeight="1">
      <c r="A1042" s="555"/>
      <c r="B1042" s="557"/>
      <c r="C1042" s="180" t="s">
        <v>886</v>
      </c>
      <c r="D1042" s="164">
        <v>3.4000000000000002E-4</v>
      </c>
      <c r="E1042" s="164">
        <v>3.4000000000000002E-4</v>
      </c>
      <c r="F1042" s="560"/>
      <c r="G1042" s="577"/>
      <c r="H1042" s="190"/>
    </row>
    <row r="1043" spans="1:8" ht="15" customHeight="1">
      <c r="A1043" s="555"/>
      <c r="B1043" s="557"/>
      <c r="C1043" s="180" t="s">
        <v>921</v>
      </c>
      <c r="D1043" s="181">
        <v>2.9599999999999998E-4</v>
      </c>
      <c r="E1043" s="181">
        <v>2.9599999999999998E-4</v>
      </c>
      <c r="F1043" s="560"/>
      <c r="G1043" s="577"/>
      <c r="H1043" s="190"/>
    </row>
    <row r="1044" spans="1:8" ht="15" customHeight="1">
      <c r="A1044" s="555"/>
      <c r="B1044" s="557"/>
      <c r="C1044" s="176" t="s">
        <v>2148</v>
      </c>
      <c r="D1044" s="181">
        <v>4.2400000000000001E-4</v>
      </c>
      <c r="E1044" s="181">
        <v>4.2400000000000001E-4</v>
      </c>
      <c r="F1044" s="560"/>
      <c r="G1044" s="577"/>
      <c r="H1044" s="190"/>
    </row>
    <row r="1045" spans="1:8" ht="15" customHeight="1">
      <c r="A1045" s="575"/>
      <c r="B1045" s="576"/>
      <c r="C1045" s="170" t="s">
        <v>885</v>
      </c>
      <c r="D1045" s="171">
        <v>3.1E-4</v>
      </c>
      <c r="E1045" s="171">
        <v>3.1E-4</v>
      </c>
      <c r="F1045" s="560"/>
      <c r="G1045" s="578"/>
      <c r="H1045" s="190"/>
    </row>
    <row r="1046" spans="1:8" ht="15" customHeight="1">
      <c r="A1046" s="172" t="s">
        <v>1763</v>
      </c>
      <c r="B1046" s="172" t="s">
        <v>1803</v>
      </c>
      <c r="C1046" s="174"/>
      <c r="D1046" s="158">
        <v>1.9900000000000001E-4</v>
      </c>
      <c r="E1046" s="159">
        <v>1.9900000000000001E-4</v>
      </c>
      <c r="F1046" s="152">
        <v>100</v>
      </c>
      <c r="G1046" s="160" t="s">
        <v>450</v>
      </c>
      <c r="H1046" s="154"/>
    </row>
    <row r="1047" spans="1:8" ht="15" customHeight="1">
      <c r="A1047" s="574" t="s">
        <v>510</v>
      </c>
      <c r="B1047" s="581" t="s">
        <v>1899</v>
      </c>
      <c r="C1047" s="189" t="s">
        <v>2207</v>
      </c>
      <c r="D1047" s="164">
        <v>0</v>
      </c>
      <c r="E1047" s="164">
        <v>0</v>
      </c>
      <c r="F1047" s="560">
        <v>100</v>
      </c>
      <c r="G1047" s="577" t="s">
        <v>450</v>
      </c>
      <c r="H1047" s="192"/>
    </row>
    <row r="1048" spans="1:8" ht="15" customHeight="1">
      <c r="A1048" s="555"/>
      <c r="B1048" s="581"/>
      <c r="C1048" s="176" t="s">
        <v>2143</v>
      </c>
      <c r="D1048" s="164">
        <v>5.8399999999999999E-4</v>
      </c>
      <c r="E1048" s="164">
        <v>5.8399999999999999E-4</v>
      </c>
      <c r="F1048" s="560"/>
      <c r="G1048" s="577"/>
    </row>
    <row r="1049" spans="1:8" ht="15" customHeight="1">
      <c r="A1049" s="575"/>
      <c r="B1049" s="582"/>
      <c r="C1049" s="170" t="s">
        <v>885</v>
      </c>
      <c r="D1049" s="171">
        <v>5.8299999999999997E-4</v>
      </c>
      <c r="E1049" s="171">
        <v>5.8299999999999997E-4</v>
      </c>
      <c r="F1049" s="560"/>
      <c r="G1049" s="578"/>
    </row>
    <row r="1050" spans="1:8" ht="15" customHeight="1">
      <c r="A1050" s="574" t="s">
        <v>509</v>
      </c>
      <c r="B1050" s="579" t="s">
        <v>940</v>
      </c>
      <c r="C1050" s="167" t="s">
        <v>365</v>
      </c>
      <c r="D1050" s="164">
        <v>0</v>
      </c>
      <c r="E1050" s="164">
        <v>0</v>
      </c>
      <c r="F1050" s="560">
        <v>91.51</v>
      </c>
      <c r="G1050" s="577" t="s">
        <v>1761</v>
      </c>
      <c r="H1050" s="154"/>
    </row>
    <row r="1051" spans="1:8" ht="15" customHeight="1">
      <c r="A1051" s="555"/>
      <c r="B1051" s="579"/>
      <c r="C1051" s="180" t="s">
        <v>886</v>
      </c>
      <c r="D1051" s="164">
        <v>2.12E-4</v>
      </c>
      <c r="E1051" s="164">
        <v>2.12E-4</v>
      </c>
      <c r="F1051" s="560"/>
      <c r="G1051" s="577"/>
      <c r="H1051" s="190"/>
    </row>
    <row r="1052" spans="1:8" ht="15" customHeight="1">
      <c r="A1052" s="555"/>
      <c r="B1052" s="579"/>
      <c r="C1052" s="180" t="s">
        <v>921</v>
      </c>
      <c r="D1052" s="181">
        <v>3.1799999999999998E-4</v>
      </c>
      <c r="E1052" s="181">
        <v>3.1799999999999998E-4</v>
      </c>
      <c r="F1052" s="560"/>
      <c r="G1052" s="577"/>
      <c r="H1052" s="190"/>
    </row>
    <row r="1053" spans="1:8" ht="15" customHeight="1">
      <c r="A1053" s="555"/>
      <c r="B1053" s="579"/>
      <c r="C1053" s="180" t="s">
        <v>920</v>
      </c>
      <c r="D1053" s="184">
        <v>3.39E-4</v>
      </c>
      <c r="E1053" s="181">
        <v>3.39E-4</v>
      </c>
      <c r="F1053" s="560"/>
      <c r="G1053" s="577"/>
      <c r="H1053" s="190"/>
    </row>
    <row r="1054" spans="1:8" ht="15" customHeight="1">
      <c r="A1054" s="555"/>
      <c r="B1054" s="579"/>
      <c r="C1054" s="180" t="s">
        <v>919</v>
      </c>
      <c r="D1054" s="184">
        <v>3.3700000000000001E-4</v>
      </c>
      <c r="E1054" s="181">
        <v>3.3700000000000001E-4</v>
      </c>
      <c r="F1054" s="560"/>
      <c r="G1054" s="577"/>
      <c r="H1054" s="190"/>
    </row>
    <row r="1055" spans="1:8" ht="15" customHeight="1">
      <c r="A1055" s="555"/>
      <c r="B1055" s="579"/>
      <c r="C1055" s="180" t="s">
        <v>918</v>
      </c>
      <c r="D1055" s="181">
        <v>3.5500000000000001E-4</v>
      </c>
      <c r="E1055" s="181">
        <v>3.5500000000000001E-4</v>
      </c>
      <c r="F1055" s="560"/>
      <c r="G1055" s="577"/>
      <c r="H1055" s="190"/>
    </row>
    <row r="1056" spans="1:8" ht="15" customHeight="1">
      <c r="A1056" s="555"/>
      <c r="B1056" s="579"/>
      <c r="C1056" s="176" t="s">
        <v>2161</v>
      </c>
      <c r="D1056" s="181">
        <v>6.11E-4</v>
      </c>
      <c r="E1056" s="181">
        <v>6.11E-4</v>
      </c>
      <c r="F1056" s="560"/>
      <c r="G1056" s="577"/>
      <c r="H1056" s="190"/>
    </row>
    <row r="1057" spans="1:8" ht="15" customHeight="1">
      <c r="A1057" s="575"/>
      <c r="B1057" s="580"/>
      <c r="C1057" s="170" t="s">
        <v>885</v>
      </c>
      <c r="D1057" s="171">
        <v>5.1199999999999998E-4</v>
      </c>
      <c r="E1057" s="171">
        <v>5.1199999999999998E-4</v>
      </c>
      <c r="F1057" s="560"/>
      <c r="G1057" s="578"/>
      <c r="H1057" s="190"/>
    </row>
    <row r="1058" spans="1:8" ht="15" customHeight="1">
      <c r="A1058" s="574" t="s">
        <v>508</v>
      </c>
      <c r="B1058" s="557" t="s">
        <v>938</v>
      </c>
      <c r="C1058" s="167" t="s">
        <v>365</v>
      </c>
      <c r="D1058" s="164">
        <v>0</v>
      </c>
      <c r="E1058" s="164">
        <v>0</v>
      </c>
      <c r="F1058" s="560">
        <v>100</v>
      </c>
      <c r="G1058" s="577" t="s">
        <v>450</v>
      </c>
      <c r="H1058" s="154"/>
    </row>
    <row r="1059" spans="1:8" ht="15" customHeight="1">
      <c r="A1059" s="555"/>
      <c r="B1059" s="557"/>
      <c r="C1059" s="180" t="s">
        <v>886</v>
      </c>
      <c r="D1059" s="164">
        <v>3.9300000000000001E-4</v>
      </c>
      <c r="E1059" s="164">
        <v>3.9300000000000001E-4</v>
      </c>
      <c r="F1059" s="560"/>
      <c r="G1059" s="577"/>
      <c r="H1059" s="190"/>
    </row>
    <row r="1060" spans="1:8" ht="15" customHeight="1">
      <c r="A1060" s="555"/>
      <c r="B1060" s="557"/>
      <c r="C1060" s="186" t="s">
        <v>898</v>
      </c>
      <c r="D1060" s="181">
        <v>5.3300000000000005E-4</v>
      </c>
      <c r="E1060" s="181">
        <v>5.3300000000000005E-4</v>
      </c>
      <c r="F1060" s="560"/>
      <c r="G1060" s="577"/>
      <c r="H1060" s="190"/>
    </row>
    <row r="1061" spans="1:8" ht="15" customHeight="1">
      <c r="A1061" s="575"/>
      <c r="B1061" s="576"/>
      <c r="C1061" s="170" t="s">
        <v>885</v>
      </c>
      <c r="D1061" s="171">
        <v>5.1199999999999998E-4</v>
      </c>
      <c r="E1061" s="171">
        <v>5.1199999999999998E-4</v>
      </c>
      <c r="F1061" s="560"/>
      <c r="G1061" s="578"/>
      <c r="H1061" s="190"/>
    </row>
    <row r="1062" spans="1:8" ht="15" customHeight="1">
      <c r="A1062" s="574" t="s">
        <v>507</v>
      </c>
      <c r="B1062" s="557" t="s">
        <v>937</v>
      </c>
      <c r="C1062" s="167" t="s">
        <v>365</v>
      </c>
      <c r="D1062" s="164">
        <v>0</v>
      </c>
      <c r="E1062" s="164">
        <v>0</v>
      </c>
      <c r="F1062" s="560">
        <v>100</v>
      </c>
      <c r="G1062" s="577" t="s">
        <v>450</v>
      </c>
      <c r="H1062" s="154"/>
    </row>
    <row r="1063" spans="1:8" ht="15" customHeight="1">
      <c r="A1063" s="555"/>
      <c r="B1063" s="557"/>
      <c r="C1063" s="176" t="s">
        <v>2143</v>
      </c>
      <c r="D1063" s="164">
        <v>2.4600000000000002E-4</v>
      </c>
      <c r="E1063" s="164">
        <v>2.4600000000000002E-4</v>
      </c>
      <c r="F1063" s="560"/>
      <c r="G1063" s="577"/>
      <c r="H1063" s="190"/>
    </row>
    <row r="1064" spans="1:8" ht="15" customHeight="1">
      <c r="A1064" s="575"/>
      <c r="B1064" s="576"/>
      <c r="C1064" s="170" t="s">
        <v>885</v>
      </c>
      <c r="D1064" s="171">
        <v>0</v>
      </c>
      <c r="E1064" s="171">
        <v>0</v>
      </c>
      <c r="F1064" s="560"/>
      <c r="G1064" s="578"/>
      <c r="H1064" s="190"/>
    </row>
    <row r="1065" spans="1:8" ht="15" customHeight="1">
      <c r="A1065" s="574" t="s">
        <v>506</v>
      </c>
      <c r="B1065" s="579" t="s">
        <v>936</v>
      </c>
      <c r="C1065" s="167" t="s">
        <v>365</v>
      </c>
      <c r="D1065" s="164">
        <v>0</v>
      </c>
      <c r="E1065" s="164">
        <v>0</v>
      </c>
      <c r="F1065" s="560">
        <v>100</v>
      </c>
      <c r="G1065" s="577" t="s">
        <v>450</v>
      </c>
      <c r="H1065" s="192"/>
    </row>
    <row r="1066" spans="1:8" ht="15" customHeight="1">
      <c r="A1066" s="555"/>
      <c r="B1066" s="579"/>
      <c r="C1066" s="176" t="s">
        <v>2143</v>
      </c>
      <c r="D1066" s="164">
        <v>0</v>
      </c>
      <c r="E1066" s="164">
        <v>0</v>
      </c>
      <c r="F1066" s="560"/>
      <c r="G1066" s="577"/>
    </row>
    <row r="1067" spans="1:8" ht="15" customHeight="1">
      <c r="A1067" s="575"/>
      <c r="B1067" s="580"/>
      <c r="C1067" s="170" t="s">
        <v>885</v>
      </c>
      <c r="D1067" s="171">
        <v>0</v>
      </c>
      <c r="E1067" s="171">
        <v>0</v>
      </c>
      <c r="F1067" s="560"/>
      <c r="G1067" s="578"/>
    </row>
    <row r="1068" spans="1:8" ht="15" customHeight="1">
      <c r="A1068" s="172" t="s">
        <v>505</v>
      </c>
      <c r="B1068" s="173" t="s">
        <v>935</v>
      </c>
      <c r="C1068" s="174"/>
      <c r="D1068" s="158">
        <v>6.3500000000000004E-4</v>
      </c>
      <c r="E1068" s="159">
        <v>6.3500000000000004E-4</v>
      </c>
      <c r="F1068" s="152" t="s">
        <v>2140</v>
      </c>
      <c r="G1068" s="160" t="s">
        <v>450</v>
      </c>
      <c r="H1068" s="154"/>
    </row>
    <row r="1069" spans="1:8" ht="15" customHeight="1">
      <c r="A1069" s="172" t="s">
        <v>2230</v>
      </c>
      <c r="B1069" s="191" t="s">
        <v>2231</v>
      </c>
      <c r="C1069" s="174"/>
      <c r="D1069" s="158">
        <v>6.3199999999999997E-4</v>
      </c>
      <c r="E1069" s="159">
        <v>6.3199999999999997E-4</v>
      </c>
      <c r="F1069" s="152">
        <v>100</v>
      </c>
      <c r="G1069" s="160" t="s">
        <v>450</v>
      </c>
      <c r="H1069" s="192"/>
    </row>
    <row r="1070" spans="1:8" ht="15" customHeight="1">
      <c r="A1070" s="172" t="s">
        <v>504</v>
      </c>
      <c r="B1070" s="173" t="s">
        <v>934</v>
      </c>
      <c r="C1070" s="174"/>
      <c r="D1070" s="158">
        <v>6.4400000000000004E-4</v>
      </c>
      <c r="E1070" s="159">
        <v>6.4400000000000004E-4</v>
      </c>
      <c r="F1070" s="152">
        <v>100</v>
      </c>
      <c r="G1070" s="160" t="s">
        <v>450</v>
      </c>
      <c r="H1070" s="154"/>
    </row>
    <row r="1071" spans="1:8" ht="15" customHeight="1">
      <c r="A1071" s="172" t="s">
        <v>933</v>
      </c>
      <c r="B1071" s="173" t="s">
        <v>1900</v>
      </c>
      <c r="C1071" s="174"/>
      <c r="D1071" s="158">
        <v>7.2599999999999997E-4</v>
      </c>
      <c r="E1071" s="159">
        <v>7.2599999999999997E-4</v>
      </c>
      <c r="F1071" s="152">
        <v>90.41</v>
      </c>
      <c r="G1071" s="160" t="s">
        <v>1761</v>
      </c>
      <c r="H1071" s="154"/>
    </row>
    <row r="1072" spans="1:8" ht="15" customHeight="1">
      <c r="A1072" s="585" t="s">
        <v>503</v>
      </c>
      <c r="B1072" s="557" t="s">
        <v>932</v>
      </c>
      <c r="C1072" s="167" t="s">
        <v>365</v>
      </c>
      <c r="D1072" s="188">
        <v>0</v>
      </c>
      <c r="E1072" s="164">
        <v>0</v>
      </c>
      <c r="F1072" s="560">
        <v>37.07</v>
      </c>
      <c r="G1072" s="577" t="s">
        <v>1761</v>
      </c>
      <c r="H1072" s="154"/>
    </row>
    <row r="1073" spans="1:8" ht="15" customHeight="1">
      <c r="A1073" s="586"/>
      <c r="B1073" s="557"/>
      <c r="C1073" s="180" t="s">
        <v>886</v>
      </c>
      <c r="D1073" s="164">
        <v>0</v>
      </c>
      <c r="E1073" s="164">
        <v>0</v>
      </c>
      <c r="F1073" s="560"/>
      <c r="G1073" s="577"/>
      <c r="H1073" s="190"/>
    </row>
    <row r="1074" spans="1:8" ht="15" customHeight="1">
      <c r="A1074" s="586"/>
      <c r="B1074" s="557"/>
      <c r="C1074" s="186" t="s">
        <v>898</v>
      </c>
      <c r="D1074" s="181">
        <v>4.1800000000000002E-4</v>
      </c>
      <c r="E1074" s="181">
        <v>4.1800000000000002E-4</v>
      </c>
      <c r="F1074" s="560"/>
      <c r="G1074" s="577"/>
      <c r="H1074" s="190"/>
    </row>
    <row r="1075" spans="1:8" ht="15" customHeight="1">
      <c r="A1075" s="587"/>
      <c r="B1075" s="576"/>
      <c r="C1075" s="170" t="s">
        <v>885</v>
      </c>
      <c r="D1075" s="171">
        <v>3.6699999999999998E-4</v>
      </c>
      <c r="E1075" s="171">
        <v>3.6699999999999998E-4</v>
      </c>
      <c r="F1075" s="560"/>
      <c r="G1075" s="578"/>
      <c r="H1075" s="190"/>
    </row>
    <row r="1076" spans="1:8" ht="15" customHeight="1">
      <c r="A1076" s="585" t="s">
        <v>502</v>
      </c>
      <c r="B1076" s="581" t="s">
        <v>931</v>
      </c>
      <c r="C1076" s="167" t="s">
        <v>365</v>
      </c>
      <c r="D1076" s="164">
        <v>0</v>
      </c>
      <c r="E1076" s="164">
        <v>0</v>
      </c>
      <c r="F1076" s="560">
        <v>100</v>
      </c>
      <c r="G1076" s="577" t="s">
        <v>450</v>
      </c>
      <c r="H1076" s="192"/>
    </row>
    <row r="1077" spans="1:8" ht="15" customHeight="1">
      <c r="A1077" s="586"/>
      <c r="B1077" s="581"/>
      <c r="C1077" s="180" t="s">
        <v>886</v>
      </c>
      <c r="D1077" s="164">
        <v>0</v>
      </c>
      <c r="E1077" s="164">
        <v>0</v>
      </c>
      <c r="F1077" s="560"/>
      <c r="G1077" s="577"/>
    </row>
    <row r="1078" spans="1:8" ht="15" customHeight="1">
      <c r="A1078" s="586"/>
      <c r="B1078" s="581"/>
      <c r="C1078" s="180" t="s">
        <v>921</v>
      </c>
      <c r="D1078" s="181">
        <v>0</v>
      </c>
      <c r="E1078" s="181">
        <v>0</v>
      </c>
      <c r="F1078" s="560"/>
      <c r="G1078" s="577"/>
    </row>
    <row r="1079" spans="1:8" ht="15" customHeight="1">
      <c r="A1079" s="586"/>
      <c r="B1079" s="581"/>
      <c r="C1079" s="180" t="s">
        <v>920</v>
      </c>
      <c r="D1079" s="181">
        <v>0</v>
      </c>
      <c r="E1079" s="181">
        <v>0</v>
      </c>
      <c r="F1079" s="560"/>
      <c r="G1079" s="577"/>
    </row>
    <row r="1080" spans="1:8" ht="15" customHeight="1">
      <c r="A1080" s="586"/>
      <c r="B1080" s="581"/>
      <c r="C1080" s="180" t="s">
        <v>919</v>
      </c>
      <c r="D1080" s="181">
        <v>0</v>
      </c>
      <c r="E1080" s="181">
        <v>0</v>
      </c>
      <c r="F1080" s="560"/>
      <c r="G1080" s="577"/>
    </row>
    <row r="1081" spans="1:8" ht="15" customHeight="1">
      <c r="A1081" s="586"/>
      <c r="B1081" s="581"/>
      <c r="C1081" s="180" t="s">
        <v>918</v>
      </c>
      <c r="D1081" s="181">
        <v>0</v>
      </c>
      <c r="E1081" s="181">
        <v>0</v>
      </c>
      <c r="F1081" s="560"/>
      <c r="G1081" s="577"/>
    </row>
    <row r="1082" spans="1:8" ht="15" customHeight="1">
      <c r="A1082" s="586"/>
      <c r="B1082" s="581"/>
      <c r="C1082" s="180" t="s">
        <v>1011</v>
      </c>
      <c r="D1082" s="184">
        <v>0</v>
      </c>
      <c r="E1082" s="181">
        <v>0</v>
      </c>
      <c r="F1082" s="560"/>
      <c r="G1082" s="577"/>
    </row>
    <row r="1083" spans="1:8" ht="15" customHeight="1">
      <c r="A1083" s="586"/>
      <c r="B1083" s="581"/>
      <c r="C1083" s="180" t="s">
        <v>1010</v>
      </c>
      <c r="D1083" s="181">
        <v>0</v>
      </c>
      <c r="E1083" s="181">
        <v>0</v>
      </c>
      <c r="F1083" s="560"/>
      <c r="G1083" s="577"/>
    </row>
    <row r="1084" spans="1:8" ht="15" customHeight="1">
      <c r="A1084" s="586"/>
      <c r="B1084" s="581"/>
      <c r="C1084" s="180" t="s">
        <v>1009</v>
      </c>
      <c r="D1084" s="181">
        <v>0</v>
      </c>
      <c r="E1084" s="181">
        <v>0</v>
      </c>
      <c r="F1084" s="560"/>
      <c r="G1084" s="577"/>
    </row>
    <row r="1085" spans="1:8" ht="15" customHeight="1">
      <c r="A1085" s="586"/>
      <c r="B1085" s="581"/>
      <c r="C1085" s="180" t="s">
        <v>1021</v>
      </c>
      <c r="D1085" s="181">
        <v>0</v>
      </c>
      <c r="E1085" s="181">
        <v>0</v>
      </c>
      <c r="F1085" s="560"/>
      <c r="G1085" s="577"/>
    </row>
    <row r="1086" spans="1:8" ht="15" customHeight="1">
      <c r="A1086" s="586"/>
      <c r="B1086" s="581"/>
      <c r="C1086" s="180" t="s">
        <v>1024</v>
      </c>
      <c r="D1086" s="181">
        <v>0</v>
      </c>
      <c r="E1086" s="181">
        <v>0</v>
      </c>
      <c r="F1086" s="560"/>
      <c r="G1086" s="577"/>
    </row>
    <row r="1087" spans="1:8" ht="15" customHeight="1">
      <c r="A1087" s="586"/>
      <c r="B1087" s="581"/>
      <c r="C1087" s="176" t="s">
        <v>2232</v>
      </c>
      <c r="D1087" s="181" t="s">
        <v>2139</v>
      </c>
      <c r="E1087" s="181" t="s">
        <v>2139</v>
      </c>
      <c r="F1087" s="560"/>
      <c r="G1087" s="577"/>
    </row>
    <row r="1088" spans="1:8" ht="15" customHeight="1">
      <c r="A1088" s="587"/>
      <c r="B1088" s="582"/>
      <c r="C1088" s="170" t="s">
        <v>885</v>
      </c>
      <c r="D1088" s="171">
        <v>1.0000000000000001E-5</v>
      </c>
      <c r="E1088" s="171">
        <v>1.0000000000000001E-5</v>
      </c>
      <c r="F1088" s="560"/>
      <c r="G1088" s="578"/>
    </row>
    <row r="1089" spans="1:8" ht="15" customHeight="1">
      <c r="A1089" s="574" t="s">
        <v>501</v>
      </c>
      <c r="B1089" s="557" t="s">
        <v>930</v>
      </c>
      <c r="C1089" s="167" t="s">
        <v>365</v>
      </c>
      <c r="D1089" s="164">
        <v>0</v>
      </c>
      <c r="E1089" s="164">
        <v>0</v>
      </c>
      <c r="F1089" s="560">
        <v>100</v>
      </c>
      <c r="G1089" s="577" t="s">
        <v>450</v>
      </c>
      <c r="H1089" s="154"/>
    </row>
    <row r="1090" spans="1:8" ht="15" customHeight="1">
      <c r="A1090" s="555"/>
      <c r="B1090" s="557"/>
      <c r="C1090" s="176" t="s">
        <v>2143</v>
      </c>
      <c r="D1090" s="164">
        <v>5.5599999999999996E-4</v>
      </c>
      <c r="E1090" s="164">
        <v>5.5599999999999996E-4</v>
      </c>
      <c r="F1090" s="560"/>
      <c r="G1090" s="577"/>
      <c r="H1090" s="190"/>
    </row>
    <row r="1091" spans="1:8" ht="15" customHeight="1">
      <c r="A1091" s="575"/>
      <c r="B1091" s="576"/>
      <c r="C1091" s="170" t="s">
        <v>885</v>
      </c>
      <c r="D1091" s="171">
        <v>5.5000000000000003E-4</v>
      </c>
      <c r="E1091" s="171">
        <v>5.5000000000000003E-4</v>
      </c>
      <c r="F1091" s="560"/>
      <c r="G1091" s="578"/>
      <c r="H1091" s="190"/>
    </row>
    <row r="1092" spans="1:8" ht="15" customHeight="1">
      <c r="A1092" s="172" t="s">
        <v>500</v>
      </c>
      <c r="B1092" s="173" t="s">
        <v>929</v>
      </c>
      <c r="C1092" s="174"/>
      <c r="D1092" s="158">
        <v>4.9600000000000002E-4</v>
      </c>
      <c r="E1092" s="158">
        <v>4.9600000000000002E-4</v>
      </c>
      <c r="F1092" s="152">
        <v>100</v>
      </c>
      <c r="G1092" s="160" t="s">
        <v>450</v>
      </c>
      <c r="H1092" s="154"/>
    </row>
    <row r="1093" spans="1:8" ht="15" customHeight="1">
      <c r="A1093" s="172" t="s">
        <v>499</v>
      </c>
      <c r="B1093" s="173" t="s">
        <v>928</v>
      </c>
      <c r="C1093" s="174"/>
      <c r="D1093" s="158">
        <v>5.44E-4</v>
      </c>
      <c r="E1093" s="159">
        <v>5.44E-4</v>
      </c>
      <c r="F1093" s="152">
        <v>100</v>
      </c>
      <c r="G1093" s="160" t="s">
        <v>450</v>
      </c>
      <c r="H1093" s="154"/>
    </row>
    <row r="1094" spans="1:8" ht="15" customHeight="1">
      <c r="A1094" s="172" t="s">
        <v>498</v>
      </c>
      <c r="B1094" s="173" t="s">
        <v>927</v>
      </c>
      <c r="C1094" s="174"/>
      <c r="D1094" s="158">
        <v>5.5400000000000002E-4</v>
      </c>
      <c r="E1094" s="159">
        <v>5.5400000000000002E-4</v>
      </c>
      <c r="F1094" s="152">
        <v>100</v>
      </c>
      <c r="G1094" s="160" t="s">
        <v>450</v>
      </c>
      <c r="H1094" s="154"/>
    </row>
    <row r="1095" spans="1:8" ht="15" customHeight="1">
      <c r="A1095" s="574" t="s">
        <v>497</v>
      </c>
      <c r="B1095" s="557" t="s">
        <v>926</v>
      </c>
      <c r="C1095" s="167" t="s">
        <v>365</v>
      </c>
      <c r="D1095" s="164">
        <v>2.3E-5</v>
      </c>
      <c r="E1095" s="164">
        <v>2.3E-5</v>
      </c>
      <c r="F1095" s="560">
        <v>100</v>
      </c>
      <c r="G1095" s="577" t="s">
        <v>450</v>
      </c>
      <c r="H1095" s="154"/>
    </row>
    <row r="1096" spans="1:8" ht="15" customHeight="1">
      <c r="A1096" s="555"/>
      <c r="B1096" s="557"/>
      <c r="C1096" s="176" t="s">
        <v>2143</v>
      </c>
      <c r="D1096" s="188">
        <v>6.6100000000000002E-4</v>
      </c>
      <c r="E1096" s="164">
        <v>6.6100000000000002E-4</v>
      </c>
      <c r="F1096" s="560"/>
      <c r="G1096" s="577"/>
      <c r="H1096" s="190"/>
    </row>
    <row r="1097" spans="1:8" ht="15" customHeight="1">
      <c r="A1097" s="575"/>
      <c r="B1097" s="576"/>
      <c r="C1097" s="170" t="s">
        <v>885</v>
      </c>
      <c r="D1097" s="171">
        <v>6.6E-4</v>
      </c>
      <c r="E1097" s="171">
        <v>6.6E-4</v>
      </c>
      <c r="F1097" s="560"/>
      <c r="G1097" s="578"/>
      <c r="H1097" s="190"/>
    </row>
    <row r="1098" spans="1:8" ht="15" customHeight="1">
      <c r="A1098" s="172" t="s">
        <v>496</v>
      </c>
      <c r="B1098" s="173" t="s">
        <v>925</v>
      </c>
      <c r="C1098" s="174"/>
      <c r="D1098" s="158">
        <v>4.17E-4</v>
      </c>
      <c r="E1098" s="159">
        <v>3.68E-4</v>
      </c>
      <c r="F1098" s="152">
        <v>1.48</v>
      </c>
      <c r="G1098" s="160" t="s">
        <v>1761</v>
      </c>
      <c r="H1098" s="154"/>
    </row>
    <row r="1099" spans="1:8" ht="15" customHeight="1">
      <c r="A1099" s="574" t="s">
        <v>2233</v>
      </c>
      <c r="B1099" s="579" t="s">
        <v>924</v>
      </c>
      <c r="C1099" s="167" t="s">
        <v>365</v>
      </c>
      <c r="D1099" s="164">
        <v>3.5199999999999999E-4</v>
      </c>
      <c r="E1099" s="164">
        <v>3.5199999999999999E-4</v>
      </c>
      <c r="F1099" s="560">
        <v>100</v>
      </c>
      <c r="G1099" s="577" t="s">
        <v>450</v>
      </c>
      <c r="H1099" s="154"/>
    </row>
    <row r="1100" spans="1:8" ht="15" customHeight="1">
      <c r="A1100" s="555"/>
      <c r="B1100" s="579"/>
      <c r="C1100" s="180" t="s">
        <v>886</v>
      </c>
      <c r="D1100" s="164">
        <v>5.9900000000000003E-4</v>
      </c>
      <c r="E1100" s="164">
        <v>5.9900000000000003E-4</v>
      </c>
      <c r="F1100" s="560"/>
      <c r="G1100" s="577"/>
      <c r="H1100" s="190"/>
    </row>
    <row r="1101" spans="1:8" ht="15" customHeight="1">
      <c r="A1101" s="555"/>
      <c r="B1101" s="579"/>
      <c r="C1101" s="180" t="s">
        <v>921</v>
      </c>
      <c r="D1101" s="181">
        <v>3.77E-4</v>
      </c>
      <c r="E1101" s="181">
        <v>3.77E-4</v>
      </c>
      <c r="F1101" s="560"/>
      <c r="G1101" s="577"/>
      <c r="H1101" s="190"/>
    </row>
    <row r="1102" spans="1:8" ht="15" customHeight="1">
      <c r="A1102" s="555"/>
      <c r="B1102" s="579"/>
      <c r="C1102" s="180" t="s">
        <v>920</v>
      </c>
      <c r="D1102" s="181">
        <v>3.5399999999999999E-4</v>
      </c>
      <c r="E1102" s="181">
        <v>3.5399999999999999E-4</v>
      </c>
      <c r="F1102" s="560"/>
      <c r="G1102" s="577"/>
      <c r="H1102" s="190"/>
    </row>
    <row r="1103" spans="1:8" ht="15" customHeight="1">
      <c r="A1103" s="555"/>
      <c r="B1103" s="579"/>
      <c r="C1103" s="180" t="s">
        <v>919</v>
      </c>
      <c r="D1103" s="181">
        <v>3.6000000000000002E-4</v>
      </c>
      <c r="E1103" s="181">
        <v>3.6000000000000002E-4</v>
      </c>
      <c r="F1103" s="560"/>
      <c r="G1103" s="577"/>
      <c r="H1103" s="190"/>
    </row>
    <row r="1104" spans="1:8" ht="15" customHeight="1">
      <c r="A1104" s="555"/>
      <c r="B1104" s="579"/>
      <c r="C1104" s="180" t="s">
        <v>918</v>
      </c>
      <c r="D1104" s="181">
        <v>0</v>
      </c>
      <c r="E1104" s="181">
        <v>0</v>
      </c>
      <c r="F1104" s="560"/>
      <c r="G1104" s="577"/>
      <c r="H1104" s="190"/>
    </row>
    <row r="1105" spans="1:8" ht="15" customHeight="1">
      <c r="A1105" s="555"/>
      <c r="B1105" s="579"/>
      <c r="C1105" s="186" t="s">
        <v>2213</v>
      </c>
      <c r="D1105" s="181">
        <v>0</v>
      </c>
      <c r="E1105" s="181">
        <v>0</v>
      </c>
      <c r="F1105" s="560"/>
      <c r="G1105" s="577"/>
      <c r="H1105" s="190"/>
    </row>
    <row r="1106" spans="1:8" ht="15" customHeight="1">
      <c r="A1106" s="575"/>
      <c r="B1106" s="580"/>
      <c r="C1106" s="170" t="s">
        <v>885</v>
      </c>
      <c r="D1106" s="171">
        <v>4.3199999999999998E-4</v>
      </c>
      <c r="E1106" s="171">
        <v>4.3199999999999998E-4</v>
      </c>
      <c r="F1106" s="560"/>
      <c r="G1106" s="578"/>
      <c r="H1106" s="190"/>
    </row>
    <row r="1107" spans="1:8" ht="15" customHeight="1">
      <c r="A1107" s="172" t="s">
        <v>494</v>
      </c>
      <c r="B1107" s="173" t="s">
        <v>923</v>
      </c>
      <c r="C1107" s="174"/>
      <c r="D1107" s="175">
        <v>4.2900000000000002E-4</v>
      </c>
      <c r="E1107" s="159">
        <v>4.2900000000000002E-4</v>
      </c>
      <c r="F1107" s="152">
        <v>100</v>
      </c>
      <c r="G1107" s="160" t="s">
        <v>450</v>
      </c>
      <c r="H1107" s="154"/>
    </row>
    <row r="1108" spans="1:8" ht="15" customHeight="1">
      <c r="A1108" s="172" t="s">
        <v>1764</v>
      </c>
      <c r="B1108" s="173" t="s">
        <v>1901</v>
      </c>
      <c r="C1108" s="174"/>
      <c r="D1108" s="175">
        <v>4.57E-4</v>
      </c>
      <c r="E1108" s="159">
        <v>4.57E-4</v>
      </c>
      <c r="F1108" s="152">
        <v>100</v>
      </c>
      <c r="G1108" s="160" t="s">
        <v>450</v>
      </c>
      <c r="H1108" s="154"/>
    </row>
    <row r="1109" spans="1:8" ht="15" customHeight="1">
      <c r="A1109" s="172" t="s">
        <v>493</v>
      </c>
      <c r="B1109" s="173" t="s">
        <v>1902</v>
      </c>
      <c r="C1109" s="174"/>
      <c r="D1109" s="175">
        <v>6.2699999999999995E-4</v>
      </c>
      <c r="E1109" s="159">
        <v>6.2699999999999995E-4</v>
      </c>
      <c r="F1109" s="152">
        <v>100</v>
      </c>
      <c r="G1109" s="160" t="s">
        <v>450</v>
      </c>
      <c r="H1109" s="154"/>
    </row>
    <row r="1110" spans="1:8" ht="15" customHeight="1">
      <c r="A1110" s="574" t="s">
        <v>492</v>
      </c>
      <c r="B1110" s="557" t="s">
        <v>922</v>
      </c>
      <c r="C1110" s="167" t="s">
        <v>365</v>
      </c>
      <c r="D1110" s="164">
        <v>0</v>
      </c>
      <c r="E1110" s="164">
        <v>0</v>
      </c>
      <c r="F1110" s="560" t="s">
        <v>2140</v>
      </c>
      <c r="G1110" s="577" t="s">
        <v>450</v>
      </c>
      <c r="H1110" s="154"/>
    </row>
    <row r="1111" spans="1:8" ht="15" customHeight="1">
      <c r="A1111" s="555"/>
      <c r="B1111" s="557"/>
      <c r="C1111" s="180" t="s">
        <v>886</v>
      </c>
      <c r="D1111" s="164">
        <v>1.74E-4</v>
      </c>
      <c r="E1111" s="164">
        <v>1.74E-4</v>
      </c>
      <c r="F1111" s="560"/>
      <c r="G1111" s="577"/>
      <c r="H1111" s="190"/>
    </row>
    <row r="1112" spans="1:8" ht="15" customHeight="1">
      <c r="A1112" s="555"/>
      <c r="B1112" s="557"/>
      <c r="C1112" s="180" t="s">
        <v>921</v>
      </c>
      <c r="D1112" s="181">
        <v>2.6200000000000003E-4</v>
      </c>
      <c r="E1112" s="181">
        <v>2.6200000000000003E-4</v>
      </c>
      <c r="F1112" s="560"/>
      <c r="G1112" s="577"/>
      <c r="H1112" s="190"/>
    </row>
    <row r="1113" spans="1:8" ht="15" customHeight="1">
      <c r="A1113" s="555"/>
      <c r="B1113" s="557"/>
      <c r="C1113" s="186" t="s">
        <v>920</v>
      </c>
      <c r="D1113" s="181">
        <v>3.48E-4</v>
      </c>
      <c r="E1113" s="181">
        <v>3.48E-4</v>
      </c>
      <c r="F1113" s="560"/>
      <c r="G1113" s="577"/>
      <c r="H1113" s="190"/>
    </row>
    <row r="1114" spans="1:8" ht="15" customHeight="1">
      <c r="A1114" s="575"/>
      <c r="B1114" s="576"/>
      <c r="C1114" s="170" t="s">
        <v>885</v>
      </c>
      <c r="D1114" s="171">
        <v>1.01E-4</v>
      </c>
      <c r="E1114" s="171">
        <v>1.01E-4</v>
      </c>
      <c r="F1114" s="560"/>
      <c r="G1114" s="578"/>
      <c r="H1114" s="190"/>
    </row>
    <row r="1115" spans="1:8" ht="15" customHeight="1">
      <c r="A1115" s="172" t="s">
        <v>491</v>
      </c>
      <c r="B1115" s="173" t="s">
        <v>917</v>
      </c>
      <c r="C1115" s="174"/>
      <c r="D1115" s="158">
        <v>3.2000000000000003E-4</v>
      </c>
      <c r="E1115" s="159">
        <v>3.2000000000000003E-4</v>
      </c>
      <c r="F1115" s="152">
        <v>100</v>
      </c>
      <c r="G1115" s="160" t="s">
        <v>450</v>
      </c>
      <c r="H1115" s="154"/>
    </row>
    <row r="1116" spans="1:8" ht="15" customHeight="1">
      <c r="A1116" s="172" t="s">
        <v>490</v>
      </c>
      <c r="B1116" s="199" t="s">
        <v>2234</v>
      </c>
      <c r="C1116" s="174"/>
      <c r="D1116" s="158">
        <v>4.2499999999999998E-4</v>
      </c>
      <c r="E1116" s="159">
        <v>4.2499999999999998E-4</v>
      </c>
      <c r="F1116" s="152">
        <v>100</v>
      </c>
      <c r="G1116" s="160" t="s">
        <v>450</v>
      </c>
      <c r="H1116" s="154"/>
    </row>
    <row r="1117" spans="1:8" ht="15" customHeight="1">
      <c r="A1117" s="172" t="s">
        <v>489</v>
      </c>
      <c r="B1117" s="199" t="s">
        <v>2235</v>
      </c>
      <c r="C1117" s="174"/>
      <c r="D1117" s="158">
        <v>0</v>
      </c>
      <c r="E1117" s="159">
        <v>0</v>
      </c>
      <c r="F1117" s="152" t="s">
        <v>2140</v>
      </c>
      <c r="G1117" s="160" t="s">
        <v>450</v>
      </c>
      <c r="H1117" s="154"/>
    </row>
    <row r="1118" spans="1:8" ht="15" customHeight="1">
      <c r="A1118" s="172" t="s">
        <v>488</v>
      </c>
      <c r="B1118" s="173" t="s">
        <v>1903</v>
      </c>
      <c r="C1118" s="174"/>
      <c r="D1118" s="175">
        <v>3.86E-4</v>
      </c>
      <c r="E1118" s="221">
        <v>3.86E-4</v>
      </c>
      <c r="F1118" s="152" t="s">
        <v>2140</v>
      </c>
      <c r="G1118" s="160" t="s">
        <v>450</v>
      </c>
      <c r="H1118" s="154"/>
    </row>
    <row r="1119" spans="1:8" ht="15" customHeight="1">
      <c r="A1119" s="172" t="s">
        <v>487</v>
      </c>
      <c r="B1119" s="173" t="s">
        <v>916</v>
      </c>
      <c r="C1119" s="174"/>
      <c r="D1119" s="175">
        <v>2.04E-4</v>
      </c>
      <c r="E1119" s="159">
        <v>2.04E-4</v>
      </c>
      <c r="F1119" s="152" t="s">
        <v>2140</v>
      </c>
      <c r="G1119" s="160" t="s">
        <v>450</v>
      </c>
      <c r="H1119" s="154"/>
    </row>
    <row r="1120" spans="1:8" ht="15" customHeight="1">
      <c r="A1120" s="172" t="s">
        <v>2236</v>
      </c>
      <c r="B1120" s="199" t="s">
        <v>2237</v>
      </c>
      <c r="C1120" s="174"/>
      <c r="D1120" s="158" t="s">
        <v>2139</v>
      </c>
      <c r="E1120" s="159" t="s">
        <v>2139</v>
      </c>
      <c r="F1120" s="152" t="s">
        <v>2140</v>
      </c>
      <c r="G1120" s="160" t="s">
        <v>450</v>
      </c>
      <c r="H1120" s="192"/>
    </row>
    <row r="1121" spans="1:8" ht="15" customHeight="1">
      <c r="A1121" s="172" t="s">
        <v>486</v>
      </c>
      <c r="B1121" s="173" t="s">
        <v>1904</v>
      </c>
      <c r="C1121" s="174"/>
      <c r="D1121" s="175">
        <v>5.6099999999999998E-4</v>
      </c>
      <c r="E1121" s="159">
        <v>5.6099999999999998E-4</v>
      </c>
      <c r="F1121" s="152">
        <v>100</v>
      </c>
      <c r="G1121" s="160" t="s">
        <v>450</v>
      </c>
      <c r="H1121" s="154"/>
    </row>
    <row r="1122" spans="1:8" ht="15" customHeight="1">
      <c r="A1122" s="585" t="s">
        <v>485</v>
      </c>
      <c r="B1122" s="557" t="s">
        <v>915</v>
      </c>
      <c r="C1122" s="167" t="s">
        <v>365</v>
      </c>
      <c r="D1122" s="164">
        <v>3.4499999999999998E-4</v>
      </c>
      <c r="E1122" s="164">
        <v>3.4499999999999998E-4</v>
      </c>
      <c r="F1122" s="560">
        <v>100</v>
      </c>
      <c r="G1122" s="577" t="s">
        <v>450</v>
      </c>
      <c r="H1122" s="154"/>
    </row>
    <row r="1123" spans="1:8" ht="15" customHeight="1">
      <c r="A1123" s="586"/>
      <c r="B1123" s="557"/>
      <c r="C1123" s="176" t="s">
        <v>331</v>
      </c>
      <c r="D1123" s="164">
        <v>2.7099999999999997E-4</v>
      </c>
      <c r="E1123" s="164">
        <v>2.7099999999999997E-4</v>
      </c>
      <c r="F1123" s="560"/>
      <c r="G1123" s="577"/>
      <c r="H1123" s="190"/>
    </row>
    <row r="1124" spans="1:8" ht="15" customHeight="1">
      <c r="A1124" s="587"/>
      <c r="B1124" s="576"/>
      <c r="C1124" s="170" t="s">
        <v>885</v>
      </c>
      <c r="D1124" s="171">
        <v>2.72E-4</v>
      </c>
      <c r="E1124" s="171">
        <v>2.72E-4</v>
      </c>
      <c r="F1124" s="560"/>
      <c r="G1124" s="578"/>
      <c r="H1124" s="190"/>
    </row>
    <row r="1125" spans="1:8" ht="15" customHeight="1">
      <c r="A1125" s="172" t="s">
        <v>484</v>
      </c>
      <c r="B1125" s="173" t="s">
        <v>2238</v>
      </c>
      <c r="C1125" s="174"/>
      <c r="D1125" s="158">
        <v>6.3299999999999999E-4</v>
      </c>
      <c r="E1125" s="159">
        <v>6.3299999999999999E-4</v>
      </c>
      <c r="F1125" s="152">
        <v>100</v>
      </c>
      <c r="G1125" s="160" t="s">
        <v>450</v>
      </c>
      <c r="H1125" s="154"/>
    </row>
    <row r="1126" spans="1:8" ht="15" customHeight="1">
      <c r="A1126" s="172" t="s">
        <v>483</v>
      </c>
      <c r="B1126" s="172" t="s">
        <v>914</v>
      </c>
      <c r="C1126" s="174"/>
      <c r="D1126" s="158">
        <v>1.07E-4</v>
      </c>
      <c r="E1126" s="159">
        <v>1.07E-4</v>
      </c>
      <c r="F1126" s="152">
        <v>100</v>
      </c>
      <c r="G1126" s="160" t="s">
        <v>450</v>
      </c>
      <c r="H1126" s="154"/>
    </row>
    <row r="1127" spans="1:8" ht="34.5" customHeight="1">
      <c r="A1127" s="172" t="s">
        <v>482</v>
      </c>
      <c r="B1127" s="173" t="s">
        <v>913</v>
      </c>
      <c r="C1127" s="174"/>
      <c r="D1127" s="158">
        <v>6.0400000000000004E-4</v>
      </c>
      <c r="E1127" s="159">
        <v>6.0400000000000004E-4</v>
      </c>
      <c r="F1127" s="152">
        <v>92.93</v>
      </c>
      <c r="G1127" s="160" t="s">
        <v>1864</v>
      </c>
      <c r="H1127" s="154"/>
    </row>
    <row r="1128" spans="1:8" ht="15" customHeight="1">
      <c r="A1128" s="172" t="s">
        <v>481</v>
      </c>
      <c r="B1128" s="173" t="s">
        <v>912</v>
      </c>
      <c r="C1128" s="174"/>
      <c r="D1128" s="158">
        <v>4.4099999999999999E-4</v>
      </c>
      <c r="E1128" s="159">
        <v>4.4099999999999999E-4</v>
      </c>
      <c r="F1128" s="152">
        <v>100</v>
      </c>
      <c r="G1128" s="160" t="s">
        <v>450</v>
      </c>
      <c r="H1128" s="154"/>
    </row>
    <row r="1129" spans="1:8" ht="15" customHeight="1">
      <c r="A1129" s="172" t="s">
        <v>480</v>
      </c>
      <c r="B1129" s="173" t="s">
        <v>911</v>
      </c>
      <c r="C1129" s="174"/>
      <c r="D1129" s="158">
        <v>4.2700000000000002E-4</v>
      </c>
      <c r="E1129" s="159">
        <v>4.2700000000000002E-4</v>
      </c>
      <c r="F1129" s="152">
        <v>100</v>
      </c>
      <c r="G1129" s="160" t="s">
        <v>450</v>
      </c>
      <c r="H1129" s="154"/>
    </row>
    <row r="1130" spans="1:8" ht="15" customHeight="1">
      <c r="A1130" s="172" t="s">
        <v>479</v>
      </c>
      <c r="B1130" s="173" t="s">
        <v>910</v>
      </c>
      <c r="C1130" s="174"/>
      <c r="D1130" s="158">
        <v>3.0600000000000001E-4</v>
      </c>
      <c r="E1130" s="159">
        <v>3.0600000000000001E-4</v>
      </c>
      <c r="F1130" s="152">
        <v>100</v>
      </c>
      <c r="G1130" s="160" t="s">
        <v>450</v>
      </c>
      <c r="H1130" s="154"/>
    </row>
    <row r="1131" spans="1:8" ht="15" customHeight="1">
      <c r="A1131" s="574" t="s">
        <v>478</v>
      </c>
      <c r="B1131" s="557" t="s">
        <v>2239</v>
      </c>
      <c r="C1131" s="167" t="s">
        <v>365</v>
      </c>
      <c r="D1131" s="164">
        <v>0</v>
      </c>
      <c r="E1131" s="164">
        <v>0</v>
      </c>
      <c r="F1131" s="560">
        <v>93.19</v>
      </c>
      <c r="G1131" s="577" t="s">
        <v>1761</v>
      </c>
      <c r="H1131" s="154"/>
    </row>
    <row r="1132" spans="1:8" ht="15" customHeight="1">
      <c r="A1132" s="555"/>
      <c r="B1132" s="557"/>
      <c r="C1132" s="180" t="s">
        <v>886</v>
      </c>
      <c r="D1132" s="164">
        <v>3.9899999999999999E-4</v>
      </c>
      <c r="E1132" s="164">
        <v>3.9899999999999999E-4</v>
      </c>
      <c r="F1132" s="560"/>
      <c r="G1132" s="577"/>
      <c r="H1132" s="190"/>
    </row>
    <row r="1133" spans="1:8" ht="15" customHeight="1">
      <c r="A1133" s="555"/>
      <c r="B1133" s="557"/>
      <c r="C1133" s="176" t="s">
        <v>2170</v>
      </c>
      <c r="D1133" s="181">
        <v>5.3200000000000003E-4</v>
      </c>
      <c r="E1133" s="181">
        <v>5.3200000000000003E-4</v>
      </c>
      <c r="F1133" s="560"/>
      <c r="G1133" s="577"/>
      <c r="H1133" s="190"/>
    </row>
    <row r="1134" spans="1:8" ht="15" customHeight="1">
      <c r="A1134" s="575"/>
      <c r="B1134" s="576"/>
      <c r="C1134" s="170" t="s">
        <v>885</v>
      </c>
      <c r="D1134" s="171">
        <v>1.5699999999999999E-4</v>
      </c>
      <c r="E1134" s="171">
        <v>1.5699999999999999E-4</v>
      </c>
      <c r="F1134" s="560"/>
      <c r="G1134" s="578"/>
      <c r="H1134" s="190"/>
    </row>
    <row r="1135" spans="1:8" ht="15" customHeight="1">
      <c r="A1135" s="172" t="s">
        <v>477</v>
      </c>
      <c r="B1135" s="199" t="s">
        <v>909</v>
      </c>
      <c r="C1135" s="174"/>
      <c r="D1135" s="158">
        <v>4.8899999999999996E-4</v>
      </c>
      <c r="E1135" s="159">
        <v>4.8899999999999996E-4</v>
      </c>
      <c r="F1135" s="152">
        <v>100</v>
      </c>
      <c r="G1135" s="160" t="s">
        <v>450</v>
      </c>
      <c r="H1135" s="154"/>
    </row>
    <row r="1136" spans="1:8" ht="15" customHeight="1">
      <c r="A1136" s="172" t="s">
        <v>476</v>
      </c>
      <c r="B1136" s="173" t="s">
        <v>908</v>
      </c>
      <c r="C1136" s="174"/>
      <c r="D1136" s="158">
        <v>6.1799999999999995E-4</v>
      </c>
      <c r="E1136" s="159">
        <v>6.1799999999999995E-4</v>
      </c>
      <c r="F1136" s="152">
        <v>100</v>
      </c>
      <c r="G1136" s="160" t="s">
        <v>450</v>
      </c>
      <c r="H1136" s="154"/>
    </row>
    <row r="1137" spans="1:8" ht="15" customHeight="1">
      <c r="A1137" s="172" t="s">
        <v>475</v>
      </c>
      <c r="B1137" s="172" t="s">
        <v>907</v>
      </c>
      <c r="C1137" s="174"/>
      <c r="D1137" s="158">
        <v>3.8299999999999999E-4</v>
      </c>
      <c r="E1137" s="159">
        <v>3.8299999999999999E-4</v>
      </c>
      <c r="F1137" s="152">
        <v>100</v>
      </c>
      <c r="G1137" s="160" t="s">
        <v>450</v>
      </c>
      <c r="H1137" s="154"/>
    </row>
    <row r="1138" spans="1:8" ht="15" customHeight="1">
      <c r="A1138" s="574" t="s">
        <v>474</v>
      </c>
      <c r="B1138" s="583" t="s">
        <v>906</v>
      </c>
      <c r="C1138" s="189" t="s">
        <v>2207</v>
      </c>
      <c r="D1138" s="188">
        <v>0</v>
      </c>
      <c r="E1138" s="188">
        <v>0</v>
      </c>
      <c r="F1138" s="560">
        <v>100</v>
      </c>
      <c r="G1138" s="577" t="s">
        <v>450</v>
      </c>
      <c r="H1138" s="154"/>
    </row>
    <row r="1139" spans="1:8" ht="15" customHeight="1">
      <c r="A1139" s="555"/>
      <c r="B1139" s="583"/>
      <c r="C1139" s="180" t="s">
        <v>2208</v>
      </c>
      <c r="D1139" s="188">
        <v>0</v>
      </c>
      <c r="E1139" s="188">
        <v>0</v>
      </c>
      <c r="F1139" s="560"/>
      <c r="G1139" s="577"/>
      <c r="H1139" s="190"/>
    </row>
    <row r="1140" spans="1:8" ht="15" customHeight="1">
      <c r="A1140" s="555"/>
      <c r="B1140" s="583"/>
      <c r="C1140" s="186" t="s">
        <v>2170</v>
      </c>
      <c r="D1140" s="181">
        <v>5.9400000000000002E-4</v>
      </c>
      <c r="E1140" s="181">
        <v>5.9400000000000002E-4</v>
      </c>
      <c r="F1140" s="560"/>
      <c r="G1140" s="577"/>
      <c r="H1140" s="190"/>
    </row>
    <row r="1141" spans="1:8" ht="15" customHeight="1">
      <c r="A1141" s="575"/>
      <c r="B1141" s="584"/>
      <c r="C1141" s="170" t="s">
        <v>885</v>
      </c>
      <c r="D1141" s="171">
        <v>2.0799999999999999E-4</v>
      </c>
      <c r="E1141" s="171">
        <v>2.0799999999999999E-4</v>
      </c>
      <c r="F1141" s="560"/>
      <c r="G1141" s="578"/>
      <c r="H1141" s="190"/>
    </row>
    <row r="1142" spans="1:8" ht="15" customHeight="1">
      <c r="A1142" s="172" t="s">
        <v>473</v>
      </c>
      <c r="B1142" s="173" t="s">
        <v>905</v>
      </c>
      <c r="C1142" s="174"/>
      <c r="D1142" s="158">
        <v>4.3300000000000001E-4</v>
      </c>
      <c r="E1142" s="159">
        <v>4.3300000000000001E-4</v>
      </c>
      <c r="F1142" s="152">
        <v>100</v>
      </c>
      <c r="G1142" s="160" t="s">
        <v>450</v>
      </c>
      <c r="H1142" s="154"/>
    </row>
    <row r="1143" spans="1:8" ht="15" customHeight="1">
      <c r="A1143" s="172" t="s">
        <v>472</v>
      </c>
      <c r="B1143" s="173" t="s">
        <v>904</v>
      </c>
      <c r="C1143" s="174"/>
      <c r="D1143" s="158">
        <v>3.0000000000000001E-6</v>
      </c>
      <c r="E1143" s="159">
        <v>3.0000000000000001E-6</v>
      </c>
      <c r="F1143" s="152">
        <v>100</v>
      </c>
      <c r="G1143" s="160" t="s">
        <v>450</v>
      </c>
      <c r="H1143" s="154"/>
    </row>
    <row r="1144" spans="1:8" ht="15" customHeight="1">
      <c r="A1144" s="172" t="s">
        <v>1807</v>
      </c>
      <c r="B1144" s="173" t="s">
        <v>1805</v>
      </c>
      <c r="C1144" s="174"/>
      <c r="D1144" s="158">
        <v>3.6299999999999999E-4</v>
      </c>
      <c r="E1144" s="159">
        <v>3.6299999999999999E-4</v>
      </c>
      <c r="F1144" s="152">
        <v>100</v>
      </c>
      <c r="G1144" s="160" t="s">
        <v>450</v>
      </c>
      <c r="H1144" s="154"/>
    </row>
    <row r="1145" spans="1:8" ht="15" customHeight="1">
      <c r="A1145" s="574" t="s">
        <v>1827</v>
      </c>
      <c r="B1145" s="557" t="s">
        <v>2240</v>
      </c>
      <c r="C1145" s="167" t="s">
        <v>365</v>
      </c>
      <c r="D1145" s="164">
        <v>0</v>
      </c>
      <c r="E1145" s="164">
        <v>0</v>
      </c>
      <c r="F1145" s="560">
        <v>100</v>
      </c>
      <c r="G1145" s="577" t="s">
        <v>450</v>
      </c>
      <c r="H1145" s="154"/>
    </row>
    <row r="1146" spans="1:8" ht="15" customHeight="1">
      <c r="A1146" s="555"/>
      <c r="B1146" s="557"/>
      <c r="C1146" s="180" t="s">
        <v>886</v>
      </c>
      <c r="D1146" s="164">
        <v>1.2400000000000001E-4</v>
      </c>
      <c r="E1146" s="164">
        <v>1.2400000000000001E-4</v>
      </c>
      <c r="F1146" s="560"/>
      <c r="G1146" s="577"/>
      <c r="H1146" s="190"/>
    </row>
    <row r="1147" spans="1:8" ht="15" customHeight="1">
      <c r="A1147" s="555"/>
      <c r="B1147" s="557"/>
      <c r="C1147" s="176" t="s">
        <v>898</v>
      </c>
      <c r="D1147" s="181">
        <v>0</v>
      </c>
      <c r="E1147" s="181">
        <v>0</v>
      </c>
      <c r="F1147" s="560"/>
      <c r="G1147" s="577"/>
      <c r="H1147" s="190"/>
    </row>
    <row r="1148" spans="1:8" ht="15" customHeight="1">
      <c r="A1148" s="575"/>
      <c r="B1148" s="576"/>
      <c r="C1148" s="170" t="s">
        <v>885</v>
      </c>
      <c r="D1148" s="171">
        <v>0</v>
      </c>
      <c r="E1148" s="171">
        <v>0</v>
      </c>
      <c r="F1148" s="560"/>
      <c r="G1148" s="578"/>
      <c r="H1148" s="190"/>
    </row>
    <row r="1149" spans="1:8" ht="15" customHeight="1">
      <c r="A1149" s="172" t="s">
        <v>471</v>
      </c>
      <c r="B1149" s="173" t="s">
        <v>903</v>
      </c>
      <c r="C1149" s="174"/>
      <c r="D1149" s="158">
        <v>4.2999999999999999E-4</v>
      </c>
      <c r="E1149" s="159">
        <v>4.2999999999999999E-4</v>
      </c>
      <c r="F1149" s="152">
        <v>100</v>
      </c>
      <c r="G1149" s="160" t="s">
        <v>450</v>
      </c>
      <c r="H1149" s="154"/>
    </row>
    <row r="1150" spans="1:8" ht="15" customHeight="1">
      <c r="A1150" s="172" t="s">
        <v>470</v>
      </c>
      <c r="B1150" s="173" t="s">
        <v>902</v>
      </c>
      <c r="C1150" s="174"/>
      <c r="D1150" s="158">
        <v>5.1199999999999998E-4</v>
      </c>
      <c r="E1150" s="159">
        <v>5.1199999999999998E-4</v>
      </c>
      <c r="F1150" s="152">
        <v>100</v>
      </c>
      <c r="G1150" s="160" t="s">
        <v>450</v>
      </c>
      <c r="H1150" s="154"/>
    </row>
    <row r="1151" spans="1:8" ht="15" customHeight="1">
      <c r="A1151" s="172" t="s">
        <v>469</v>
      </c>
      <c r="B1151" s="172" t="s">
        <v>901</v>
      </c>
      <c r="C1151" s="174"/>
      <c r="D1151" s="158">
        <v>4.64E-4</v>
      </c>
      <c r="E1151" s="159">
        <v>4.64E-4</v>
      </c>
      <c r="F1151" s="152">
        <v>100</v>
      </c>
      <c r="G1151" s="160" t="s">
        <v>450</v>
      </c>
      <c r="H1151" s="185"/>
    </row>
    <row r="1152" spans="1:8" ht="15" customHeight="1">
      <c r="A1152" s="172" t="s">
        <v>468</v>
      </c>
      <c r="B1152" s="173" t="s">
        <v>900</v>
      </c>
      <c r="C1152" s="174"/>
      <c r="D1152" s="158">
        <v>5.1199999999999998E-4</v>
      </c>
      <c r="E1152" s="159">
        <v>5.1199999999999998E-4</v>
      </c>
      <c r="F1152" s="152">
        <v>100</v>
      </c>
      <c r="G1152" s="160" t="s">
        <v>450</v>
      </c>
      <c r="H1152" s="154"/>
    </row>
    <row r="1153" spans="1:9" ht="15" customHeight="1">
      <c r="A1153" s="172" t="s">
        <v>467</v>
      </c>
      <c r="B1153" s="172" t="s">
        <v>1905</v>
      </c>
      <c r="C1153" s="174"/>
      <c r="D1153" s="158">
        <v>4.55E-4</v>
      </c>
      <c r="E1153" s="159">
        <v>4.55E-4</v>
      </c>
      <c r="F1153" s="152">
        <v>100</v>
      </c>
      <c r="G1153" s="160" t="s">
        <v>450</v>
      </c>
      <c r="H1153" s="192"/>
    </row>
    <row r="1154" spans="1:9" ht="15" customHeight="1">
      <c r="A1154" s="574" t="s">
        <v>466</v>
      </c>
      <c r="B1154" s="557" t="s">
        <v>899</v>
      </c>
      <c r="C1154" s="167" t="s">
        <v>365</v>
      </c>
      <c r="D1154" s="164">
        <v>0</v>
      </c>
      <c r="E1154" s="164">
        <v>0</v>
      </c>
      <c r="F1154" s="560" t="s">
        <v>2140</v>
      </c>
      <c r="G1154" s="577" t="s">
        <v>450</v>
      </c>
      <c r="H1154" s="154"/>
    </row>
    <row r="1155" spans="1:9" ht="15" customHeight="1">
      <c r="A1155" s="555"/>
      <c r="B1155" s="557"/>
      <c r="C1155" s="176" t="s">
        <v>2143</v>
      </c>
      <c r="D1155" s="164">
        <v>4.2999999999999999E-4</v>
      </c>
      <c r="E1155" s="164">
        <v>4.2999999999999999E-4</v>
      </c>
      <c r="F1155" s="560"/>
      <c r="G1155" s="577"/>
      <c r="H1155" s="190"/>
    </row>
    <row r="1156" spans="1:9" ht="15" customHeight="1">
      <c r="A1156" s="575"/>
      <c r="B1156" s="576"/>
      <c r="C1156" s="170" t="s">
        <v>885</v>
      </c>
      <c r="D1156" s="171">
        <v>4.0900000000000002E-4</v>
      </c>
      <c r="E1156" s="171">
        <v>4.0900000000000002E-4</v>
      </c>
      <c r="F1156" s="560"/>
      <c r="G1156" s="578"/>
      <c r="H1156" s="190"/>
    </row>
    <row r="1157" spans="1:9" ht="15" customHeight="1">
      <c r="A1157" s="172" t="s">
        <v>465</v>
      </c>
      <c r="B1157" s="173" t="s">
        <v>897</v>
      </c>
      <c r="C1157" s="174"/>
      <c r="D1157" s="158">
        <v>0</v>
      </c>
      <c r="E1157" s="159">
        <v>0</v>
      </c>
      <c r="F1157" s="152">
        <v>100</v>
      </c>
      <c r="G1157" s="160" t="s">
        <v>450</v>
      </c>
      <c r="H1157" s="154"/>
    </row>
    <row r="1158" spans="1:9" ht="15" customHeight="1">
      <c r="A1158" s="172" t="s">
        <v>464</v>
      </c>
      <c r="B1158" s="173" t="s">
        <v>1906</v>
      </c>
      <c r="C1158" s="174"/>
      <c r="D1158" s="158">
        <v>6.2100000000000002E-4</v>
      </c>
      <c r="E1158" s="159">
        <v>6.2100000000000002E-4</v>
      </c>
      <c r="F1158" s="152">
        <v>100</v>
      </c>
      <c r="G1158" s="160" t="s">
        <v>450</v>
      </c>
      <c r="H1158" s="154"/>
    </row>
    <row r="1159" spans="1:9" ht="15" customHeight="1">
      <c r="A1159" s="172" t="s">
        <v>463</v>
      </c>
      <c r="B1159" s="173" t="s">
        <v>896</v>
      </c>
      <c r="C1159" s="174"/>
      <c r="D1159" s="158">
        <v>2.4600000000000002E-4</v>
      </c>
      <c r="E1159" s="159">
        <v>2.4600000000000002E-4</v>
      </c>
      <c r="F1159" s="152">
        <v>100</v>
      </c>
      <c r="G1159" s="160" t="s">
        <v>450</v>
      </c>
      <c r="H1159" s="154"/>
    </row>
    <row r="1160" spans="1:9" ht="15" customHeight="1">
      <c r="A1160" s="172" t="s">
        <v>462</v>
      </c>
      <c r="B1160" s="173" t="s">
        <v>895</v>
      </c>
      <c r="C1160" s="174"/>
      <c r="D1160" s="175">
        <v>5.6499999999999996E-4</v>
      </c>
      <c r="E1160" s="159">
        <v>5.6499999999999996E-4</v>
      </c>
      <c r="F1160" s="152">
        <v>100</v>
      </c>
      <c r="G1160" s="160" t="s">
        <v>450</v>
      </c>
      <c r="H1160" s="154"/>
    </row>
    <row r="1161" spans="1:9" ht="15" customHeight="1">
      <c r="A1161" s="574" t="s">
        <v>461</v>
      </c>
      <c r="B1161" s="579" t="s">
        <v>894</v>
      </c>
      <c r="C1161" s="167" t="s">
        <v>365</v>
      </c>
      <c r="D1161" s="164">
        <v>2.63E-4</v>
      </c>
      <c r="E1161" s="164">
        <v>2.63E-4</v>
      </c>
      <c r="F1161" s="560">
        <v>77.849999999999994</v>
      </c>
      <c r="G1161" s="577" t="s">
        <v>1761</v>
      </c>
      <c r="H1161" s="154"/>
    </row>
    <row r="1162" spans="1:9" ht="15" customHeight="1">
      <c r="A1162" s="555"/>
      <c r="B1162" s="579"/>
      <c r="C1162" s="176" t="s">
        <v>2143</v>
      </c>
      <c r="D1162" s="164">
        <v>5.7899999999999998E-4</v>
      </c>
      <c r="E1162" s="164">
        <v>5.7899999999999998E-4</v>
      </c>
      <c r="F1162" s="560"/>
      <c r="G1162" s="577"/>
      <c r="H1162" s="190"/>
    </row>
    <row r="1163" spans="1:9" ht="15" customHeight="1">
      <c r="A1163" s="575"/>
      <c r="B1163" s="580"/>
      <c r="C1163" s="170" t="s">
        <v>885</v>
      </c>
      <c r="D1163" s="171">
        <v>5.4600000000000004E-4</v>
      </c>
      <c r="E1163" s="171">
        <v>5.4600000000000004E-4</v>
      </c>
      <c r="F1163" s="560"/>
      <c r="G1163" s="578"/>
      <c r="H1163" s="190"/>
    </row>
    <row r="1164" spans="1:9" ht="15" customHeight="1">
      <c r="A1164" s="172" t="s">
        <v>2241</v>
      </c>
      <c r="B1164" s="199" t="s">
        <v>893</v>
      </c>
      <c r="C1164" s="174"/>
      <c r="D1164" s="158">
        <v>6.6200000000000005E-4</v>
      </c>
      <c r="E1164" s="159">
        <v>6.6200000000000005E-4</v>
      </c>
      <c r="F1164" s="152">
        <v>100</v>
      </c>
      <c r="G1164" s="160" t="s">
        <v>450</v>
      </c>
      <c r="H1164" s="154"/>
      <c r="I1164" s="190"/>
    </row>
    <row r="1165" spans="1:9" ht="15" customHeight="1">
      <c r="A1165" s="172" t="s">
        <v>1824</v>
      </c>
      <c r="B1165" s="199" t="s">
        <v>1822</v>
      </c>
      <c r="C1165" s="174"/>
      <c r="D1165" s="158">
        <v>5.8299999999999997E-4</v>
      </c>
      <c r="E1165" s="159">
        <v>5.8299999999999997E-4</v>
      </c>
      <c r="F1165" s="152">
        <v>100</v>
      </c>
      <c r="G1165" s="160" t="s">
        <v>450</v>
      </c>
      <c r="H1165" s="192"/>
    </row>
    <row r="1166" spans="1:9" ht="15" customHeight="1">
      <c r="A1166" s="172" t="s">
        <v>459</v>
      </c>
      <c r="B1166" s="173" t="s">
        <v>1907</v>
      </c>
      <c r="C1166" s="174"/>
      <c r="D1166" s="175">
        <v>5.5400000000000002E-4</v>
      </c>
      <c r="E1166" s="159">
        <v>5.5400000000000002E-4</v>
      </c>
      <c r="F1166" s="152">
        <v>100</v>
      </c>
      <c r="G1166" s="160" t="s">
        <v>450</v>
      </c>
      <c r="H1166" s="154"/>
    </row>
    <row r="1167" spans="1:9" ht="15" customHeight="1">
      <c r="A1167" s="172" t="s">
        <v>458</v>
      </c>
      <c r="B1167" s="172" t="s">
        <v>892</v>
      </c>
      <c r="C1167" s="174"/>
      <c r="D1167" s="158">
        <v>6.0300000000000002E-4</v>
      </c>
      <c r="E1167" s="159">
        <v>6.0300000000000002E-4</v>
      </c>
      <c r="F1167" s="152">
        <v>100</v>
      </c>
      <c r="G1167" s="160" t="s">
        <v>450</v>
      </c>
      <c r="H1167" s="154"/>
    </row>
    <row r="1168" spans="1:9" ht="15" customHeight="1">
      <c r="A1168" s="172" t="s">
        <v>457</v>
      </c>
      <c r="B1168" s="173" t="s">
        <v>891</v>
      </c>
      <c r="C1168" s="174"/>
      <c r="D1168" s="158">
        <v>5.8100000000000003E-4</v>
      </c>
      <c r="E1168" s="159">
        <v>5.8100000000000003E-4</v>
      </c>
      <c r="F1168" s="152">
        <v>100</v>
      </c>
      <c r="G1168" s="160" t="s">
        <v>450</v>
      </c>
      <c r="H1168" s="154"/>
    </row>
    <row r="1169" spans="1:8" ht="15" customHeight="1">
      <c r="A1169" s="172" t="s">
        <v>456</v>
      </c>
      <c r="B1169" s="173" t="s">
        <v>890</v>
      </c>
      <c r="C1169" s="174"/>
      <c r="D1169" s="158">
        <v>4.0099999999999999E-4</v>
      </c>
      <c r="E1169" s="159">
        <v>4.0099999999999999E-4</v>
      </c>
      <c r="F1169" s="152">
        <v>100</v>
      </c>
      <c r="G1169" s="160" t="s">
        <v>450</v>
      </c>
      <c r="H1169" s="154"/>
    </row>
    <row r="1170" spans="1:8" ht="15" customHeight="1">
      <c r="A1170" s="172" t="s">
        <v>1787</v>
      </c>
      <c r="B1170" s="173" t="s">
        <v>1785</v>
      </c>
      <c r="C1170" s="174"/>
      <c r="D1170" s="158">
        <v>4.06E-4</v>
      </c>
      <c r="E1170" s="159">
        <v>4.06E-4</v>
      </c>
      <c r="F1170" s="152">
        <v>100</v>
      </c>
      <c r="G1170" s="160" t="s">
        <v>450</v>
      </c>
      <c r="H1170" s="154"/>
    </row>
    <row r="1171" spans="1:8" ht="15" customHeight="1">
      <c r="A1171" s="172" t="s">
        <v>2242</v>
      </c>
      <c r="B1171" s="172" t="s">
        <v>2243</v>
      </c>
      <c r="C1171" s="174"/>
      <c r="D1171" s="158">
        <v>3.88E-4</v>
      </c>
      <c r="E1171" s="159">
        <v>3.88E-4</v>
      </c>
      <c r="F1171" s="152">
        <v>100</v>
      </c>
      <c r="G1171" s="160" t="s">
        <v>450</v>
      </c>
      <c r="H1171" s="185"/>
    </row>
    <row r="1172" spans="1:8" ht="15" customHeight="1">
      <c r="A1172" s="574" t="s">
        <v>2244</v>
      </c>
      <c r="B1172" s="579" t="s">
        <v>2245</v>
      </c>
      <c r="C1172" s="167" t="s">
        <v>365</v>
      </c>
      <c r="D1172" s="164">
        <v>0</v>
      </c>
      <c r="E1172" s="164">
        <v>0</v>
      </c>
      <c r="F1172" s="560">
        <v>99.08</v>
      </c>
      <c r="G1172" s="577" t="s">
        <v>1761</v>
      </c>
      <c r="H1172" s="154"/>
    </row>
    <row r="1173" spans="1:8" ht="15" customHeight="1">
      <c r="A1173" s="555"/>
      <c r="B1173" s="579"/>
      <c r="C1173" s="176" t="s">
        <v>2143</v>
      </c>
      <c r="D1173" s="164">
        <v>3.77E-4</v>
      </c>
      <c r="E1173" s="164">
        <v>3.77E-4</v>
      </c>
      <c r="F1173" s="560"/>
      <c r="G1173" s="577"/>
      <c r="H1173" s="190"/>
    </row>
    <row r="1174" spans="1:8" ht="15" customHeight="1">
      <c r="A1174" s="575"/>
      <c r="B1174" s="580"/>
      <c r="C1174" s="170" t="s">
        <v>885</v>
      </c>
      <c r="D1174" s="171">
        <v>3.6999999999999999E-4</v>
      </c>
      <c r="E1174" s="171">
        <v>3.6999999999999999E-4</v>
      </c>
      <c r="F1174" s="560"/>
      <c r="G1174" s="578"/>
      <c r="H1174" s="190"/>
    </row>
    <row r="1175" spans="1:8" ht="15" customHeight="1">
      <c r="A1175" s="172" t="s">
        <v>455</v>
      </c>
      <c r="B1175" s="173" t="s">
        <v>889</v>
      </c>
      <c r="C1175" s="174"/>
      <c r="D1175" s="158">
        <v>6.2699999999999995E-4</v>
      </c>
      <c r="E1175" s="159">
        <v>6.2699999999999995E-4</v>
      </c>
      <c r="F1175" s="152">
        <v>100</v>
      </c>
      <c r="G1175" s="160" t="s">
        <v>450</v>
      </c>
      <c r="H1175" s="154"/>
    </row>
    <row r="1176" spans="1:8" ht="15" customHeight="1">
      <c r="A1176" s="172" t="s">
        <v>454</v>
      </c>
      <c r="B1176" s="173" t="s">
        <v>888</v>
      </c>
      <c r="C1176" s="174"/>
      <c r="D1176" s="158">
        <v>4.6799999999999999E-4</v>
      </c>
      <c r="E1176" s="159">
        <v>4.6799999999999999E-4</v>
      </c>
      <c r="F1176" s="152">
        <v>100</v>
      </c>
      <c r="G1176" s="160" t="s">
        <v>450</v>
      </c>
      <c r="H1176" s="154"/>
    </row>
    <row r="1177" spans="1:8" ht="15" customHeight="1">
      <c r="A1177" s="172" t="s">
        <v>453</v>
      </c>
      <c r="B1177" s="173" t="s">
        <v>887</v>
      </c>
      <c r="C1177" s="174"/>
      <c r="D1177" s="158">
        <v>4.7600000000000002E-4</v>
      </c>
      <c r="E1177" s="159">
        <v>4.7600000000000002E-4</v>
      </c>
      <c r="F1177" s="152">
        <v>100</v>
      </c>
      <c r="G1177" s="160" t="s">
        <v>450</v>
      </c>
      <c r="H1177" s="154"/>
    </row>
    <row r="1178" spans="1:8" ht="15" customHeight="1">
      <c r="A1178" s="574" t="s">
        <v>452</v>
      </c>
      <c r="B1178" s="557" t="s">
        <v>1908</v>
      </c>
      <c r="C1178" s="167" t="s">
        <v>365</v>
      </c>
      <c r="D1178" s="164">
        <v>4.0999999999999999E-4</v>
      </c>
      <c r="E1178" s="164">
        <v>4.0999999999999999E-4</v>
      </c>
      <c r="F1178" s="560">
        <v>100</v>
      </c>
      <c r="G1178" s="577" t="s">
        <v>450</v>
      </c>
      <c r="H1178" s="154"/>
    </row>
    <row r="1179" spans="1:8" ht="15" customHeight="1">
      <c r="A1179" s="555"/>
      <c r="B1179" s="557"/>
      <c r="C1179" s="176" t="s">
        <v>2143</v>
      </c>
      <c r="D1179" s="164">
        <v>4.2499999999999998E-4</v>
      </c>
      <c r="E1179" s="164">
        <v>4.2499999999999998E-4</v>
      </c>
      <c r="F1179" s="560"/>
      <c r="G1179" s="577"/>
      <c r="H1179" s="190"/>
    </row>
    <row r="1180" spans="1:8" ht="15" customHeight="1">
      <c r="A1180" s="575"/>
      <c r="B1180" s="576"/>
      <c r="C1180" s="170" t="s">
        <v>885</v>
      </c>
      <c r="D1180" s="171">
        <v>4.2099999999999999E-4</v>
      </c>
      <c r="E1180" s="171">
        <v>4.2099999999999999E-4</v>
      </c>
      <c r="F1180" s="560"/>
      <c r="G1180" s="578"/>
      <c r="H1180" s="190"/>
    </row>
    <row r="1181" spans="1:8" ht="15" customHeight="1">
      <c r="A1181" s="172" t="s">
        <v>1779</v>
      </c>
      <c r="B1181" s="172" t="s">
        <v>1909</v>
      </c>
      <c r="C1181" s="174"/>
      <c r="D1181" s="158">
        <v>6.2299999999999996E-4</v>
      </c>
      <c r="E1181" s="159">
        <v>6.2299999999999996E-4</v>
      </c>
      <c r="F1181" s="152">
        <v>100</v>
      </c>
      <c r="G1181" s="160" t="s">
        <v>450</v>
      </c>
      <c r="H1181" s="192"/>
    </row>
    <row r="1182" spans="1:8" ht="15" customHeight="1">
      <c r="A1182" s="574" t="s">
        <v>451</v>
      </c>
      <c r="B1182" s="557" t="s">
        <v>1910</v>
      </c>
      <c r="C1182" s="167" t="s">
        <v>365</v>
      </c>
      <c r="D1182" s="188">
        <v>0</v>
      </c>
      <c r="E1182" s="164">
        <v>0</v>
      </c>
      <c r="F1182" s="560">
        <v>100</v>
      </c>
      <c r="G1182" s="577" t="s">
        <v>450</v>
      </c>
      <c r="H1182" s="154"/>
    </row>
    <row r="1183" spans="1:8" ht="15" customHeight="1">
      <c r="A1183" s="555"/>
      <c r="B1183" s="557"/>
      <c r="C1183" s="186" t="s">
        <v>886</v>
      </c>
      <c r="D1183" s="164">
        <v>2.9999999999999997E-4</v>
      </c>
      <c r="E1183" s="164">
        <v>2.9999999999999997E-4</v>
      </c>
      <c r="F1183" s="560"/>
      <c r="G1183" s="577"/>
      <c r="H1183" s="190"/>
    </row>
    <row r="1184" spans="1:8" ht="15" customHeight="1">
      <c r="A1184" s="575"/>
      <c r="B1184" s="576"/>
      <c r="C1184" s="170" t="s">
        <v>885</v>
      </c>
      <c r="D1184" s="171">
        <v>4.6E-5</v>
      </c>
      <c r="E1184" s="171">
        <v>4.6E-5</v>
      </c>
      <c r="F1184" s="560"/>
      <c r="G1184" s="578"/>
      <c r="H1184" s="190"/>
    </row>
    <row r="1185" spans="1:8" ht="15" customHeight="1">
      <c r="A1185" s="574" t="s">
        <v>449</v>
      </c>
      <c r="B1185" s="557" t="s">
        <v>884</v>
      </c>
      <c r="C1185" s="167" t="s">
        <v>365</v>
      </c>
      <c r="D1185" s="164">
        <v>0</v>
      </c>
      <c r="E1185" s="164">
        <v>0</v>
      </c>
      <c r="F1185" s="560">
        <v>100</v>
      </c>
      <c r="G1185" s="577" t="s">
        <v>450</v>
      </c>
      <c r="H1185" s="154"/>
    </row>
    <row r="1186" spans="1:8" ht="15" customHeight="1">
      <c r="A1186" s="555"/>
      <c r="B1186" s="557"/>
      <c r="C1186" s="176" t="s">
        <v>2143</v>
      </c>
      <c r="D1186" s="164">
        <v>5.2899999999999996E-4</v>
      </c>
      <c r="E1186" s="164">
        <v>5.2899999999999996E-4</v>
      </c>
      <c r="F1186" s="560"/>
      <c r="G1186" s="577"/>
      <c r="H1186" s="190"/>
    </row>
    <row r="1187" spans="1:8" ht="15" customHeight="1">
      <c r="A1187" s="575"/>
      <c r="B1187" s="576"/>
      <c r="C1187" s="170" t="s">
        <v>885</v>
      </c>
      <c r="D1187" s="171">
        <v>5.2700000000000002E-4</v>
      </c>
      <c r="E1187" s="171">
        <v>5.2700000000000002E-4</v>
      </c>
      <c r="F1187" s="560"/>
      <c r="G1187" s="578"/>
      <c r="H1187" s="190"/>
    </row>
    <row r="1188" spans="1:8" ht="15" customHeight="1">
      <c r="A1188" s="172" t="s">
        <v>448</v>
      </c>
      <c r="B1188" s="173" t="s">
        <v>883</v>
      </c>
      <c r="C1188" s="174"/>
      <c r="D1188" s="158">
        <v>4.3300000000000001E-4</v>
      </c>
      <c r="E1188" s="159">
        <v>4.3300000000000001E-4</v>
      </c>
      <c r="F1188" s="152">
        <v>100</v>
      </c>
      <c r="G1188" s="160" t="s">
        <v>450</v>
      </c>
      <c r="H1188" s="154"/>
    </row>
    <row r="1189" spans="1:8" ht="15" customHeight="1">
      <c r="A1189" s="172" t="s">
        <v>1911</v>
      </c>
      <c r="B1189" s="173" t="s">
        <v>1912</v>
      </c>
      <c r="C1189" s="174"/>
      <c r="D1189" s="158">
        <v>0</v>
      </c>
      <c r="E1189" s="159">
        <v>0</v>
      </c>
      <c r="F1189" s="152">
        <v>100</v>
      </c>
      <c r="G1189" s="160" t="s">
        <v>450</v>
      </c>
      <c r="H1189" s="154"/>
    </row>
    <row r="1190" spans="1:8" ht="15" customHeight="1">
      <c r="A1190" s="172" t="s">
        <v>1913</v>
      </c>
      <c r="B1190" s="173" t="s">
        <v>1914</v>
      </c>
      <c r="C1190" s="174"/>
      <c r="D1190" s="158">
        <v>6.3199999999999997E-4</v>
      </c>
      <c r="E1190" s="159">
        <v>6.3199999999999997E-4</v>
      </c>
      <c r="F1190" s="152">
        <v>100</v>
      </c>
      <c r="G1190" s="160" t="s">
        <v>450</v>
      </c>
      <c r="H1190" s="154"/>
    </row>
    <row r="1191" spans="1:8" ht="15" customHeight="1">
      <c r="A1191" s="172" t="s">
        <v>1798</v>
      </c>
      <c r="B1191" s="173" t="s">
        <v>1796</v>
      </c>
      <c r="C1191" s="174"/>
      <c r="D1191" s="175">
        <v>3.9999999999999998E-6</v>
      </c>
      <c r="E1191" s="159">
        <v>3.9999999999999998E-6</v>
      </c>
      <c r="F1191" s="152">
        <v>95.01</v>
      </c>
      <c r="G1191" s="160" t="s">
        <v>1761</v>
      </c>
      <c r="H1191" s="154"/>
    </row>
    <row r="1192" spans="1:8" ht="15" customHeight="1">
      <c r="A1192" s="172" t="s">
        <v>447</v>
      </c>
      <c r="B1192" s="173" t="s">
        <v>882</v>
      </c>
      <c r="C1192" s="174"/>
      <c r="D1192" s="158">
        <v>7.1199999999999996E-4</v>
      </c>
      <c r="E1192" s="159">
        <v>7.1199999999999996E-4</v>
      </c>
      <c r="F1192" s="152">
        <v>98.12</v>
      </c>
      <c r="G1192" s="160" t="s">
        <v>1761</v>
      </c>
      <c r="H1192" s="154"/>
    </row>
    <row r="1193" spans="1:8" ht="15" customHeight="1">
      <c r="A1193" s="172" t="s">
        <v>446</v>
      </c>
      <c r="B1193" s="173" t="s">
        <v>881</v>
      </c>
      <c r="C1193" s="174"/>
      <c r="D1193" s="158">
        <v>9.8999999999999994E-5</v>
      </c>
      <c r="E1193" s="159">
        <v>9.8999999999999994E-5</v>
      </c>
      <c r="F1193" s="152">
        <v>100</v>
      </c>
      <c r="G1193" s="160" t="s">
        <v>450</v>
      </c>
      <c r="H1193" s="154"/>
    </row>
    <row r="1194" spans="1:8" ht="15" customHeight="1">
      <c r="A1194" s="574" t="s">
        <v>1790</v>
      </c>
      <c r="B1194" s="557" t="s">
        <v>1788</v>
      </c>
      <c r="C1194" s="231" t="s">
        <v>2207</v>
      </c>
      <c r="D1194" s="164">
        <v>2.6600000000000001E-4</v>
      </c>
      <c r="E1194" s="164">
        <v>2.6600000000000001E-4</v>
      </c>
      <c r="F1194" s="560">
        <v>100</v>
      </c>
      <c r="G1194" s="577" t="s">
        <v>450</v>
      </c>
      <c r="H1194" s="154"/>
    </row>
    <row r="1195" spans="1:8" ht="15" customHeight="1">
      <c r="A1195" s="555"/>
      <c r="B1195" s="557"/>
      <c r="C1195" s="176" t="s">
        <v>2143</v>
      </c>
      <c r="D1195" s="164">
        <v>3.4499999999999998E-4</v>
      </c>
      <c r="E1195" s="164">
        <v>3.4499999999999998E-4</v>
      </c>
      <c r="F1195" s="560"/>
      <c r="G1195" s="577"/>
      <c r="H1195" s="190"/>
    </row>
    <row r="1196" spans="1:8" ht="15" customHeight="1">
      <c r="A1196" s="575"/>
      <c r="B1196" s="576"/>
      <c r="C1196" s="170" t="s">
        <v>885</v>
      </c>
      <c r="D1196" s="171">
        <v>3.3599999999999998E-4</v>
      </c>
      <c r="E1196" s="171">
        <v>3.3599999999999998E-4</v>
      </c>
      <c r="F1196" s="560"/>
      <c r="G1196" s="578"/>
      <c r="H1196" s="190"/>
    </row>
    <row r="1197" spans="1:8" ht="15" customHeight="1">
      <c r="A1197" s="574" t="s">
        <v>445</v>
      </c>
      <c r="B1197" s="557" t="s">
        <v>880</v>
      </c>
      <c r="C1197" s="167" t="s">
        <v>365</v>
      </c>
      <c r="D1197" s="164">
        <v>0</v>
      </c>
      <c r="E1197" s="164">
        <v>0</v>
      </c>
      <c r="F1197" s="560" t="s">
        <v>2140</v>
      </c>
      <c r="G1197" s="577" t="s">
        <v>450</v>
      </c>
      <c r="H1197" s="154"/>
    </row>
    <row r="1198" spans="1:8" ht="15" customHeight="1">
      <c r="A1198" s="555"/>
      <c r="B1198" s="557"/>
      <c r="C1198" s="176" t="s">
        <v>2143</v>
      </c>
      <c r="D1198" s="164">
        <v>3.6099999999999999E-4</v>
      </c>
      <c r="E1198" s="164">
        <v>3.6099999999999999E-4</v>
      </c>
      <c r="F1198" s="560"/>
      <c r="G1198" s="577"/>
      <c r="H1198" s="190"/>
    </row>
    <row r="1199" spans="1:8" ht="15" customHeight="1">
      <c r="A1199" s="575"/>
      <c r="B1199" s="576"/>
      <c r="C1199" s="170" t="s">
        <v>885</v>
      </c>
      <c r="D1199" s="171">
        <v>3.1100000000000002E-4</v>
      </c>
      <c r="E1199" s="171">
        <v>3.1100000000000002E-4</v>
      </c>
      <c r="F1199" s="560"/>
      <c r="G1199" s="578"/>
      <c r="H1199" s="190"/>
    </row>
    <row r="1200" spans="1:8" ht="15" customHeight="1">
      <c r="A1200" s="172" t="s">
        <v>1765</v>
      </c>
      <c r="B1200" s="173" t="s">
        <v>1801</v>
      </c>
      <c r="C1200" s="174"/>
      <c r="D1200" s="158">
        <v>4.75E-4</v>
      </c>
      <c r="E1200" s="159">
        <v>4.75E-4</v>
      </c>
      <c r="F1200" s="152">
        <v>100</v>
      </c>
      <c r="G1200" s="160" t="s">
        <v>450</v>
      </c>
      <c r="H1200" s="154"/>
    </row>
    <row r="1201" spans="1:9" ht="15" customHeight="1">
      <c r="A1201" s="172" t="s">
        <v>1915</v>
      </c>
      <c r="B1201" s="172" t="s">
        <v>1916</v>
      </c>
      <c r="C1201" s="174"/>
      <c r="D1201" s="158">
        <v>4.73E-4</v>
      </c>
      <c r="E1201" s="159">
        <v>4.73E-4</v>
      </c>
      <c r="F1201" s="152">
        <v>100</v>
      </c>
      <c r="G1201" s="160" t="s">
        <v>450</v>
      </c>
      <c r="H1201" s="154"/>
    </row>
    <row r="1202" spans="1:9" ht="15" customHeight="1">
      <c r="A1202" s="574" t="s">
        <v>1917</v>
      </c>
      <c r="B1202" s="579" t="s">
        <v>1918</v>
      </c>
      <c r="C1202" s="167" t="s">
        <v>365</v>
      </c>
      <c r="D1202" s="164">
        <v>0</v>
      </c>
      <c r="E1202" s="164">
        <v>0</v>
      </c>
      <c r="F1202" s="560">
        <v>100</v>
      </c>
      <c r="G1202" s="577" t="s">
        <v>450</v>
      </c>
      <c r="H1202" s="154"/>
    </row>
    <row r="1203" spans="1:9" ht="15" customHeight="1">
      <c r="A1203" s="555"/>
      <c r="B1203" s="579"/>
      <c r="C1203" s="176" t="s">
        <v>2143</v>
      </c>
      <c r="D1203" s="188">
        <v>3.88E-4</v>
      </c>
      <c r="E1203" s="164">
        <v>3.88E-4</v>
      </c>
      <c r="F1203" s="560"/>
      <c r="G1203" s="577"/>
      <c r="H1203" s="190"/>
    </row>
    <row r="1204" spans="1:9" s="195" customFormat="1" ht="15" customHeight="1">
      <c r="A1204" s="575"/>
      <c r="B1204" s="580"/>
      <c r="C1204" s="170" t="s">
        <v>885</v>
      </c>
      <c r="D1204" s="187">
        <v>3.3100000000000002E-4</v>
      </c>
      <c r="E1204" s="171">
        <v>3.3100000000000002E-4</v>
      </c>
      <c r="F1204" s="560"/>
      <c r="G1204" s="578"/>
      <c r="H1204" s="190"/>
      <c r="I1204" s="140"/>
    </row>
    <row r="1205" spans="1:9" ht="15" customHeight="1">
      <c r="A1205" s="172" t="s">
        <v>1766</v>
      </c>
      <c r="B1205" s="173" t="s">
        <v>1810</v>
      </c>
      <c r="C1205" s="174"/>
      <c r="D1205" s="158">
        <v>4.4299999999999998E-4</v>
      </c>
      <c r="E1205" s="159">
        <v>4.4299999999999998E-4</v>
      </c>
      <c r="F1205" s="152">
        <v>100</v>
      </c>
      <c r="G1205" s="160" t="s">
        <v>450</v>
      </c>
      <c r="H1205" s="154"/>
    </row>
    <row r="1206" spans="1:9" ht="15" customHeight="1">
      <c r="A1206" s="172" t="s">
        <v>1767</v>
      </c>
      <c r="B1206" s="173" t="s">
        <v>1819</v>
      </c>
      <c r="C1206" s="174"/>
      <c r="D1206" s="158">
        <v>0</v>
      </c>
      <c r="E1206" s="159">
        <v>0</v>
      </c>
      <c r="F1206" s="152">
        <v>100</v>
      </c>
      <c r="G1206" s="160" t="s">
        <v>450</v>
      </c>
      <c r="H1206" s="154"/>
    </row>
    <row r="1207" spans="1:9" ht="15" customHeight="1">
      <c r="A1207" s="574" t="s">
        <v>1768</v>
      </c>
      <c r="B1207" s="557" t="s">
        <v>1833</v>
      </c>
      <c r="C1207" s="167" t="s">
        <v>365</v>
      </c>
      <c r="D1207" s="164">
        <v>0</v>
      </c>
      <c r="E1207" s="164">
        <v>0</v>
      </c>
      <c r="F1207" s="560">
        <v>100</v>
      </c>
      <c r="G1207" s="577" t="s">
        <v>450</v>
      </c>
      <c r="H1207" s="154"/>
    </row>
    <row r="1208" spans="1:9" ht="15" customHeight="1">
      <c r="A1208" s="555"/>
      <c r="B1208" s="557"/>
      <c r="C1208" s="186" t="s">
        <v>886</v>
      </c>
      <c r="D1208" s="164">
        <v>0</v>
      </c>
      <c r="E1208" s="164">
        <v>0</v>
      </c>
      <c r="F1208" s="560"/>
      <c r="G1208" s="577"/>
      <c r="H1208" s="190"/>
    </row>
    <row r="1209" spans="1:9" ht="15" customHeight="1">
      <c r="A1209" s="575"/>
      <c r="B1209" s="576"/>
      <c r="C1209" s="170" t="s">
        <v>885</v>
      </c>
      <c r="D1209" s="171">
        <v>0</v>
      </c>
      <c r="E1209" s="171">
        <v>0</v>
      </c>
      <c r="F1209" s="560"/>
      <c r="G1209" s="578"/>
      <c r="H1209" s="190"/>
    </row>
    <row r="1210" spans="1:9" ht="15" customHeight="1">
      <c r="A1210" s="172" t="s">
        <v>1919</v>
      </c>
      <c r="B1210" s="173" t="s">
        <v>1920</v>
      </c>
      <c r="C1210" s="174"/>
      <c r="D1210" s="158">
        <v>5.7399999999999997E-4</v>
      </c>
      <c r="E1210" s="159">
        <v>5.7399999999999997E-4</v>
      </c>
      <c r="F1210" s="152">
        <v>79.099999999999994</v>
      </c>
      <c r="G1210" s="160" t="s">
        <v>2246</v>
      </c>
      <c r="H1210" s="154"/>
    </row>
    <row r="1211" spans="1:9" ht="15" customHeight="1">
      <c r="A1211" s="574" t="s">
        <v>1769</v>
      </c>
      <c r="B1211" s="579" t="s">
        <v>1817</v>
      </c>
      <c r="C1211" s="167" t="s">
        <v>365</v>
      </c>
      <c r="D1211" s="188">
        <v>0</v>
      </c>
      <c r="E1211" s="164">
        <v>0</v>
      </c>
      <c r="F1211" s="560">
        <v>100</v>
      </c>
      <c r="G1211" s="577" t="s">
        <v>450</v>
      </c>
      <c r="H1211" s="154"/>
    </row>
    <row r="1212" spans="1:9" ht="15" customHeight="1">
      <c r="A1212" s="555"/>
      <c r="B1212" s="579"/>
      <c r="C1212" s="176" t="s">
        <v>2143</v>
      </c>
      <c r="D1212" s="164">
        <v>4.6200000000000001E-4</v>
      </c>
      <c r="E1212" s="164">
        <v>4.6200000000000001E-4</v>
      </c>
      <c r="F1212" s="560"/>
      <c r="G1212" s="577"/>
      <c r="H1212" s="190"/>
    </row>
    <row r="1213" spans="1:9" ht="15" customHeight="1">
      <c r="A1213" s="575"/>
      <c r="B1213" s="580"/>
      <c r="C1213" s="170" t="s">
        <v>885</v>
      </c>
      <c r="D1213" s="171">
        <v>0</v>
      </c>
      <c r="E1213" s="171">
        <v>0</v>
      </c>
      <c r="F1213" s="560"/>
      <c r="G1213" s="578"/>
      <c r="H1213" s="190"/>
    </row>
    <row r="1214" spans="1:9" ht="15" customHeight="1">
      <c r="A1214" s="172" t="s">
        <v>1921</v>
      </c>
      <c r="B1214" s="173" t="s">
        <v>1922</v>
      </c>
      <c r="C1214" s="174"/>
      <c r="D1214" s="158">
        <v>6.38E-4</v>
      </c>
      <c r="E1214" s="159">
        <v>6.38E-4</v>
      </c>
      <c r="F1214" s="152">
        <v>100</v>
      </c>
      <c r="G1214" s="160" t="s">
        <v>450</v>
      </c>
      <c r="H1214" s="154"/>
    </row>
    <row r="1215" spans="1:9" ht="15" customHeight="1">
      <c r="A1215" s="172" t="s">
        <v>1923</v>
      </c>
      <c r="B1215" s="173" t="s">
        <v>2247</v>
      </c>
      <c r="C1215" s="174"/>
      <c r="D1215" s="158">
        <v>4.7600000000000002E-4</v>
      </c>
      <c r="E1215" s="159">
        <v>4.7600000000000002E-4</v>
      </c>
      <c r="F1215" s="152">
        <v>100</v>
      </c>
      <c r="G1215" s="160" t="s">
        <v>450</v>
      </c>
      <c r="H1215" s="154"/>
    </row>
    <row r="1216" spans="1:9" ht="15" customHeight="1">
      <c r="A1216" s="574" t="s">
        <v>1770</v>
      </c>
      <c r="B1216" s="557" t="s">
        <v>1924</v>
      </c>
      <c r="C1216" s="167" t="s">
        <v>365</v>
      </c>
      <c r="D1216" s="164">
        <v>0</v>
      </c>
      <c r="E1216" s="164">
        <v>0</v>
      </c>
      <c r="F1216" s="560">
        <v>98.07</v>
      </c>
      <c r="G1216" s="577" t="s">
        <v>1761</v>
      </c>
      <c r="H1216" s="154"/>
    </row>
    <row r="1217" spans="1:8" ht="15" customHeight="1">
      <c r="A1217" s="555"/>
      <c r="B1217" s="557"/>
      <c r="C1217" s="180" t="s">
        <v>886</v>
      </c>
      <c r="D1217" s="164">
        <v>0</v>
      </c>
      <c r="E1217" s="164">
        <v>0</v>
      </c>
      <c r="F1217" s="560"/>
      <c r="G1217" s="577"/>
      <c r="H1217" s="190"/>
    </row>
    <row r="1218" spans="1:8" ht="15" customHeight="1">
      <c r="A1218" s="555"/>
      <c r="B1218" s="557"/>
      <c r="C1218" s="180" t="s">
        <v>921</v>
      </c>
      <c r="D1218" s="181">
        <v>1.6699999999999999E-4</v>
      </c>
      <c r="E1218" s="181">
        <v>1.6699999999999999E-4</v>
      </c>
      <c r="F1218" s="560"/>
      <c r="G1218" s="577"/>
      <c r="H1218" s="190"/>
    </row>
    <row r="1219" spans="1:8" ht="15" customHeight="1">
      <c r="A1219" s="555"/>
      <c r="B1219" s="557"/>
      <c r="C1219" s="180" t="s">
        <v>920</v>
      </c>
      <c r="D1219" s="181">
        <v>2.13E-4</v>
      </c>
      <c r="E1219" s="181">
        <v>2.13E-4</v>
      </c>
      <c r="F1219" s="560"/>
      <c r="G1219" s="577"/>
      <c r="H1219" s="190"/>
    </row>
    <row r="1220" spans="1:8" ht="15" customHeight="1">
      <c r="A1220" s="555"/>
      <c r="B1220" s="557"/>
      <c r="C1220" s="180" t="s">
        <v>919</v>
      </c>
      <c r="D1220" s="181">
        <v>3.0499999999999999E-4</v>
      </c>
      <c r="E1220" s="181">
        <v>3.0499999999999999E-4</v>
      </c>
      <c r="F1220" s="560"/>
      <c r="G1220" s="577"/>
      <c r="H1220" s="190"/>
    </row>
    <row r="1221" spans="1:8" ht="15" customHeight="1">
      <c r="A1221" s="555"/>
      <c r="B1221" s="557"/>
      <c r="C1221" s="180" t="s">
        <v>918</v>
      </c>
      <c r="D1221" s="181">
        <v>3.97E-4</v>
      </c>
      <c r="E1221" s="181">
        <v>3.97E-4</v>
      </c>
      <c r="F1221" s="560"/>
      <c r="G1221" s="577"/>
      <c r="H1221" s="190"/>
    </row>
    <row r="1222" spans="1:8" ht="15" customHeight="1">
      <c r="A1222" s="555"/>
      <c r="B1222" s="557"/>
      <c r="C1222" s="176" t="s">
        <v>2161</v>
      </c>
      <c r="D1222" s="184">
        <v>4.57E-4</v>
      </c>
      <c r="E1222" s="181">
        <v>4.57E-4</v>
      </c>
      <c r="F1222" s="560"/>
      <c r="G1222" s="577"/>
      <c r="H1222" s="190"/>
    </row>
    <row r="1223" spans="1:8" ht="15" customHeight="1">
      <c r="A1223" s="575"/>
      <c r="B1223" s="576"/>
      <c r="C1223" s="170" t="s">
        <v>885</v>
      </c>
      <c r="D1223" s="171">
        <v>4.2499999999999998E-4</v>
      </c>
      <c r="E1223" s="171">
        <v>4.2499999999999998E-4</v>
      </c>
      <c r="F1223" s="560"/>
      <c r="G1223" s="578"/>
      <c r="H1223" s="190"/>
    </row>
    <row r="1224" spans="1:8" ht="15" customHeight="1">
      <c r="A1224" s="172" t="s">
        <v>1771</v>
      </c>
      <c r="B1224" s="173" t="s">
        <v>1794</v>
      </c>
      <c r="C1224" s="174"/>
      <c r="D1224" s="158">
        <v>5.7399999999999997E-4</v>
      </c>
      <c r="E1224" s="159">
        <v>5.7399999999999997E-4</v>
      </c>
      <c r="F1224" s="152">
        <v>92.05</v>
      </c>
      <c r="G1224" s="160" t="s">
        <v>1761</v>
      </c>
      <c r="H1224" s="154"/>
    </row>
    <row r="1225" spans="1:8" ht="15" customHeight="1">
      <c r="A1225" s="574" t="s">
        <v>1772</v>
      </c>
      <c r="B1225" s="557" t="s">
        <v>1925</v>
      </c>
      <c r="C1225" s="163" t="s">
        <v>365</v>
      </c>
      <c r="D1225" s="254">
        <v>5.4699999999999996E-4</v>
      </c>
      <c r="E1225" s="254">
        <v>5.4699999999999996E-4</v>
      </c>
      <c r="F1225" s="560">
        <v>100</v>
      </c>
      <c r="G1225" s="577" t="s">
        <v>450</v>
      </c>
      <c r="H1225" s="154"/>
    </row>
    <row r="1226" spans="1:8" ht="15" customHeight="1">
      <c r="A1226" s="575"/>
      <c r="B1226" s="576"/>
      <c r="C1226" s="170" t="s">
        <v>885</v>
      </c>
      <c r="D1226" s="151">
        <v>5.4699999999999996E-4</v>
      </c>
      <c r="E1226" s="151">
        <v>5.4699999999999996E-4</v>
      </c>
      <c r="F1226" s="560"/>
      <c r="G1226" s="578"/>
      <c r="H1226" s="190"/>
    </row>
    <row r="1227" spans="1:8" ht="15" customHeight="1">
      <c r="A1227" s="574" t="s">
        <v>1773</v>
      </c>
      <c r="B1227" s="557" t="s">
        <v>1799</v>
      </c>
      <c r="C1227" s="167" t="s">
        <v>365</v>
      </c>
      <c r="D1227" s="164">
        <v>0</v>
      </c>
      <c r="E1227" s="164">
        <v>0</v>
      </c>
      <c r="F1227" s="560">
        <v>100</v>
      </c>
      <c r="G1227" s="577" t="s">
        <v>450</v>
      </c>
      <c r="H1227" s="154"/>
    </row>
    <row r="1228" spans="1:8" ht="15" customHeight="1">
      <c r="A1228" s="555"/>
      <c r="B1228" s="557"/>
      <c r="C1228" s="176" t="s">
        <v>2143</v>
      </c>
      <c r="D1228" s="164">
        <v>5.9800000000000001E-4</v>
      </c>
      <c r="E1228" s="164">
        <v>5.9800000000000001E-4</v>
      </c>
      <c r="F1228" s="560"/>
      <c r="G1228" s="577"/>
      <c r="H1228" s="190"/>
    </row>
    <row r="1229" spans="1:8" ht="15" customHeight="1">
      <c r="A1229" s="575"/>
      <c r="B1229" s="576"/>
      <c r="C1229" s="170" t="s">
        <v>885</v>
      </c>
      <c r="D1229" s="171">
        <v>5.1800000000000001E-4</v>
      </c>
      <c r="E1229" s="171">
        <v>5.1800000000000001E-4</v>
      </c>
      <c r="F1229" s="560"/>
      <c r="G1229" s="578"/>
      <c r="H1229" s="190"/>
    </row>
    <row r="1230" spans="1:8" ht="15" customHeight="1">
      <c r="A1230" s="172" t="s">
        <v>1774</v>
      </c>
      <c r="B1230" s="172" t="s">
        <v>1808</v>
      </c>
      <c r="C1230" s="174"/>
      <c r="D1230" s="158">
        <v>4.8899999999999996E-4</v>
      </c>
      <c r="E1230" s="159">
        <v>4.8899999999999996E-4</v>
      </c>
      <c r="F1230" s="152">
        <v>100</v>
      </c>
      <c r="G1230" s="160" t="s">
        <v>450</v>
      </c>
      <c r="H1230" s="154"/>
    </row>
    <row r="1231" spans="1:8" ht="15" customHeight="1">
      <c r="A1231" s="245" t="s">
        <v>1926</v>
      </c>
      <c r="B1231" s="245" t="s">
        <v>1927</v>
      </c>
      <c r="C1231" s="232"/>
      <c r="D1231" s="233" t="s">
        <v>2139</v>
      </c>
      <c r="E1231" s="234" t="s">
        <v>2139</v>
      </c>
      <c r="F1231" s="205">
        <v>100</v>
      </c>
      <c r="G1231" s="247" t="s">
        <v>450</v>
      </c>
      <c r="H1231" s="154"/>
    </row>
    <row r="1232" spans="1:8" ht="15" customHeight="1">
      <c r="A1232" s="555" t="s">
        <v>1928</v>
      </c>
      <c r="B1232" s="556" t="s">
        <v>2057</v>
      </c>
      <c r="C1232" s="248" t="s">
        <v>365</v>
      </c>
      <c r="D1232" s="215">
        <v>2.0000000000000002E-5</v>
      </c>
      <c r="E1232" s="215">
        <v>2.0000000000000002E-5</v>
      </c>
      <c r="F1232" s="559">
        <v>100</v>
      </c>
      <c r="G1232" s="562" t="s">
        <v>450</v>
      </c>
      <c r="H1232" s="154"/>
    </row>
    <row r="1233" spans="1:8" ht="15" customHeight="1">
      <c r="A1233" s="555"/>
      <c r="B1233" s="558"/>
      <c r="C1233" s="216" t="s">
        <v>885</v>
      </c>
      <c r="D1233" s="249">
        <v>2.0000000000000002E-5</v>
      </c>
      <c r="E1233" s="249">
        <v>2.0000000000000002E-5</v>
      </c>
      <c r="F1233" s="561"/>
      <c r="G1233" s="564"/>
      <c r="H1233" s="154"/>
    </row>
    <row r="1234" spans="1:8" ht="15" customHeight="1">
      <c r="A1234" s="218" t="s">
        <v>1775</v>
      </c>
      <c r="B1234" s="219" t="s">
        <v>1780</v>
      </c>
      <c r="C1234" s="220"/>
      <c r="D1234" s="150">
        <v>8.8999999999999995E-5</v>
      </c>
      <c r="E1234" s="151">
        <v>8.8999999999999995E-5</v>
      </c>
      <c r="F1234" s="210">
        <v>100</v>
      </c>
      <c r="G1234" s="153" t="s">
        <v>450</v>
      </c>
      <c r="H1234" s="154"/>
    </row>
    <row r="1235" spans="1:8" ht="31.5" customHeight="1">
      <c r="A1235" s="172" t="s">
        <v>1929</v>
      </c>
      <c r="B1235" s="173" t="s">
        <v>1930</v>
      </c>
      <c r="C1235" s="174"/>
      <c r="D1235" s="158">
        <v>2.8899999999999998E-4</v>
      </c>
      <c r="E1235" s="159">
        <v>2.8899999999999998E-4</v>
      </c>
      <c r="F1235" s="152">
        <v>96.88</v>
      </c>
      <c r="G1235" s="160" t="s">
        <v>1864</v>
      </c>
      <c r="H1235" s="154"/>
    </row>
    <row r="1236" spans="1:8" ht="15" customHeight="1">
      <c r="A1236" s="172" t="s">
        <v>2085</v>
      </c>
      <c r="B1236" s="173" t="s">
        <v>2083</v>
      </c>
      <c r="C1236" s="174"/>
      <c r="D1236" s="158">
        <v>2.22E-4</v>
      </c>
      <c r="E1236" s="159">
        <v>2.22E-4</v>
      </c>
      <c r="F1236" s="152">
        <v>100</v>
      </c>
      <c r="G1236" s="160" t="s">
        <v>450</v>
      </c>
      <c r="H1236" s="154"/>
    </row>
    <row r="1237" spans="1:8" ht="15" customHeight="1">
      <c r="A1237" s="172" t="s">
        <v>1931</v>
      </c>
      <c r="B1237" s="173" t="s">
        <v>1932</v>
      </c>
      <c r="C1237" s="174"/>
      <c r="D1237" s="158">
        <v>5.7899999999999998E-4</v>
      </c>
      <c r="E1237" s="159">
        <v>5.7899999999999998E-4</v>
      </c>
      <c r="F1237" s="152">
        <v>82.89</v>
      </c>
      <c r="G1237" s="160" t="s">
        <v>1761</v>
      </c>
      <c r="H1237" s="154"/>
    </row>
    <row r="1238" spans="1:8" ht="15" customHeight="1">
      <c r="A1238" s="574" t="s">
        <v>2248</v>
      </c>
      <c r="B1238" s="557" t="s">
        <v>1934</v>
      </c>
      <c r="C1238" s="163" t="s">
        <v>365</v>
      </c>
      <c r="D1238" s="164">
        <v>0</v>
      </c>
      <c r="E1238" s="164">
        <v>0</v>
      </c>
      <c r="F1238" s="560">
        <v>100</v>
      </c>
      <c r="G1238" s="577" t="s">
        <v>450</v>
      </c>
      <c r="H1238" s="154"/>
    </row>
    <row r="1239" spans="1:8" ht="15" customHeight="1">
      <c r="A1239" s="575"/>
      <c r="B1239" s="576"/>
      <c r="C1239" s="170" t="s">
        <v>885</v>
      </c>
      <c r="D1239" s="151">
        <v>0</v>
      </c>
      <c r="E1239" s="151">
        <v>0</v>
      </c>
      <c r="F1239" s="560"/>
      <c r="G1239" s="578"/>
      <c r="H1239" s="190"/>
    </row>
    <row r="1240" spans="1:8" ht="15" customHeight="1">
      <c r="A1240" s="172" t="s">
        <v>1935</v>
      </c>
      <c r="B1240" s="172" t="s">
        <v>1936</v>
      </c>
      <c r="C1240" s="174"/>
      <c r="D1240" s="158">
        <v>4.28E-4</v>
      </c>
      <c r="E1240" s="159">
        <v>4.28E-4</v>
      </c>
      <c r="F1240" s="152">
        <v>21.66</v>
      </c>
      <c r="G1240" s="160" t="s">
        <v>1761</v>
      </c>
      <c r="H1240" s="192"/>
    </row>
    <row r="1241" spans="1:8" ht="15" customHeight="1">
      <c r="A1241" s="172" t="s">
        <v>1937</v>
      </c>
      <c r="B1241" s="173" t="s">
        <v>1938</v>
      </c>
      <c r="C1241" s="174"/>
      <c r="D1241" s="158">
        <v>2.31E-4</v>
      </c>
      <c r="E1241" s="159">
        <v>2.31E-4</v>
      </c>
      <c r="F1241" s="152">
        <v>100</v>
      </c>
      <c r="G1241" s="160" t="s">
        <v>450</v>
      </c>
      <c r="H1241" s="154"/>
    </row>
    <row r="1242" spans="1:8" ht="15" customHeight="1">
      <c r="A1242" s="172" t="s">
        <v>2249</v>
      </c>
      <c r="B1242" s="172" t="s">
        <v>2250</v>
      </c>
      <c r="C1242" s="174"/>
      <c r="D1242" s="158">
        <v>0</v>
      </c>
      <c r="E1242" s="159">
        <v>0</v>
      </c>
      <c r="F1242" s="152">
        <v>100</v>
      </c>
      <c r="G1242" s="160" t="s">
        <v>450</v>
      </c>
      <c r="H1242" s="185"/>
    </row>
    <row r="1243" spans="1:8" ht="15" customHeight="1">
      <c r="A1243" s="574" t="s">
        <v>2047</v>
      </c>
      <c r="B1243" s="557" t="s">
        <v>2045</v>
      </c>
      <c r="C1243" s="163" t="s">
        <v>365</v>
      </c>
      <c r="D1243" s="188">
        <v>3.0400000000000002E-4</v>
      </c>
      <c r="E1243" s="164">
        <v>3.0400000000000002E-4</v>
      </c>
      <c r="F1243" s="560">
        <v>100</v>
      </c>
      <c r="G1243" s="577" t="s">
        <v>450</v>
      </c>
      <c r="H1243" s="154"/>
    </row>
    <row r="1244" spans="1:8" ht="15" customHeight="1">
      <c r="A1244" s="575"/>
      <c r="B1244" s="576"/>
      <c r="C1244" s="170" t="s">
        <v>885</v>
      </c>
      <c r="D1244" s="203">
        <v>3.0400000000000002E-4</v>
      </c>
      <c r="E1244" s="151">
        <v>3.0400000000000002E-4</v>
      </c>
      <c r="F1244" s="560"/>
      <c r="G1244" s="578"/>
      <c r="H1244" s="190"/>
    </row>
    <row r="1245" spans="1:8" ht="15" customHeight="1">
      <c r="A1245" s="574" t="s">
        <v>2251</v>
      </c>
      <c r="B1245" s="579" t="s">
        <v>2252</v>
      </c>
      <c r="C1245" s="167" t="s">
        <v>365</v>
      </c>
      <c r="D1245" s="164">
        <v>2.9500000000000001E-4</v>
      </c>
      <c r="E1245" s="164">
        <v>2.9500000000000001E-4</v>
      </c>
      <c r="F1245" s="560">
        <v>90.21</v>
      </c>
      <c r="G1245" s="577" t="s">
        <v>1761</v>
      </c>
      <c r="H1245" s="154"/>
    </row>
    <row r="1246" spans="1:8" ht="15" customHeight="1">
      <c r="A1246" s="555"/>
      <c r="B1246" s="579"/>
      <c r="C1246" s="180" t="s">
        <v>886</v>
      </c>
      <c r="D1246" s="188">
        <v>4.2999999999999999E-4</v>
      </c>
      <c r="E1246" s="164">
        <v>4.2999999999999999E-4</v>
      </c>
      <c r="F1246" s="560"/>
      <c r="G1246" s="577"/>
      <c r="H1246" s="190"/>
    </row>
    <row r="1247" spans="1:8" ht="15" customHeight="1">
      <c r="A1247" s="555"/>
      <c r="B1247" s="579"/>
      <c r="C1247" s="186" t="s">
        <v>898</v>
      </c>
      <c r="D1247" s="181" t="s">
        <v>2139</v>
      </c>
      <c r="E1247" s="181" t="s">
        <v>2139</v>
      </c>
      <c r="F1247" s="560"/>
      <c r="G1247" s="577"/>
      <c r="H1247" s="190"/>
    </row>
    <row r="1248" spans="1:8" ht="15" customHeight="1">
      <c r="A1248" s="575"/>
      <c r="B1248" s="580"/>
      <c r="C1248" s="170" t="s">
        <v>885</v>
      </c>
      <c r="D1248" s="187">
        <v>1.023E-3</v>
      </c>
      <c r="E1248" s="171">
        <v>1.023E-3</v>
      </c>
      <c r="F1248" s="560"/>
      <c r="G1248" s="578"/>
      <c r="H1248" s="190"/>
    </row>
    <row r="1249" spans="1:8" ht="15" customHeight="1">
      <c r="A1249" s="574" t="s">
        <v>2030</v>
      </c>
      <c r="B1249" s="557" t="s">
        <v>2028</v>
      </c>
      <c r="C1249" s="163" t="s">
        <v>365</v>
      </c>
      <c r="D1249" s="164">
        <v>0</v>
      </c>
      <c r="E1249" s="164">
        <v>0</v>
      </c>
      <c r="F1249" s="560">
        <v>100</v>
      </c>
      <c r="G1249" s="577" t="s">
        <v>450</v>
      </c>
      <c r="H1249" s="154"/>
    </row>
    <row r="1250" spans="1:8" ht="15" customHeight="1">
      <c r="A1250" s="575"/>
      <c r="B1250" s="576"/>
      <c r="C1250" s="170" t="s">
        <v>885</v>
      </c>
      <c r="D1250" s="203">
        <v>0</v>
      </c>
      <c r="E1250" s="151">
        <v>0</v>
      </c>
      <c r="F1250" s="560"/>
      <c r="G1250" s="578"/>
      <c r="H1250" s="190"/>
    </row>
    <row r="1251" spans="1:8" ht="15" customHeight="1">
      <c r="A1251" s="172" t="s">
        <v>2253</v>
      </c>
      <c r="B1251" s="172" t="s">
        <v>2254</v>
      </c>
      <c r="C1251" s="174"/>
      <c r="D1251" s="158">
        <v>6.2500000000000001E-4</v>
      </c>
      <c r="E1251" s="159">
        <v>6.2500000000000001E-4</v>
      </c>
      <c r="F1251" s="152">
        <v>100</v>
      </c>
      <c r="G1251" s="160" t="s">
        <v>450</v>
      </c>
      <c r="H1251" s="185"/>
    </row>
    <row r="1252" spans="1:8" ht="15" customHeight="1">
      <c r="A1252" s="172" t="s">
        <v>1939</v>
      </c>
      <c r="B1252" s="173" t="s">
        <v>1940</v>
      </c>
      <c r="C1252" s="174"/>
      <c r="D1252" s="158">
        <v>6.1600000000000001E-4</v>
      </c>
      <c r="E1252" s="159">
        <v>6.1600000000000001E-4</v>
      </c>
      <c r="F1252" s="152">
        <v>100</v>
      </c>
      <c r="G1252" s="160" t="s">
        <v>450</v>
      </c>
      <c r="H1252" s="154"/>
    </row>
    <row r="1253" spans="1:8" ht="15" customHeight="1">
      <c r="A1253" s="574" t="s">
        <v>1941</v>
      </c>
      <c r="B1253" s="581" t="s">
        <v>1942</v>
      </c>
      <c r="C1253" s="167" t="s">
        <v>365</v>
      </c>
      <c r="D1253" s="164">
        <v>1.2899999999999999E-4</v>
      </c>
      <c r="E1253" s="164">
        <v>1.2899999999999999E-4</v>
      </c>
      <c r="F1253" s="560">
        <v>100</v>
      </c>
      <c r="G1253" s="577" t="s">
        <v>450</v>
      </c>
      <c r="H1253" s="192"/>
    </row>
    <row r="1254" spans="1:8" ht="15" customHeight="1">
      <c r="A1254" s="555"/>
      <c r="B1254" s="581"/>
      <c r="C1254" s="180" t="s">
        <v>886</v>
      </c>
      <c r="D1254" s="164">
        <v>1.4799999999999999E-4</v>
      </c>
      <c r="E1254" s="164">
        <v>1.4799999999999999E-4</v>
      </c>
      <c r="F1254" s="560"/>
      <c r="G1254" s="577"/>
    </row>
    <row r="1255" spans="1:8" ht="15" customHeight="1">
      <c r="A1255" s="555"/>
      <c r="B1255" s="581"/>
      <c r="C1255" s="186" t="s">
        <v>921</v>
      </c>
      <c r="D1255" s="181">
        <v>9.7999999999999997E-5</v>
      </c>
      <c r="E1255" s="181">
        <v>9.7999999999999997E-5</v>
      </c>
      <c r="F1255" s="560"/>
      <c r="G1255" s="577"/>
    </row>
    <row r="1256" spans="1:8" ht="15" customHeight="1">
      <c r="A1256" s="575"/>
      <c r="B1256" s="582"/>
      <c r="C1256" s="170" t="s">
        <v>885</v>
      </c>
      <c r="D1256" s="171">
        <v>1.2300000000000001E-4</v>
      </c>
      <c r="E1256" s="171">
        <v>1.2300000000000001E-4</v>
      </c>
      <c r="F1256" s="560"/>
      <c r="G1256" s="578"/>
    </row>
    <row r="1257" spans="1:8" ht="15" customHeight="1">
      <c r="A1257" s="172" t="s">
        <v>1943</v>
      </c>
      <c r="B1257" s="173" t="s">
        <v>1944</v>
      </c>
      <c r="C1257" s="174"/>
      <c r="D1257" s="158">
        <v>2.41E-4</v>
      </c>
      <c r="E1257" s="159">
        <v>2.41E-4</v>
      </c>
      <c r="F1257" s="152">
        <v>100</v>
      </c>
      <c r="G1257" s="160" t="s">
        <v>450</v>
      </c>
      <c r="H1257" s="154"/>
    </row>
    <row r="1258" spans="1:8" ht="15" customHeight="1">
      <c r="A1258" s="172" t="s">
        <v>1945</v>
      </c>
      <c r="B1258" s="173" t="s">
        <v>1946</v>
      </c>
      <c r="C1258" s="174"/>
      <c r="D1258" s="158">
        <v>9.3999999999999994E-5</v>
      </c>
      <c r="E1258" s="159">
        <v>9.3999999999999994E-5</v>
      </c>
      <c r="F1258" s="152">
        <v>100</v>
      </c>
      <c r="G1258" s="160" t="s">
        <v>450</v>
      </c>
      <c r="H1258" s="154"/>
    </row>
    <row r="1259" spans="1:8" ht="15" customHeight="1">
      <c r="A1259" s="245" t="s">
        <v>1947</v>
      </c>
      <c r="B1259" s="245" t="s">
        <v>1948</v>
      </c>
      <c r="C1259" s="232"/>
      <c r="D1259" s="252">
        <v>5.1099999999999995E-4</v>
      </c>
      <c r="E1259" s="255">
        <v>5.1099999999999995E-4</v>
      </c>
      <c r="F1259" s="205">
        <v>65.7</v>
      </c>
      <c r="G1259" s="247" t="s">
        <v>1761</v>
      </c>
      <c r="H1259" s="253"/>
    </row>
    <row r="1260" spans="1:8" ht="15" customHeight="1">
      <c r="A1260" s="555" t="s">
        <v>2255</v>
      </c>
      <c r="B1260" s="556" t="s">
        <v>2256</v>
      </c>
      <c r="C1260" s="213" t="s">
        <v>365</v>
      </c>
      <c r="D1260" s="215">
        <v>0</v>
      </c>
      <c r="E1260" s="215">
        <v>0</v>
      </c>
      <c r="F1260" s="559">
        <v>59.45</v>
      </c>
      <c r="G1260" s="562" t="s">
        <v>1864</v>
      </c>
      <c r="H1260" s="154"/>
    </row>
    <row r="1261" spans="1:8" ht="15" customHeight="1">
      <c r="A1261" s="555"/>
      <c r="B1261" s="557"/>
      <c r="C1261" s="176" t="s">
        <v>2143</v>
      </c>
      <c r="D1261" s="164">
        <v>5.8799999999999998E-4</v>
      </c>
      <c r="E1261" s="164">
        <v>5.8799999999999998E-4</v>
      </c>
      <c r="F1261" s="560"/>
      <c r="G1261" s="563"/>
      <c r="H1261" s="190"/>
    </row>
    <row r="1262" spans="1:8" ht="15" customHeight="1">
      <c r="A1262" s="555"/>
      <c r="B1262" s="558"/>
      <c r="C1262" s="216" t="s">
        <v>885</v>
      </c>
      <c r="D1262" s="217">
        <v>3.1E-4</v>
      </c>
      <c r="E1262" s="217">
        <v>3.1E-4</v>
      </c>
      <c r="F1262" s="561"/>
      <c r="G1262" s="564"/>
      <c r="H1262" s="190"/>
    </row>
    <row r="1263" spans="1:8" ht="15" customHeight="1">
      <c r="A1263" s="218" t="s">
        <v>2257</v>
      </c>
      <c r="B1263" s="218" t="s">
        <v>2258</v>
      </c>
      <c r="C1263" s="220"/>
      <c r="D1263" s="150">
        <v>3.0600000000000001E-4</v>
      </c>
      <c r="E1263" s="151">
        <v>3.0600000000000001E-4</v>
      </c>
      <c r="F1263" s="210">
        <v>100</v>
      </c>
      <c r="G1263" s="153" t="s">
        <v>450</v>
      </c>
      <c r="H1263" s="185"/>
    </row>
    <row r="1264" spans="1:8" ht="15" customHeight="1">
      <c r="A1264" s="172" t="s">
        <v>2259</v>
      </c>
      <c r="B1264" s="172" t="s">
        <v>2260</v>
      </c>
      <c r="C1264" s="174"/>
      <c r="D1264" s="158">
        <v>4.66E-4</v>
      </c>
      <c r="E1264" s="159">
        <v>4.66E-4</v>
      </c>
      <c r="F1264" s="152" t="s">
        <v>2140</v>
      </c>
      <c r="G1264" s="160" t="s">
        <v>450</v>
      </c>
      <c r="H1264" s="185"/>
    </row>
    <row r="1265" spans="1:9" ht="15" customHeight="1">
      <c r="A1265" s="574" t="s">
        <v>2261</v>
      </c>
      <c r="B1265" s="579" t="s">
        <v>2262</v>
      </c>
      <c r="C1265" s="163" t="s">
        <v>365</v>
      </c>
      <c r="D1265" s="201">
        <v>0</v>
      </c>
      <c r="E1265" s="202">
        <v>0</v>
      </c>
      <c r="F1265" s="560" t="s">
        <v>2140</v>
      </c>
      <c r="G1265" s="577" t="s">
        <v>450</v>
      </c>
      <c r="H1265" s="154"/>
      <c r="I1265" s="190"/>
    </row>
    <row r="1266" spans="1:9" ht="15" customHeight="1">
      <c r="A1266" s="575"/>
      <c r="B1266" s="580"/>
      <c r="C1266" s="170" t="s">
        <v>885</v>
      </c>
      <c r="D1266" s="151">
        <v>0</v>
      </c>
      <c r="E1266" s="151">
        <v>0</v>
      </c>
      <c r="F1266" s="560"/>
      <c r="G1266" s="578"/>
    </row>
    <row r="1267" spans="1:9" ht="15" customHeight="1">
      <c r="A1267" s="172" t="s">
        <v>2263</v>
      </c>
      <c r="B1267" s="172" t="s">
        <v>2264</v>
      </c>
      <c r="C1267" s="174"/>
      <c r="D1267" s="158">
        <v>4.7100000000000006E-4</v>
      </c>
      <c r="E1267" s="159">
        <v>4.7100000000000006E-4</v>
      </c>
      <c r="F1267" s="152">
        <v>100</v>
      </c>
      <c r="G1267" s="160" t="s">
        <v>450</v>
      </c>
      <c r="H1267" s="185"/>
    </row>
    <row r="1268" spans="1:9" ht="15" customHeight="1">
      <c r="A1268" s="574" t="s">
        <v>2265</v>
      </c>
      <c r="B1268" s="557" t="s">
        <v>2266</v>
      </c>
      <c r="C1268" s="167" t="s">
        <v>365</v>
      </c>
      <c r="D1268" s="164">
        <v>4.2700000000000002E-4</v>
      </c>
      <c r="E1268" s="164">
        <v>4.2700000000000002E-4</v>
      </c>
      <c r="F1268" s="560">
        <v>100</v>
      </c>
      <c r="G1268" s="577" t="s">
        <v>450</v>
      </c>
      <c r="H1268" s="154"/>
    </row>
    <row r="1269" spans="1:9" ht="15" customHeight="1">
      <c r="A1269" s="555"/>
      <c r="B1269" s="557"/>
      <c r="C1269" s="176" t="s">
        <v>2143</v>
      </c>
      <c r="D1269" s="164">
        <v>4.4499999999999997E-4</v>
      </c>
      <c r="E1269" s="164">
        <v>4.4499999999999997E-4</v>
      </c>
      <c r="F1269" s="560"/>
      <c r="G1269" s="577"/>
      <c r="H1269" s="190"/>
    </row>
    <row r="1270" spans="1:9" ht="15" customHeight="1">
      <c r="A1270" s="575"/>
      <c r="B1270" s="576"/>
      <c r="C1270" s="170" t="s">
        <v>885</v>
      </c>
      <c r="D1270" s="171">
        <v>4.3100000000000001E-4</v>
      </c>
      <c r="E1270" s="171">
        <v>4.3100000000000001E-4</v>
      </c>
      <c r="F1270" s="560"/>
      <c r="G1270" s="578"/>
      <c r="H1270" s="190"/>
    </row>
    <row r="1271" spans="1:9" ht="15" customHeight="1">
      <c r="A1271" s="172" t="s">
        <v>2267</v>
      </c>
      <c r="B1271" s="172" t="s">
        <v>2268</v>
      </c>
      <c r="C1271" s="174"/>
      <c r="D1271" s="158">
        <v>4.1899999999999999E-4</v>
      </c>
      <c r="E1271" s="159">
        <v>4.1899999999999999E-4</v>
      </c>
      <c r="F1271" s="152">
        <v>7.17</v>
      </c>
      <c r="G1271" s="160" t="s">
        <v>1761</v>
      </c>
      <c r="H1271" s="185"/>
    </row>
    <row r="1272" spans="1:9" ht="15" customHeight="1">
      <c r="A1272" s="172" t="s">
        <v>2269</v>
      </c>
      <c r="B1272" s="172" t="s">
        <v>2270</v>
      </c>
      <c r="C1272" s="174"/>
      <c r="D1272" s="158">
        <v>4.4700000000000002E-4</v>
      </c>
      <c r="E1272" s="159">
        <v>4.4700000000000002E-4</v>
      </c>
      <c r="F1272" s="152">
        <v>100</v>
      </c>
      <c r="G1272" s="160" t="s">
        <v>450</v>
      </c>
      <c r="H1272" s="185"/>
    </row>
    <row r="1273" spans="1:9" ht="15" customHeight="1">
      <c r="A1273" s="574" t="s">
        <v>2271</v>
      </c>
      <c r="B1273" s="557" t="s">
        <v>2272</v>
      </c>
      <c r="C1273" s="167" t="s">
        <v>365</v>
      </c>
      <c r="D1273" s="164">
        <v>0</v>
      </c>
      <c r="E1273" s="164">
        <v>0</v>
      </c>
      <c r="F1273" s="560" t="s">
        <v>2140</v>
      </c>
      <c r="G1273" s="577" t="s">
        <v>450</v>
      </c>
      <c r="H1273" s="154"/>
    </row>
    <row r="1274" spans="1:9" ht="15" customHeight="1">
      <c r="A1274" s="555"/>
      <c r="B1274" s="557"/>
      <c r="C1274" s="180" t="s">
        <v>886</v>
      </c>
      <c r="D1274" s="164">
        <v>0</v>
      </c>
      <c r="E1274" s="164">
        <v>0</v>
      </c>
      <c r="F1274" s="560"/>
      <c r="G1274" s="577"/>
      <c r="H1274" s="190"/>
    </row>
    <row r="1275" spans="1:9" ht="15" customHeight="1">
      <c r="A1275" s="555"/>
      <c r="B1275" s="557"/>
      <c r="C1275" s="186" t="s">
        <v>921</v>
      </c>
      <c r="D1275" s="181">
        <v>3.77E-4</v>
      </c>
      <c r="E1275" s="181">
        <v>3.77E-4</v>
      </c>
      <c r="F1275" s="560"/>
      <c r="G1275" s="577"/>
      <c r="H1275" s="190"/>
    </row>
    <row r="1276" spans="1:9" ht="15" customHeight="1">
      <c r="A1276" s="575"/>
      <c r="B1276" s="576"/>
      <c r="C1276" s="170" t="s">
        <v>885</v>
      </c>
      <c r="D1276" s="171" t="s">
        <v>2139</v>
      </c>
      <c r="E1276" s="171" t="s">
        <v>2139</v>
      </c>
      <c r="F1276" s="560"/>
      <c r="G1276" s="578"/>
      <c r="H1276" s="190"/>
    </row>
    <row r="1277" spans="1:9" ht="15" customHeight="1">
      <c r="A1277" s="574" t="s">
        <v>2273</v>
      </c>
      <c r="B1277" s="579" t="s">
        <v>2274</v>
      </c>
      <c r="C1277" s="163" t="s">
        <v>365</v>
      </c>
      <c r="D1277" s="201">
        <v>6.3599999999999996E-4</v>
      </c>
      <c r="E1277" s="202">
        <v>6.3599999999999996E-4</v>
      </c>
      <c r="F1277" s="560">
        <v>100</v>
      </c>
      <c r="G1277" s="577" t="s">
        <v>450</v>
      </c>
      <c r="H1277" s="154"/>
    </row>
    <row r="1278" spans="1:9" ht="15" customHeight="1">
      <c r="A1278" s="575"/>
      <c r="B1278" s="580"/>
      <c r="C1278" s="170" t="s">
        <v>885</v>
      </c>
      <c r="D1278" s="203">
        <v>6.3599999999999996E-4</v>
      </c>
      <c r="E1278" s="151">
        <v>6.3599999999999996E-4</v>
      </c>
      <c r="F1278" s="560"/>
      <c r="G1278" s="578"/>
      <c r="H1278" s="190"/>
    </row>
    <row r="1279" spans="1:9" ht="15" customHeight="1">
      <c r="A1279" s="172" t="s">
        <v>2275</v>
      </c>
      <c r="B1279" s="172" t="s">
        <v>2276</v>
      </c>
      <c r="C1279" s="174"/>
      <c r="D1279" s="158">
        <v>9.3899999999999995E-4</v>
      </c>
      <c r="E1279" s="159">
        <v>9.3899999999999995E-4</v>
      </c>
      <c r="F1279" s="152">
        <v>100</v>
      </c>
      <c r="G1279" s="160" t="s">
        <v>450</v>
      </c>
      <c r="H1279" s="185"/>
    </row>
    <row r="1280" spans="1:9" ht="15" customHeight="1">
      <c r="A1280" s="172" t="s">
        <v>2277</v>
      </c>
      <c r="B1280" s="172" t="s">
        <v>2278</v>
      </c>
      <c r="C1280" s="174"/>
      <c r="D1280" s="158">
        <v>5.5099999999999995E-4</v>
      </c>
      <c r="E1280" s="159">
        <v>5.5099999999999995E-4</v>
      </c>
      <c r="F1280" s="152">
        <v>100</v>
      </c>
      <c r="G1280" s="160" t="s">
        <v>450</v>
      </c>
      <c r="H1280" s="185"/>
    </row>
    <row r="1281" spans="1:9" ht="15" customHeight="1">
      <c r="A1281" s="574" t="s">
        <v>2279</v>
      </c>
      <c r="B1281" s="557" t="s">
        <v>2280</v>
      </c>
      <c r="C1281" s="167" t="s">
        <v>365</v>
      </c>
      <c r="D1281" s="164">
        <v>0</v>
      </c>
      <c r="E1281" s="164">
        <v>0</v>
      </c>
      <c r="F1281" s="560">
        <v>100</v>
      </c>
      <c r="G1281" s="577" t="s">
        <v>450</v>
      </c>
      <c r="H1281" s="154"/>
    </row>
    <row r="1282" spans="1:9" ht="15" customHeight="1">
      <c r="A1282" s="555"/>
      <c r="B1282" s="557"/>
      <c r="C1282" s="180" t="s">
        <v>886</v>
      </c>
      <c r="D1282" s="164">
        <v>3.9599999999999998E-4</v>
      </c>
      <c r="E1282" s="164">
        <v>3.9599999999999998E-4</v>
      </c>
      <c r="F1282" s="560"/>
      <c r="G1282" s="577"/>
      <c r="H1282" s="190"/>
    </row>
    <row r="1283" spans="1:9" ht="15" customHeight="1">
      <c r="A1283" s="555"/>
      <c r="B1283" s="557"/>
      <c r="C1283" s="186" t="s">
        <v>898</v>
      </c>
      <c r="D1283" s="181">
        <v>4.8799999999999999E-4</v>
      </c>
      <c r="E1283" s="181">
        <v>4.8799999999999999E-4</v>
      </c>
      <c r="F1283" s="560"/>
      <c r="G1283" s="577"/>
      <c r="H1283" s="190"/>
    </row>
    <row r="1284" spans="1:9" ht="15" customHeight="1">
      <c r="A1284" s="575"/>
      <c r="B1284" s="576"/>
      <c r="C1284" s="170" t="s">
        <v>885</v>
      </c>
      <c r="D1284" s="171">
        <v>4.6500000000000003E-4</v>
      </c>
      <c r="E1284" s="171">
        <v>4.6500000000000003E-4</v>
      </c>
      <c r="F1284" s="560"/>
      <c r="G1284" s="578"/>
      <c r="H1284" s="190"/>
    </row>
    <row r="1285" spans="1:9" ht="15" customHeight="1">
      <c r="A1285" s="574" t="s">
        <v>2281</v>
      </c>
      <c r="B1285" s="579" t="s">
        <v>2282</v>
      </c>
      <c r="C1285" s="163" t="s">
        <v>2207</v>
      </c>
      <c r="D1285" s="164">
        <v>3.7599999999999998E-4</v>
      </c>
      <c r="E1285" s="164">
        <v>3.7599999999999998E-4</v>
      </c>
      <c r="F1285" s="560">
        <v>2.35</v>
      </c>
      <c r="G1285" s="577" t="s">
        <v>2167</v>
      </c>
      <c r="H1285" s="154"/>
    </row>
    <row r="1286" spans="1:9" ht="15" customHeight="1">
      <c r="A1286" s="575"/>
      <c r="B1286" s="580"/>
      <c r="C1286" s="170" t="s">
        <v>885</v>
      </c>
      <c r="D1286" s="151">
        <v>3.7599999999999998E-4</v>
      </c>
      <c r="E1286" s="151">
        <v>3.7599999999999998E-4</v>
      </c>
      <c r="F1286" s="560"/>
      <c r="G1286" s="578"/>
      <c r="H1286" s="154"/>
    </row>
    <row r="1287" spans="1:9" ht="15" customHeight="1">
      <c r="A1287" s="245" t="s">
        <v>2283</v>
      </c>
      <c r="B1287" s="245" t="s">
        <v>2284</v>
      </c>
      <c r="C1287" s="232"/>
      <c r="D1287" s="233">
        <v>4.8700000000000007E-4</v>
      </c>
      <c r="E1287" s="234">
        <v>4.8700000000000007E-4</v>
      </c>
      <c r="F1287" s="205" t="s">
        <v>2140</v>
      </c>
      <c r="G1287" s="247" t="s">
        <v>450</v>
      </c>
      <c r="H1287" s="185"/>
    </row>
    <row r="1288" spans="1:9" ht="15" customHeight="1">
      <c r="A1288" s="555" t="s">
        <v>2285</v>
      </c>
      <c r="B1288" s="556" t="s">
        <v>2286</v>
      </c>
      <c r="C1288" s="213" t="s">
        <v>365</v>
      </c>
      <c r="D1288" s="215">
        <v>0</v>
      </c>
      <c r="E1288" s="215">
        <v>0</v>
      </c>
      <c r="F1288" s="559">
        <v>100</v>
      </c>
      <c r="G1288" s="562" t="s">
        <v>450</v>
      </c>
      <c r="H1288" s="154"/>
    </row>
    <row r="1289" spans="1:9" ht="15" customHeight="1">
      <c r="A1289" s="555"/>
      <c r="B1289" s="557"/>
      <c r="C1289" s="176" t="s">
        <v>2143</v>
      </c>
      <c r="D1289" s="164">
        <v>6.3100000000000005E-4</v>
      </c>
      <c r="E1289" s="164">
        <v>6.3100000000000005E-4</v>
      </c>
      <c r="F1289" s="560"/>
      <c r="G1289" s="563"/>
      <c r="H1289" s="190"/>
    </row>
    <row r="1290" spans="1:9" ht="15" customHeight="1">
      <c r="A1290" s="555"/>
      <c r="B1290" s="558"/>
      <c r="C1290" s="216" t="s">
        <v>885</v>
      </c>
      <c r="D1290" s="256">
        <v>5.5999999999999999E-5</v>
      </c>
      <c r="E1290" s="217">
        <v>5.5999999999999999E-5</v>
      </c>
      <c r="F1290" s="561"/>
      <c r="G1290" s="564"/>
      <c r="H1290" s="190"/>
    </row>
    <row r="1291" spans="1:9" ht="15" customHeight="1">
      <c r="A1291" s="218" t="s">
        <v>2287</v>
      </c>
      <c r="B1291" s="218" t="s">
        <v>2288</v>
      </c>
      <c r="C1291" s="220"/>
      <c r="D1291" s="150">
        <v>6.1700000000000004E-4</v>
      </c>
      <c r="E1291" s="151">
        <v>6.1700000000000004E-4</v>
      </c>
      <c r="F1291" s="210">
        <v>100</v>
      </c>
      <c r="G1291" s="153" t="s">
        <v>450</v>
      </c>
      <c r="H1291" s="154"/>
    </row>
    <row r="1294" spans="1:9">
      <c r="A1294" s="257" t="s">
        <v>444</v>
      </c>
      <c r="B1294" s="258"/>
      <c r="C1294" s="565"/>
      <c r="D1294" s="565"/>
      <c r="E1294" s="565"/>
      <c r="F1294" s="565"/>
      <c r="G1294" s="565"/>
      <c r="H1294" s="198"/>
    </row>
    <row r="1295" spans="1:9">
      <c r="A1295" s="566" t="s">
        <v>443</v>
      </c>
      <c r="B1295" s="566" t="s">
        <v>442</v>
      </c>
      <c r="C1295" s="259" t="s">
        <v>1949</v>
      </c>
      <c r="D1295" s="568" t="s">
        <v>1950</v>
      </c>
      <c r="E1295" s="569"/>
      <c r="F1295" s="570" t="s">
        <v>1842</v>
      </c>
      <c r="G1295" s="572" t="s">
        <v>441</v>
      </c>
      <c r="H1295" s="198"/>
      <c r="I1295" s="198"/>
    </row>
    <row r="1296" spans="1:9">
      <c r="A1296" s="567"/>
      <c r="B1296" s="567"/>
      <c r="C1296" s="260" t="s">
        <v>2138</v>
      </c>
      <c r="D1296" s="550" t="s">
        <v>2138</v>
      </c>
      <c r="E1296" s="551"/>
      <c r="F1296" s="571"/>
      <c r="G1296" s="573"/>
      <c r="H1296" s="198"/>
    </row>
    <row r="1297" spans="1:9">
      <c r="A1297" s="261">
        <v>1</v>
      </c>
      <c r="B1297" s="262" t="s">
        <v>1951</v>
      </c>
      <c r="C1297" s="175">
        <v>4.2299999999999998E-4</v>
      </c>
      <c r="D1297" s="263"/>
      <c r="E1297" s="175">
        <v>4.2299999999999998E-4</v>
      </c>
      <c r="F1297" s="264"/>
      <c r="G1297" s="265"/>
      <c r="H1297" s="198"/>
    </row>
    <row r="1298" spans="1:9">
      <c r="A1298" s="261">
        <v>2</v>
      </c>
      <c r="B1298" s="262" t="s">
        <v>1952</v>
      </c>
      <c r="C1298" s="175">
        <v>4.2299999999999998E-4</v>
      </c>
      <c r="D1298" s="266"/>
      <c r="E1298" s="175">
        <v>4.2299999999999998E-4</v>
      </c>
      <c r="F1298" s="264"/>
      <c r="G1298" s="265"/>
      <c r="H1298" s="198"/>
    </row>
    <row r="1299" spans="1:9">
      <c r="A1299" s="261">
        <v>3</v>
      </c>
      <c r="B1299" s="262" t="s">
        <v>1953</v>
      </c>
      <c r="C1299" s="175">
        <v>4.2299999999999998E-4</v>
      </c>
      <c r="D1299" s="266"/>
      <c r="E1299" s="175">
        <v>4.2299999999999998E-4</v>
      </c>
      <c r="F1299" s="264"/>
      <c r="G1299" s="265"/>
      <c r="H1299" s="185"/>
    </row>
    <row r="1300" spans="1:9">
      <c r="A1300" s="261">
        <v>4</v>
      </c>
      <c r="B1300" s="262" t="s">
        <v>1954</v>
      </c>
      <c r="C1300" s="175">
        <v>4.2299999999999998E-4</v>
      </c>
      <c r="D1300" s="263"/>
      <c r="E1300" s="175">
        <v>4.2299999999999998E-4</v>
      </c>
      <c r="F1300" s="264"/>
      <c r="G1300" s="265"/>
      <c r="H1300" s="198"/>
    </row>
    <row r="1301" spans="1:9">
      <c r="A1301" s="261">
        <v>5</v>
      </c>
      <c r="B1301" s="261" t="s">
        <v>1955</v>
      </c>
      <c r="C1301" s="175">
        <v>4.2299999999999998E-4</v>
      </c>
      <c r="D1301" s="263"/>
      <c r="E1301" s="175">
        <v>4.2299999999999998E-4</v>
      </c>
      <c r="F1301" s="264"/>
      <c r="G1301" s="265"/>
      <c r="H1301" s="198"/>
    </row>
    <row r="1302" spans="1:9">
      <c r="A1302" s="261">
        <v>6</v>
      </c>
      <c r="B1302" s="261" t="s">
        <v>1956</v>
      </c>
      <c r="C1302" s="175">
        <v>4.2299999999999998E-4</v>
      </c>
      <c r="D1302" s="263"/>
      <c r="E1302" s="175">
        <v>4.2299999999999998E-4</v>
      </c>
      <c r="F1302" s="264"/>
      <c r="G1302" s="265"/>
      <c r="H1302" s="198"/>
    </row>
    <row r="1303" spans="1:9">
      <c r="A1303" s="261">
        <v>7</v>
      </c>
      <c r="B1303" s="267" t="s">
        <v>1957</v>
      </c>
      <c r="C1303" s="175">
        <v>4.2299999999999998E-4</v>
      </c>
      <c r="D1303" s="263"/>
      <c r="E1303" s="175">
        <v>4.2299999999999998E-4</v>
      </c>
      <c r="F1303" s="264"/>
      <c r="G1303" s="265"/>
      <c r="H1303" s="198"/>
    </row>
    <row r="1304" spans="1:9">
      <c r="A1304" s="261">
        <v>8</v>
      </c>
      <c r="B1304" s="261" t="s">
        <v>1958</v>
      </c>
      <c r="C1304" s="175">
        <v>4.2299999999999998E-4</v>
      </c>
      <c r="D1304" s="263"/>
      <c r="E1304" s="175">
        <v>4.2299999999999998E-4</v>
      </c>
      <c r="F1304" s="264"/>
      <c r="G1304" s="265"/>
      <c r="H1304" s="198"/>
    </row>
    <row r="1305" spans="1:9">
      <c r="A1305" s="261">
        <v>9</v>
      </c>
      <c r="B1305" s="261" t="s">
        <v>1959</v>
      </c>
      <c r="C1305" s="175">
        <v>4.2299999999999998E-4</v>
      </c>
      <c r="D1305" s="268"/>
      <c r="E1305" s="175">
        <v>4.2299999999999998E-4</v>
      </c>
      <c r="F1305" s="264"/>
      <c r="G1305" s="265"/>
      <c r="H1305" s="198"/>
    </row>
    <row r="1306" spans="1:9" ht="18.75">
      <c r="A1306" s="261">
        <v>10</v>
      </c>
      <c r="B1306" s="261" t="s">
        <v>90</v>
      </c>
      <c r="C1306" s="269">
        <v>7.0699999999999995E-4</v>
      </c>
      <c r="D1306" s="263"/>
      <c r="E1306" s="269">
        <v>7.0699999999999995E-4</v>
      </c>
      <c r="F1306" s="265">
        <v>99.15</v>
      </c>
      <c r="G1306" s="270" t="s">
        <v>1844</v>
      </c>
      <c r="H1306" s="271"/>
    </row>
    <row r="1307" spans="1:9" ht="28.5" customHeight="1">
      <c r="B1307" s="272"/>
      <c r="C1307" s="552" t="s">
        <v>2289</v>
      </c>
      <c r="D1307" s="552"/>
      <c r="E1307" s="552"/>
      <c r="F1307" s="552"/>
      <c r="G1307" s="552"/>
      <c r="H1307" s="198"/>
      <c r="I1307" s="198"/>
    </row>
    <row r="1308" spans="1:9">
      <c r="B1308" s="273"/>
      <c r="D1308" s="275"/>
      <c r="F1308" s="276"/>
      <c r="G1308" s="277"/>
      <c r="H1308" s="140"/>
    </row>
    <row r="1309" spans="1:9">
      <c r="B1309" s="191" t="s">
        <v>2290</v>
      </c>
      <c r="C1309" s="157">
        <v>4.1599999999999997E-4</v>
      </c>
      <c r="D1309" s="278"/>
      <c r="E1309" s="279"/>
      <c r="F1309" s="276"/>
      <c r="G1309" s="277"/>
      <c r="H1309" s="140"/>
    </row>
    <row r="1310" spans="1:9">
      <c r="B1310" s="193"/>
      <c r="C1310" s="279"/>
      <c r="D1310" s="278"/>
      <c r="E1310" s="279"/>
      <c r="F1310" s="276"/>
      <c r="G1310" s="277"/>
      <c r="H1310" s="140"/>
    </row>
    <row r="1311" spans="1:9">
      <c r="B1311" s="280"/>
      <c r="C1311" s="280"/>
      <c r="D1311" s="280"/>
      <c r="E1311" s="280"/>
      <c r="F1311" s="280"/>
      <c r="G1311" s="273"/>
      <c r="H1311" s="140"/>
    </row>
    <row r="1312" spans="1:9">
      <c r="A1312" s="553" t="s">
        <v>2291</v>
      </c>
      <c r="B1312" s="553"/>
      <c r="C1312" s="553"/>
      <c r="D1312" s="553"/>
      <c r="E1312" s="553"/>
      <c r="F1312" s="553"/>
      <c r="G1312" s="553"/>
      <c r="H1312" s="198"/>
    </row>
    <row r="1313" spans="1:8" s="281" customFormat="1" ht="43.5" customHeight="1">
      <c r="A1313" s="554" t="s">
        <v>2292</v>
      </c>
      <c r="B1313" s="554"/>
      <c r="C1313" s="554"/>
      <c r="D1313" s="554"/>
      <c r="E1313" s="554"/>
      <c r="F1313" s="554"/>
      <c r="G1313" s="554"/>
    </row>
    <row r="1314" spans="1:8">
      <c r="A1314" s="282"/>
      <c r="B1314" s="283" t="s">
        <v>2293</v>
      </c>
      <c r="C1314" s="175">
        <v>4.2299999999999998E-4</v>
      </c>
      <c r="D1314" s="284"/>
      <c r="E1314" s="284"/>
      <c r="F1314" s="140"/>
      <c r="G1314" s="140"/>
      <c r="H1314" s="140"/>
    </row>
    <row r="1315" spans="1:8">
      <c r="B1315" s="191" t="s">
        <v>2294</v>
      </c>
      <c r="C1315" s="285" t="s">
        <v>2295</v>
      </c>
      <c r="D1315" s="275"/>
      <c r="H1315" s="140"/>
    </row>
    <row r="1316" spans="1:8">
      <c r="B1316" s="286" t="s">
        <v>2296</v>
      </c>
      <c r="C1316" s="285" t="s">
        <v>2295</v>
      </c>
      <c r="D1316" s="275"/>
      <c r="H1316" s="140"/>
    </row>
  </sheetData>
  <mergeCells count="976">
    <mergeCell ref="H2:H4"/>
    <mergeCell ref="A3:G3"/>
    <mergeCell ref="A4:G4"/>
    <mergeCell ref="A7:A8"/>
    <mergeCell ref="B7:B8"/>
    <mergeCell ref="C7:C8"/>
    <mergeCell ref="F7:F8"/>
    <mergeCell ref="G7:G8"/>
    <mergeCell ref="A11:A12"/>
    <mergeCell ref="B11:B12"/>
    <mergeCell ref="F11:F12"/>
    <mergeCell ref="G11:G12"/>
    <mergeCell ref="A13:A15"/>
    <mergeCell ref="B13:B15"/>
    <mergeCell ref="F13:F15"/>
    <mergeCell ref="G13:G15"/>
    <mergeCell ref="A1:G1"/>
    <mergeCell ref="A2:G2"/>
    <mergeCell ref="A27:A31"/>
    <mergeCell ref="B27:B31"/>
    <mergeCell ref="F27:F31"/>
    <mergeCell ref="G27:G31"/>
    <mergeCell ref="A32:A36"/>
    <mergeCell ref="B32:B36"/>
    <mergeCell ref="F32:F36"/>
    <mergeCell ref="G32:G36"/>
    <mergeCell ref="A17:A19"/>
    <mergeCell ref="B17:B19"/>
    <mergeCell ref="F17:F19"/>
    <mergeCell ref="G17:G19"/>
    <mergeCell ref="A20:A26"/>
    <mergeCell ref="B20:B26"/>
    <mergeCell ref="F20:F26"/>
    <mergeCell ref="G20:G26"/>
    <mergeCell ref="A43:A45"/>
    <mergeCell ref="B43:B45"/>
    <mergeCell ref="F43:F45"/>
    <mergeCell ref="G43:G45"/>
    <mergeCell ref="A46:A57"/>
    <mergeCell ref="B46:B57"/>
    <mergeCell ref="F46:F57"/>
    <mergeCell ref="G46:G57"/>
    <mergeCell ref="A37:A39"/>
    <mergeCell ref="B37:B39"/>
    <mergeCell ref="F37:F39"/>
    <mergeCell ref="G37:G39"/>
    <mergeCell ref="A40:A42"/>
    <mergeCell ref="B40:B42"/>
    <mergeCell ref="F40:F42"/>
    <mergeCell ref="G40:G42"/>
    <mergeCell ref="A66:A68"/>
    <mergeCell ref="B66:B68"/>
    <mergeCell ref="F66:F68"/>
    <mergeCell ref="G66:G68"/>
    <mergeCell ref="A69:A73"/>
    <mergeCell ref="B69:B73"/>
    <mergeCell ref="F69:F73"/>
    <mergeCell ref="G69:G73"/>
    <mergeCell ref="A58:A61"/>
    <mergeCell ref="B58:B61"/>
    <mergeCell ref="F58:F61"/>
    <mergeCell ref="G58:G61"/>
    <mergeCell ref="A62:A65"/>
    <mergeCell ref="B62:B65"/>
    <mergeCell ref="F62:F65"/>
    <mergeCell ref="G62:G65"/>
    <mergeCell ref="A86:A104"/>
    <mergeCell ref="B86:B104"/>
    <mergeCell ref="F86:F104"/>
    <mergeCell ref="G86:G104"/>
    <mergeCell ref="A105:A107"/>
    <mergeCell ref="B105:B107"/>
    <mergeCell ref="F105:F107"/>
    <mergeCell ref="G105:G107"/>
    <mergeCell ref="A74:A77"/>
    <mergeCell ref="B74:B77"/>
    <mergeCell ref="F74:F77"/>
    <mergeCell ref="G74:G77"/>
    <mergeCell ref="A79:A85"/>
    <mergeCell ref="B79:B85"/>
    <mergeCell ref="F79:F85"/>
    <mergeCell ref="G79:G85"/>
    <mergeCell ref="A127:A132"/>
    <mergeCell ref="B127:B132"/>
    <mergeCell ref="F127:F132"/>
    <mergeCell ref="G127:G132"/>
    <mergeCell ref="A133:A135"/>
    <mergeCell ref="B133:B135"/>
    <mergeCell ref="F133:F135"/>
    <mergeCell ref="G133:G135"/>
    <mergeCell ref="A108:A112"/>
    <mergeCell ref="B108:B112"/>
    <mergeCell ref="F108:F112"/>
    <mergeCell ref="G108:G112"/>
    <mergeCell ref="A113:A124"/>
    <mergeCell ref="B113:B124"/>
    <mergeCell ref="F113:F124"/>
    <mergeCell ref="G113:G124"/>
    <mergeCell ref="A143:A145"/>
    <mergeCell ref="B143:B145"/>
    <mergeCell ref="F143:F145"/>
    <mergeCell ref="G143:G145"/>
    <mergeCell ref="A146:A150"/>
    <mergeCell ref="B146:B150"/>
    <mergeCell ref="F146:F150"/>
    <mergeCell ref="G146:G150"/>
    <mergeCell ref="A136:A138"/>
    <mergeCell ref="B136:B138"/>
    <mergeCell ref="F136:F138"/>
    <mergeCell ref="G136:G138"/>
    <mergeCell ref="A140:A142"/>
    <mergeCell ref="B140:B142"/>
    <mergeCell ref="F140:F142"/>
    <mergeCell ref="G140:G142"/>
    <mergeCell ref="A164:A170"/>
    <mergeCell ref="B164:B170"/>
    <mergeCell ref="F164:F170"/>
    <mergeCell ref="G164:G170"/>
    <mergeCell ref="A172:A176"/>
    <mergeCell ref="B172:B176"/>
    <mergeCell ref="F172:F176"/>
    <mergeCell ref="G172:G176"/>
    <mergeCell ref="A152:A159"/>
    <mergeCell ref="B152:B159"/>
    <mergeCell ref="F152:F159"/>
    <mergeCell ref="G152:G159"/>
    <mergeCell ref="A160:A163"/>
    <mergeCell ref="B160:B163"/>
    <mergeCell ref="F160:F163"/>
    <mergeCell ref="G160:G163"/>
    <mergeCell ref="A190:A195"/>
    <mergeCell ref="B190:B195"/>
    <mergeCell ref="F190:F195"/>
    <mergeCell ref="G190:G195"/>
    <mergeCell ref="A196:A201"/>
    <mergeCell ref="B196:B201"/>
    <mergeCell ref="F196:F201"/>
    <mergeCell ref="G196:G201"/>
    <mergeCell ref="A177:A185"/>
    <mergeCell ref="B177:B185"/>
    <mergeCell ref="F177:F185"/>
    <mergeCell ref="G177:G185"/>
    <mergeCell ref="A187:A189"/>
    <mergeCell ref="B187:B189"/>
    <mergeCell ref="F187:F189"/>
    <mergeCell ref="G187:G189"/>
    <mergeCell ref="A208:A210"/>
    <mergeCell ref="B208:B210"/>
    <mergeCell ref="F208:F210"/>
    <mergeCell ref="G208:G210"/>
    <mergeCell ref="A211:A217"/>
    <mergeCell ref="B211:B217"/>
    <mergeCell ref="F211:F217"/>
    <mergeCell ref="G211:G217"/>
    <mergeCell ref="A202:A204"/>
    <mergeCell ref="B202:B204"/>
    <mergeCell ref="F202:F204"/>
    <mergeCell ref="G202:G204"/>
    <mergeCell ref="A205:A207"/>
    <mergeCell ref="B205:B207"/>
    <mergeCell ref="F205:F207"/>
    <mergeCell ref="G205:G207"/>
    <mergeCell ref="A228:A231"/>
    <mergeCell ref="B228:B231"/>
    <mergeCell ref="F228:F231"/>
    <mergeCell ref="G228:G231"/>
    <mergeCell ref="A232:A234"/>
    <mergeCell ref="B232:B234"/>
    <mergeCell ref="F232:F234"/>
    <mergeCell ref="G232:G234"/>
    <mergeCell ref="A218:A220"/>
    <mergeCell ref="B218:B220"/>
    <mergeCell ref="F218:F220"/>
    <mergeCell ref="G218:G220"/>
    <mergeCell ref="A221:A227"/>
    <mergeCell ref="B221:B227"/>
    <mergeCell ref="F221:F227"/>
    <mergeCell ref="G221:G227"/>
    <mergeCell ref="A250:A257"/>
    <mergeCell ref="B250:B257"/>
    <mergeCell ref="F250:F257"/>
    <mergeCell ref="G250:G257"/>
    <mergeCell ref="A258:A261"/>
    <mergeCell ref="B258:B261"/>
    <mergeCell ref="F258:F261"/>
    <mergeCell ref="G258:G261"/>
    <mergeCell ref="A235:A240"/>
    <mergeCell ref="B235:B240"/>
    <mergeCell ref="F235:F240"/>
    <mergeCell ref="G235:G240"/>
    <mergeCell ref="A242:A249"/>
    <mergeCell ref="B242:B249"/>
    <mergeCell ref="F242:F249"/>
    <mergeCell ref="G242:G249"/>
    <mergeCell ref="A274:A277"/>
    <mergeCell ref="B274:B277"/>
    <mergeCell ref="F274:F277"/>
    <mergeCell ref="G274:G277"/>
    <mergeCell ref="A280:A283"/>
    <mergeCell ref="B280:B283"/>
    <mergeCell ref="F280:F283"/>
    <mergeCell ref="G280:G283"/>
    <mergeCell ref="A262:A265"/>
    <mergeCell ref="B262:B265"/>
    <mergeCell ref="F262:F265"/>
    <mergeCell ref="G262:G265"/>
    <mergeCell ref="A268:A273"/>
    <mergeCell ref="B268:B273"/>
    <mergeCell ref="F268:F273"/>
    <mergeCell ref="G268:G273"/>
    <mergeCell ref="A290:A293"/>
    <mergeCell ref="B290:B293"/>
    <mergeCell ref="F290:F293"/>
    <mergeCell ref="G290:G293"/>
    <mergeCell ref="A294:A302"/>
    <mergeCell ref="B294:B302"/>
    <mergeCell ref="F294:F302"/>
    <mergeCell ref="G294:G302"/>
    <mergeCell ref="A284:A286"/>
    <mergeCell ref="B284:B286"/>
    <mergeCell ref="F284:F286"/>
    <mergeCell ref="G284:G286"/>
    <mergeCell ref="A287:A289"/>
    <mergeCell ref="B287:B289"/>
    <mergeCell ref="F287:F289"/>
    <mergeCell ref="G287:G289"/>
    <mergeCell ref="A311:A315"/>
    <mergeCell ref="B311:B315"/>
    <mergeCell ref="F311:F315"/>
    <mergeCell ref="G311:G315"/>
    <mergeCell ref="A317:A320"/>
    <mergeCell ref="B317:B320"/>
    <mergeCell ref="F317:F320"/>
    <mergeCell ref="G317:G320"/>
    <mergeCell ref="A303:A306"/>
    <mergeCell ref="B303:B306"/>
    <mergeCell ref="F303:F306"/>
    <mergeCell ref="G303:G306"/>
    <mergeCell ref="A307:A310"/>
    <mergeCell ref="B307:B310"/>
    <mergeCell ref="F307:F310"/>
    <mergeCell ref="G307:G310"/>
    <mergeCell ref="A335:A337"/>
    <mergeCell ref="B335:B337"/>
    <mergeCell ref="F335:F337"/>
    <mergeCell ref="G335:G337"/>
    <mergeCell ref="A338:A348"/>
    <mergeCell ref="B338:B348"/>
    <mergeCell ref="F338:F348"/>
    <mergeCell ref="G338:G348"/>
    <mergeCell ref="A321:A323"/>
    <mergeCell ref="B321:B323"/>
    <mergeCell ref="F321:F323"/>
    <mergeCell ref="G321:G323"/>
    <mergeCell ref="A326:A333"/>
    <mergeCell ref="B326:B333"/>
    <mergeCell ref="F326:F333"/>
    <mergeCell ref="G326:G333"/>
    <mergeCell ref="A366:A368"/>
    <mergeCell ref="B366:B368"/>
    <mergeCell ref="F366:F368"/>
    <mergeCell ref="G366:G368"/>
    <mergeCell ref="A369:A372"/>
    <mergeCell ref="B369:B372"/>
    <mergeCell ref="F369:F372"/>
    <mergeCell ref="G369:G372"/>
    <mergeCell ref="A349:A360"/>
    <mergeCell ref="B349:B360"/>
    <mergeCell ref="F349:F360"/>
    <mergeCell ref="G349:G360"/>
    <mergeCell ref="A362:A365"/>
    <mergeCell ref="B362:B365"/>
    <mergeCell ref="F362:F365"/>
    <mergeCell ref="G362:G365"/>
    <mergeCell ref="A381:A384"/>
    <mergeCell ref="B381:B384"/>
    <mergeCell ref="F381:F384"/>
    <mergeCell ref="G381:G384"/>
    <mergeCell ref="A385:A387"/>
    <mergeCell ref="B385:B387"/>
    <mergeCell ref="F385:F387"/>
    <mergeCell ref="G385:G387"/>
    <mergeCell ref="A374:A376"/>
    <mergeCell ref="B374:B376"/>
    <mergeCell ref="F374:F376"/>
    <mergeCell ref="G374:G376"/>
    <mergeCell ref="A377:A380"/>
    <mergeCell ref="B377:B380"/>
    <mergeCell ref="F377:F380"/>
    <mergeCell ref="G377:G380"/>
    <mergeCell ref="A395:A398"/>
    <mergeCell ref="B395:B398"/>
    <mergeCell ref="F395:F398"/>
    <mergeCell ref="G395:G398"/>
    <mergeCell ref="A399:A401"/>
    <mergeCell ref="B399:B401"/>
    <mergeCell ref="F399:F401"/>
    <mergeCell ref="G399:G401"/>
    <mergeCell ref="A388:A389"/>
    <mergeCell ref="B388:B389"/>
    <mergeCell ref="F388:F389"/>
    <mergeCell ref="G388:G389"/>
    <mergeCell ref="A391:A394"/>
    <mergeCell ref="B391:B394"/>
    <mergeCell ref="F391:F394"/>
    <mergeCell ref="G391:G394"/>
    <mergeCell ref="A412:A414"/>
    <mergeCell ref="B412:B414"/>
    <mergeCell ref="F412:F414"/>
    <mergeCell ref="G412:G414"/>
    <mergeCell ref="A416:A419"/>
    <mergeCell ref="B416:B419"/>
    <mergeCell ref="F416:F419"/>
    <mergeCell ref="G416:G419"/>
    <mergeCell ref="A402:A404"/>
    <mergeCell ref="B402:B404"/>
    <mergeCell ref="F402:F404"/>
    <mergeCell ref="G402:G404"/>
    <mergeCell ref="A405:A410"/>
    <mergeCell ref="B405:B410"/>
    <mergeCell ref="F405:F410"/>
    <mergeCell ref="G405:G410"/>
    <mergeCell ref="A429:A433"/>
    <mergeCell ref="B429:B433"/>
    <mergeCell ref="F429:F433"/>
    <mergeCell ref="G429:G433"/>
    <mergeCell ref="A434:A436"/>
    <mergeCell ref="B434:B436"/>
    <mergeCell ref="F434:F436"/>
    <mergeCell ref="G434:G436"/>
    <mergeCell ref="A420:A423"/>
    <mergeCell ref="B420:B423"/>
    <mergeCell ref="F420:F423"/>
    <mergeCell ref="G420:G423"/>
    <mergeCell ref="A426:A428"/>
    <mergeCell ref="B426:B428"/>
    <mergeCell ref="F426:F428"/>
    <mergeCell ref="G426:G428"/>
    <mergeCell ref="A446:A448"/>
    <mergeCell ref="B446:B448"/>
    <mergeCell ref="F446:F448"/>
    <mergeCell ref="G446:G448"/>
    <mergeCell ref="A449:A455"/>
    <mergeCell ref="B449:B455"/>
    <mergeCell ref="F449:F455"/>
    <mergeCell ref="G449:G455"/>
    <mergeCell ref="A438:A440"/>
    <mergeCell ref="B438:B440"/>
    <mergeCell ref="F438:F440"/>
    <mergeCell ref="G438:G440"/>
    <mergeCell ref="A442:A444"/>
    <mergeCell ref="B442:B444"/>
    <mergeCell ref="F442:F444"/>
    <mergeCell ref="G442:G444"/>
    <mergeCell ref="A465:A467"/>
    <mergeCell ref="B465:B467"/>
    <mergeCell ref="F465:F467"/>
    <mergeCell ref="G465:G467"/>
    <mergeCell ref="A468:A470"/>
    <mergeCell ref="B468:B470"/>
    <mergeCell ref="F468:F470"/>
    <mergeCell ref="G468:G470"/>
    <mergeCell ref="A456:A458"/>
    <mergeCell ref="B456:B458"/>
    <mergeCell ref="F456:F458"/>
    <mergeCell ref="G456:G458"/>
    <mergeCell ref="A461:A463"/>
    <mergeCell ref="B461:B463"/>
    <mergeCell ref="F461:F463"/>
    <mergeCell ref="G461:G463"/>
    <mergeCell ref="A484:A489"/>
    <mergeCell ref="B484:B489"/>
    <mergeCell ref="F484:F489"/>
    <mergeCell ref="G484:G489"/>
    <mergeCell ref="A490:A492"/>
    <mergeCell ref="B490:B492"/>
    <mergeCell ref="F490:F492"/>
    <mergeCell ref="G490:G492"/>
    <mergeCell ref="A471:A479"/>
    <mergeCell ref="B471:B479"/>
    <mergeCell ref="F471:F479"/>
    <mergeCell ref="G471:G479"/>
    <mergeCell ref="A480:A482"/>
    <mergeCell ref="B480:B482"/>
    <mergeCell ref="F480:F482"/>
    <mergeCell ref="G480:G482"/>
    <mergeCell ref="A506:A507"/>
    <mergeCell ref="B506:B507"/>
    <mergeCell ref="F506:F507"/>
    <mergeCell ref="G506:G507"/>
    <mergeCell ref="A508:A510"/>
    <mergeCell ref="B508:B510"/>
    <mergeCell ref="F508:F510"/>
    <mergeCell ref="G508:G510"/>
    <mergeCell ref="A493:A498"/>
    <mergeCell ref="B493:B498"/>
    <mergeCell ref="F493:F498"/>
    <mergeCell ref="G493:G498"/>
    <mergeCell ref="A501:A503"/>
    <mergeCell ref="B501:B503"/>
    <mergeCell ref="F501:F503"/>
    <mergeCell ref="G501:G503"/>
    <mergeCell ref="A518:A520"/>
    <mergeCell ref="B518:B520"/>
    <mergeCell ref="F518:F520"/>
    <mergeCell ref="G518:G520"/>
    <mergeCell ref="A524:A529"/>
    <mergeCell ref="B524:B529"/>
    <mergeCell ref="F524:F529"/>
    <mergeCell ref="G524:G529"/>
    <mergeCell ref="A511:A513"/>
    <mergeCell ref="B511:B513"/>
    <mergeCell ref="F511:F513"/>
    <mergeCell ref="G511:G513"/>
    <mergeCell ref="A515:A517"/>
    <mergeCell ref="B515:B517"/>
    <mergeCell ref="F515:F517"/>
    <mergeCell ref="G515:G517"/>
    <mergeCell ref="A537:A539"/>
    <mergeCell ref="B537:B539"/>
    <mergeCell ref="F537:F539"/>
    <mergeCell ref="G537:G539"/>
    <mergeCell ref="A540:A542"/>
    <mergeCell ref="B540:B542"/>
    <mergeCell ref="F540:F542"/>
    <mergeCell ref="G540:G542"/>
    <mergeCell ref="A531:A533"/>
    <mergeCell ref="B531:B533"/>
    <mergeCell ref="F531:F533"/>
    <mergeCell ref="G531:G533"/>
    <mergeCell ref="A534:A536"/>
    <mergeCell ref="B534:B536"/>
    <mergeCell ref="F534:F536"/>
    <mergeCell ref="G534:G536"/>
    <mergeCell ref="A550:A551"/>
    <mergeCell ref="B550:B551"/>
    <mergeCell ref="F550:F551"/>
    <mergeCell ref="G550:G551"/>
    <mergeCell ref="A552:A561"/>
    <mergeCell ref="B552:B561"/>
    <mergeCell ref="F552:F561"/>
    <mergeCell ref="G552:G561"/>
    <mergeCell ref="A543:A545"/>
    <mergeCell ref="B543:B545"/>
    <mergeCell ref="F543:F545"/>
    <mergeCell ref="G543:G545"/>
    <mergeCell ref="A547:A549"/>
    <mergeCell ref="B547:B549"/>
    <mergeCell ref="F547:F549"/>
    <mergeCell ref="G547:G549"/>
    <mergeCell ref="A572:A574"/>
    <mergeCell ref="B572:B574"/>
    <mergeCell ref="F572:F574"/>
    <mergeCell ref="G572:G574"/>
    <mergeCell ref="A575:A578"/>
    <mergeCell ref="B575:B578"/>
    <mergeCell ref="F575:F578"/>
    <mergeCell ref="G575:G578"/>
    <mergeCell ref="A562:A566"/>
    <mergeCell ref="B562:B566"/>
    <mergeCell ref="F562:F566"/>
    <mergeCell ref="G562:G566"/>
    <mergeCell ref="A567:A571"/>
    <mergeCell ref="B567:B571"/>
    <mergeCell ref="F567:F571"/>
    <mergeCell ref="G567:G571"/>
    <mergeCell ref="A590:A592"/>
    <mergeCell ref="B590:B592"/>
    <mergeCell ref="F590:F592"/>
    <mergeCell ref="G590:G592"/>
    <mergeCell ref="A595:A597"/>
    <mergeCell ref="B595:B597"/>
    <mergeCell ref="F595:F597"/>
    <mergeCell ref="G595:G597"/>
    <mergeCell ref="A581:A583"/>
    <mergeCell ref="B581:B583"/>
    <mergeCell ref="F581:F583"/>
    <mergeCell ref="G581:G583"/>
    <mergeCell ref="A584:A586"/>
    <mergeCell ref="B584:B586"/>
    <mergeCell ref="F584:F586"/>
    <mergeCell ref="G584:G586"/>
    <mergeCell ref="A612:A618"/>
    <mergeCell ref="B612:B618"/>
    <mergeCell ref="F612:F618"/>
    <mergeCell ref="G612:G618"/>
    <mergeCell ref="A619:A623"/>
    <mergeCell ref="B619:B623"/>
    <mergeCell ref="F619:F623"/>
    <mergeCell ref="G619:G623"/>
    <mergeCell ref="A603:A605"/>
    <mergeCell ref="B603:B605"/>
    <mergeCell ref="F603:F605"/>
    <mergeCell ref="G603:G605"/>
    <mergeCell ref="A607:A610"/>
    <mergeCell ref="B607:B610"/>
    <mergeCell ref="F607:F610"/>
    <mergeCell ref="G607:G610"/>
    <mergeCell ref="A641:A643"/>
    <mergeCell ref="B641:B643"/>
    <mergeCell ref="F641:F643"/>
    <mergeCell ref="G641:G643"/>
    <mergeCell ref="A644:A654"/>
    <mergeCell ref="B644:B654"/>
    <mergeCell ref="F644:F654"/>
    <mergeCell ref="G644:G654"/>
    <mergeCell ref="A624:A637"/>
    <mergeCell ref="B624:B637"/>
    <mergeCell ref="F624:F637"/>
    <mergeCell ref="G624:G637"/>
    <mergeCell ref="A638:A640"/>
    <mergeCell ref="B638:B640"/>
    <mergeCell ref="F638:F640"/>
    <mergeCell ref="G638:G640"/>
    <mergeCell ref="A668:A670"/>
    <mergeCell ref="B668:B670"/>
    <mergeCell ref="F668:F670"/>
    <mergeCell ref="G668:G670"/>
    <mergeCell ref="A671:A673"/>
    <mergeCell ref="B671:B673"/>
    <mergeCell ref="F671:F673"/>
    <mergeCell ref="G671:G673"/>
    <mergeCell ref="A655:A663"/>
    <mergeCell ref="B655:B663"/>
    <mergeCell ref="F655:F663"/>
    <mergeCell ref="G655:G663"/>
    <mergeCell ref="A664:A667"/>
    <mergeCell ref="B664:B667"/>
    <mergeCell ref="F664:F667"/>
    <mergeCell ref="G664:G667"/>
    <mergeCell ref="A692:A695"/>
    <mergeCell ref="B692:B695"/>
    <mergeCell ref="F692:F695"/>
    <mergeCell ref="G692:G695"/>
    <mergeCell ref="A696:A701"/>
    <mergeCell ref="B696:B701"/>
    <mergeCell ref="F696:F701"/>
    <mergeCell ref="G696:G701"/>
    <mergeCell ref="A681:A683"/>
    <mergeCell ref="B681:B683"/>
    <mergeCell ref="F681:F683"/>
    <mergeCell ref="G681:G683"/>
    <mergeCell ref="A688:A691"/>
    <mergeCell ref="B688:B691"/>
    <mergeCell ref="F688:F691"/>
    <mergeCell ref="G688:G691"/>
    <mergeCell ref="A717:A721"/>
    <mergeCell ref="B717:B721"/>
    <mergeCell ref="F717:F721"/>
    <mergeCell ref="G717:G721"/>
    <mergeCell ref="A722:A725"/>
    <mergeCell ref="B722:B725"/>
    <mergeCell ref="F722:F725"/>
    <mergeCell ref="G722:G725"/>
    <mergeCell ref="A705:A707"/>
    <mergeCell ref="B705:B707"/>
    <mergeCell ref="F705:F707"/>
    <mergeCell ref="G705:G707"/>
    <mergeCell ref="A708:A711"/>
    <mergeCell ref="B708:B711"/>
    <mergeCell ref="F708:F711"/>
    <mergeCell ref="G708:G711"/>
    <mergeCell ref="A743:A747"/>
    <mergeCell ref="B743:B747"/>
    <mergeCell ref="F743:F747"/>
    <mergeCell ref="G743:G747"/>
    <mergeCell ref="A751:A753"/>
    <mergeCell ref="B751:B753"/>
    <mergeCell ref="F751:F753"/>
    <mergeCell ref="G751:G753"/>
    <mergeCell ref="A726:A728"/>
    <mergeCell ref="B726:B728"/>
    <mergeCell ref="F726:F728"/>
    <mergeCell ref="G726:G728"/>
    <mergeCell ref="A734:A736"/>
    <mergeCell ref="B734:B736"/>
    <mergeCell ref="F734:F736"/>
    <mergeCell ref="G734:G736"/>
    <mergeCell ref="A767:A769"/>
    <mergeCell ref="B767:B769"/>
    <mergeCell ref="F767:F769"/>
    <mergeCell ref="G767:G769"/>
    <mergeCell ref="A771:A773"/>
    <mergeCell ref="B771:B773"/>
    <mergeCell ref="F771:F773"/>
    <mergeCell ref="G771:G773"/>
    <mergeCell ref="A758:A760"/>
    <mergeCell ref="B758:B760"/>
    <mergeCell ref="F758:F760"/>
    <mergeCell ref="G758:G760"/>
    <mergeCell ref="A764:A766"/>
    <mergeCell ref="B764:B766"/>
    <mergeCell ref="F764:F766"/>
    <mergeCell ref="G764:G766"/>
    <mergeCell ref="A783:A784"/>
    <mergeCell ref="B783:B784"/>
    <mergeCell ref="F783:F784"/>
    <mergeCell ref="G783:G784"/>
    <mergeCell ref="A787:A791"/>
    <mergeCell ref="B787:B791"/>
    <mergeCell ref="F787:F791"/>
    <mergeCell ref="G787:G791"/>
    <mergeCell ref="A774:A776"/>
    <mergeCell ref="B774:B776"/>
    <mergeCell ref="F774:F776"/>
    <mergeCell ref="G774:G776"/>
    <mergeCell ref="A777:A780"/>
    <mergeCell ref="B777:B780"/>
    <mergeCell ref="F777:F780"/>
    <mergeCell ref="G777:G780"/>
    <mergeCell ref="A805:A807"/>
    <mergeCell ref="B805:B807"/>
    <mergeCell ref="F805:F807"/>
    <mergeCell ref="G805:G807"/>
    <mergeCell ref="A810:A812"/>
    <mergeCell ref="B810:B812"/>
    <mergeCell ref="F810:F812"/>
    <mergeCell ref="G810:G812"/>
    <mergeCell ref="A795:A797"/>
    <mergeCell ref="B795:B797"/>
    <mergeCell ref="F795:F797"/>
    <mergeCell ref="G795:G797"/>
    <mergeCell ref="A798:A801"/>
    <mergeCell ref="B798:B801"/>
    <mergeCell ref="F798:F801"/>
    <mergeCell ref="G798:G801"/>
    <mergeCell ref="A835:A837"/>
    <mergeCell ref="B835:B837"/>
    <mergeCell ref="F835:F837"/>
    <mergeCell ref="G835:G837"/>
    <mergeCell ref="A839:A841"/>
    <mergeCell ref="B839:B841"/>
    <mergeCell ref="F839:F841"/>
    <mergeCell ref="G839:G841"/>
    <mergeCell ref="A815:A817"/>
    <mergeCell ref="B815:B817"/>
    <mergeCell ref="F815:F817"/>
    <mergeCell ref="G815:G817"/>
    <mergeCell ref="A824:A826"/>
    <mergeCell ref="B824:B826"/>
    <mergeCell ref="F824:F826"/>
    <mergeCell ref="G824:G826"/>
    <mergeCell ref="A852:A855"/>
    <mergeCell ref="B852:B855"/>
    <mergeCell ref="F852:F855"/>
    <mergeCell ref="G852:G855"/>
    <mergeCell ref="A856:A858"/>
    <mergeCell ref="B856:B858"/>
    <mergeCell ref="F856:F858"/>
    <mergeCell ref="G856:G858"/>
    <mergeCell ref="A845:A847"/>
    <mergeCell ref="B845:B847"/>
    <mergeCell ref="F845:F847"/>
    <mergeCell ref="G845:G847"/>
    <mergeCell ref="A849:A851"/>
    <mergeCell ref="B849:B851"/>
    <mergeCell ref="F849:F851"/>
    <mergeCell ref="G849:G851"/>
    <mergeCell ref="A870:A882"/>
    <mergeCell ref="B870:B882"/>
    <mergeCell ref="F870:F882"/>
    <mergeCell ref="G870:G882"/>
    <mergeCell ref="A883:A885"/>
    <mergeCell ref="B883:B885"/>
    <mergeCell ref="F883:F885"/>
    <mergeCell ref="G883:G885"/>
    <mergeCell ref="A861:A863"/>
    <mergeCell ref="B861:B863"/>
    <mergeCell ref="F861:F863"/>
    <mergeCell ref="G861:G863"/>
    <mergeCell ref="A867:A869"/>
    <mergeCell ref="B867:B869"/>
    <mergeCell ref="F867:F869"/>
    <mergeCell ref="G867:G869"/>
    <mergeCell ref="A894:A901"/>
    <mergeCell ref="B894:B901"/>
    <mergeCell ref="F894:F901"/>
    <mergeCell ref="G894:G901"/>
    <mergeCell ref="A903:A906"/>
    <mergeCell ref="B903:B906"/>
    <mergeCell ref="F903:F906"/>
    <mergeCell ref="G903:G906"/>
    <mergeCell ref="A887:A888"/>
    <mergeCell ref="B887:B888"/>
    <mergeCell ref="F887:F888"/>
    <mergeCell ref="G887:G888"/>
    <mergeCell ref="A889:A891"/>
    <mergeCell ref="B889:B891"/>
    <mergeCell ref="F889:F891"/>
    <mergeCell ref="G889:G891"/>
    <mergeCell ref="A918:A920"/>
    <mergeCell ref="B918:B920"/>
    <mergeCell ref="F918:F920"/>
    <mergeCell ref="G918:G920"/>
    <mergeCell ref="A924:A925"/>
    <mergeCell ref="B924:B925"/>
    <mergeCell ref="F924:F925"/>
    <mergeCell ref="G924:G925"/>
    <mergeCell ref="A908:A911"/>
    <mergeCell ref="B908:B911"/>
    <mergeCell ref="F908:F911"/>
    <mergeCell ref="G908:G911"/>
    <mergeCell ref="A914:A917"/>
    <mergeCell ref="B914:B917"/>
    <mergeCell ref="F914:F917"/>
    <mergeCell ref="G914:G917"/>
    <mergeCell ref="A940:A942"/>
    <mergeCell ref="B940:B942"/>
    <mergeCell ref="F940:F942"/>
    <mergeCell ref="G940:G942"/>
    <mergeCell ref="A950:A953"/>
    <mergeCell ref="B950:B953"/>
    <mergeCell ref="F950:F953"/>
    <mergeCell ref="G950:G953"/>
    <mergeCell ref="A929:A933"/>
    <mergeCell ref="B929:B933"/>
    <mergeCell ref="F929:F933"/>
    <mergeCell ref="G929:G933"/>
    <mergeCell ref="A935:A938"/>
    <mergeCell ref="B935:B938"/>
    <mergeCell ref="F935:F938"/>
    <mergeCell ref="G935:G938"/>
    <mergeCell ref="A964:A966"/>
    <mergeCell ref="B964:B966"/>
    <mergeCell ref="F964:F966"/>
    <mergeCell ref="G964:G966"/>
    <mergeCell ref="A967:A969"/>
    <mergeCell ref="B967:B969"/>
    <mergeCell ref="F967:F969"/>
    <mergeCell ref="G967:G969"/>
    <mergeCell ref="A955:A957"/>
    <mergeCell ref="B955:B957"/>
    <mergeCell ref="F955:F957"/>
    <mergeCell ref="G955:G957"/>
    <mergeCell ref="A959:A961"/>
    <mergeCell ref="B959:B961"/>
    <mergeCell ref="F959:F961"/>
    <mergeCell ref="G959:G961"/>
    <mergeCell ref="A982:A984"/>
    <mergeCell ref="B982:B984"/>
    <mergeCell ref="F982:F984"/>
    <mergeCell ref="G982:G984"/>
    <mergeCell ref="A988:A993"/>
    <mergeCell ref="B988:B993"/>
    <mergeCell ref="F988:F993"/>
    <mergeCell ref="G988:G993"/>
    <mergeCell ref="A973:A975"/>
    <mergeCell ref="B973:B975"/>
    <mergeCell ref="F973:F975"/>
    <mergeCell ref="G973:G975"/>
    <mergeCell ref="A976:A979"/>
    <mergeCell ref="B976:B979"/>
    <mergeCell ref="F976:F979"/>
    <mergeCell ref="G976:G979"/>
    <mergeCell ref="A1010:A1013"/>
    <mergeCell ref="B1010:B1013"/>
    <mergeCell ref="F1010:F1013"/>
    <mergeCell ref="G1010:G1013"/>
    <mergeCell ref="A1014:A1016"/>
    <mergeCell ref="B1014:B1016"/>
    <mergeCell ref="F1014:F1016"/>
    <mergeCell ref="G1014:G1016"/>
    <mergeCell ref="A996:A1002"/>
    <mergeCell ref="B996:B1002"/>
    <mergeCell ref="F996:F1002"/>
    <mergeCell ref="G996:G1002"/>
    <mergeCell ref="A1005:A1007"/>
    <mergeCell ref="B1005:B1007"/>
    <mergeCell ref="F1005:F1007"/>
    <mergeCell ref="G1005:G1007"/>
    <mergeCell ref="A1025:A1029"/>
    <mergeCell ref="B1025:B1029"/>
    <mergeCell ref="F1025:F1029"/>
    <mergeCell ref="G1025:G1029"/>
    <mergeCell ref="A1033:A1035"/>
    <mergeCell ref="B1033:B1035"/>
    <mergeCell ref="F1033:F1035"/>
    <mergeCell ref="G1033:G1035"/>
    <mergeCell ref="A1017:A1019"/>
    <mergeCell ref="B1017:B1019"/>
    <mergeCell ref="F1017:F1019"/>
    <mergeCell ref="G1017:G1019"/>
    <mergeCell ref="A1022:A1024"/>
    <mergeCell ref="B1022:B1024"/>
    <mergeCell ref="F1022:F1024"/>
    <mergeCell ref="G1022:G1024"/>
    <mergeCell ref="A1047:A1049"/>
    <mergeCell ref="B1047:B1049"/>
    <mergeCell ref="F1047:F1049"/>
    <mergeCell ref="G1047:G1049"/>
    <mergeCell ref="A1050:A1057"/>
    <mergeCell ref="B1050:B1057"/>
    <mergeCell ref="F1050:F1057"/>
    <mergeCell ref="G1050:G1057"/>
    <mergeCell ref="A1036:A1038"/>
    <mergeCell ref="B1036:B1038"/>
    <mergeCell ref="F1036:F1038"/>
    <mergeCell ref="G1036:G1038"/>
    <mergeCell ref="A1041:A1045"/>
    <mergeCell ref="B1041:B1045"/>
    <mergeCell ref="F1041:F1045"/>
    <mergeCell ref="G1041:G1045"/>
    <mergeCell ref="A1065:A1067"/>
    <mergeCell ref="B1065:B1067"/>
    <mergeCell ref="F1065:F1067"/>
    <mergeCell ref="G1065:G1067"/>
    <mergeCell ref="A1072:A1075"/>
    <mergeCell ref="B1072:B1075"/>
    <mergeCell ref="F1072:F1075"/>
    <mergeCell ref="G1072:G1075"/>
    <mergeCell ref="A1058:A1061"/>
    <mergeCell ref="B1058:B1061"/>
    <mergeCell ref="F1058:F1061"/>
    <mergeCell ref="G1058:G1061"/>
    <mergeCell ref="A1062:A1064"/>
    <mergeCell ref="B1062:B1064"/>
    <mergeCell ref="F1062:F1064"/>
    <mergeCell ref="G1062:G1064"/>
    <mergeCell ref="A1095:A1097"/>
    <mergeCell ref="B1095:B1097"/>
    <mergeCell ref="F1095:F1097"/>
    <mergeCell ref="G1095:G1097"/>
    <mergeCell ref="A1099:A1106"/>
    <mergeCell ref="B1099:B1106"/>
    <mergeCell ref="F1099:F1106"/>
    <mergeCell ref="G1099:G1106"/>
    <mergeCell ref="A1076:A1088"/>
    <mergeCell ref="B1076:B1088"/>
    <mergeCell ref="F1076:F1088"/>
    <mergeCell ref="G1076:G1088"/>
    <mergeCell ref="A1089:A1091"/>
    <mergeCell ref="B1089:B1091"/>
    <mergeCell ref="F1089:F1091"/>
    <mergeCell ref="G1089:G1091"/>
    <mergeCell ref="A1131:A1134"/>
    <mergeCell ref="B1131:B1134"/>
    <mergeCell ref="F1131:F1134"/>
    <mergeCell ref="G1131:G1134"/>
    <mergeCell ref="A1138:A1141"/>
    <mergeCell ref="B1138:B1141"/>
    <mergeCell ref="F1138:F1141"/>
    <mergeCell ref="G1138:G1141"/>
    <mergeCell ref="A1110:A1114"/>
    <mergeCell ref="B1110:B1114"/>
    <mergeCell ref="F1110:F1114"/>
    <mergeCell ref="G1110:G1114"/>
    <mergeCell ref="A1122:A1124"/>
    <mergeCell ref="B1122:B1124"/>
    <mergeCell ref="F1122:F1124"/>
    <mergeCell ref="G1122:G1124"/>
    <mergeCell ref="A1161:A1163"/>
    <mergeCell ref="B1161:B1163"/>
    <mergeCell ref="F1161:F1163"/>
    <mergeCell ref="G1161:G1163"/>
    <mergeCell ref="A1172:A1174"/>
    <mergeCell ref="B1172:B1174"/>
    <mergeCell ref="F1172:F1174"/>
    <mergeCell ref="G1172:G1174"/>
    <mergeCell ref="A1145:A1148"/>
    <mergeCell ref="B1145:B1148"/>
    <mergeCell ref="F1145:F1148"/>
    <mergeCell ref="G1145:G1148"/>
    <mergeCell ref="A1154:A1156"/>
    <mergeCell ref="B1154:B1156"/>
    <mergeCell ref="F1154:F1156"/>
    <mergeCell ref="G1154:G1156"/>
    <mergeCell ref="A1185:A1187"/>
    <mergeCell ref="B1185:B1187"/>
    <mergeCell ref="F1185:F1187"/>
    <mergeCell ref="G1185:G1187"/>
    <mergeCell ref="A1194:A1196"/>
    <mergeCell ref="B1194:B1196"/>
    <mergeCell ref="F1194:F1196"/>
    <mergeCell ref="G1194:G1196"/>
    <mergeCell ref="A1178:A1180"/>
    <mergeCell ref="B1178:B1180"/>
    <mergeCell ref="F1178:F1180"/>
    <mergeCell ref="G1178:G1180"/>
    <mergeCell ref="A1182:A1184"/>
    <mergeCell ref="B1182:B1184"/>
    <mergeCell ref="F1182:F1184"/>
    <mergeCell ref="G1182:G1184"/>
    <mergeCell ref="A1207:A1209"/>
    <mergeCell ref="B1207:B1209"/>
    <mergeCell ref="F1207:F1209"/>
    <mergeCell ref="G1207:G1209"/>
    <mergeCell ref="A1211:A1213"/>
    <mergeCell ref="B1211:B1213"/>
    <mergeCell ref="F1211:F1213"/>
    <mergeCell ref="G1211:G1213"/>
    <mergeCell ref="A1197:A1199"/>
    <mergeCell ref="B1197:B1199"/>
    <mergeCell ref="F1197:F1199"/>
    <mergeCell ref="G1197:G1199"/>
    <mergeCell ref="A1202:A1204"/>
    <mergeCell ref="B1202:B1204"/>
    <mergeCell ref="F1202:F1204"/>
    <mergeCell ref="G1202:G1204"/>
    <mergeCell ref="A1227:A1229"/>
    <mergeCell ref="B1227:B1229"/>
    <mergeCell ref="F1227:F1229"/>
    <mergeCell ref="G1227:G1229"/>
    <mergeCell ref="A1232:A1233"/>
    <mergeCell ref="B1232:B1233"/>
    <mergeCell ref="F1232:F1233"/>
    <mergeCell ref="G1232:G1233"/>
    <mergeCell ref="A1216:A1223"/>
    <mergeCell ref="B1216:B1223"/>
    <mergeCell ref="F1216:F1223"/>
    <mergeCell ref="G1216:G1223"/>
    <mergeCell ref="A1225:A1226"/>
    <mergeCell ref="B1225:B1226"/>
    <mergeCell ref="F1225:F1226"/>
    <mergeCell ref="G1225:G1226"/>
    <mergeCell ref="A1245:A1248"/>
    <mergeCell ref="B1245:B1248"/>
    <mergeCell ref="F1245:F1248"/>
    <mergeCell ref="G1245:G1248"/>
    <mergeCell ref="A1249:A1250"/>
    <mergeCell ref="B1249:B1250"/>
    <mergeCell ref="F1249:F1250"/>
    <mergeCell ref="G1249:G1250"/>
    <mergeCell ref="A1238:A1239"/>
    <mergeCell ref="B1238:B1239"/>
    <mergeCell ref="F1238:F1239"/>
    <mergeCell ref="G1238:G1239"/>
    <mergeCell ref="A1243:A1244"/>
    <mergeCell ref="B1243:B1244"/>
    <mergeCell ref="F1243:F1244"/>
    <mergeCell ref="G1243:G1244"/>
    <mergeCell ref="A1265:A1266"/>
    <mergeCell ref="B1265:B1266"/>
    <mergeCell ref="F1265:F1266"/>
    <mergeCell ref="G1265:G1266"/>
    <mergeCell ref="A1268:A1270"/>
    <mergeCell ref="B1268:B1270"/>
    <mergeCell ref="F1268:F1270"/>
    <mergeCell ref="G1268:G1270"/>
    <mergeCell ref="A1253:A1256"/>
    <mergeCell ref="B1253:B1256"/>
    <mergeCell ref="F1253:F1256"/>
    <mergeCell ref="G1253:G1256"/>
    <mergeCell ref="A1260:A1262"/>
    <mergeCell ref="B1260:B1262"/>
    <mergeCell ref="F1260:F1262"/>
    <mergeCell ref="G1260:G1262"/>
    <mergeCell ref="A1281:A1284"/>
    <mergeCell ref="B1281:B1284"/>
    <mergeCell ref="F1281:F1284"/>
    <mergeCell ref="G1281:G1284"/>
    <mergeCell ref="A1285:A1286"/>
    <mergeCell ref="B1285:B1286"/>
    <mergeCell ref="F1285:F1286"/>
    <mergeCell ref="G1285:G1286"/>
    <mergeCell ref="A1273:A1276"/>
    <mergeCell ref="B1273:B1276"/>
    <mergeCell ref="F1273:F1276"/>
    <mergeCell ref="G1273:G1276"/>
    <mergeCell ref="A1277:A1278"/>
    <mergeCell ref="B1277:B1278"/>
    <mergeCell ref="F1277:F1278"/>
    <mergeCell ref="G1277:G1278"/>
    <mergeCell ref="D1296:E1296"/>
    <mergeCell ref="C1307:G1307"/>
    <mergeCell ref="A1312:G1312"/>
    <mergeCell ref="A1313:G1313"/>
    <mergeCell ref="A1288:A1290"/>
    <mergeCell ref="B1288:B1290"/>
    <mergeCell ref="F1288:F1290"/>
    <mergeCell ref="G1288:G1290"/>
    <mergeCell ref="C1294:G1294"/>
    <mergeCell ref="A1295:A1296"/>
    <mergeCell ref="B1295:B1296"/>
    <mergeCell ref="D1295:E1295"/>
    <mergeCell ref="F1295:F1296"/>
    <mergeCell ref="G1295:G1296"/>
  </mergeCells>
  <phoneticPr fontId="6"/>
  <conditionalFormatting sqref="A1314">
    <cfRule type="duplicateValues" dxfId="0" priority="1"/>
  </conditionalFormatting>
  <printOptions horizontalCentered="1"/>
  <pageMargins left="0.39370078740157483" right="0.39370078740157483" top="0.59055118110236227" bottom="0.78740157480314965" header="0.19685039370078741" footer="0.19685039370078741"/>
  <pageSetup paperSize="9" scale="53" fitToHeight="0" orientation="portrait" r:id="rId1"/>
  <headerFooter>
    <oddHeader>&amp;R&amp;P / &amp;N ページ</oddHeader>
    <oddFooter>&amp;R&amp;"HG丸ｺﾞｼｯｸM-PRO,標準"（※）通達に定める方法によって算出した結果、異常値となった基礎排出係数または調整後排出係数に代替値を適用。
（－）代替値を適用、または未調整排出係数が代替値である事業者からの受電量が販売電力量を上回ったため、把握率の算出が困難。</oddFooter>
  </headerFooter>
  <rowBreaks count="15" manualBreakCount="15">
    <brk id="78" max="6" man="1"/>
    <brk id="163" max="6" man="1"/>
    <brk id="249" max="6" man="1"/>
    <brk id="337" max="6" man="1"/>
    <brk id="425" max="6" man="1"/>
    <brk id="514" max="6" man="1"/>
    <brk id="602" max="6" man="1"/>
    <brk id="691" max="6" man="1"/>
    <brk id="780" max="6" man="1"/>
    <brk id="866" max="6" man="1"/>
    <brk id="954" max="6" man="1"/>
    <brk id="1040" max="6" man="1"/>
    <brk id="1128" max="6" man="1"/>
    <brk id="1215" max="6" man="1"/>
    <brk id="1293"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E2CF0-4079-4144-BF3C-ECD2682034D7}">
  <dimension ref="A2:U1287"/>
  <sheetViews>
    <sheetView zoomScale="115" zoomScaleNormal="115" workbookViewId="0">
      <selection activeCell="L47" sqref="L47"/>
    </sheetView>
  </sheetViews>
  <sheetFormatPr defaultRowHeight="12.75"/>
  <cols>
    <col min="2" max="2" width="42" customWidth="1"/>
    <col min="3" max="3" width="20.85546875" bestFit="1" customWidth="1"/>
    <col min="4" max="4" width="14.140625" bestFit="1" customWidth="1"/>
    <col min="5" max="5" width="16.42578125" bestFit="1" customWidth="1"/>
    <col min="6" max="6" width="25.42578125" bestFit="1" customWidth="1"/>
    <col min="7" max="7" width="39.28515625" bestFit="1" customWidth="1"/>
    <col min="8" max="8" width="16.42578125" bestFit="1" customWidth="1"/>
    <col min="9" max="9" width="34.5703125" bestFit="1" customWidth="1"/>
    <col min="10" max="10" width="58.140625" bestFit="1" customWidth="1"/>
    <col min="11" max="11" width="14.140625" bestFit="1" customWidth="1"/>
    <col min="12" max="12" width="40.28515625" customWidth="1"/>
    <col min="13" max="13" width="30.7109375" customWidth="1"/>
    <col min="14" max="14" width="14.28515625" customWidth="1"/>
  </cols>
  <sheetData>
    <row r="2" spans="1:21" s="82" customFormat="1" ht="32.25" customHeight="1">
      <c r="A2" s="83" t="s">
        <v>1049</v>
      </c>
      <c r="F2" s="83" t="s">
        <v>1048</v>
      </c>
      <c r="G2" s="83" t="s">
        <v>1047</v>
      </c>
      <c r="H2" s="83"/>
      <c r="I2" s="86" t="s">
        <v>1751</v>
      </c>
      <c r="J2" s="83" t="s">
        <v>1752</v>
      </c>
      <c r="K2"/>
      <c r="L2" s="83" t="s">
        <v>1744</v>
      </c>
      <c r="M2" s="83"/>
      <c r="N2" s="83"/>
    </row>
    <row r="3" spans="1:21" ht="25.5">
      <c r="A3" s="80" t="s">
        <v>879</v>
      </c>
      <c r="B3" s="80" t="s">
        <v>442</v>
      </c>
      <c r="C3" s="80" t="s">
        <v>1841</v>
      </c>
      <c r="D3" s="80" t="s">
        <v>384</v>
      </c>
      <c r="E3" s="80" t="s">
        <v>1950</v>
      </c>
      <c r="F3" t="s">
        <v>1045</v>
      </c>
      <c r="G3" t="s">
        <v>1046</v>
      </c>
      <c r="H3" s="119" t="s">
        <v>1960</v>
      </c>
      <c r="I3" s="120" t="s">
        <v>1045</v>
      </c>
      <c r="J3" s="119" t="s">
        <v>1753</v>
      </c>
      <c r="K3" s="119" t="s">
        <v>1961</v>
      </c>
      <c r="L3" s="120" t="s">
        <v>1045</v>
      </c>
      <c r="M3" s="87" t="s">
        <v>1055</v>
      </c>
      <c r="N3" s="87" t="s">
        <v>1745</v>
      </c>
      <c r="P3" s="81" t="s">
        <v>1044</v>
      </c>
      <c r="Q3" s="81" t="s">
        <v>35</v>
      </c>
      <c r="R3" s="81" t="s">
        <v>3</v>
      </c>
      <c r="S3" s="118"/>
      <c r="T3" t="s">
        <v>1746</v>
      </c>
    </row>
    <row r="4" spans="1:21">
      <c r="A4" s="80"/>
      <c r="B4" s="80"/>
      <c r="C4" s="80"/>
      <c r="D4" s="80" t="s">
        <v>440</v>
      </c>
      <c r="E4" s="80" t="s">
        <v>440</v>
      </c>
      <c r="F4" t="str">
        <f>IF(A4="",F3,B4)</f>
        <v>電気事業者名（加工後）</v>
      </c>
      <c r="G4" t="str">
        <f>F4&amp;"_"&amp;C4</f>
        <v>電気事業者名（加工後）_</v>
      </c>
      <c r="I4" s="80"/>
      <c r="L4" s="80"/>
      <c r="M4" s="80"/>
      <c r="N4" s="80"/>
      <c r="P4" s="75" t="s">
        <v>1043</v>
      </c>
      <c r="Q4" s="117">
        <v>4.2200000000000001E-4</v>
      </c>
      <c r="R4" s="75" t="s">
        <v>1750</v>
      </c>
      <c r="T4" s="118">
        <v>1</v>
      </c>
      <c r="U4" t="s">
        <v>1747</v>
      </c>
    </row>
    <row r="5" spans="1:21">
      <c r="A5" t="s">
        <v>878</v>
      </c>
      <c r="B5" t="s">
        <v>93</v>
      </c>
      <c r="D5">
        <v>4.2200000000000001E-4</v>
      </c>
      <c r="E5">
        <v>4.2200000000000001E-4</v>
      </c>
      <c r="F5" t="str">
        <f>IF(A5="",F4,B5)</f>
        <v>イーレックス(株)</v>
      </c>
      <c r="G5" t="str">
        <f>F5&amp;"_"&amp;C5</f>
        <v>イーレックス(株)_</v>
      </c>
      <c r="I5" t="s">
        <v>93</v>
      </c>
      <c r="J5" t="s">
        <v>1056</v>
      </c>
      <c r="K5" t="s">
        <v>1057</v>
      </c>
      <c r="L5" t="s">
        <v>2187</v>
      </c>
      <c r="M5">
        <v>1</v>
      </c>
      <c r="N5" t="s">
        <v>705</v>
      </c>
    </row>
    <row r="6" spans="1:21">
      <c r="A6" t="s">
        <v>877</v>
      </c>
      <c r="B6" t="s">
        <v>149</v>
      </c>
      <c r="D6">
        <v>0</v>
      </c>
      <c r="E6">
        <v>0</v>
      </c>
      <c r="F6" t="str">
        <f t="shared" ref="F6:F69" si="0">IF(A6="",F5,B6)</f>
        <v>リエスパワー(株)</v>
      </c>
      <c r="G6" t="str">
        <f t="shared" ref="G6:G69" si="1">F6&amp;"_"&amp;C6</f>
        <v>リエスパワー(株)_</v>
      </c>
      <c r="I6" t="s">
        <v>149</v>
      </c>
      <c r="J6" t="s">
        <v>1058</v>
      </c>
      <c r="K6" t="s">
        <v>1059</v>
      </c>
      <c r="L6" t="s">
        <v>85</v>
      </c>
      <c r="M6">
        <v>2</v>
      </c>
      <c r="N6" t="s">
        <v>704</v>
      </c>
    </row>
    <row r="7" spans="1:21">
      <c r="A7" t="s">
        <v>876</v>
      </c>
      <c r="B7" t="s">
        <v>1042</v>
      </c>
      <c r="C7" t="s">
        <v>365</v>
      </c>
      <c r="D7">
        <v>0</v>
      </c>
      <c r="E7">
        <v>0</v>
      </c>
      <c r="F7" t="str">
        <f t="shared" si="0"/>
        <v>エバーグリーン・リテイリング(株)</v>
      </c>
      <c r="G7" t="str">
        <f t="shared" si="1"/>
        <v>エバーグリーン・リテイリング(株)_メニューA</v>
      </c>
      <c r="I7" t="s">
        <v>1042</v>
      </c>
      <c r="J7" t="s">
        <v>1060</v>
      </c>
      <c r="K7" t="s">
        <v>1061</v>
      </c>
      <c r="L7" t="s">
        <v>213</v>
      </c>
      <c r="M7">
        <v>3</v>
      </c>
      <c r="N7" t="s">
        <v>703</v>
      </c>
    </row>
    <row r="8" spans="1:21">
      <c r="C8" t="s">
        <v>885</v>
      </c>
      <c r="D8">
        <v>0</v>
      </c>
      <c r="E8">
        <v>0</v>
      </c>
      <c r="F8" t="str">
        <f t="shared" si="0"/>
        <v>エバーグリーン・リテイリング(株)</v>
      </c>
      <c r="G8" t="str">
        <f t="shared" si="1"/>
        <v>エバーグリーン・リテイリング(株)_(参考値)事業者全体</v>
      </c>
      <c r="I8" t="s">
        <v>1041</v>
      </c>
      <c r="J8" t="s">
        <v>1062</v>
      </c>
      <c r="K8" t="s">
        <v>1063</v>
      </c>
      <c r="L8" t="s">
        <v>1008</v>
      </c>
      <c r="M8">
        <v>4</v>
      </c>
      <c r="N8" t="s">
        <v>702</v>
      </c>
    </row>
    <row r="9" spans="1:21">
      <c r="A9" t="s">
        <v>875</v>
      </c>
      <c r="B9" t="s">
        <v>1041</v>
      </c>
      <c r="C9" t="s">
        <v>365</v>
      </c>
      <c r="D9">
        <v>0</v>
      </c>
      <c r="E9">
        <v>0</v>
      </c>
      <c r="F9" t="str">
        <f t="shared" si="0"/>
        <v>エバーグリーン・マーケティング(株)</v>
      </c>
      <c r="G9" t="str">
        <f t="shared" si="1"/>
        <v>エバーグリーン・マーケティング(株)_メニューA</v>
      </c>
      <c r="I9" t="s">
        <v>1843</v>
      </c>
      <c r="J9" t="s">
        <v>1962</v>
      </c>
      <c r="K9" t="s">
        <v>2009</v>
      </c>
      <c r="L9" t="s">
        <v>86</v>
      </c>
      <c r="M9">
        <v>5</v>
      </c>
      <c r="N9" t="s">
        <v>701</v>
      </c>
    </row>
    <row r="10" spans="1:21">
      <c r="C10" t="s">
        <v>331</v>
      </c>
      <c r="D10">
        <v>3.7399999999999998E-4</v>
      </c>
      <c r="E10">
        <v>3.7399999999999998E-4</v>
      </c>
      <c r="F10" t="str">
        <f t="shared" si="0"/>
        <v>エバーグリーン・マーケティング(株)</v>
      </c>
      <c r="G10" t="str">
        <f t="shared" si="1"/>
        <v>エバーグリーン・マーケティング(株)_メニューB(残差)</v>
      </c>
      <c r="I10" t="s">
        <v>104</v>
      </c>
      <c r="J10" t="s">
        <v>1064</v>
      </c>
      <c r="K10" t="s">
        <v>1065</v>
      </c>
      <c r="L10" t="s">
        <v>2191</v>
      </c>
      <c r="M10">
        <v>6</v>
      </c>
      <c r="N10" t="s">
        <v>700</v>
      </c>
    </row>
    <row r="11" spans="1:21">
      <c r="C11" t="s">
        <v>885</v>
      </c>
      <c r="D11">
        <v>3.0800000000000001E-4</v>
      </c>
      <c r="E11">
        <v>3.0800000000000001E-4</v>
      </c>
      <c r="F11" t="str">
        <f t="shared" si="0"/>
        <v>エバーグリーン・マーケティング(株)</v>
      </c>
      <c r="G11" t="str">
        <f t="shared" si="1"/>
        <v>エバーグリーン・マーケティング(株)_(参考値)事業者全体</v>
      </c>
      <c r="I11" t="s">
        <v>106</v>
      </c>
      <c r="J11" t="s">
        <v>1066</v>
      </c>
      <c r="K11" t="s">
        <v>1067</v>
      </c>
      <c r="L11" t="s">
        <v>87</v>
      </c>
      <c r="M11">
        <v>7</v>
      </c>
      <c r="N11" t="s">
        <v>699</v>
      </c>
    </row>
    <row r="12" spans="1:21">
      <c r="A12" t="s">
        <v>874</v>
      </c>
      <c r="B12" t="s">
        <v>1843</v>
      </c>
      <c r="D12">
        <v>4.1100000000000002E-4</v>
      </c>
      <c r="E12">
        <v>4.1100000000000002E-4</v>
      </c>
      <c r="F12" t="str">
        <f t="shared" si="0"/>
        <v>(株)SEウイングズ</v>
      </c>
      <c r="G12" t="str">
        <f t="shared" si="1"/>
        <v>(株)SEウイングズ_</v>
      </c>
      <c r="I12" t="s">
        <v>129</v>
      </c>
      <c r="J12" t="s">
        <v>1068</v>
      </c>
      <c r="K12" t="s">
        <v>1069</v>
      </c>
      <c r="L12" t="s">
        <v>88</v>
      </c>
      <c r="M12">
        <v>8</v>
      </c>
      <c r="N12" t="s">
        <v>698</v>
      </c>
    </row>
    <row r="13" spans="1:21">
      <c r="A13" t="s">
        <v>873</v>
      </c>
      <c r="B13" t="s">
        <v>104</v>
      </c>
      <c r="C13" t="s">
        <v>365</v>
      </c>
      <c r="D13">
        <v>0</v>
      </c>
      <c r="E13">
        <v>0</v>
      </c>
      <c r="F13" t="str">
        <f t="shared" si="0"/>
        <v>(株)イーセル</v>
      </c>
      <c r="G13" t="str">
        <f t="shared" si="1"/>
        <v>(株)イーセル_メニューA</v>
      </c>
      <c r="I13" t="s">
        <v>1040</v>
      </c>
      <c r="J13" t="s">
        <v>1070</v>
      </c>
      <c r="K13" t="s">
        <v>1071</v>
      </c>
      <c r="L13" t="s">
        <v>89</v>
      </c>
      <c r="M13">
        <v>9</v>
      </c>
      <c r="N13" t="s">
        <v>697</v>
      </c>
    </row>
    <row r="14" spans="1:21">
      <c r="C14" t="s">
        <v>331</v>
      </c>
      <c r="D14">
        <v>3.39E-4</v>
      </c>
      <c r="E14">
        <v>3.39E-4</v>
      </c>
      <c r="F14" t="str">
        <f t="shared" si="0"/>
        <v>(株)イーセル</v>
      </c>
      <c r="G14" t="str">
        <f t="shared" si="1"/>
        <v>(株)イーセル_メニューB(残差)</v>
      </c>
      <c r="I14" t="s">
        <v>1039</v>
      </c>
      <c r="J14" t="s">
        <v>1072</v>
      </c>
      <c r="K14" t="s">
        <v>1073</v>
      </c>
      <c r="L14" t="s">
        <v>90</v>
      </c>
      <c r="M14">
        <v>10</v>
      </c>
      <c r="N14" t="s">
        <v>696</v>
      </c>
    </row>
    <row r="15" spans="1:21">
      <c r="C15" t="s">
        <v>885</v>
      </c>
      <c r="D15">
        <v>2.9999999999999997E-4</v>
      </c>
      <c r="E15">
        <v>2.9999999999999997E-4</v>
      </c>
      <c r="F15" t="str">
        <f t="shared" si="0"/>
        <v>(株)イーセル</v>
      </c>
      <c r="G15" t="str">
        <f t="shared" si="1"/>
        <v>(株)イーセル_(参考値)事業者全体</v>
      </c>
      <c r="I15" t="s">
        <v>96</v>
      </c>
      <c r="J15" t="s">
        <v>1074</v>
      </c>
      <c r="K15" t="s">
        <v>1075</v>
      </c>
      <c r="L15" t="s">
        <v>1878</v>
      </c>
      <c r="M15" t="s">
        <v>1963</v>
      </c>
      <c r="N15" t="s">
        <v>1877</v>
      </c>
    </row>
    <row r="16" spans="1:21">
      <c r="A16" t="s">
        <v>872</v>
      </c>
      <c r="B16" t="s">
        <v>106</v>
      </c>
      <c r="C16" t="s">
        <v>365</v>
      </c>
      <c r="D16">
        <v>0</v>
      </c>
      <c r="E16">
        <v>0</v>
      </c>
      <c r="F16" t="str">
        <f t="shared" si="0"/>
        <v>(株)エネット</v>
      </c>
      <c r="G16" t="str">
        <f t="shared" si="1"/>
        <v>(株)エネット_メニューA</v>
      </c>
      <c r="I16" t="s">
        <v>2149</v>
      </c>
      <c r="J16" t="s">
        <v>2299</v>
      </c>
      <c r="K16" t="s">
        <v>1964</v>
      </c>
      <c r="L16" t="s">
        <v>1876</v>
      </c>
      <c r="M16" t="s">
        <v>1965</v>
      </c>
      <c r="N16" t="s">
        <v>633</v>
      </c>
    </row>
    <row r="17" spans="1:14">
      <c r="C17" t="s">
        <v>886</v>
      </c>
      <c r="D17">
        <v>0</v>
      </c>
      <c r="E17">
        <v>0</v>
      </c>
      <c r="F17" t="str">
        <f t="shared" si="0"/>
        <v>(株)エネット</v>
      </c>
      <c r="G17" t="str">
        <f t="shared" si="1"/>
        <v>(株)エネット_メニューB</v>
      </c>
      <c r="I17" t="s">
        <v>145</v>
      </c>
      <c r="J17" t="s">
        <v>1076</v>
      </c>
      <c r="K17" t="s">
        <v>1077</v>
      </c>
      <c r="L17" t="s">
        <v>1852</v>
      </c>
      <c r="M17" t="s">
        <v>1966</v>
      </c>
      <c r="N17" t="s">
        <v>819</v>
      </c>
    </row>
    <row r="18" spans="1:14">
      <c r="C18" t="s">
        <v>921</v>
      </c>
      <c r="D18">
        <v>2.9999999999999997E-4</v>
      </c>
      <c r="E18">
        <v>2.9999999999999997E-4</v>
      </c>
      <c r="F18" t="str">
        <f t="shared" si="0"/>
        <v>(株)エネット</v>
      </c>
      <c r="G18" t="str">
        <f t="shared" si="1"/>
        <v>(株)エネット_メニューC</v>
      </c>
      <c r="I18" t="s">
        <v>2150</v>
      </c>
      <c r="J18" t="s">
        <v>2300</v>
      </c>
      <c r="K18" t="s">
        <v>1967</v>
      </c>
      <c r="L18" t="s">
        <v>1903</v>
      </c>
      <c r="M18" t="s">
        <v>1968</v>
      </c>
      <c r="N18" t="s">
        <v>488</v>
      </c>
    </row>
    <row r="19" spans="1:14">
      <c r="C19" t="s">
        <v>920</v>
      </c>
      <c r="D19">
        <v>3.4900000000000003E-4</v>
      </c>
      <c r="E19">
        <v>3.4900000000000003E-4</v>
      </c>
      <c r="F19" t="str">
        <f t="shared" si="0"/>
        <v>(株)エネット</v>
      </c>
      <c r="G19" t="str">
        <f t="shared" si="1"/>
        <v>(株)エネット_メニューD</v>
      </c>
      <c r="I19" t="s">
        <v>153</v>
      </c>
      <c r="J19" t="s">
        <v>1078</v>
      </c>
      <c r="K19" t="s">
        <v>1079</v>
      </c>
      <c r="L19" t="s">
        <v>1885</v>
      </c>
      <c r="M19" t="s">
        <v>1969</v>
      </c>
      <c r="N19" t="s">
        <v>594</v>
      </c>
    </row>
    <row r="20" spans="1:14">
      <c r="C20" t="s">
        <v>919</v>
      </c>
      <c r="D20">
        <v>4.0000000000000002E-4</v>
      </c>
      <c r="E20">
        <v>4.0000000000000002E-4</v>
      </c>
      <c r="F20" t="str">
        <f t="shared" si="0"/>
        <v>(株)エネット</v>
      </c>
      <c r="G20" t="str">
        <f t="shared" si="1"/>
        <v>(株)エネット_メニューE</v>
      </c>
      <c r="I20" t="s">
        <v>140</v>
      </c>
      <c r="J20" t="s">
        <v>1080</v>
      </c>
      <c r="K20" t="s">
        <v>1081</v>
      </c>
      <c r="L20" t="s">
        <v>1874</v>
      </c>
      <c r="M20" t="s">
        <v>1970</v>
      </c>
      <c r="N20" t="s">
        <v>658</v>
      </c>
    </row>
    <row r="21" spans="1:14">
      <c r="C21" t="s">
        <v>1007</v>
      </c>
      <c r="D21">
        <v>5.4699999999999996E-4</v>
      </c>
      <c r="E21">
        <v>5.4699999999999996E-4</v>
      </c>
      <c r="F21" t="str">
        <f t="shared" si="0"/>
        <v>(株)エネット</v>
      </c>
      <c r="G21" t="str">
        <f t="shared" si="1"/>
        <v>(株)エネット_メニューF(残差)</v>
      </c>
      <c r="I21" t="s">
        <v>136</v>
      </c>
      <c r="J21" t="s">
        <v>1082</v>
      </c>
      <c r="K21" t="s">
        <v>1083</v>
      </c>
      <c r="L21" t="s">
        <v>1882</v>
      </c>
      <c r="M21" t="s">
        <v>1971</v>
      </c>
      <c r="N21" t="s">
        <v>613</v>
      </c>
    </row>
    <row r="22" spans="1:14">
      <c r="C22" t="s">
        <v>885</v>
      </c>
      <c r="D22">
        <v>4.1399999999999998E-4</v>
      </c>
      <c r="E22">
        <v>4.1399999999999998E-4</v>
      </c>
      <c r="F22" t="str">
        <f t="shared" si="0"/>
        <v>(株)エネット</v>
      </c>
      <c r="G22" t="str">
        <f t="shared" si="1"/>
        <v>(株)エネット_(参考値)事業者全体</v>
      </c>
      <c r="I22" t="s">
        <v>1846</v>
      </c>
      <c r="J22" t="s">
        <v>1972</v>
      </c>
      <c r="K22" t="s">
        <v>1972</v>
      </c>
      <c r="L22" t="s">
        <v>1875</v>
      </c>
      <c r="M22" t="s">
        <v>1973</v>
      </c>
      <c r="N22" t="s">
        <v>653</v>
      </c>
    </row>
    <row r="23" spans="1:14">
      <c r="A23" t="s">
        <v>871</v>
      </c>
      <c r="B23" t="s">
        <v>129</v>
      </c>
      <c r="C23" t="s">
        <v>365</v>
      </c>
      <c r="D23">
        <v>0</v>
      </c>
      <c r="E23">
        <v>0</v>
      </c>
      <c r="F23" t="str">
        <f t="shared" si="0"/>
        <v>須賀川瓦斯(株)</v>
      </c>
      <c r="G23" t="str">
        <f t="shared" si="1"/>
        <v>須賀川瓦斯(株)_メニューA</v>
      </c>
      <c r="I23" t="s">
        <v>2154</v>
      </c>
      <c r="J23" t="s">
        <v>2301</v>
      </c>
      <c r="K23" t="s">
        <v>2356</v>
      </c>
      <c r="L23" t="s">
        <v>2240</v>
      </c>
      <c r="M23" t="s">
        <v>2387</v>
      </c>
      <c r="N23" t="s">
        <v>1827</v>
      </c>
    </row>
    <row r="24" spans="1:14">
      <c r="C24" t="s">
        <v>886</v>
      </c>
      <c r="D24">
        <v>0</v>
      </c>
      <c r="E24">
        <v>0</v>
      </c>
      <c r="F24" t="str">
        <f t="shared" si="0"/>
        <v>須賀川瓦斯(株)</v>
      </c>
      <c r="G24" t="str">
        <f t="shared" si="1"/>
        <v>須賀川瓦斯(株)_メニューB</v>
      </c>
      <c r="I24" t="s">
        <v>154</v>
      </c>
      <c r="J24" t="s">
        <v>1084</v>
      </c>
      <c r="K24" t="s">
        <v>1085</v>
      </c>
      <c r="L24" t="s">
        <v>2163</v>
      </c>
      <c r="M24" t="s">
        <v>1974</v>
      </c>
      <c r="N24" t="s">
        <v>844</v>
      </c>
    </row>
    <row r="25" spans="1:14">
      <c r="C25" t="s">
        <v>921</v>
      </c>
      <c r="D25">
        <v>0</v>
      </c>
      <c r="E25">
        <v>0</v>
      </c>
      <c r="F25" t="str">
        <f t="shared" si="0"/>
        <v>須賀川瓦斯(株)</v>
      </c>
      <c r="G25" t="str">
        <f t="shared" si="1"/>
        <v>須賀川瓦斯(株)_メニューC</v>
      </c>
      <c r="I25" t="s">
        <v>98</v>
      </c>
      <c r="J25" t="s">
        <v>1086</v>
      </c>
      <c r="K25" t="s">
        <v>1087</v>
      </c>
      <c r="L25" t="s">
        <v>2235</v>
      </c>
      <c r="M25" t="s">
        <v>2382</v>
      </c>
      <c r="N25" t="s">
        <v>489</v>
      </c>
    </row>
    <row r="26" spans="1:14">
      <c r="C26" t="s">
        <v>939</v>
      </c>
      <c r="D26">
        <v>4.95E-4</v>
      </c>
      <c r="E26">
        <v>4.95E-4</v>
      </c>
      <c r="F26" t="str">
        <f t="shared" si="0"/>
        <v>須賀川瓦斯(株)</v>
      </c>
      <c r="G26" t="str">
        <f t="shared" si="1"/>
        <v>須賀川瓦斯(株)_メニューD(残差)</v>
      </c>
      <c r="I26" t="s">
        <v>138</v>
      </c>
      <c r="J26" t="s">
        <v>1088</v>
      </c>
      <c r="K26" t="s">
        <v>1089</v>
      </c>
      <c r="L26" t="s">
        <v>1924</v>
      </c>
      <c r="M26" t="s">
        <v>1975</v>
      </c>
      <c r="N26" t="s">
        <v>1770</v>
      </c>
    </row>
    <row r="27" spans="1:14">
      <c r="C27" t="s">
        <v>885</v>
      </c>
      <c r="D27">
        <v>4.4499999999999997E-4</v>
      </c>
      <c r="E27">
        <v>4.4499999999999997E-4</v>
      </c>
      <c r="F27" t="str">
        <f t="shared" si="0"/>
        <v>須賀川瓦斯(株)</v>
      </c>
      <c r="G27" t="str">
        <f t="shared" si="1"/>
        <v>須賀川瓦斯(株)_(参考値)事業者全体</v>
      </c>
      <c r="I27" t="s">
        <v>133</v>
      </c>
      <c r="J27" t="s">
        <v>1090</v>
      </c>
      <c r="K27" t="s">
        <v>1091</v>
      </c>
      <c r="L27" t="s">
        <v>1858</v>
      </c>
      <c r="M27" t="s">
        <v>1976</v>
      </c>
      <c r="N27" t="s">
        <v>765</v>
      </c>
    </row>
    <row r="28" spans="1:14">
      <c r="A28" t="s">
        <v>870</v>
      </c>
      <c r="B28" t="s">
        <v>1040</v>
      </c>
      <c r="C28" t="s">
        <v>365</v>
      </c>
      <c r="D28">
        <v>0</v>
      </c>
      <c r="E28">
        <v>0</v>
      </c>
      <c r="F28" t="str">
        <f t="shared" si="0"/>
        <v>出光興産(株)</v>
      </c>
      <c r="G28" t="str">
        <f t="shared" si="1"/>
        <v>出光興産(株)_メニューA</v>
      </c>
      <c r="I28" t="s">
        <v>111</v>
      </c>
      <c r="J28" t="s">
        <v>1092</v>
      </c>
      <c r="K28" t="s">
        <v>1093</v>
      </c>
      <c r="L28" t="s">
        <v>2227</v>
      </c>
      <c r="M28" t="s">
        <v>2375</v>
      </c>
      <c r="N28" t="s">
        <v>548</v>
      </c>
    </row>
    <row r="29" spans="1:14">
      <c r="C29" t="s">
        <v>886</v>
      </c>
      <c r="D29">
        <v>0</v>
      </c>
      <c r="E29">
        <v>0</v>
      </c>
      <c r="F29" t="str">
        <f t="shared" si="0"/>
        <v>出光興産(株)</v>
      </c>
      <c r="G29" t="str">
        <f t="shared" si="1"/>
        <v>出光興産(株)_メニューB</v>
      </c>
      <c r="I29" t="s">
        <v>1036</v>
      </c>
      <c r="J29" t="s">
        <v>1094</v>
      </c>
      <c r="K29" t="s">
        <v>1095</v>
      </c>
      <c r="L29" t="s">
        <v>1922</v>
      </c>
      <c r="M29" t="s">
        <v>1977</v>
      </c>
      <c r="N29" t="s">
        <v>1921</v>
      </c>
    </row>
    <row r="30" spans="1:14">
      <c r="C30" t="s">
        <v>921</v>
      </c>
      <c r="D30">
        <v>2.0000000000000001E-4</v>
      </c>
      <c r="E30">
        <v>2.0000000000000001E-4</v>
      </c>
      <c r="F30" t="str">
        <f t="shared" si="0"/>
        <v>出光興産(株)</v>
      </c>
      <c r="G30" t="str">
        <f t="shared" si="1"/>
        <v>出光興産(株)_メニューC</v>
      </c>
      <c r="I30" t="s">
        <v>2156</v>
      </c>
      <c r="J30" t="s">
        <v>2156</v>
      </c>
      <c r="K30" t="s">
        <v>1096</v>
      </c>
      <c r="L30" t="s">
        <v>1978</v>
      </c>
      <c r="M30" t="s">
        <v>1979</v>
      </c>
      <c r="N30" t="s">
        <v>760</v>
      </c>
    </row>
    <row r="31" spans="1:14">
      <c r="C31" t="s">
        <v>939</v>
      </c>
      <c r="D31">
        <v>5.3200000000000003E-4</v>
      </c>
      <c r="E31">
        <v>5.3200000000000003E-4</v>
      </c>
      <c r="F31" t="str">
        <f t="shared" si="0"/>
        <v>出光興産(株)</v>
      </c>
      <c r="G31" t="str">
        <f t="shared" si="1"/>
        <v>出光興産(株)_メニューD(残差)</v>
      </c>
      <c r="I31" t="s">
        <v>1035</v>
      </c>
      <c r="J31" t="s">
        <v>1097</v>
      </c>
      <c r="K31" t="s">
        <v>1098</v>
      </c>
      <c r="L31" t="s">
        <v>2272</v>
      </c>
      <c r="M31" t="s">
        <v>2346</v>
      </c>
      <c r="N31" t="s">
        <v>2271</v>
      </c>
    </row>
    <row r="32" spans="1:14">
      <c r="C32" t="s">
        <v>885</v>
      </c>
      <c r="D32">
        <v>4.1899999999999999E-4</v>
      </c>
      <c r="E32">
        <v>4.1899999999999999E-4</v>
      </c>
      <c r="F32" t="str">
        <f t="shared" si="0"/>
        <v>出光興産(株)</v>
      </c>
      <c r="G32" t="str">
        <f t="shared" si="1"/>
        <v>出光興産(株)_(参考値)事業者全体</v>
      </c>
      <c r="I32" t="s">
        <v>155</v>
      </c>
      <c r="J32" t="s">
        <v>1099</v>
      </c>
      <c r="K32" t="s">
        <v>1100</v>
      </c>
      <c r="L32" t="s">
        <v>1881</v>
      </c>
      <c r="M32" t="s">
        <v>1980</v>
      </c>
      <c r="N32" t="s">
        <v>615</v>
      </c>
    </row>
    <row r="33" spans="1:14">
      <c r="A33" t="s">
        <v>869</v>
      </c>
      <c r="B33" t="s">
        <v>1039</v>
      </c>
      <c r="C33" t="s">
        <v>365</v>
      </c>
      <c r="D33">
        <v>0</v>
      </c>
      <c r="E33">
        <v>0</v>
      </c>
      <c r="F33" t="str">
        <f t="shared" si="0"/>
        <v>(株)オプテージ</v>
      </c>
      <c r="G33" t="str">
        <f t="shared" si="1"/>
        <v>(株)オプテージ_メニューA</v>
      </c>
      <c r="I33" t="s">
        <v>143</v>
      </c>
      <c r="J33" t="s">
        <v>1101</v>
      </c>
      <c r="K33" t="s">
        <v>1102</v>
      </c>
      <c r="L33" t="s">
        <v>940</v>
      </c>
      <c r="M33" t="s">
        <v>1981</v>
      </c>
      <c r="N33" t="s">
        <v>509</v>
      </c>
    </row>
    <row r="34" spans="1:14">
      <c r="C34" t="s">
        <v>331</v>
      </c>
      <c r="D34">
        <v>3.3300000000000002E-4</v>
      </c>
      <c r="E34">
        <v>3.3300000000000002E-4</v>
      </c>
      <c r="F34" t="str">
        <f t="shared" si="0"/>
        <v>(株)オプテージ</v>
      </c>
      <c r="G34" t="str">
        <f t="shared" si="1"/>
        <v>(株)オプテージ_メニューB(残差)</v>
      </c>
      <c r="I34" t="s">
        <v>1776</v>
      </c>
      <c r="J34" t="s">
        <v>1777</v>
      </c>
      <c r="K34" t="s">
        <v>1778</v>
      </c>
      <c r="L34" t="s">
        <v>2256</v>
      </c>
      <c r="M34" t="s">
        <v>2399</v>
      </c>
      <c r="N34" t="s">
        <v>2255</v>
      </c>
    </row>
    <row r="35" spans="1:14">
      <c r="C35" t="s">
        <v>885</v>
      </c>
      <c r="D35">
        <v>3.3300000000000002E-4</v>
      </c>
      <c r="E35">
        <v>3.3300000000000002E-4</v>
      </c>
      <c r="F35" t="str">
        <f t="shared" si="0"/>
        <v>(株)オプテージ</v>
      </c>
      <c r="G35" t="str">
        <f t="shared" si="1"/>
        <v>(株)オプテージ_(参考値)事業者全体</v>
      </c>
      <c r="I35" t="s">
        <v>156</v>
      </c>
      <c r="J35" t="s">
        <v>1103</v>
      </c>
      <c r="K35" t="s">
        <v>1104</v>
      </c>
      <c r="L35" t="s">
        <v>1871</v>
      </c>
      <c r="M35" t="s">
        <v>1982</v>
      </c>
      <c r="N35" t="s">
        <v>678</v>
      </c>
    </row>
    <row r="36" spans="1:14">
      <c r="A36" t="s">
        <v>868</v>
      </c>
      <c r="B36" t="s">
        <v>96</v>
      </c>
      <c r="C36" t="s">
        <v>365</v>
      </c>
      <c r="D36">
        <v>0</v>
      </c>
      <c r="E36">
        <v>0</v>
      </c>
      <c r="F36" t="str">
        <f t="shared" si="0"/>
        <v>エネサーブ(株)</v>
      </c>
      <c r="G36" t="str">
        <f t="shared" si="1"/>
        <v>エネサーブ(株)_メニューA</v>
      </c>
      <c r="I36" t="s">
        <v>94</v>
      </c>
      <c r="J36" t="s">
        <v>1105</v>
      </c>
      <c r="K36" t="s">
        <v>1106</v>
      </c>
      <c r="L36" t="s">
        <v>1889</v>
      </c>
      <c r="M36" t="s">
        <v>1983</v>
      </c>
      <c r="N36" t="s">
        <v>568</v>
      </c>
    </row>
    <row r="37" spans="1:14">
      <c r="C37" t="s">
        <v>331</v>
      </c>
      <c r="D37">
        <v>6.6E-4</v>
      </c>
      <c r="E37">
        <v>6.6E-4</v>
      </c>
      <c r="F37" t="str">
        <f t="shared" si="0"/>
        <v>エネサーブ(株)</v>
      </c>
      <c r="G37" t="str">
        <f t="shared" si="1"/>
        <v>エネサーブ(株)_メニューB(残差)</v>
      </c>
      <c r="I37" t="s">
        <v>2159</v>
      </c>
      <c r="J37" t="s">
        <v>2302</v>
      </c>
      <c r="K37" t="s">
        <v>1988</v>
      </c>
      <c r="L37" t="s">
        <v>1900</v>
      </c>
      <c r="M37" t="s">
        <v>1984</v>
      </c>
      <c r="N37" t="s">
        <v>933</v>
      </c>
    </row>
    <row r="38" spans="1:14">
      <c r="C38" t="s">
        <v>885</v>
      </c>
      <c r="D38">
        <v>2.8400000000000002E-4</v>
      </c>
      <c r="E38">
        <v>2.8400000000000002E-4</v>
      </c>
      <c r="F38" t="str">
        <f t="shared" si="0"/>
        <v>エネサーブ(株)</v>
      </c>
      <c r="G38" t="str">
        <f t="shared" si="1"/>
        <v>エネサーブ(株)_(参考値)事業者全体</v>
      </c>
      <c r="I38" t="s">
        <v>135</v>
      </c>
      <c r="J38" t="s">
        <v>1107</v>
      </c>
      <c r="K38" t="s">
        <v>1108</v>
      </c>
      <c r="L38" t="s">
        <v>1901</v>
      </c>
      <c r="M38" t="s">
        <v>1985</v>
      </c>
      <c r="N38" t="s">
        <v>1764</v>
      </c>
    </row>
    <row r="39" spans="1:14">
      <c r="A39" t="s">
        <v>867</v>
      </c>
      <c r="B39" t="s">
        <v>2149</v>
      </c>
      <c r="C39" t="s">
        <v>365</v>
      </c>
      <c r="D39">
        <v>4.0299999999999998E-4</v>
      </c>
      <c r="E39">
        <v>4.0299999999999998E-4</v>
      </c>
      <c r="F39" t="str">
        <f t="shared" si="0"/>
        <v>(株)エネワンでんき</v>
      </c>
      <c r="G39" t="str">
        <f t="shared" si="1"/>
        <v>(株)エネワンでんき_メニューA</v>
      </c>
      <c r="I39" t="s">
        <v>157</v>
      </c>
      <c r="J39" t="s">
        <v>1109</v>
      </c>
      <c r="K39" t="s">
        <v>1110</v>
      </c>
      <c r="L39" t="s">
        <v>1895</v>
      </c>
      <c r="M39" t="s">
        <v>1986</v>
      </c>
      <c r="N39" t="s">
        <v>529</v>
      </c>
    </row>
    <row r="40" spans="1:14">
      <c r="C40" t="s">
        <v>331</v>
      </c>
      <c r="D40">
        <v>3.79E-4</v>
      </c>
      <c r="E40">
        <v>3.79E-4</v>
      </c>
      <c r="F40" t="str">
        <f t="shared" si="0"/>
        <v>(株)エネワンでんき</v>
      </c>
      <c r="G40" t="str">
        <f t="shared" si="1"/>
        <v>(株)エネワンでんき_メニューB(残差)</v>
      </c>
      <c r="I40" t="s">
        <v>1034</v>
      </c>
      <c r="J40" t="s">
        <v>1111</v>
      </c>
      <c r="K40" t="s">
        <v>1112</v>
      </c>
      <c r="L40" t="s">
        <v>1888</v>
      </c>
      <c r="M40" t="s">
        <v>1987</v>
      </c>
      <c r="N40" t="s">
        <v>579</v>
      </c>
    </row>
    <row r="41" spans="1:14">
      <c r="C41" t="s">
        <v>885</v>
      </c>
      <c r="D41">
        <v>3.79E-4</v>
      </c>
      <c r="E41">
        <v>3.79E-4</v>
      </c>
      <c r="F41" t="str">
        <f t="shared" si="0"/>
        <v>(株)エネワンでんき</v>
      </c>
      <c r="G41" t="str">
        <f t="shared" si="1"/>
        <v>(株)エネワンでんき_(参考値)事業者全体</v>
      </c>
      <c r="I41" t="s">
        <v>2163</v>
      </c>
      <c r="J41" t="s">
        <v>2303</v>
      </c>
      <c r="K41" t="s">
        <v>1974</v>
      </c>
      <c r="L41" t="s">
        <v>1883</v>
      </c>
      <c r="M41" t="s">
        <v>1989</v>
      </c>
      <c r="N41" t="s">
        <v>608</v>
      </c>
    </row>
    <row r="42" spans="1:14">
      <c r="A42" t="s">
        <v>866</v>
      </c>
      <c r="B42" t="s">
        <v>145</v>
      </c>
      <c r="C42" t="s">
        <v>365</v>
      </c>
      <c r="D42">
        <v>0</v>
      </c>
      <c r="E42">
        <v>0</v>
      </c>
      <c r="F42" t="str">
        <f t="shared" si="0"/>
        <v>ミツウロコグリーンエネルギー(株)</v>
      </c>
      <c r="G42" t="str">
        <f t="shared" si="1"/>
        <v>ミツウロコグリーンエネルギー(株)_メニューA</v>
      </c>
      <c r="I42" t="s">
        <v>158</v>
      </c>
      <c r="J42" t="s">
        <v>1113</v>
      </c>
      <c r="K42" t="s">
        <v>1114</v>
      </c>
      <c r="L42" t="s">
        <v>1846</v>
      </c>
      <c r="M42" t="s">
        <v>1972</v>
      </c>
      <c r="N42" t="s">
        <v>861</v>
      </c>
    </row>
    <row r="43" spans="1:14">
      <c r="C43" t="s">
        <v>886</v>
      </c>
      <c r="D43">
        <v>2.0000000000000001E-4</v>
      </c>
      <c r="E43">
        <v>2.0000000000000001E-4</v>
      </c>
      <c r="F43" t="str">
        <f t="shared" si="0"/>
        <v>ミツウロコグリーンエネルギー(株)</v>
      </c>
      <c r="G43" t="str">
        <f t="shared" si="1"/>
        <v>ミツウロコグリーンエネルギー(株)_メニューB</v>
      </c>
      <c r="I43" t="s">
        <v>144</v>
      </c>
      <c r="J43" t="s">
        <v>1115</v>
      </c>
      <c r="K43" t="s">
        <v>1116</v>
      </c>
      <c r="L43" t="s">
        <v>1894</v>
      </c>
      <c r="M43" t="s">
        <v>1990</v>
      </c>
      <c r="N43" t="s">
        <v>544</v>
      </c>
    </row>
    <row r="44" spans="1:14">
      <c r="C44" t="s">
        <v>921</v>
      </c>
      <c r="D44">
        <v>0</v>
      </c>
      <c r="E44">
        <v>0</v>
      </c>
      <c r="F44" t="str">
        <f t="shared" si="0"/>
        <v>ミツウロコグリーンエネルギー(株)</v>
      </c>
      <c r="G44" t="str">
        <f t="shared" si="1"/>
        <v>ミツウロコグリーンエネルギー(株)_メニューC</v>
      </c>
      <c r="I44" t="s">
        <v>100</v>
      </c>
      <c r="J44" t="s">
        <v>1117</v>
      </c>
      <c r="K44" t="s">
        <v>1118</v>
      </c>
      <c r="L44" t="s">
        <v>1856</v>
      </c>
      <c r="M44" t="s">
        <v>1991</v>
      </c>
      <c r="N44" t="s">
        <v>792</v>
      </c>
    </row>
    <row r="45" spans="1:14">
      <c r="C45" t="s">
        <v>920</v>
      </c>
      <c r="D45">
        <v>0</v>
      </c>
      <c r="E45">
        <v>0</v>
      </c>
      <c r="F45" t="str">
        <f t="shared" si="0"/>
        <v>ミツウロコグリーンエネルギー(株)</v>
      </c>
      <c r="G45" t="str">
        <f t="shared" si="1"/>
        <v>ミツウロコグリーンエネルギー(株)_メニューD</v>
      </c>
      <c r="I45" t="s">
        <v>159</v>
      </c>
      <c r="J45" t="s">
        <v>1119</v>
      </c>
      <c r="K45" t="s">
        <v>1120</v>
      </c>
      <c r="L45" t="s">
        <v>1914</v>
      </c>
      <c r="M45" t="s">
        <v>1992</v>
      </c>
      <c r="N45" t="s">
        <v>1913</v>
      </c>
    </row>
    <row r="46" spans="1:14">
      <c r="C46" t="s">
        <v>919</v>
      </c>
      <c r="D46">
        <v>2.5799999999999998E-4</v>
      </c>
      <c r="E46">
        <v>2.5799999999999998E-4</v>
      </c>
      <c r="F46" t="str">
        <f t="shared" si="0"/>
        <v>ミツウロコグリーンエネルギー(株)</v>
      </c>
      <c r="G46" t="str">
        <f t="shared" si="1"/>
        <v>ミツウロコグリーンエネルギー(株)_メニューE</v>
      </c>
      <c r="I46" t="s">
        <v>1850</v>
      </c>
      <c r="J46" t="s">
        <v>1997</v>
      </c>
      <c r="K46" t="s">
        <v>1997</v>
      </c>
      <c r="L46" t="s">
        <v>1891</v>
      </c>
      <c r="M46" t="s">
        <v>1993</v>
      </c>
      <c r="N46" t="s">
        <v>554</v>
      </c>
    </row>
    <row r="47" spans="1:14">
      <c r="C47" t="s">
        <v>918</v>
      </c>
      <c r="D47">
        <v>0</v>
      </c>
      <c r="E47">
        <v>0</v>
      </c>
      <c r="F47" t="str">
        <f t="shared" si="0"/>
        <v>ミツウロコグリーンエネルギー(株)</v>
      </c>
      <c r="G47" t="str">
        <f t="shared" si="1"/>
        <v>ミツウロコグリーンエネルギー(株)_メニューF</v>
      </c>
      <c r="I47" t="s">
        <v>1032</v>
      </c>
      <c r="J47" t="s">
        <v>1121</v>
      </c>
      <c r="K47" t="s">
        <v>1122</v>
      </c>
      <c r="L47" t="s">
        <v>2282</v>
      </c>
      <c r="M47" t="s">
        <v>2351</v>
      </c>
      <c r="N47" t="s">
        <v>2281</v>
      </c>
    </row>
    <row r="48" spans="1:14">
      <c r="C48" t="s">
        <v>1011</v>
      </c>
      <c r="D48">
        <v>0</v>
      </c>
      <c r="E48">
        <v>0</v>
      </c>
      <c r="F48" t="str">
        <f t="shared" si="0"/>
        <v>ミツウロコグリーンエネルギー(株)</v>
      </c>
      <c r="G48" t="str">
        <f t="shared" si="1"/>
        <v>ミツウロコグリーンエネルギー(株)_メニューG</v>
      </c>
      <c r="I48" t="s">
        <v>110</v>
      </c>
      <c r="J48" t="s">
        <v>1123</v>
      </c>
      <c r="K48" t="s">
        <v>1124</v>
      </c>
      <c r="L48" t="s">
        <v>1869</v>
      </c>
      <c r="M48" t="s">
        <v>1994</v>
      </c>
      <c r="N48" t="s">
        <v>690</v>
      </c>
    </row>
    <row r="49" spans="1:14">
      <c r="C49" t="s">
        <v>1010</v>
      </c>
      <c r="D49">
        <v>0</v>
      </c>
      <c r="E49">
        <v>0</v>
      </c>
      <c r="F49" t="str">
        <f t="shared" si="0"/>
        <v>ミツウロコグリーンエネルギー(株)</v>
      </c>
      <c r="G49" t="str">
        <f t="shared" si="1"/>
        <v>ミツウロコグリーンエネルギー(株)_メニューH</v>
      </c>
      <c r="I49" t="s">
        <v>109</v>
      </c>
      <c r="J49" t="s">
        <v>1125</v>
      </c>
      <c r="K49" t="s">
        <v>1126</v>
      </c>
      <c r="L49" t="s">
        <v>1879</v>
      </c>
      <c r="M49" t="s">
        <v>1995</v>
      </c>
      <c r="N49" t="s">
        <v>630</v>
      </c>
    </row>
    <row r="50" spans="1:14">
      <c r="C50" t="s">
        <v>1009</v>
      </c>
      <c r="D50">
        <v>2.5799999999999998E-4</v>
      </c>
      <c r="E50">
        <v>2.5799999999999998E-4</v>
      </c>
      <c r="F50" t="str">
        <f t="shared" si="0"/>
        <v>ミツウロコグリーンエネルギー(株)</v>
      </c>
      <c r="G50" t="str">
        <f t="shared" si="1"/>
        <v>ミツウロコグリーンエネルギー(株)_メニューI</v>
      </c>
      <c r="I50" t="s">
        <v>101</v>
      </c>
      <c r="J50" t="s">
        <v>1127</v>
      </c>
      <c r="K50" t="s">
        <v>1128</v>
      </c>
      <c r="L50" t="s">
        <v>1870</v>
      </c>
      <c r="M50" t="s">
        <v>1996</v>
      </c>
      <c r="N50" t="s">
        <v>680</v>
      </c>
    </row>
    <row r="51" spans="1:14">
      <c r="C51" t="s">
        <v>1021</v>
      </c>
      <c r="D51">
        <v>1.73E-4</v>
      </c>
      <c r="E51">
        <v>1.73E-4</v>
      </c>
      <c r="F51" t="str">
        <f t="shared" si="0"/>
        <v>ミツウロコグリーンエネルギー(株)</v>
      </c>
      <c r="G51" t="str">
        <f t="shared" si="1"/>
        <v>ミツウロコグリーンエネルギー(株)_メニューJ</v>
      </c>
      <c r="I51" t="s">
        <v>124</v>
      </c>
      <c r="J51" t="s">
        <v>1129</v>
      </c>
      <c r="K51" t="s">
        <v>1130</v>
      </c>
      <c r="L51" t="s">
        <v>1909</v>
      </c>
      <c r="M51" t="s">
        <v>1998</v>
      </c>
      <c r="N51" t="s">
        <v>1779</v>
      </c>
    </row>
    <row r="52" spans="1:14">
      <c r="C52" t="s">
        <v>1020</v>
      </c>
      <c r="D52">
        <v>4.3600000000000003E-4</v>
      </c>
      <c r="E52">
        <v>4.3600000000000003E-4</v>
      </c>
      <c r="F52" t="str">
        <f t="shared" si="0"/>
        <v>ミツウロコグリーンエネルギー(株)</v>
      </c>
      <c r="G52" t="str">
        <f t="shared" si="1"/>
        <v>ミツウロコグリーンエネルギー(株)_メニューK(残差)</v>
      </c>
      <c r="I52" t="s">
        <v>150</v>
      </c>
      <c r="J52" t="s">
        <v>1131</v>
      </c>
      <c r="K52" t="s">
        <v>1132</v>
      </c>
      <c r="L52" t="s">
        <v>1884</v>
      </c>
      <c r="M52" t="s">
        <v>1999</v>
      </c>
      <c r="N52" t="s">
        <v>607</v>
      </c>
    </row>
    <row r="53" spans="1:14">
      <c r="C53" t="s">
        <v>885</v>
      </c>
      <c r="D53">
        <v>3.8699999999999997E-4</v>
      </c>
      <c r="E53">
        <v>3.8699999999999997E-4</v>
      </c>
      <c r="F53" t="str">
        <f t="shared" si="0"/>
        <v>ミツウロコグリーンエネルギー(株)</v>
      </c>
      <c r="G53" t="str">
        <f t="shared" si="1"/>
        <v>ミツウロコグリーンエネルギー(株)_(参考値)事業者全体</v>
      </c>
      <c r="I53" t="s">
        <v>160</v>
      </c>
      <c r="J53" t="s">
        <v>1133</v>
      </c>
      <c r="K53" t="s">
        <v>1134</v>
      </c>
      <c r="L53" t="s">
        <v>1863</v>
      </c>
      <c r="M53" t="s">
        <v>2000</v>
      </c>
      <c r="N53" t="s">
        <v>731</v>
      </c>
    </row>
    <row r="54" spans="1:14">
      <c r="A54" t="s">
        <v>865</v>
      </c>
      <c r="B54" t="s">
        <v>2150</v>
      </c>
      <c r="C54" t="s">
        <v>365</v>
      </c>
      <c r="D54">
        <v>0</v>
      </c>
      <c r="E54">
        <v>0</v>
      </c>
      <c r="F54" t="str">
        <f t="shared" si="0"/>
        <v>(株)リエネ</v>
      </c>
      <c r="G54" t="str">
        <f t="shared" si="1"/>
        <v>(株)リエネ_メニューA</v>
      </c>
      <c r="I54" t="s">
        <v>161</v>
      </c>
      <c r="J54" t="s">
        <v>1135</v>
      </c>
      <c r="K54" t="s">
        <v>1136</v>
      </c>
      <c r="L54" t="s">
        <v>1860</v>
      </c>
      <c r="M54" t="s">
        <v>2001</v>
      </c>
      <c r="N54" t="s">
        <v>754</v>
      </c>
    </row>
    <row r="55" spans="1:14">
      <c r="C55" t="s">
        <v>886</v>
      </c>
      <c r="D55">
        <v>0</v>
      </c>
      <c r="E55">
        <v>0</v>
      </c>
      <c r="F55" t="str">
        <f t="shared" si="0"/>
        <v>(株)リエネ</v>
      </c>
      <c r="G55" t="str">
        <f t="shared" si="1"/>
        <v>(株)リエネ_メニューB</v>
      </c>
      <c r="I55" t="s">
        <v>137</v>
      </c>
      <c r="J55" t="s">
        <v>1137</v>
      </c>
      <c r="K55" t="s">
        <v>1138</v>
      </c>
      <c r="L55" t="s">
        <v>1898</v>
      </c>
      <c r="M55" t="s">
        <v>2002</v>
      </c>
      <c r="N55" t="s">
        <v>514</v>
      </c>
    </row>
    <row r="56" spans="1:14">
      <c r="C56" t="s">
        <v>898</v>
      </c>
      <c r="D56">
        <v>5.9199999999999997E-4</v>
      </c>
      <c r="E56">
        <v>5.9199999999999997E-4</v>
      </c>
      <c r="F56" t="str">
        <f t="shared" si="0"/>
        <v>(株)リエネ</v>
      </c>
      <c r="G56" t="str">
        <f t="shared" si="1"/>
        <v>(株)リエネ_メニューC(残差)</v>
      </c>
      <c r="I56" t="s">
        <v>162</v>
      </c>
      <c r="J56" t="s">
        <v>1139</v>
      </c>
      <c r="K56" t="s">
        <v>1140</v>
      </c>
      <c r="L56" t="s">
        <v>1902</v>
      </c>
      <c r="M56" t="s">
        <v>2003</v>
      </c>
      <c r="N56" t="s">
        <v>493</v>
      </c>
    </row>
    <row r="57" spans="1:14">
      <c r="C57" t="s">
        <v>885</v>
      </c>
      <c r="D57">
        <v>2.8499999999999999E-4</v>
      </c>
      <c r="E57">
        <v>2.8499999999999999E-4</v>
      </c>
      <c r="F57" t="str">
        <f t="shared" si="0"/>
        <v>(株)リエネ</v>
      </c>
      <c r="G57" t="str">
        <f t="shared" si="1"/>
        <v>(株)リエネ_(参考値)事業者全体</v>
      </c>
      <c r="I57" t="s">
        <v>163</v>
      </c>
      <c r="J57" t="s">
        <v>1141</v>
      </c>
      <c r="K57" t="s">
        <v>1142</v>
      </c>
      <c r="L57" t="s">
        <v>1872</v>
      </c>
      <c r="M57" t="s">
        <v>2004</v>
      </c>
      <c r="N57" t="s">
        <v>669</v>
      </c>
    </row>
    <row r="58" spans="1:14">
      <c r="A58" t="s">
        <v>864</v>
      </c>
      <c r="B58" t="s">
        <v>153</v>
      </c>
      <c r="C58" t="s">
        <v>365</v>
      </c>
      <c r="D58">
        <v>0</v>
      </c>
      <c r="E58">
        <v>0</v>
      </c>
      <c r="F58" t="str">
        <f t="shared" si="0"/>
        <v>ネクストパワーやまと(株)</v>
      </c>
      <c r="G58" t="str">
        <f t="shared" si="1"/>
        <v>ネクストパワーやまと(株)_メニューA</v>
      </c>
      <c r="I58" t="s">
        <v>1031</v>
      </c>
      <c r="J58" t="s">
        <v>1143</v>
      </c>
      <c r="K58" t="s">
        <v>1144</v>
      </c>
      <c r="L58" t="s">
        <v>1886</v>
      </c>
      <c r="M58" t="s">
        <v>2005</v>
      </c>
      <c r="N58" t="s">
        <v>593</v>
      </c>
    </row>
    <row r="59" spans="1:14">
      <c r="C59" t="s">
        <v>886</v>
      </c>
      <c r="D59">
        <v>2.4499999999999999E-4</v>
      </c>
      <c r="E59">
        <v>2.4499999999999999E-4</v>
      </c>
      <c r="F59" t="str">
        <f t="shared" si="0"/>
        <v>ネクストパワーやまと(株)</v>
      </c>
      <c r="G59" t="str">
        <f t="shared" si="1"/>
        <v>ネクストパワーやまと(株)_メニューB</v>
      </c>
      <c r="I59" t="s">
        <v>164</v>
      </c>
      <c r="J59" t="s">
        <v>1145</v>
      </c>
      <c r="K59" t="s">
        <v>1146</v>
      </c>
      <c r="L59" t="s">
        <v>2243</v>
      </c>
      <c r="M59" t="s">
        <v>2334</v>
      </c>
      <c r="N59" t="s">
        <v>2242</v>
      </c>
    </row>
    <row r="60" spans="1:14">
      <c r="C60" t="s">
        <v>898</v>
      </c>
      <c r="D60">
        <v>4.7800000000000002E-4</v>
      </c>
      <c r="E60">
        <v>4.7800000000000002E-4</v>
      </c>
      <c r="F60" t="str">
        <f t="shared" si="0"/>
        <v>ネクストパワーやまと(株)</v>
      </c>
      <c r="G60" t="str">
        <f t="shared" si="1"/>
        <v>ネクストパワーやまと(株)_メニューC(残差)</v>
      </c>
      <c r="I60" t="s">
        <v>99</v>
      </c>
      <c r="J60" t="s">
        <v>1147</v>
      </c>
      <c r="K60" t="s">
        <v>1148</v>
      </c>
      <c r="L60" t="s">
        <v>2228</v>
      </c>
      <c r="M60" t="s">
        <v>2006</v>
      </c>
      <c r="N60" t="s">
        <v>532</v>
      </c>
    </row>
    <row r="61" spans="1:14">
      <c r="C61" t="s">
        <v>885</v>
      </c>
      <c r="D61">
        <v>4.75E-4</v>
      </c>
      <c r="E61">
        <v>4.75E-4</v>
      </c>
      <c r="F61" t="str">
        <f t="shared" si="0"/>
        <v>ネクストパワーやまと(株)</v>
      </c>
      <c r="G61" t="str">
        <f t="shared" si="1"/>
        <v>ネクストパワーやまと(株)_(参考値)事業者全体</v>
      </c>
      <c r="I61" t="s">
        <v>95</v>
      </c>
      <c r="J61" t="s">
        <v>1149</v>
      </c>
      <c r="K61" t="s">
        <v>1150</v>
      </c>
      <c r="L61" t="s">
        <v>2238</v>
      </c>
      <c r="M61" t="s">
        <v>2007</v>
      </c>
      <c r="N61" t="s">
        <v>484</v>
      </c>
    </row>
    <row r="62" spans="1:14">
      <c r="A62" t="s">
        <v>863</v>
      </c>
      <c r="B62" t="s">
        <v>140</v>
      </c>
      <c r="C62" t="s">
        <v>365</v>
      </c>
      <c r="D62">
        <v>0</v>
      </c>
      <c r="E62">
        <v>0</v>
      </c>
      <c r="F62" t="str">
        <f t="shared" si="0"/>
        <v>日本テクノ(株)</v>
      </c>
      <c r="G62" t="str">
        <f t="shared" si="1"/>
        <v>日本テクノ(株)_メニューA</v>
      </c>
      <c r="I62" t="s">
        <v>165</v>
      </c>
      <c r="J62" t="s">
        <v>1151</v>
      </c>
      <c r="K62" t="s">
        <v>1152</v>
      </c>
      <c r="L62" t="s">
        <v>1859</v>
      </c>
      <c r="M62" t="s">
        <v>2008</v>
      </c>
      <c r="N62" t="s">
        <v>755</v>
      </c>
    </row>
    <row r="63" spans="1:14">
      <c r="C63" t="s">
        <v>331</v>
      </c>
      <c r="D63">
        <v>4.2000000000000002E-4</v>
      </c>
      <c r="E63">
        <v>4.2000000000000002E-4</v>
      </c>
      <c r="F63" t="str">
        <f t="shared" si="0"/>
        <v>日本テクノ(株)</v>
      </c>
      <c r="G63" t="str">
        <f t="shared" si="1"/>
        <v>日本テクノ(株)_メニューB(残差)</v>
      </c>
      <c r="I63" t="s">
        <v>166</v>
      </c>
      <c r="J63" t="s">
        <v>1153</v>
      </c>
      <c r="K63" t="s">
        <v>1154</v>
      </c>
      <c r="L63" t="s">
        <v>1843</v>
      </c>
      <c r="M63" t="s">
        <v>2009</v>
      </c>
      <c r="N63" t="s">
        <v>874</v>
      </c>
    </row>
    <row r="64" spans="1:14">
      <c r="C64" t="s">
        <v>885</v>
      </c>
      <c r="D64">
        <v>2.4000000000000001E-4</v>
      </c>
      <c r="E64">
        <v>2.4000000000000001E-4</v>
      </c>
      <c r="F64" t="str">
        <f t="shared" si="0"/>
        <v>日本テクノ(株)</v>
      </c>
      <c r="G64" t="str">
        <f t="shared" si="1"/>
        <v>日本テクノ(株)_(参考値)事業者全体</v>
      </c>
      <c r="I64" t="s">
        <v>167</v>
      </c>
      <c r="J64" t="s">
        <v>1155</v>
      </c>
      <c r="K64" t="s">
        <v>1156</v>
      </c>
      <c r="L64" t="s">
        <v>1927</v>
      </c>
      <c r="M64" t="s">
        <v>2010</v>
      </c>
      <c r="N64" t="s">
        <v>1926</v>
      </c>
    </row>
    <row r="65" spans="1:14">
      <c r="A65" t="s">
        <v>862</v>
      </c>
      <c r="B65" t="s">
        <v>136</v>
      </c>
      <c r="C65" t="s">
        <v>365</v>
      </c>
      <c r="D65">
        <v>0</v>
      </c>
      <c r="E65">
        <v>0</v>
      </c>
      <c r="F65" t="str">
        <f t="shared" si="0"/>
        <v>中央電力エナジー(株)</v>
      </c>
      <c r="G65" t="str">
        <f t="shared" si="1"/>
        <v>中央電力エナジー(株)_メニューA</v>
      </c>
      <c r="I65" t="s">
        <v>1029</v>
      </c>
      <c r="J65" t="s">
        <v>1157</v>
      </c>
      <c r="K65" t="s">
        <v>1158</v>
      </c>
      <c r="L65" t="s">
        <v>1906</v>
      </c>
      <c r="M65" t="s">
        <v>2011</v>
      </c>
      <c r="N65" t="s">
        <v>464</v>
      </c>
    </row>
    <row r="66" spans="1:14">
      <c r="C66" t="s">
        <v>886</v>
      </c>
      <c r="D66">
        <v>0</v>
      </c>
      <c r="E66">
        <v>0</v>
      </c>
      <c r="F66" t="str">
        <f t="shared" si="0"/>
        <v>中央電力エナジー(株)</v>
      </c>
      <c r="G66" t="str">
        <f t="shared" si="1"/>
        <v>中央電力エナジー(株)_メニューB</v>
      </c>
      <c r="I66" t="s">
        <v>1852</v>
      </c>
      <c r="J66" t="s">
        <v>2018</v>
      </c>
      <c r="K66" t="s">
        <v>1966</v>
      </c>
      <c r="L66" t="s">
        <v>1905</v>
      </c>
      <c r="M66" t="s">
        <v>2012</v>
      </c>
      <c r="N66" t="s">
        <v>467</v>
      </c>
    </row>
    <row r="67" spans="1:14">
      <c r="C67" t="s">
        <v>921</v>
      </c>
      <c r="D67">
        <v>0</v>
      </c>
      <c r="E67">
        <v>0</v>
      </c>
      <c r="F67" t="str">
        <f t="shared" si="0"/>
        <v>中央電力エナジー(株)</v>
      </c>
      <c r="G67" t="str">
        <f t="shared" si="1"/>
        <v>中央電力エナジー(株)_メニューC</v>
      </c>
      <c r="I67" t="s">
        <v>168</v>
      </c>
      <c r="J67" t="s">
        <v>1159</v>
      </c>
      <c r="K67" t="s">
        <v>1160</v>
      </c>
      <c r="L67" t="s">
        <v>1893</v>
      </c>
      <c r="M67" t="s">
        <v>2013</v>
      </c>
      <c r="N67" t="s">
        <v>545</v>
      </c>
    </row>
    <row r="68" spans="1:14">
      <c r="C68" t="s">
        <v>939</v>
      </c>
      <c r="D68">
        <v>6.5099999999999999E-4</v>
      </c>
      <c r="E68">
        <v>6.5099999999999999E-4</v>
      </c>
      <c r="F68" t="str">
        <f t="shared" si="0"/>
        <v>中央電力エナジー(株)</v>
      </c>
      <c r="G68" t="str">
        <f t="shared" si="1"/>
        <v>中央電力エナジー(株)_メニューD(残差)</v>
      </c>
      <c r="I68" t="s">
        <v>169</v>
      </c>
      <c r="J68" t="s">
        <v>1161</v>
      </c>
      <c r="K68" t="s">
        <v>1162</v>
      </c>
      <c r="L68" t="s">
        <v>1910</v>
      </c>
      <c r="M68" t="s">
        <v>2014</v>
      </c>
      <c r="N68" t="s">
        <v>451</v>
      </c>
    </row>
    <row r="69" spans="1:14">
      <c r="C69" t="s">
        <v>885</v>
      </c>
      <c r="D69">
        <v>2.9799999999999998E-4</v>
      </c>
      <c r="E69">
        <v>2.9799999999999998E-4</v>
      </c>
      <c r="F69" t="str">
        <f t="shared" si="0"/>
        <v>中央電力エナジー(株)</v>
      </c>
      <c r="G69" t="str">
        <f t="shared" si="1"/>
        <v>中央電力エナジー(株)_(参考値)事業者全体</v>
      </c>
      <c r="I69" t="s">
        <v>1853</v>
      </c>
      <c r="J69" t="s">
        <v>2020</v>
      </c>
      <c r="K69" t="s">
        <v>2059</v>
      </c>
      <c r="L69" t="s">
        <v>2175</v>
      </c>
      <c r="M69" t="s">
        <v>2015</v>
      </c>
      <c r="N69" t="s">
        <v>774</v>
      </c>
    </row>
    <row r="70" spans="1:14">
      <c r="A70" t="s">
        <v>861</v>
      </c>
      <c r="B70" t="s">
        <v>1846</v>
      </c>
      <c r="C70" t="s">
        <v>365</v>
      </c>
      <c r="D70">
        <v>0</v>
      </c>
      <c r="E70">
        <v>0</v>
      </c>
      <c r="F70" t="str">
        <f t="shared" ref="F70:F133" si="2">IF(A70="",F69,B70)</f>
        <v>(株)Looop</v>
      </c>
      <c r="G70" t="str">
        <f t="shared" ref="G70:G133" si="3">F70&amp;"_"&amp;C70</f>
        <v>(株)Looop_メニューA</v>
      </c>
      <c r="I70" t="s">
        <v>114</v>
      </c>
      <c r="J70" t="s">
        <v>1163</v>
      </c>
      <c r="K70" t="s">
        <v>1164</v>
      </c>
      <c r="L70" t="s">
        <v>1862</v>
      </c>
      <c r="M70" t="s">
        <v>2016</v>
      </c>
      <c r="N70" t="s">
        <v>737</v>
      </c>
    </row>
    <row r="71" spans="1:14">
      <c r="C71" t="s">
        <v>886</v>
      </c>
      <c r="D71">
        <v>1.73E-4</v>
      </c>
      <c r="E71">
        <v>1.73E-4</v>
      </c>
      <c r="F71" t="str">
        <f t="shared" si="2"/>
        <v>(株)Looop</v>
      </c>
      <c r="G71" t="str">
        <f t="shared" si="3"/>
        <v>(株)Looop_メニューB</v>
      </c>
      <c r="I71" t="s">
        <v>123</v>
      </c>
      <c r="J71" t="s">
        <v>1165</v>
      </c>
      <c r="K71" t="s">
        <v>1166</v>
      </c>
      <c r="L71" t="s">
        <v>1899</v>
      </c>
      <c r="M71" t="s">
        <v>2017</v>
      </c>
      <c r="N71" t="s">
        <v>510</v>
      </c>
    </row>
    <row r="72" spans="1:14">
      <c r="C72" t="s">
        <v>898</v>
      </c>
      <c r="D72">
        <v>5.9599999999999996E-4</v>
      </c>
      <c r="E72">
        <v>5.9599999999999996E-4</v>
      </c>
      <c r="F72" t="str">
        <f t="shared" si="2"/>
        <v>(株)Looop</v>
      </c>
      <c r="G72" t="str">
        <f t="shared" si="3"/>
        <v>(株)Looop_メニューC(残差)</v>
      </c>
      <c r="I72" t="s">
        <v>170</v>
      </c>
      <c r="J72" t="s">
        <v>1167</v>
      </c>
      <c r="K72" t="s">
        <v>1168</v>
      </c>
      <c r="L72" t="s">
        <v>1850</v>
      </c>
      <c r="M72" t="s">
        <v>1997</v>
      </c>
      <c r="N72" t="s">
        <v>839</v>
      </c>
    </row>
    <row r="73" spans="1:14">
      <c r="C73" t="s">
        <v>885</v>
      </c>
      <c r="D73">
        <v>5.8699999999999996E-4</v>
      </c>
      <c r="E73">
        <v>5.8699999999999996E-4</v>
      </c>
      <c r="F73" t="str">
        <f t="shared" si="2"/>
        <v>(株)Looop</v>
      </c>
      <c r="G73" t="str">
        <f t="shared" si="3"/>
        <v>(株)Looop_(参考値)事業者全体</v>
      </c>
      <c r="I73" t="s">
        <v>125</v>
      </c>
      <c r="J73" t="s">
        <v>1169</v>
      </c>
      <c r="K73" t="s">
        <v>1170</v>
      </c>
      <c r="L73" t="s">
        <v>2179</v>
      </c>
      <c r="M73" t="s">
        <v>2019</v>
      </c>
      <c r="N73" t="s">
        <v>738</v>
      </c>
    </row>
    <row r="74" spans="1:14">
      <c r="A74" t="s">
        <v>2153</v>
      </c>
      <c r="B74" t="s">
        <v>2154</v>
      </c>
      <c r="D74">
        <v>6.5300000000000004E-4</v>
      </c>
      <c r="E74">
        <v>6.5300000000000004E-4</v>
      </c>
      <c r="F74" t="str">
        <f t="shared" si="2"/>
        <v>(株)ナンワ(旧：(株)ナンワエナジー)</v>
      </c>
      <c r="G74" t="str">
        <f t="shared" si="3"/>
        <v>(株)ナンワ(旧：(株)ナンワエナジー)_</v>
      </c>
      <c r="I74" t="s">
        <v>1028</v>
      </c>
      <c r="J74" t="s">
        <v>1171</v>
      </c>
      <c r="K74" t="s">
        <v>1172</v>
      </c>
      <c r="L74" t="s">
        <v>2280</v>
      </c>
      <c r="M74" t="s">
        <v>2350</v>
      </c>
      <c r="N74" t="s">
        <v>2279</v>
      </c>
    </row>
    <row r="75" spans="1:14">
      <c r="A75" t="s">
        <v>860</v>
      </c>
      <c r="B75" t="s">
        <v>154</v>
      </c>
      <c r="C75" t="s">
        <v>365</v>
      </c>
      <c r="D75">
        <v>3.1399999999999999E-4</v>
      </c>
      <c r="E75">
        <v>3.1399999999999999E-4</v>
      </c>
      <c r="F75" t="str">
        <f t="shared" si="2"/>
        <v>静岡ガス＆パワー(株)</v>
      </c>
      <c r="G75" t="str">
        <f t="shared" si="3"/>
        <v>静岡ガス＆パワー(株)_メニューA</v>
      </c>
      <c r="I75" t="s">
        <v>132</v>
      </c>
      <c r="J75" t="s">
        <v>1173</v>
      </c>
      <c r="K75" t="s">
        <v>1174</v>
      </c>
      <c r="L75" t="s">
        <v>2237</v>
      </c>
      <c r="M75" t="s">
        <v>2385</v>
      </c>
      <c r="N75" t="s">
        <v>2236</v>
      </c>
    </row>
    <row r="76" spans="1:14">
      <c r="C76" t="s">
        <v>886</v>
      </c>
      <c r="D76">
        <v>0</v>
      </c>
      <c r="E76">
        <v>0</v>
      </c>
      <c r="F76" t="str">
        <f t="shared" si="2"/>
        <v>静岡ガス＆パワー(株)</v>
      </c>
      <c r="G76" t="str">
        <f t="shared" si="3"/>
        <v>静岡ガス＆パワー(株)_メニューB</v>
      </c>
      <c r="I76" t="s">
        <v>118</v>
      </c>
      <c r="J76" t="s">
        <v>1175</v>
      </c>
      <c r="K76" t="s">
        <v>1176</v>
      </c>
      <c r="L76" t="s">
        <v>2159</v>
      </c>
      <c r="M76" t="s">
        <v>1988</v>
      </c>
      <c r="N76" t="s">
        <v>848</v>
      </c>
    </row>
    <row r="77" spans="1:14">
      <c r="C77" t="s">
        <v>921</v>
      </c>
      <c r="D77">
        <v>3.5500000000000001E-4</v>
      </c>
      <c r="E77">
        <v>3.5500000000000001E-4</v>
      </c>
      <c r="F77" t="str">
        <f t="shared" si="2"/>
        <v>静岡ガス＆パワー(株)</v>
      </c>
      <c r="G77" t="str">
        <f t="shared" si="3"/>
        <v>静岡ガス＆パワー(株)_メニューC</v>
      </c>
      <c r="I77" t="s">
        <v>171</v>
      </c>
      <c r="J77" t="s">
        <v>1177</v>
      </c>
      <c r="K77" t="s">
        <v>1178</v>
      </c>
      <c r="L77" t="s">
        <v>1892</v>
      </c>
      <c r="M77" t="s">
        <v>2021</v>
      </c>
      <c r="N77" t="s">
        <v>546</v>
      </c>
    </row>
    <row r="78" spans="1:14">
      <c r="C78" t="s">
        <v>920</v>
      </c>
      <c r="D78">
        <v>0</v>
      </c>
      <c r="E78">
        <v>0</v>
      </c>
      <c r="F78" t="str">
        <f t="shared" si="2"/>
        <v>静岡ガス＆パワー(株)</v>
      </c>
      <c r="G78" t="str">
        <f t="shared" si="3"/>
        <v>静岡ガス＆パワー(株)_メニューD</v>
      </c>
      <c r="I78" t="s">
        <v>141</v>
      </c>
      <c r="J78" t="s">
        <v>1179</v>
      </c>
      <c r="K78" t="s">
        <v>1180</v>
      </c>
      <c r="L78" t="s">
        <v>1908</v>
      </c>
      <c r="M78" t="s">
        <v>2022</v>
      </c>
      <c r="N78" t="s">
        <v>452</v>
      </c>
    </row>
    <row r="79" spans="1:14">
      <c r="C79" t="s">
        <v>919</v>
      </c>
      <c r="D79">
        <v>3.3199999999999999E-4</v>
      </c>
      <c r="E79">
        <v>3.3199999999999999E-4</v>
      </c>
      <c r="F79" t="str">
        <f t="shared" si="2"/>
        <v>静岡ガス＆パワー(株)</v>
      </c>
      <c r="G79" t="str">
        <f t="shared" si="3"/>
        <v>静岡ガス＆パワー(株)_メニューE</v>
      </c>
      <c r="I79" t="s">
        <v>172</v>
      </c>
      <c r="J79" t="s">
        <v>1181</v>
      </c>
      <c r="K79" t="s">
        <v>1182</v>
      </c>
      <c r="L79" t="s">
        <v>914</v>
      </c>
      <c r="M79" t="s">
        <v>1683</v>
      </c>
      <c r="N79" t="s">
        <v>483</v>
      </c>
    </row>
    <row r="80" spans="1:14">
      <c r="C80" t="s">
        <v>1007</v>
      </c>
      <c r="D80">
        <v>4.8899999999999996E-4</v>
      </c>
      <c r="E80">
        <v>4.8899999999999996E-4</v>
      </c>
      <c r="F80" t="str">
        <f t="shared" si="2"/>
        <v>静岡ガス＆パワー(株)</v>
      </c>
      <c r="G80" t="str">
        <f t="shared" si="3"/>
        <v>静岡ガス＆パワー(株)_メニューF(残差)</v>
      </c>
      <c r="I80" t="s">
        <v>173</v>
      </c>
      <c r="J80" t="s">
        <v>1183</v>
      </c>
      <c r="K80" t="s">
        <v>1184</v>
      </c>
      <c r="L80" t="s">
        <v>216</v>
      </c>
      <c r="M80" t="s">
        <v>1358</v>
      </c>
      <c r="N80" t="s">
        <v>692</v>
      </c>
    </row>
    <row r="81" spans="1:14">
      <c r="C81" t="s">
        <v>885</v>
      </c>
      <c r="D81">
        <v>4.5899999999999999E-4</v>
      </c>
      <c r="E81">
        <v>4.5899999999999999E-4</v>
      </c>
      <c r="F81" t="str">
        <f t="shared" si="2"/>
        <v>静岡ガス＆パワー(株)</v>
      </c>
      <c r="G81" t="str">
        <f t="shared" si="3"/>
        <v>静岡ガス＆パワー(株)_(参考値)事業者全体</v>
      </c>
      <c r="I81" t="s">
        <v>134</v>
      </c>
      <c r="J81" t="s">
        <v>1185</v>
      </c>
      <c r="K81" t="s">
        <v>1186</v>
      </c>
      <c r="L81" t="s">
        <v>1780</v>
      </c>
      <c r="M81" t="s">
        <v>1781</v>
      </c>
      <c r="N81" t="s">
        <v>1775</v>
      </c>
    </row>
    <row r="82" spans="1:14">
      <c r="A82" t="s">
        <v>859</v>
      </c>
      <c r="B82" t="s">
        <v>98</v>
      </c>
      <c r="C82" t="s">
        <v>365</v>
      </c>
      <c r="D82">
        <v>0</v>
      </c>
      <c r="E82">
        <v>0</v>
      </c>
      <c r="F82" t="str">
        <f t="shared" si="2"/>
        <v>荏原環境プラント(株)</v>
      </c>
      <c r="G82" t="str">
        <f t="shared" si="3"/>
        <v>荏原環境プラント(株)_メニューA</v>
      </c>
      <c r="I82" t="s">
        <v>91</v>
      </c>
      <c r="J82" t="s">
        <v>1187</v>
      </c>
      <c r="K82" t="s">
        <v>1188</v>
      </c>
      <c r="L82" t="s">
        <v>91</v>
      </c>
      <c r="M82" t="s">
        <v>1188</v>
      </c>
      <c r="N82" t="s">
        <v>803</v>
      </c>
    </row>
    <row r="83" spans="1:14">
      <c r="C83" t="s">
        <v>886</v>
      </c>
      <c r="D83">
        <v>0</v>
      </c>
      <c r="E83">
        <v>0</v>
      </c>
      <c r="F83" t="str">
        <f t="shared" si="2"/>
        <v>荏原環境プラント(株)</v>
      </c>
      <c r="G83" t="str">
        <f t="shared" si="3"/>
        <v>荏原環境プラント(株)_メニューB</v>
      </c>
      <c r="I83" t="s">
        <v>1026</v>
      </c>
      <c r="J83" t="s">
        <v>1189</v>
      </c>
      <c r="K83" t="s">
        <v>1190</v>
      </c>
      <c r="L83" t="s">
        <v>957</v>
      </c>
      <c r="M83" t="s">
        <v>1614</v>
      </c>
      <c r="N83" t="s">
        <v>528</v>
      </c>
    </row>
    <row r="84" spans="1:14">
      <c r="C84" t="s">
        <v>921</v>
      </c>
      <c r="D84">
        <v>1.36E-4</v>
      </c>
      <c r="E84">
        <v>1.36E-4</v>
      </c>
      <c r="F84" t="str">
        <f t="shared" si="2"/>
        <v>荏原環境プラント(株)</v>
      </c>
      <c r="G84" t="str">
        <f t="shared" si="3"/>
        <v>荏原環境プラント(株)_メニューC</v>
      </c>
      <c r="I84" t="s">
        <v>121</v>
      </c>
      <c r="J84" t="s">
        <v>121</v>
      </c>
      <c r="K84" t="s">
        <v>1191</v>
      </c>
      <c r="L84" t="s">
        <v>101</v>
      </c>
      <c r="M84" t="s">
        <v>1128</v>
      </c>
      <c r="N84" t="s">
        <v>835</v>
      </c>
    </row>
    <row r="85" spans="1:14">
      <c r="C85" t="s">
        <v>920</v>
      </c>
      <c r="D85">
        <v>2.7599999999999999E-4</v>
      </c>
      <c r="E85">
        <v>2.7599999999999999E-4</v>
      </c>
      <c r="F85" t="str">
        <f t="shared" si="2"/>
        <v>荏原環境プラント(株)</v>
      </c>
      <c r="G85" t="str">
        <f t="shared" si="3"/>
        <v>荏原環境プラント(株)_メニューD</v>
      </c>
      <c r="I85" t="s">
        <v>113</v>
      </c>
      <c r="J85" t="s">
        <v>1192</v>
      </c>
      <c r="K85" t="s">
        <v>1193</v>
      </c>
      <c r="L85" t="s">
        <v>931</v>
      </c>
      <c r="M85" t="s">
        <v>1658</v>
      </c>
      <c r="N85" t="s">
        <v>502</v>
      </c>
    </row>
    <row r="86" spans="1:14">
      <c r="C86" t="s">
        <v>919</v>
      </c>
      <c r="D86">
        <v>2.0599999999999999E-4</v>
      </c>
      <c r="E86">
        <v>2.0599999999999999E-4</v>
      </c>
      <c r="F86" t="str">
        <f t="shared" si="2"/>
        <v>荏原環境プラント(株)</v>
      </c>
      <c r="G86" t="str">
        <f t="shared" si="3"/>
        <v>荏原環境プラント(株)_メニューE</v>
      </c>
      <c r="I86" t="s">
        <v>174</v>
      </c>
      <c r="J86" t="s">
        <v>1194</v>
      </c>
      <c r="K86" t="s">
        <v>1195</v>
      </c>
      <c r="L86" t="s">
        <v>2288</v>
      </c>
      <c r="M86" t="s">
        <v>2424</v>
      </c>
      <c r="N86" t="s">
        <v>2287</v>
      </c>
    </row>
    <row r="87" spans="1:14">
      <c r="C87" t="s">
        <v>918</v>
      </c>
      <c r="D87">
        <v>2.7599999999999999E-4</v>
      </c>
      <c r="E87">
        <v>2.7599999999999999E-4</v>
      </c>
      <c r="F87" t="str">
        <f t="shared" si="2"/>
        <v>荏原環境プラント(株)</v>
      </c>
      <c r="G87" t="str">
        <f t="shared" si="3"/>
        <v>荏原環境プラント(株)_メニューF</v>
      </c>
      <c r="I87" t="s">
        <v>175</v>
      </c>
      <c r="J87" t="s">
        <v>1196</v>
      </c>
      <c r="K87" t="s">
        <v>1197</v>
      </c>
      <c r="L87" t="s">
        <v>248</v>
      </c>
      <c r="M87" t="s">
        <v>1434</v>
      </c>
      <c r="N87" t="s">
        <v>644</v>
      </c>
    </row>
    <row r="88" spans="1:14">
      <c r="C88" t="s">
        <v>1011</v>
      </c>
      <c r="D88">
        <v>3.4699999999999998E-4</v>
      </c>
      <c r="E88">
        <v>3.4699999999999998E-4</v>
      </c>
      <c r="F88" t="str">
        <f t="shared" si="2"/>
        <v>荏原環境プラント(株)</v>
      </c>
      <c r="G88" t="str">
        <f t="shared" si="3"/>
        <v>荏原環境プラント(株)_メニューG</v>
      </c>
      <c r="I88" t="s">
        <v>2173</v>
      </c>
      <c r="J88" t="s">
        <v>2304</v>
      </c>
      <c r="K88" t="s">
        <v>2358</v>
      </c>
      <c r="L88" t="s">
        <v>294</v>
      </c>
      <c r="M88" t="s">
        <v>1539</v>
      </c>
      <c r="N88" t="s">
        <v>574</v>
      </c>
    </row>
    <row r="89" spans="1:14">
      <c r="C89" t="s">
        <v>1010</v>
      </c>
      <c r="D89">
        <v>3.6499999999999998E-4</v>
      </c>
      <c r="E89">
        <v>3.6499999999999998E-4</v>
      </c>
      <c r="F89" t="str">
        <f t="shared" si="2"/>
        <v>荏原環境プラント(株)</v>
      </c>
      <c r="G89" t="str">
        <f t="shared" si="3"/>
        <v>荏原環境プラント(株)_メニューH</v>
      </c>
      <c r="I89" t="s">
        <v>176</v>
      </c>
      <c r="J89" t="s">
        <v>1198</v>
      </c>
      <c r="K89" t="s">
        <v>1199</v>
      </c>
      <c r="L89" t="s">
        <v>924</v>
      </c>
      <c r="M89" t="s">
        <v>1672</v>
      </c>
      <c r="N89" t="s">
        <v>495</v>
      </c>
    </row>
    <row r="90" spans="1:14">
      <c r="C90" t="s">
        <v>1009</v>
      </c>
      <c r="D90">
        <v>2.5000000000000001E-4</v>
      </c>
      <c r="E90">
        <v>2.5000000000000001E-4</v>
      </c>
      <c r="F90" t="str">
        <f t="shared" si="2"/>
        <v>荏原環境プラント(株)</v>
      </c>
      <c r="G90" t="str">
        <f t="shared" si="3"/>
        <v>荏原環境プラント(株)_メニューI</v>
      </c>
      <c r="I90" t="s">
        <v>1855</v>
      </c>
      <c r="J90" t="s">
        <v>2025</v>
      </c>
      <c r="K90" t="s">
        <v>2090</v>
      </c>
      <c r="L90" t="s">
        <v>2234</v>
      </c>
      <c r="M90" t="s">
        <v>2379</v>
      </c>
      <c r="N90" t="s">
        <v>490</v>
      </c>
    </row>
    <row r="91" spans="1:14">
      <c r="C91" t="s">
        <v>1021</v>
      </c>
      <c r="D91">
        <v>2.9999999999999997E-4</v>
      </c>
      <c r="E91">
        <v>2.9999999999999997E-4</v>
      </c>
      <c r="F91" t="str">
        <f t="shared" si="2"/>
        <v>荏原環境プラント(株)</v>
      </c>
      <c r="G91" t="str">
        <f t="shared" si="3"/>
        <v>荏原環境プラント(株)_メニューJ</v>
      </c>
      <c r="I91" t="s">
        <v>92</v>
      </c>
      <c r="J91" t="s">
        <v>1200</v>
      </c>
      <c r="K91" t="s">
        <v>1201</v>
      </c>
      <c r="L91" t="s">
        <v>217</v>
      </c>
      <c r="M91" t="s">
        <v>1360</v>
      </c>
      <c r="N91" t="s">
        <v>691</v>
      </c>
    </row>
    <row r="92" spans="1:14">
      <c r="C92" t="s">
        <v>1024</v>
      </c>
      <c r="D92">
        <v>1.6200000000000001E-4</v>
      </c>
      <c r="E92">
        <v>1.6200000000000001E-4</v>
      </c>
      <c r="F92" t="str">
        <f t="shared" si="2"/>
        <v>荏原環境プラント(株)</v>
      </c>
      <c r="G92" t="str">
        <f t="shared" si="3"/>
        <v>荏原環境プラント(株)_メニューK</v>
      </c>
      <c r="I92" t="s">
        <v>107</v>
      </c>
      <c r="J92" t="s">
        <v>1202</v>
      </c>
      <c r="K92" t="s">
        <v>1203</v>
      </c>
      <c r="L92" t="s">
        <v>102</v>
      </c>
      <c r="M92" t="s">
        <v>1250</v>
      </c>
      <c r="N92" t="s">
        <v>764</v>
      </c>
    </row>
    <row r="93" spans="1:14">
      <c r="C93" t="s">
        <v>1038</v>
      </c>
      <c r="D93">
        <v>4.2200000000000001E-4</v>
      </c>
      <c r="E93">
        <v>4.2200000000000001E-4</v>
      </c>
      <c r="F93" t="str">
        <f t="shared" si="2"/>
        <v>荏原環境プラント(株)</v>
      </c>
      <c r="G93" t="str">
        <f t="shared" si="3"/>
        <v>荏原環境プラント(株)_メニューL</v>
      </c>
      <c r="I93" t="s">
        <v>1856</v>
      </c>
      <c r="J93" t="s">
        <v>2026</v>
      </c>
      <c r="K93" t="s">
        <v>1991</v>
      </c>
      <c r="L93" t="s">
        <v>1015</v>
      </c>
      <c r="M93" t="s">
        <v>1308</v>
      </c>
      <c r="N93" t="s">
        <v>727</v>
      </c>
    </row>
    <row r="94" spans="1:14">
      <c r="C94" t="s">
        <v>1037</v>
      </c>
      <c r="D94">
        <v>3.6499999999999998E-4</v>
      </c>
      <c r="E94">
        <v>3.6499999999999998E-4</v>
      </c>
      <c r="F94" t="str">
        <f t="shared" si="2"/>
        <v>荏原環境プラント(株)</v>
      </c>
      <c r="G94" t="str">
        <f t="shared" si="3"/>
        <v>荏原環境プラント(株)_メニューM</v>
      </c>
      <c r="I94" t="s">
        <v>177</v>
      </c>
      <c r="J94" t="s">
        <v>1204</v>
      </c>
      <c r="K94" t="s">
        <v>1205</v>
      </c>
      <c r="L94" t="s">
        <v>2023</v>
      </c>
      <c r="M94" t="s">
        <v>2024</v>
      </c>
      <c r="N94" t="s">
        <v>632</v>
      </c>
    </row>
    <row r="95" spans="1:14">
      <c r="C95" t="s">
        <v>1782</v>
      </c>
      <c r="D95">
        <v>4.6999999999999997E-5</v>
      </c>
      <c r="E95">
        <v>4.6999999999999997E-5</v>
      </c>
      <c r="F95" t="str">
        <f t="shared" si="2"/>
        <v>荏原環境プラント(株)</v>
      </c>
      <c r="G95" t="str">
        <f t="shared" si="3"/>
        <v>荏原環境プラント(株)_メニューN</v>
      </c>
      <c r="I95" t="s">
        <v>178</v>
      </c>
      <c r="J95" t="s">
        <v>1206</v>
      </c>
      <c r="K95" t="s">
        <v>1207</v>
      </c>
      <c r="L95" t="s">
        <v>92</v>
      </c>
      <c r="M95" t="s">
        <v>1201</v>
      </c>
      <c r="N95" t="s">
        <v>794</v>
      </c>
    </row>
    <row r="96" spans="1:14">
      <c r="C96" t="s">
        <v>1783</v>
      </c>
      <c r="D96">
        <v>1.9000000000000001E-4</v>
      </c>
      <c r="E96">
        <v>1.9000000000000001E-4</v>
      </c>
      <c r="F96" t="str">
        <f t="shared" si="2"/>
        <v>荏原環境プラント(株)</v>
      </c>
      <c r="G96" t="str">
        <f t="shared" si="3"/>
        <v>荏原環境プラント(株)_メニューO</v>
      </c>
      <c r="I96" t="s">
        <v>1857</v>
      </c>
      <c r="J96" t="s">
        <v>2027</v>
      </c>
      <c r="K96" t="s">
        <v>2108</v>
      </c>
      <c r="L96" t="s">
        <v>282</v>
      </c>
      <c r="M96" t="s">
        <v>1513</v>
      </c>
      <c r="N96" t="s">
        <v>589</v>
      </c>
    </row>
    <row r="97" spans="1:14">
      <c r="C97" t="s">
        <v>1847</v>
      </c>
      <c r="D97">
        <v>2.04E-4</v>
      </c>
      <c r="E97">
        <v>2.04E-4</v>
      </c>
      <c r="F97" t="str">
        <f t="shared" si="2"/>
        <v>荏原環境プラント(株)</v>
      </c>
      <c r="G97" t="str">
        <f t="shared" si="3"/>
        <v>荏原環境プラント(株)_メニューP</v>
      </c>
      <c r="I97" t="s">
        <v>179</v>
      </c>
      <c r="J97" t="s">
        <v>1208</v>
      </c>
      <c r="K97" t="s">
        <v>1209</v>
      </c>
      <c r="L97" t="s">
        <v>2266</v>
      </c>
      <c r="M97" t="s">
        <v>2408</v>
      </c>
      <c r="N97" t="s">
        <v>2265</v>
      </c>
    </row>
    <row r="98" spans="1:14">
      <c r="C98" t="s">
        <v>1848</v>
      </c>
      <c r="D98">
        <v>0</v>
      </c>
      <c r="E98">
        <v>0</v>
      </c>
      <c r="F98" t="str">
        <f t="shared" si="2"/>
        <v>荏原環境プラント(株)</v>
      </c>
      <c r="G98" t="str">
        <f t="shared" si="3"/>
        <v>荏原環境プラント(株)_メニューQ</v>
      </c>
      <c r="I98" t="s">
        <v>180</v>
      </c>
      <c r="J98" t="s">
        <v>1210</v>
      </c>
      <c r="K98" t="s">
        <v>1211</v>
      </c>
      <c r="L98" t="s">
        <v>103</v>
      </c>
      <c r="M98" t="s">
        <v>1276</v>
      </c>
      <c r="N98" t="s">
        <v>747</v>
      </c>
    </row>
    <row r="99" spans="1:14">
      <c r="C99" t="s">
        <v>1849</v>
      </c>
      <c r="D99">
        <v>2.6200000000000003E-4</v>
      </c>
      <c r="E99">
        <v>2.6200000000000003E-4</v>
      </c>
      <c r="F99" t="str">
        <f t="shared" si="2"/>
        <v>荏原環境プラント(株)</v>
      </c>
      <c r="G99" t="str">
        <f t="shared" si="3"/>
        <v>荏原環境プラント(株)_メニューR(残差)</v>
      </c>
      <c r="I99" t="s">
        <v>108</v>
      </c>
      <c r="J99" t="s">
        <v>1212</v>
      </c>
      <c r="K99" t="s">
        <v>1213</v>
      </c>
      <c r="L99" t="s">
        <v>221</v>
      </c>
      <c r="M99" t="s">
        <v>1368</v>
      </c>
      <c r="N99" t="s">
        <v>686</v>
      </c>
    </row>
    <row r="100" spans="1:14">
      <c r="C100" t="s">
        <v>885</v>
      </c>
      <c r="D100">
        <v>2.4899999999999998E-4</v>
      </c>
      <c r="E100">
        <v>2.4899999999999998E-4</v>
      </c>
      <c r="F100" t="str">
        <f t="shared" si="2"/>
        <v>荏原環境プラント(株)</v>
      </c>
      <c r="G100" t="str">
        <f t="shared" si="3"/>
        <v>荏原環境プラント(株)_(参考値)事業者全体</v>
      </c>
      <c r="I100" t="s">
        <v>181</v>
      </c>
      <c r="J100" t="s">
        <v>1214</v>
      </c>
      <c r="K100" t="s">
        <v>1215</v>
      </c>
      <c r="L100" t="s">
        <v>281</v>
      </c>
      <c r="M100" t="s">
        <v>1511</v>
      </c>
      <c r="N100" t="s">
        <v>590</v>
      </c>
    </row>
    <row r="101" spans="1:14">
      <c r="A101" t="s">
        <v>858</v>
      </c>
      <c r="B101" t="s">
        <v>138</v>
      </c>
      <c r="C101" t="s">
        <v>365</v>
      </c>
      <c r="D101">
        <v>0</v>
      </c>
      <c r="E101">
        <v>0</v>
      </c>
      <c r="F101" t="str">
        <f t="shared" si="2"/>
        <v>東京エコサービス(株)</v>
      </c>
      <c r="G101" t="str">
        <f t="shared" si="3"/>
        <v>東京エコサービス(株)_メニューA</v>
      </c>
      <c r="I101" t="s">
        <v>1025</v>
      </c>
      <c r="J101" t="s">
        <v>1216</v>
      </c>
      <c r="K101" t="s">
        <v>1217</v>
      </c>
      <c r="L101" t="s">
        <v>1776</v>
      </c>
      <c r="M101" t="s">
        <v>1778</v>
      </c>
      <c r="N101" t="s">
        <v>1784</v>
      </c>
    </row>
    <row r="102" spans="1:14">
      <c r="C102" t="s">
        <v>331</v>
      </c>
      <c r="D102">
        <v>5.8E-5</v>
      </c>
      <c r="E102">
        <v>5.8E-5</v>
      </c>
      <c r="F102" t="str">
        <f t="shared" si="2"/>
        <v>東京エコサービス(株)</v>
      </c>
      <c r="G102" t="str">
        <f t="shared" si="3"/>
        <v>東京エコサービス(株)_メニューB(残差)</v>
      </c>
      <c r="I102" t="s">
        <v>182</v>
      </c>
      <c r="J102" t="s">
        <v>1218</v>
      </c>
      <c r="K102" t="s">
        <v>1219</v>
      </c>
      <c r="L102" t="s">
        <v>2176</v>
      </c>
      <c r="M102" t="s">
        <v>1241</v>
      </c>
      <c r="N102" t="s">
        <v>770</v>
      </c>
    </row>
    <row r="103" spans="1:14">
      <c r="C103" t="s">
        <v>885</v>
      </c>
      <c r="D103">
        <v>4.8999999999999998E-5</v>
      </c>
      <c r="E103">
        <v>4.8999999999999998E-5</v>
      </c>
      <c r="F103" t="str">
        <f t="shared" si="2"/>
        <v>東京エコサービス(株)</v>
      </c>
      <c r="G103" t="str">
        <f t="shared" si="3"/>
        <v>東京エコサービス(株)_(参考値)事業者全体</v>
      </c>
      <c r="I103" t="s">
        <v>1022</v>
      </c>
      <c r="J103" t="s">
        <v>1220</v>
      </c>
      <c r="K103" t="s">
        <v>1221</v>
      </c>
      <c r="L103" t="s">
        <v>104</v>
      </c>
      <c r="M103" t="s">
        <v>1065</v>
      </c>
      <c r="N103" t="s">
        <v>873</v>
      </c>
    </row>
    <row r="104" spans="1:14">
      <c r="A104" t="s">
        <v>857</v>
      </c>
      <c r="B104" t="s">
        <v>133</v>
      </c>
      <c r="C104" t="s">
        <v>365</v>
      </c>
      <c r="D104">
        <v>0</v>
      </c>
      <c r="E104">
        <v>0</v>
      </c>
      <c r="F104" t="str">
        <f t="shared" si="2"/>
        <v>ダイヤモンドパワー(株)</v>
      </c>
      <c r="G104" t="str">
        <f t="shared" si="3"/>
        <v>ダイヤモンドパワー(株)_メニューA</v>
      </c>
      <c r="I104" t="s">
        <v>147</v>
      </c>
      <c r="J104" t="s">
        <v>1222</v>
      </c>
      <c r="K104" t="s">
        <v>1223</v>
      </c>
      <c r="L104" t="s">
        <v>985</v>
      </c>
      <c r="M104" t="s">
        <v>1559</v>
      </c>
      <c r="N104" t="s">
        <v>562</v>
      </c>
    </row>
    <row r="105" spans="1:14">
      <c r="C105" t="s">
        <v>886</v>
      </c>
      <c r="D105">
        <v>1.18E-4</v>
      </c>
      <c r="E105">
        <v>1.18E-4</v>
      </c>
      <c r="F105" t="str">
        <f t="shared" si="2"/>
        <v>ダイヤモンドパワー(株)</v>
      </c>
      <c r="G105" t="str">
        <f t="shared" si="3"/>
        <v>ダイヤモンドパワー(株)_メニューB</v>
      </c>
      <c r="I105" t="s">
        <v>183</v>
      </c>
      <c r="J105" t="s">
        <v>1224</v>
      </c>
      <c r="K105" t="s">
        <v>1225</v>
      </c>
      <c r="L105" t="s">
        <v>959</v>
      </c>
      <c r="M105" t="s">
        <v>1610</v>
      </c>
      <c r="N105" t="s">
        <v>531</v>
      </c>
    </row>
    <row r="106" spans="1:14">
      <c r="C106" t="s">
        <v>921</v>
      </c>
      <c r="D106">
        <v>2.6899999999999998E-4</v>
      </c>
      <c r="E106">
        <v>2.6899999999999998E-4</v>
      </c>
      <c r="F106" t="str">
        <f t="shared" si="2"/>
        <v>ダイヤモンドパワー(株)</v>
      </c>
      <c r="G106" t="str">
        <f t="shared" si="3"/>
        <v>ダイヤモンドパワー(株)_メニューC</v>
      </c>
      <c r="I106" t="s">
        <v>112</v>
      </c>
      <c r="J106" t="s">
        <v>1226</v>
      </c>
      <c r="K106" t="s">
        <v>1227</v>
      </c>
      <c r="L106" t="s">
        <v>163</v>
      </c>
      <c r="M106" t="s">
        <v>1142</v>
      </c>
      <c r="N106" t="s">
        <v>828</v>
      </c>
    </row>
    <row r="107" spans="1:14">
      <c r="C107" t="s">
        <v>920</v>
      </c>
      <c r="D107">
        <v>3.8400000000000001E-4</v>
      </c>
      <c r="E107">
        <v>3.8400000000000001E-4</v>
      </c>
      <c r="F107" t="str">
        <f t="shared" si="2"/>
        <v>ダイヤモンドパワー(株)</v>
      </c>
      <c r="G107" t="str">
        <f t="shared" si="3"/>
        <v>ダイヤモンドパワー(株)_メニューD</v>
      </c>
      <c r="I107" t="s">
        <v>131</v>
      </c>
      <c r="J107" t="s">
        <v>131</v>
      </c>
      <c r="K107" t="s">
        <v>1228</v>
      </c>
      <c r="L107" t="s">
        <v>93</v>
      </c>
      <c r="M107" t="s">
        <v>1057</v>
      </c>
      <c r="N107" t="s">
        <v>878</v>
      </c>
    </row>
    <row r="108" spans="1:14">
      <c r="C108" t="s">
        <v>885</v>
      </c>
      <c r="D108">
        <v>1.0059999999999999E-3</v>
      </c>
      <c r="E108">
        <v>1.0059999999999999E-3</v>
      </c>
      <c r="F108" t="str">
        <f t="shared" si="2"/>
        <v>ダイヤモンドパワー(株)</v>
      </c>
      <c r="G108" t="str">
        <f t="shared" si="3"/>
        <v>ダイヤモンドパワー(株)_(参考値)事業者全体</v>
      </c>
      <c r="I108" t="s">
        <v>184</v>
      </c>
      <c r="J108" t="s">
        <v>1229</v>
      </c>
      <c r="K108" t="s">
        <v>1230</v>
      </c>
      <c r="L108" t="s">
        <v>208</v>
      </c>
      <c r="M108" t="s">
        <v>1329</v>
      </c>
      <c r="N108" t="s">
        <v>714</v>
      </c>
    </row>
    <row r="109" spans="1:14">
      <c r="A109" t="s">
        <v>856</v>
      </c>
      <c r="B109" t="s">
        <v>111</v>
      </c>
      <c r="C109" t="s">
        <v>365</v>
      </c>
      <c r="D109">
        <v>0</v>
      </c>
      <c r="E109">
        <v>0</v>
      </c>
      <c r="F109" t="str">
        <f t="shared" si="2"/>
        <v>(株)新出光</v>
      </c>
      <c r="G109" t="str">
        <f t="shared" si="3"/>
        <v>(株)新出光_メニューA</v>
      </c>
      <c r="I109" t="s">
        <v>185</v>
      </c>
      <c r="J109" t="s">
        <v>1231</v>
      </c>
      <c r="K109" t="s">
        <v>1232</v>
      </c>
      <c r="L109" t="s">
        <v>262</v>
      </c>
      <c r="M109" t="s">
        <v>1468</v>
      </c>
      <c r="N109" t="s">
        <v>622</v>
      </c>
    </row>
    <row r="110" spans="1:14">
      <c r="C110" t="s">
        <v>886</v>
      </c>
      <c r="D110">
        <v>0</v>
      </c>
      <c r="E110">
        <v>0</v>
      </c>
      <c r="F110" t="str">
        <f t="shared" si="2"/>
        <v>(株)新出光</v>
      </c>
      <c r="G110" t="str">
        <f t="shared" si="3"/>
        <v>(株)新出光_メニューB</v>
      </c>
      <c r="I110" t="s">
        <v>120</v>
      </c>
      <c r="J110" t="s">
        <v>1233</v>
      </c>
      <c r="K110" t="s">
        <v>1234</v>
      </c>
      <c r="L110" t="s">
        <v>973</v>
      </c>
      <c r="M110" t="s">
        <v>1583</v>
      </c>
      <c r="N110" t="s">
        <v>550</v>
      </c>
    </row>
    <row r="111" spans="1:14">
      <c r="C111" t="s">
        <v>921</v>
      </c>
      <c r="D111">
        <v>0</v>
      </c>
      <c r="E111">
        <v>0</v>
      </c>
      <c r="F111" t="str">
        <f t="shared" si="2"/>
        <v>(株)新出光</v>
      </c>
      <c r="G111" t="str">
        <f t="shared" si="3"/>
        <v>(株)新出光_メニューC</v>
      </c>
      <c r="I111" t="s">
        <v>2175</v>
      </c>
      <c r="J111" t="s">
        <v>2305</v>
      </c>
      <c r="K111" t="s">
        <v>2015</v>
      </c>
      <c r="L111" t="s">
        <v>2156</v>
      </c>
      <c r="M111" t="s">
        <v>1096</v>
      </c>
      <c r="N111" t="s">
        <v>854</v>
      </c>
    </row>
    <row r="112" spans="1:14">
      <c r="C112" t="s">
        <v>920</v>
      </c>
      <c r="D112">
        <v>3.1399999999999999E-4</v>
      </c>
      <c r="E112">
        <v>3.1399999999999999E-4</v>
      </c>
      <c r="F112" t="str">
        <f t="shared" si="2"/>
        <v>(株)新出光</v>
      </c>
      <c r="G112" t="str">
        <f t="shared" si="3"/>
        <v>(株)新出光_メニューD</v>
      </c>
      <c r="I112" t="s">
        <v>186</v>
      </c>
      <c r="J112" t="s">
        <v>1235</v>
      </c>
      <c r="K112" t="s">
        <v>1236</v>
      </c>
      <c r="L112" t="s">
        <v>2264</v>
      </c>
      <c r="M112" t="s">
        <v>2342</v>
      </c>
      <c r="N112" t="s">
        <v>2263</v>
      </c>
    </row>
    <row r="113" spans="1:14">
      <c r="C113" t="s">
        <v>919</v>
      </c>
      <c r="D113">
        <v>2.5900000000000001E-4</v>
      </c>
      <c r="E113">
        <v>2.5900000000000001E-4</v>
      </c>
      <c r="F113" t="str">
        <f t="shared" si="2"/>
        <v>(株)新出光</v>
      </c>
      <c r="G113" t="str">
        <f t="shared" si="3"/>
        <v>(株)新出光_メニューE</v>
      </c>
      <c r="I113" t="s">
        <v>187</v>
      </c>
      <c r="J113" t="s">
        <v>1237</v>
      </c>
      <c r="K113" t="s">
        <v>1238</v>
      </c>
      <c r="L113" t="s">
        <v>881</v>
      </c>
      <c r="M113" t="s">
        <v>1741</v>
      </c>
      <c r="N113" t="s">
        <v>446</v>
      </c>
    </row>
    <row r="114" spans="1:14">
      <c r="C114" t="s">
        <v>918</v>
      </c>
      <c r="D114">
        <v>0</v>
      </c>
      <c r="E114">
        <v>0</v>
      </c>
      <c r="F114" t="str">
        <f t="shared" si="2"/>
        <v>(株)新出光</v>
      </c>
      <c r="G114" t="str">
        <f t="shared" si="3"/>
        <v>(株)新出光_メニューF</v>
      </c>
      <c r="I114" t="s">
        <v>188</v>
      </c>
      <c r="J114" t="s">
        <v>1239</v>
      </c>
      <c r="K114" t="s">
        <v>1240</v>
      </c>
      <c r="L114" t="s">
        <v>223</v>
      </c>
      <c r="M114" t="s">
        <v>1372</v>
      </c>
      <c r="N114" t="s">
        <v>684</v>
      </c>
    </row>
    <row r="115" spans="1:14">
      <c r="C115" t="s">
        <v>1011</v>
      </c>
      <c r="D115">
        <v>0</v>
      </c>
      <c r="E115">
        <v>0</v>
      </c>
      <c r="F115" t="str">
        <f t="shared" si="2"/>
        <v>(株)新出光</v>
      </c>
      <c r="G115" t="str">
        <f t="shared" si="3"/>
        <v>(株)新出光_メニューG</v>
      </c>
      <c r="I115" t="s">
        <v>2176</v>
      </c>
      <c r="J115" t="s">
        <v>2306</v>
      </c>
      <c r="K115" t="s">
        <v>1241</v>
      </c>
      <c r="L115" t="s">
        <v>882</v>
      </c>
      <c r="M115" t="s">
        <v>1739</v>
      </c>
      <c r="N115" t="s">
        <v>447</v>
      </c>
    </row>
    <row r="116" spans="1:14">
      <c r="C116" t="s">
        <v>1010</v>
      </c>
      <c r="D116">
        <v>0</v>
      </c>
      <c r="E116">
        <v>0</v>
      </c>
      <c r="F116" t="str">
        <f t="shared" si="2"/>
        <v>(株)新出光</v>
      </c>
      <c r="G116" t="str">
        <f t="shared" si="3"/>
        <v>(株)新出光_メニューH</v>
      </c>
      <c r="I116" t="s">
        <v>189</v>
      </c>
      <c r="J116" t="s">
        <v>1242</v>
      </c>
      <c r="K116" t="s">
        <v>1243</v>
      </c>
      <c r="L116" t="s">
        <v>186</v>
      </c>
      <c r="M116" t="s">
        <v>1236</v>
      </c>
      <c r="N116" t="s">
        <v>773</v>
      </c>
    </row>
    <row r="117" spans="1:14">
      <c r="C117" t="s">
        <v>1009</v>
      </c>
      <c r="D117">
        <v>0</v>
      </c>
      <c r="E117">
        <v>0</v>
      </c>
      <c r="F117" t="str">
        <f t="shared" si="2"/>
        <v>(株)新出光</v>
      </c>
      <c r="G117" t="str">
        <f t="shared" si="3"/>
        <v>(株)新出光_メニューI</v>
      </c>
      <c r="I117" t="s">
        <v>190</v>
      </c>
      <c r="J117" t="s">
        <v>1244</v>
      </c>
      <c r="K117" t="s">
        <v>1245</v>
      </c>
      <c r="L117" t="s">
        <v>234</v>
      </c>
      <c r="M117" t="s">
        <v>1402</v>
      </c>
      <c r="N117" t="s">
        <v>665</v>
      </c>
    </row>
    <row r="118" spans="1:14">
      <c r="C118" t="s">
        <v>1021</v>
      </c>
      <c r="D118">
        <v>0</v>
      </c>
      <c r="E118">
        <v>0</v>
      </c>
      <c r="F118" t="str">
        <f t="shared" si="2"/>
        <v>(株)新出光</v>
      </c>
      <c r="G118" t="str">
        <f t="shared" si="3"/>
        <v>(株)新出光_メニューJ</v>
      </c>
      <c r="I118" t="s">
        <v>148</v>
      </c>
      <c r="J118" t="s">
        <v>1246</v>
      </c>
      <c r="K118" t="s">
        <v>1247</v>
      </c>
      <c r="L118" t="s">
        <v>2028</v>
      </c>
      <c r="M118" t="s">
        <v>2029</v>
      </c>
      <c r="N118" t="s">
        <v>2030</v>
      </c>
    </row>
    <row r="119" spans="1:14">
      <c r="C119" t="s">
        <v>1020</v>
      </c>
      <c r="D119">
        <v>5.1999999999999995E-4</v>
      </c>
      <c r="E119">
        <v>5.1999999999999995E-4</v>
      </c>
      <c r="F119" t="str">
        <f t="shared" si="2"/>
        <v>(株)新出光</v>
      </c>
      <c r="G119" t="str">
        <f t="shared" si="3"/>
        <v>(株)新出光_メニューK(残差)</v>
      </c>
      <c r="I119" t="s">
        <v>2177</v>
      </c>
      <c r="J119" t="s">
        <v>2307</v>
      </c>
      <c r="K119" t="s">
        <v>1248</v>
      </c>
      <c r="L119" t="s">
        <v>1040</v>
      </c>
      <c r="M119" t="s">
        <v>1071</v>
      </c>
      <c r="N119" t="s">
        <v>870</v>
      </c>
    </row>
    <row r="120" spans="1:14">
      <c r="C120" t="s">
        <v>885</v>
      </c>
      <c r="D120">
        <v>4.3300000000000001E-4</v>
      </c>
      <c r="E120">
        <v>4.3300000000000001E-4</v>
      </c>
      <c r="F120" t="str">
        <f t="shared" si="2"/>
        <v>(株)新出光</v>
      </c>
      <c r="G120" t="str">
        <f t="shared" si="3"/>
        <v>(株)新出光_(参考値)事業者全体</v>
      </c>
      <c r="I120" t="s">
        <v>1858</v>
      </c>
      <c r="J120" t="s">
        <v>2032</v>
      </c>
      <c r="K120" t="s">
        <v>1976</v>
      </c>
      <c r="L120" t="s">
        <v>94</v>
      </c>
      <c r="M120" t="s">
        <v>1106</v>
      </c>
      <c r="N120" t="s">
        <v>849</v>
      </c>
    </row>
    <row r="121" spans="1:14">
      <c r="A121" t="s">
        <v>855</v>
      </c>
      <c r="B121" t="s">
        <v>1036</v>
      </c>
      <c r="D121">
        <v>3.4900000000000003E-4</v>
      </c>
      <c r="E121">
        <v>3.4900000000000003E-4</v>
      </c>
      <c r="F121" t="str">
        <f t="shared" si="2"/>
        <v>セントラル石油瓦斯(株)</v>
      </c>
      <c r="G121" t="str">
        <f t="shared" si="3"/>
        <v>セントラル石油瓦斯(株)_</v>
      </c>
      <c r="I121" t="s">
        <v>102</v>
      </c>
      <c r="J121" t="s">
        <v>1249</v>
      </c>
      <c r="K121" t="s">
        <v>1250</v>
      </c>
      <c r="L121" t="s">
        <v>95</v>
      </c>
      <c r="M121" t="s">
        <v>1150</v>
      </c>
      <c r="N121" t="s">
        <v>824</v>
      </c>
    </row>
    <row r="122" spans="1:14">
      <c r="A122" t="s">
        <v>854</v>
      </c>
      <c r="B122" t="s">
        <v>2156</v>
      </c>
      <c r="D122">
        <v>4.64E-4</v>
      </c>
      <c r="E122">
        <v>4.64E-4</v>
      </c>
      <c r="F122" t="str">
        <f t="shared" si="2"/>
        <v>一般財団法人泉佐野電力</v>
      </c>
      <c r="G122" t="str">
        <f t="shared" si="3"/>
        <v>一般財団法人泉佐野電力_</v>
      </c>
      <c r="I122" t="s">
        <v>117</v>
      </c>
      <c r="J122" t="s">
        <v>1251</v>
      </c>
      <c r="K122" t="s">
        <v>1252</v>
      </c>
      <c r="L122" t="s">
        <v>229</v>
      </c>
      <c r="M122" t="s">
        <v>1388</v>
      </c>
      <c r="N122" t="s">
        <v>673</v>
      </c>
    </row>
    <row r="123" spans="1:14">
      <c r="A123" t="s">
        <v>853</v>
      </c>
      <c r="B123" t="s">
        <v>1035</v>
      </c>
      <c r="C123" t="s">
        <v>365</v>
      </c>
      <c r="D123">
        <v>0</v>
      </c>
      <c r="E123">
        <v>0</v>
      </c>
      <c r="F123" t="str">
        <f t="shared" si="2"/>
        <v>コスモエネルギーソリューションズ(株)</v>
      </c>
      <c r="G123" t="str">
        <f t="shared" si="3"/>
        <v>コスモエネルギーソリューションズ(株)_メニューA</v>
      </c>
      <c r="I123" t="s">
        <v>127</v>
      </c>
      <c r="J123" t="s">
        <v>1253</v>
      </c>
      <c r="K123" t="s">
        <v>1254</v>
      </c>
      <c r="L123" t="s">
        <v>1944</v>
      </c>
      <c r="M123" t="s">
        <v>2031</v>
      </c>
      <c r="N123" t="s">
        <v>1943</v>
      </c>
    </row>
    <row r="124" spans="1:14">
      <c r="C124" t="s">
        <v>886</v>
      </c>
      <c r="D124">
        <v>3.9999999999999998E-6</v>
      </c>
      <c r="E124">
        <v>3.9999999999999998E-6</v>
      </c>
      <c r="F124" t="str">
        <f t="shared" si="2"/>
        <v>コスモエネルギーソリューションズ(株)</v>
      </c>
      <c r="G124" t="str">
        <f t="shared" si="3"/>
        <v>コスモエネルギーソリューションズ(株)_メニューB</v>
      </c>
      <c r="I124" t="s">
        <v>1019</v>
      </c>
      <c r="J124" t="s">
        <v>1255</v>
      </c>
      <c r="K124" t="s">
        <v>1256</v>
      </c>
      <c r="L124" t="s">
        <v>166</v>
      </c>
      <c r="M124" t="s">
        <v>1154</v>
      </c>
      <c r="N124" t="s">
        <v>822</v>
      </c>
    </row>
    <row r="125" spans="1:14">
      <c r="C125" t="s">
        <v>921</v>
      </c>
      <c r="D125">
        <v>9.1000000000000003E-5</v>
      </c>
      <c r="E125">
        <v>9.1000000000000003E-5</v>
      </c>
      <c r="F125" t="str">
        <f t="shared" si="2"/>
        <v>コスモエネルギーソリューションズ(株)</v>
      </c>
      <c r="G125" t="str">
        <f t="shared" si="3"/>
        <v>コスモエネルギーソリューションズ(株)_メニューC</v>
      </c>
      <c r="I125" t="s">
        <v>1978</v>
      </c>
      <c r="J125" t="s">
        <v>2034</v>
      </c>
      <c r="K125" t="s">
        <v>1979</v>
      </c>
      <c r="L125" t="s">
        <v>168</v>
      </c>
      <c r="M125" t="s">
        <v>1160</v>
      </c>
      <c r="N125" t="s">
        <v>818</v>
      </c>
    </row>
    <row r="126" spans="1:14">
      <c r="C126" t="s">
        <v>920</v>
      </c>
      <c r="D126">
        <v>1.12E-4</v>
      </c>
      <c r="E126">
        <v>1.12E-4</v>
      </c>
      <c r="F126" t="str">
        <f t="shared" si="2"/>
        <v>コスモエネルギーソリューションズ(株)</v>
      </c>
      <c r="G126" t="str">
        <f t="shared" si="3"/>
        <v>コスモエネルギーソリューションズ(株)_メニューD</v>
      </c>
      <c r="I126" t="s">
        <v>1018</v>
      </c>
      <c r="J126" t="s">
        <v>1257</v>
      </c>
      <c r="K126" t="s">
        <v>1258</v>
      </c>
      <c r="L126" t="s">
        <v>169</v>
      </c>
      <c r="M126" t="s">
        <v>1162</v>
      </c>
      <c r="N126" t="s">
        <v>817</v>
      </c>
    </row>
    <row r="127" spans="1:14">
      <c r="C127" t="s">
        <v>993</v>
      </c>
      <c r="D127">
        <v>9.2500000000000004E-4</v>
      </c>
      <c r="E127">
        <v>9.2500000000000004E-4</v>
      </c>
      <c r="F127" t="str">
        <f t="shared" si="2"/>
        <v>コスモエネルギーソリューションズ(株)</v>
      </c>
      <c r="G127" t="str">
        <f t="shared" si="3"/>
        <v>コスモエネルギーソリューションズ(株)_メニューE(残差)</v>
      </c>
      <c r="I127" t="s">
        <v>130</v>
      </c>
      <c r="J127" t="s">
        <v>1259</v>
      </c>
      <c r="K127" t="s">
        <v>1260</v>
      </c>
      <c r="L127" t="s">
        <v>895</v>
      </c>
      <c r="M127" t="s">
        <v>1718</v>
      </c>
      <c r="N127" t="s">
        <v>462</v>
      </c>
    </row>
    <row r="128" spans="1:14">
      <c r="C128" t="s">
        <v>885</v>
      </c>
      <c r="D128">
        <v>3.4900000000000003E-4</v>
      </c>
      <c r="E128">
        <v>3.4900000000000003E-4</v>
      </c>
      <c r="F128" t="str">
        <f t="shared" si="2"/>
        <v>コスモエネルギーソリューションズ(株)</v>
      </c>
      <c r="G128" t="str">
        <f t="shared" si="3"/>
        <v>コスモエネルギーソリューションズ(株)_(参考値)事業者全体</v>
      </c>
      <c r="I128" t="s">
        <v>1017</v>
      </c>
      <c r="J128" t="s">
        <v>1261</v>
      </c>
      <c r="K128" t="s">
        <v>1262</v>
      </c>
      <c r="L128" t="s">
        <v>292</v>
      </c>
      <c r="M128" t="s">
        <v>1535</v>
      </c>
      <c r="N128" t="s">
        <v>576</v>
      </c>
    </row>
    <row r="129" spans="1:14">
      <c r="A129" t="s">
        <v>852</v>
      </c>
      <c r="B129" t="s">
        <v>155</v>
      </c>
      <c r="C129" t="s">
        <v>365</v>
      </c>
      <c r="D129">
        <v>0</v>
      </c>
      <c r="E129">
        <v>0</v>
      </c>
      <c r="F129" t="str">
        <f t="shared" si="2"/>
        <v>(株)グリーンサークル</v>
      </c>
      <c r="G129" t="str">
        <f t="shared" si="3"/>
        <v>(株)グリーンサークル_メニューA</v>
      </c>
      <c r="I129" t="s">
        <v>191</v>
      </c>
      <c r="J129" t="s">
        <v>1263</v>
      </c>
      <c r="K129" t="s">
        <v>1264</v>
      </c>
      <c r="L129" t="s">
        <v>298</v>
      </c>
      <c r="M129" t="s">
        <v>1561</v>
      </c>
      <c r="N129" t="s">
        <v>561</v>
      </c>
    </row>
    <row r="130" spans="1:14">
      <c r="C130" t="s">
        <v>331</v>
      </c>
      <c r="D130">
        <v>4.3600000000000003E-4</v>
      </c>
      <c r="E130">
        <v>4.3600000000000003E-4</v>
      </c>
      <c r="F130" t="str">
        <f t="shared" si="2"/>
        <v>(株)グリーンサークル</v>
      </c>
      <c r="G130" t="str">
        <f t="shared" si="3"/>
        <v>(株)グリーンサークル_メニューB(残差)</v>
      </c>
      <c r="I130" t="s">
        <v>1859</v>
      </c>
      <c r="J130" t="s">
        <v>2035</v>
      </c>
      <c r="K130" t="s">
        <v>2008</v>
      </c>
      <c r="L130" t="s">
        <v>284</v>
      </c>
      <c r="M130" t="s">
        <v>1517</v>
      </c>
      <c r="N130" t="s">
        <v>587</v>
      </c>
    </row>
    <row r="131" spans="1:14">
      <c r="C131" t="s">
        <v>885</v>
      </c>
      <c r="D131">
        <v>2.8600000000000001E-4</v>
      </c>
      <c r="E131">
        <v>2.8600000000000001E-4</v>
      </c>
      <c r="F131" t="str">
        <f t="shared" si="2"/>
        <v>(株)グリーンサークル</v>
      </c>
      <c r="G131" t="str">
        <f t="shared" si="3"/>
        <v>(株)グリーンサークル_(参考値)事業者全体</v>
      </c>
      <c r="I131" t="s">
        <v>1860</v>
      </c>
      <c r="J131" t="s">
        <v>2036</v>
      </c>
      <c r="K131" t="s">
        <v>2001</v>
      </c>
      <c r="L131" t="s">
        <v>105</v>
      </c>
      <c r="M131" t="s">
        <v>1294</v>
      </c>
      <c r="N131" t="s">
        <v>736</v>
      </c>
    </row>
    <row r="132" spans="1:14">
      <c r="A132" t="s">
        <v>851</v>
      </c>
      <c r="B132" t="s">
        <v>143</v>
      </c>
      <c r="C132" t="s">
        <v>365</v>
      </c>
      <c r="D132">
        <v>0</v>
      </c>
      <c r="E132">
        <v>0</v>
      </c>
      <c r="F132" t="str">
        <f t="shared" si="2"/>
        <v>北海道瓦斯(株)</v>
      </c>
      <c r="G132" t="str">
        <f t="shared" si="3"/>
        <v>北海道瓦斯(株)_メニューA</v>
      </c>
      <c r="I132" t="s">
        <v>192</v>
      </c>
      <c r="J132" t="s">
        <v>1265</v>
      </c>
      <c r="K132" t="s">
        <v>1266</v>
      </c>
      <c r="L132" t="s">
        <v>280</v>
      </c>
      <c r="M132" t="s">
        <v>1509</v>
      </c>
      <c r="N132" t="s">
        <v>591</v>
      </c>
    </row>
    <row r="133" spans="1:14">
      <c r="C133" t="s">
        <v>331</v>
      </c>
      <c r="D133">
        <v>5.6999999999999998E-4</v>
      </c>
      <c r="E133">
        <v>5.6999999999999998E-4</v>
      </c>
      <c r="F133" t="str">
        <f t="shared" si="2"/>
        <v>北海道瓦斯(株)</v>
      </c>
      <c r="G133" t="str">
        <f t="shared" si="3"/>
        <v>北海道瓦斯(株)_メニューB(残差)</v>
      </c>
      <c r="I133" t="s">
        <v>151</v>
      </c>
      <c r="J133" t="s">
        <v>1267</v>
      </c>
      <c r="K133" t="s">
        <v>1268</v>
      </c>
      <c r="L133" t="s">
        <v>265</v>
      </c>
      <c r="M133" t="s">
        <v>1474</v>
      </c>
      <c r="N133" t="s">
        <v>619</v>
      </c>
    </row>
    <row r="134" spans="1:14">
      <c r="C134" t="s">
        <v>885</v>
      </c>
      <c r="D134">
        <v>4.7699999999999999E-4</v>
      </c>
      <c r="E134">
        <v>4.7699999999999999E-4</v>
      </c>
      <c r="F134" t="str">
        <f t="shared" ref="F134:F197" si="4">IF(A134="",F133,B134)</f>
        <v>北海道瓦斯(株)</v>
      </c>
      <c r="G134" t="str">
        <f t="shared" ref="G134:G197" si="5">F134&amp;"_"&amp;C134</f>
        <v>北海道瓦斯(株)_(参考値)事業者全体</v>
      </c>
      <c r="I134" t="s">
        <v>1861</v>
      </c>
      <c r="J134" t="s">
        <v>2037</v>
      </c>
      <c r="K134" t="s">
        <v>2088</v>
      </c>
      <c r="L134" t="s">
        <v>254</v>
      </c>
      <c r="M134" t="s">
        <v>1446</v>
      </c>
      <c r="N134" t="s">
        <v>637</v>
      </c>
    </row>
    <row r="135" spans="1:14">
      <c r="A135" t="s">
        <v>1784</v>
      </c>
      <c r="B135" t="s">
        <v>1776</v>
      </c>
      <c r="D135">
        <v>4.95E-4</v>
      </c>
      <c r="E135">
        <v>4.95E-4</v>
      </c>
      <c r="F135" t="str">
        <f t="shared" si="4"/>
        <v>アルカナエナジー(株)</v>
      </c>
      <c r="G135" t="str">
        <f t="shared" si="5"/>
        <v>アルカナエナジー(株)_</v>
      </c>
      <c r="I135" t="s">
        <v>193</v>
      </c>
      <c r="J135" t="s">
        <v>1269</v>
      </c>
      <c r="K135" t="s">
        <v>1270</v>
      </c>
      <c r="L135" t="s">
        <v>880</v>
      </c>
      <c r="M135" t="s">
        <v>1743</v>
      </c>
      <c r="N135" t="s">
        <v>445</v>
      </c>
    </row>
    <row r="136" spans="1:14">
      <c r="A136" t="s">
        <v>850</v>
      </c>
      <c r="B136" t="s">
        <v>156</v>
      </c>
      <c r="C136" t="s">
        <v>365</v>
      </c>
      <c r="D136">
        <v>5.5699999999999999E-4</v>
      </c>
      <c r="E136">
        <v>5.5699999999999999E-4</v>
      </c>
      <c r="F136" t="str">
        <f t="shared" si="4"/>
        <v>新エネルギー開発(株)</v>
      </c>
      <c r="G136" t="str">
        <f t="shared" si="5"/>
        <v>新エネルギー開発(株)_メニューA</v>
      </c>
      <c r="I136" t="s">
        <v>116</v>
      </c>
      <c r="J136" t="s">
        <v>1271</v>
      </c>
      <c r="K136" t="s">
        <v>1272</v>
      </c>
      <c r="L136" t="s">
        <v>930</v>
      </c>
      <c r="M136" t="s">
        <v>1660</v>
      </c>
      <c r="N136" t="s">
        <v>501</v>
      </c>
    </row>
    <row r="137" spans="1:14">
      <c r="C137" t="s">
        <v>886</v>
      </c>
      <c r="D137">
        <v>0</v>
      </c>
      <c r="E137">
        <v>0</v>
      </c>
      <c r="F137" t="str">
        <f t="shared" si="4"/>
        <v>新エネルギー開発(株)</v>
      </c>
      <c r="G137" t="str">
        <f t="shared" si="5"/>
        <v>新エネルギー開発(株)_メニューB</v>
      </c>
      <c r="I137" t="s">
        <v>194</v>
      </c>
      <c r="J137" t="s">
        <v>1273</v>
      </c>
      <c r="K137" t="s">
        <v>1274</v>
      </c>
      <c r="L137" t="s">
        <v>1904</v>
      </c>
      <c r="M137" t="s">
        <v>2033</v>
      </c>
      <c r="N137" t="s">
        <v>486</v>
      </c>
    </row>
    <row r="138" spans="1:14">
      <c r="C138" t="s">
        <v>885</v>
      </c>
      <c r="D138">
        <v>5.4900000000000001E-4</v>
      </c>
      <c r="E138">
        <v>5.4900000000000001E-4</v>
      </c>
      <c r="F138" t="str">
        <f t="shared" si="4"/>
        <v>新エネルギー開発(株)</v>
      </c>
      <c r="G138" t="str">
        <f t="shared" si="5"/>
        <v>新エネルギー開発(株)_(参考値)事業者全体</v>
      </c>
      <c r="I138" t="s">
        <v>103</v>
      </c>
      <c r="J138" t="s">
        <v>1275</v>
      </c>
      <c r="K138" t="s">
        <v>1276</v>
      </c>
      <c r="L138" t="s">
        <v>209</v>
      </c>
      <c r="M138" t="s">
        <v>1335</v>
      </c>
      <c r="N138" t="s">
        <v>711</v>
      </c>
    </row>
    <row r="139" spans="1:14">
      <c r="A139" t="s">
        <v>849</v>
      </c>
      <c r="B139" t="s">
        <v>94</v>
      </c>
      <c r="C139" t="s">
        <v>365</v>
      </c>
      <c r="D139">
        <v>2.5300000000000002E-4</v>
      </c>
      <c r="E139">
        <v>2.5300000000000002E-4</v>
      </c>
      <c r="F139" t="str">
        <f t="shared" si="4"/>
        <v>伊藤忠エネクス(株)</v>
      </c>
      <c r="G139" t="str">
        <f t="shared" si="5"/>
        <v>伊藤忠エネクス(株)_メニューA</v>
      </c>
      <c r="I139" t="s">
        <v>195</v>
      </c>
      <c r="J139" t="s">
        <v>1277</v>
      </c>
      <c r="K139" t="s">
        <v>1278</v>
      </c>
      <c r="L139" t="s">
        <v>165</v>
      </c>
      <c r="M139" t="s">
        <v>1152</v>
      </c>
      <c r="N139" t="s">
        <v>823</v>
      </c>
    </row>
    <row r="140" spans="1:14">
      <c r="C140" t="s">
        <v>331</v>
      </c>
      <c r="D140">
        <v>4.2200000000000001E-4</v>
      </c>
      <c r="E140">
        <v>4.2200000000000001E-4</v>
      </c>
      <c r="F140" t="str">
        <f t="shared" si="4"/>
        <v>伊藤忠エネクス(株)</v>
      </c>
      <c r="G140" t="str">
        <f t="shared" si="5"/>
        <v>伊藤忠エネクス(株)_メニューB(残差)</v>
      </c>
      <c r="I140" t="s">
        <v>97</v>
      </c>
      <c r="J140" t="s">
        <v>1279</v>
      </c>
      <c r="K140" t="s">
        <v>1280</v>
      </c>
      <c r="L140" t="s">
        <v>986</v>
      </c>
      <c r="M140" t="s">
        <v>1557</v>
      </c>
      <c r="N140" t="s">
        <v>563</v>
      </c>
    </row>
    <row r="141" spans="1:14">
      <c r="C141" t="s">
        <v>885</v>
      </c>
      <c r="D141">
        <v>4.2200000000000001E-4</v>
      </c>
      <c r="E141">
        <v>4.2200000000000001E-4</v>
      </c>
      <c r="F141" t="str">
        <f t="shared" si="4"/>
        <v>伊藤忠エネクス(株)</v>
      </c>
      <c r="G141" t="str">
        <f t="shared" si="5"/>
        <v>伊藤忠エネクス(株)_(参考値)事業者全体</v>
      </c>
      <c r="I141" t="s">
        <v>1016</v>
      </c>
      <c r="J141" t="s">
        <v>1281</v>
      </c>
      <c r="K141" t="s">
        <v>1282</v>
      </c>
      <c r="L141" t="s">
        <v>991</v>
      </c>
      <c r="M141" t="s">
        <v>1543</v>
      </c>
      <c r="N141" t="s">
        <v>572</v>
      </c>
    </row>
    <row r="142" spans="1:14">
      <c r="A142" t="s">
        <v>848</v>
      </c>
      <c r="B142" t="s">
        <v>2159</v>
      </c>
      <c r="C142" t="s">
        <v>365</v>
      </c>
      <c r="D142">
        <v>0</v>
      </c>
      <c r="E142">
        <v>0</v>
      </c>
      <c r="F142" t="str">
        <f t="shared" si="4"/>
        <v>(株)VーPower</v>
      </c>
      <c r="G142" t="str">
        <f t="shared" si="5"/>
        <v>(株)VーPower_メニューA</v>
      </c>
      <c r="I142" t="s">
        <v>196</v>
      </c>
      <c r="J142" t="s">
        <v>1283</v>
      </c>
      <c r="K142" t="s">
        <v>1284</v>
      </c>
      <c r="L142" t="s">
        <v>1785</v>
      </c>
      <c r="M142" t="s">
        <v>1786</v>
      </c>
      <c r="N142" t="s">
        <v>1787</v>
      </c>
    </row>
    <row r="143" spans="1:14">
      <c r="C143" t="s">
        <v>886</v>
      </c>
      <c r="D143">
        <v>0</v>
      </c>
      <c r="E143">
        <v>0</v>
      </c>
      <c r="F143" t="str">
        <f t="shared" si="4"/>
        <v>(株)VーPower</v>
      </c>
      <c r="G143" t="str">
        <f t="shared" si="5"/>
        <v>(株)VーPower_メニューB</v>
      </c>
      <c r="I143" t="s">
        <v>197</v>
      </c>
      <c r="J143" t="s">
        <v>1285</v>
      </c>
      <c r="K143" t="s">
        <v>1286</v>
      </c>
      <c r="L143" t="s">
        <v>982</v>
      </c>
      <c r="M143" t="s">
        <v>1567</v>
      </c>
      <c r="N143" t="s">
        <v>558</v>
      </c>
    </row>
    <row r="144" spans="1:14">
      <c r="C144" t="s">
        <v>921</v>
      </c>
      <c r="D144">
        <v>0</v>
      </c>
      <c r="E144">
        <v>0</v>
      </c>
      <c r="F144" t="str">
        <f t="shared" si="4"/>
        <v>(株)VーPower</v>
      </c>
      <c r="G144" t="str">
        <f t="shared" si="5"/>
        <v>(株)VーPower_メニューC</v>
      </c>
      <c r="I144" t="s">
        <v>198</v>
      </c>
      <c r="J144" t="s">
        <v>1287</v>
      </c>
      <c r="K144" t="s">
        <v>1288</v>
      </c>
      <c r="L144" t="s">
        <v>1001</v>
      </c>
      <c r="M144" t="s">
        <v>1400</v>
      </c>
      <c r="N144" t="s">
        <v>666</v>
      </c>
    </row>
    <row r="145" spans="1:14">
      <c r="C145" t="s">
        <v>939</v>
      </c>
      <c r="D145">
        <v>5.3799999999999996E-4</v>
      </c>
      <c r="E145">
        <v>4.8200000000000001E-4</v>
      </c>
      <c r="F145" t="str">
        <f t="shared" si="4"/>
        <v>(株)VーPower</v>
      </c>
      <c r="G145" t="str">
        <f t="shared" si="5"/>
        <v>(株)VーPower_メニューD(残差)</v>
      </c>
      <c r="I145" t="s">
        <v>146</v>
      </c>
      <c r="J145" t="s">
        <v>1289</v>
      </c>
      <c r="K145" t="s">
        <v>1290</v>
      </c>
      <c r="L145" t="s">
        <v>1788</v>
      </c>
      <c r="M145" t="s">
        <v>1789</v>
      </c>
      <c r="N145" t="s">
        <v>1790</v>
      </c>
    </row>
    <row r="146" spans="1:14">
      <c r="C146" t="s">
        <v>885</v>
      </c>
      <c r="D146">
        <v>4.9899999999999999E-4</v>
      </c>
      <c r="E146">
        <v>4.4700000000000002E-4</v>
      </c>
      <c r="F146" t="str">
        <f t="shared" si="4"/>
        <v>(株)VーPower</v>
      </c>
      <c r="G146" t="str">
        <f t="shared" si="5"/>
        <v>(株)VーPower_(参考値)事業者全体</v>
      </c>
      <c r="I146" t="s">
        <v>199</v>
      </c>
      <c r="J146" t="s">
        <v>1291</v>
      </c>
      <c r="K146" t="s">
        <v>1292</v>
      </c>
      <c r="L146" t="s">
        <v>182</v>
      </c>
      <c r="M146" t="s">
        <v>1219</v>
      </c>
      <c r="N146" t="s">
        <v>783</v>
      </c>
    </row>
    <row r="147" spans="1:14">
      <c r="A147" t="s">
        <v>847</v>
      </c>
      <c r="B147" t="s">
        <v>135</v>
      </c>
      <c r="D147">
        <v>4.5800000000000002E-4</v>
      </c>
      <c r="E147">
        <v>4.5800000000000002E-4</v>
      </c>
      <c r="F147" t="str">
        <f t="shared" si="4"/>
        <v>大和エネルギー(株)</v>
      </c>
      <c r="G147" t="str">
        <f t="shared" si="5"/>
        <v>大和エネルギー(株)_</v>
      </c>
      <c r="I147" t="s">
        <v>2179</v>
      </c>
      <c r="J147" t="s">
        <v>2308</v>
      </c>
      <c r="K147" t="s">
        <v>2019</v>
      </c>
      <c r="L147" t="s">
        <v>1013</v>
      </c>
      <c r="M147" t="s">
        <v>1321</v>
      </c>
      <c r="N147" t="s">
        <v>718</v>
      </c>
    </row>
    <row r="148" spans="1:14">
      <c r="A148" t="s">
        <v>846</v>
      </c>
      <c r="B148" t="s">
        <v>157</v>
      </c>
      <c r="C148" t="s">
        <v>365</v>
      </c>
      <c r="D148">
        <v>0</v>
      </c>
      <c r="E148">
        <v>0</v>
      </c>
      <c r="F148" t="str">
        <f t="shared" si="4"/>
        <v>大阪瓦斯(株)</v>
      </c>
      <c r="G148" t="str">
        <f t="shared" si="5"/>
        <v>大阪瓦斯(株)_メニューA</v>
      </c>
      <c r="I148" t="s">
        <v>1862</v>
      </c>
      <c r="J148" t="s">
        <v>2039</v>
      </c>
      <c r="K148" t="s">
        <v>2016</v>
      </c>
      <c r="L148" t="s">
        <v>1031</v>
      </c>
      <c r="M148" t="s">
        <v>1144</v>
      </c>
      <c r="N148" t="s">
        <v>827</v>
      </c>
    </row>
    <row r="149" spans="1:14">
      <c r="C149" t="s">
        <v>886</v>
      </c>
      <c r="D149">
        <v>0</v>
      </c>
      <c r="E149">
        <v>0</v>
      </c>
      <c r="F149" t="str">
        <f t="shared" si="4"/>
        <v>大阪瓦斯(株)</v>
      </c>
      <c r="G149" t="str">
        <f t="shared" si="5"/>
        <v>大阪瓦斯(株)_メニューB</v>
      </c>
      <c r="I149" t="s">
        <v>105</v>
      </c>
      <c r="J149" t="s">
        <v>1293</v>
      </c>
      <c r="K149" t="s">
        <v>1294</v>
      </c>
      <c r="L149" t="s">
        <v>1791</v>
      </c>
      <c r="M149" t="s">
        <v>1792</v>
      </c>
      <c r="N149" t="s">
        <v>732</v>
      </c>
    </row>
    <row r="150" spans="1:14">
      <c r="C150" t="s">
        <v>921</v>
      </c>
      <c r="D150">
        <v>3.48E-4</v>
      </c>
      <c r="E150">
        <v>3.48E-4</v>
      </c>
      <c r="F150" t="str">
        <f t="shared" si="4"/>
        <v>大阪瓦斯(株)</v>
      </c>
      <c r="G150" t="str">
        <f t="shared" si="5"/>
        <v>大阪瓦斯(株)_メニューC</v>
      </c>
      <c r="I150" t="s">
        <v>200</v>
      </c>
      <c r="J150" t="s">
        <v>1295</v>
      </c>
      <c r="K150" t="s">
        <v>1296</v>
      </c>
      <c r="L150" t="s">
        <v>243</v>
      </c>
      <c r="M150" t="s">
        <v>1422</v>
      </c>
      <c r="N150" t="s">
        <v>650</v>
      </c>
    </row>
    <row r="151" spans="1:14">
      <c r="C151" t="s">
        <v>920</v>
      </c>
      <c r="D151">
        <v>3.4900000000000003E-4</v>
      </c>
      <c r="E151">
        <v>3.4900000000000003E-4</v>
      </c>
      <c r="F151" t="str">
        <f t="shared" si="4"/>
        <v>大阪瓦斯(株)</v>
      </c>
      <c r="G151" t="str">
        <f t="shared" si="5"/>
        <v>大阪瓦斯(株)_メニューD</v>
      </c>
      <c r="I151" t="s">
        <v>201</v>
      </c>
      <c r="J151" t="s">
        <v>1297</v>
      </c>
      <c r="K151" t="s">
        <v>1298</v>
      </c>
      <c r="L151" t="s">
        <v>1896</v>
      </c>
      <c r="M151" t="s">
        <v>2038</v>
      </c>
      <c r="N151" t="s">
        <v>527</v>
      </c>
    </row>
    <row r="152" spans="1:14">
      <c r="C152" t="s">
        <v>919</v>
      </c>
      <c r="D152">
        <v>2.9500000000000001E-4</v>
      </c>
      <c r="E152">
        <v>2.9500000000000001E-4</v>
      </c>
      <c r="F152" t="str">
        <f t="shared" si="4"/>
        <v>大阪瓦斯(株)</v>
      </c>
      <c r="G152" t="str">
        <f t="shared" si="5"/>
        <v>大阪瓦斯(株)_メニューE</v>
      </c>
      <c r="I152" t="s">
        <v>202</v>
      </c>
      <c r="J152" t="s">
        <v>1299</v>
      </c>
      <c r="K152" t="s">
        <v>1300</v>
      </c>
      <c r="L152" t="s">
        <v>96</v>
      </c>
      <c r="M152" t="s">
        <v>1075</v>
      </c>
      <c r="N152" t="s">
        <v>868</v>
      </c>
    </row>
    <row r="153" spans="1:14">
      <c r="C153" t="s">
        <v>918</v>
      </c>
      <c r="D153">
        <v>0</v>
      </c>
      <c r="E153">
        <v>0</v>
      </c>
      <c r="F153" t="str">
        <f t="shared" si="4"/>
        <v>大阪瓦斯(株)</v>
      </c>
      <c r="G153" t="str">
        <f t="shared" si="5"/>
        <v>大阪瓦斯(株)_メニューF</v>
      </c>
      <c r="I153" t="s">
        <v>1791</v>
      </c>
      <c r="J153" t="s">
        <v>1793</v>
      </c>
      <c r="K153" t="s">
        <v>1792</v>
      </c>
      <c r="L153" t="s">
        <v>159</v>
      </c>
      <c r="M153" t="s">
        <v>1120</v>
      </c>
      <c r="N153" t="s">
        <v>840</v>
      </c>
    </row>
    <row r="154" spans="1:14">
      <c r="C154" t="s">
        <v>1030</v>
      </c>
      <c r="D154">
        <v>5.0100000000000003E-4</v>
      </c>
      <c r="E154">
        <v>5.0100000000000003E-4</v>
      </c>
      <c r="F154" t="str">
        <f t="shared" si="4"/>
        <v>大阪瓦斯(株)</v>
      </c>
      <c r="G154" t="str">
        <f t="shared" si="5"/>
        <v>大阪瓦斯(株)_メニューG(残差)</v>
      </c>
      <c r="I154" t="s">
        <v>1863</v>
      </c>
      <c r="J154" t="s">
        <v>2000</v>
      </c>
      <c r="K154" t="s">
        <v>2000</v>
      </c>
      <c r="L154" t="s">
        <v>97</v>
      </c>
      <c r="M154" t="s">
        <v>1280</v>
      </c>
      <c r="N154" t="s">
        <v>745</v>
      </c>
    </row>
    <row r="155" spans="1:14">
      <c r="C155" t="s">
        <v>885</v>
      </c>
      <c r="D155">
        <v>4.6500000000000003E-4</v>
      </c>
      <c r="E155">
        <v>4.6500000000000003E-4</v>
      </c>
      <c r="F155" t="str">
        <f t="shared" si="4"/>
        <v>大阪瓦斯(株)</v>
      </c>
      <c r="G155" t="str">
        <f t="shared" si="5"/>
        <v>大阪瓦斯(株)_(参考値)事業者全体</v>
      </c>
      <c r="I155" t="s">
        <v>142</v>
      </c>
      <c r="J155" t="s">
        <v>1301</v>
      </c>
      <c r="K155" t="s">
        <v>1302</v>
      </c>
      <c r="L155" t="s">
        <v>106</v>
      </c>
      <c r="M155" t="s">
        <v>1067</v>
      </c>
      <c r="N155" t="s">
        <v>872</v>
      </c>
    </row>
    <row r="156" spans="1:14">
      <c r="A156" t="s">
        <v>845</v>
      </c>
      <c r="B156" t="s">
        <v>1034</v>
      </c>
      <c r="C156" t="s">
        <v>365</v>
      </c>
      <c r="D156">
        <v>1E-4</v>
      </c>
      <c r="E156">
        <v>1E-4</v>
      </c>
      <c r="F156" t="str">
        <f t="shared" si="4"/>
        <v>エフビットコミュニケーションズ(株)　</v>
      </c>
      <c r="G156" t="str">
        <f t="shared" si="5"/>
        <v>エフビットコミュニケーションズ(株)　_メニューA</v>
      </c>
      <c r="I156" t="s">
        <v>203</v>
      </c>
      <c r="J156" t="s">
        <v>1303</v>
      </c>
      <c r="K156" t="s">
        <v>1304</v>
      </c>
      <c r="L156" t="s">
        <v>259</v>
      </c>
      <c r="M156" t="s">
        <v>1460</v>
      </c>
      <c r="N156" t="s">
        <v>626</v>
      </c>
    </row>
    <row r="157" spans="1:14">
      <c r="C157" t="s">
        <v>886</v>
      </c>
      <c r="D157">
        <v>0</v>
      </c>
      <c r="E157">
        <v>0</v>
      </c>
      <c r="F157" t="str">
        <f t="shared" si="4"/>
        <v>エフビットコミュニケーションズ(株)　</v>
      </c>
      <c r="G157" t="str">
        <f t="shared" si="5"/>
        <v>エフビットコミュニケーションズ(株)　_メニューB</v>
      </c>
      <c r="I157" t="s">
        <v>204</v>
      </c>
      <c r="J157" t="s">
        <v>1305</v>
      </c>
      <c r="K157" t="s">
        <v>1306</v>
      </c>
      <c r="L157" t="s">
        <v>283</v>
      </c>
      <c r="M157" t="s">
        <v>1515</v>
      </c>
      <c r="N157" t="s">
        <v>588</v>
      </c>
    </row>
    <row r="158" spans="1:14">
      <c r="C158" t="s">
        <v>898</v>
      </c>
      <c r="D158">
        <v>2.13E-4</v>
      </c>
      <c r="E158">
        <v>2.13E-4</v>
      </c>
      <c r="F158" t="str">
        <f t="shared" si="4"/>
        <v>エフビットコミュニケーションズ(株)　</v>
      </c>
      <c r="G158" t="str">
        <f t="shared" si="5"/>
        <v>エフビットコミュニケーションズ(株)　_メニューC(残差)</v>
      </c>
      <c r="I158" t="s">
        <v>1015</v>
      </c>
      <c r="J158" t="s">
        <v>1307</v>
      </c>
      <c r="K158" t="s">
        <v>1308</v>
      </c>
      <c r="L158" t="s">
        <v>295</v>
      </c>
      <c r="M158" t="s">
        <v>1541</v>
      </c>
      <c r="N158" t="s">
        <v>573</v>
      </c>
    </row>
    <row r="159" spans="1:14">
      <c r="C159" t="s">
        <v>885</v>
      </c>
      <c r="D159">
        <v>2.1100000000000001E-4</v>
      </c>
      <c r="E159">
        <v>2.1100000000000001E-4</v>
      </c>
      <c r="F159" t="str">
        <f t="shared" si="4"/>
        <v>エフビットコミュニケーションズ(株)　</v>
      </c>
      <c r="G159" t="str">
        <f t="shared" si="5"/>
        <v>エフビットコミュニケーションズ(株)　_(参考値)事業者全体</v>
      </c>
      <c r="I159" t="s">
        <v>205</v>
      </c>
      <c r="J159" t="s">
        <v>1309</v>
      </c>
      <c r="K159" t="s">
        <v>1310</v>
      </c>
      <c r="L159" t="s">
        <v>997</v>
      </c>
      <c r="M159" t="s">
        <v>1456</v>
      </c>
      <c r="N159" t="s">
        <v>629</v>
      </c>
    </row>
    <row r="160" spans="1:14">
      <c r="A160" t="s">
        <v>844</v>
      </c>
      <c r="B160" t="s">
        <v>2163</v>
      </c>
      <c r="C160" t="s">
        <v>365</v>
      </c>
      <c r="D160">
        <v>0</v>
      </c>
      <c r="E160">
        <v>0</v>
      </c>
      <c r="F160" t="str">
        <f t="shared" si="4"/>
        <v>ENEOS Power(株)（旧:ENEOS(株)）</v>
      </c>
      <c r="G160" t="str">
        <f t="shared" si="5"/>
        <v>ENEOS Power(株)（旧:ENEOS(株)）_メニューA</v>
      </c>
      <c r="I160" t="s">
        <v>1014</v>
      </c>
      <c r="J160" t="s">
        <v>1014</v>
      </c>
      <c r="K160" t="s">
        <v>1311</v>
      </c>
      <c r="L160" t="s">
        <v>160</v>
      </c>
      <c r="M160" t="s">
        <v>1134</v>
      </c>
      <c r="N160" t="s">
        <v>832</v>
      </c>
    </row>
    <row r="161" spans="1:14">
      <c r="C161" t="s">
        <v>886</v>
      </c>
      <c r="D161">
        <v>0</v>
      </c>
      <c r="E161">
        <v>0</v>
      </c>
      <c r="F161" t="str">
        <f t="shared" si="4"/>
        <v>ENEOS Power(株)（旧:ENEOS(株)）</v>
      </c>
      <c r="G161" t="str">
        <f t="shared" si="5"/>
        <v>ENEOS Power(株)（旧:ENEOS(株)）_メニューB</v>
      </c>
      <c r="I161" t="s">
        <v>206</v>
      </c>
      <c r="J161" t="s">
        <v>1312</v>
      </c>
      <c r="K161" t="s">
        <v>1313</v>
      </c>
      <c r="L161" t="s">
        <v>999</v>
      </c>
      <c r="M161" t="s">
        <v>1428</v>
      </c>
      <c r="N161" t="s">
        <v>647</v>
      </c>
    </row>
    <row r="162" spans="1:14">
      <c r="C162" t="s">
        <v>921</v>
      </c>
      <c r="D162">
        <v>0</v>
      </c>
      <c r="E162">
        <v>0</v>
      </c>
      <c r="F162" t="str">
        <f t="shared" si="4"/>
        <v>ENEOS Power(株)（旧:ENEOS(株)）</v>
      </c>
      <c r="G162" t="str">
        <f t="shared" si="5"/>
        <v>ENEOS Power(株)（旧:ENEOS(株)）_メニューC</v>
      </c>
      <c r="I162" t="s">
        <v>2181</v>
      </c>
      <c r="J162" t="s">
        <v>2309</v>
      </c>
      <c r="K162" t="s">
        <v>2062</v>
      </c>
      <c r="L162" t="s">
        <v>2149</v>
      </c>
      <c r="M162" t="s">
        <v>1964</v>
      </c>
      <c r="N162" t="s">
        <v>867</v>
      </c>
    </row>
    <row r="163" spans="1:14">
      <c r="C163" t="s">
        <v>920</v>
      </c>
      <c r="D163">
        <v>0</v>
      </c>
      <c r="E163">
        <v>0</v>
      </c>
      <c r="F163" t="str">
        <f t="shared" si="4"/>
        <v>ENEOS Power(株)（旧:ENEOS(株)）</v>
      </c>
      <c r="G163" t="str">
        <f t="shared" si="5"/>
        <v>ENEOS Power(株)（旧:ENEOS(株)）_メニューD</v>
      </c>
      <c r="I163" t="s">
        <v>122</v>
      </c>
      <c r="J163" t="s">
        <v>1314</v>
      </c>
      <c r="K163" t="s">
        <v>1315</v>
      </c>
      <c r="L163" t="s">
        <v>1041</v>
      </c>
      <c r="M163" t="s">
        <v>1063</v>
      </c>
      <c r="N163" t="s">
        <v>875</v>
      </c>
    </row>
    <row r="164" spans="1:14">
      <c r="C164" t="s">
        <v>919</v>
      </c>
      <c r="D164">
        <v>0</v>
      </c>
      <c r="E164">
        <v>0</v>
      </c>
      <c r="F164" t="str">
        <f t="shared" si="4"/>
        <v>ENEOS Power(株)（旧:ENEOS(株)）</v>
      </c>
      <c r="G164" t="str">
        <f t="shared" si="5"/>
        <v>ENEOS Power(株)（旧:ENEOS(株)）_メニューE</v>
      </c>
      <c r="I164" t="s">
        <v>1865</v>
      </c>
      <c r="J164" t="s">
        <v>2040</v>
      </c>
      <c r="K164" t="s">
        <v>2042</v>
      </c>
      <c r="L164" t="s">
        <v>1042</v>
      </c>
      <c r="M164" t="s">
        <v>1061</v>
      </c>
      <c r="N164" t="s">
        <v>876</v>
      </c>
    </row>
    <row r="165" spans="1:14">
      <c r="C165" t="s">
        <v>1007</v>
      </c>
      <c r="D165">
        <v>5.0799999999999999E-4</v>
      </c>
      <c r="E165">
        <v>5.0799999999999999E-4</v>
      </c>
      <c r="F165" t="str">
        <f t="shared" si="4"/>
        <v>ENEOS Power(株)（旧:ENEOS(株)）</v>
      </c>
      <c r="G165" t="str">
        <f t="shared" si="5"/>
        <v>ENEOS Power(株)（旧:ENEOS(株)）_メニューF(残差)</v>
      </c>
      <c r="I165" t="s">
        <v>207</v>
      </c>
      <c r="J165" t="s">
        <v>1316</v>
      </c>
      <c r="K165" t="s">
        <v>1317</v>
      </c>
      <c r="L165" t="s">
        <v>98</v>
      </c>
      <c r="M165" t="s">
        <v>1087</v>
      </c>
      <c r="N165" t="s">
        <v>859</v>
      </c>
    </row>
    <row r="166" spans="1:14">
      <c r="C166" t="s">
        <v>885</v>
      </c>
      <c r="D166">
        <v>4.8200000000000001E-4</v>
      </c>
      <c r="E166">
        <v>4.8200000000000001E-4</v>
      </c>
      <c r="F166" t="str">
        <f t="shared" si="4"/>
        <v>ENEOS Power(株)（旧:ENEOS(株)）</v>
      </c>
      <c r="G166" t="str">
        <f t="shared" si="5"/>
        <v>ENEOS Power(株)（旧:ENEOS(株)）_(参考値)事業者全体</v>
      </c>
      <c r="I166" t="s">
        <v>139</v>
      </c>
      <c r="J166" t="s">
        <v>1318</v>
      </c>
      <c r="K166" t="s">
        <v>1319</v>
      </c>
      <c r="L166" t="s">
        <v>183</v>
      </c>
      <c r="M166" t="s">
        <v>1225</v>
      </c>
      <c r="N166" t="s">
        <v>780</v>
      </c>
    </row>
    <row r="167" spans="1:14">
      <c r="A167" t="s">
        <v>843</v>
      </c>
      <c r="B167" t="s">
        <v>158</v>
      </c>
      <c r="D167">
        <v>3.9800000000000002E-4</v>
      </c>
      <c r="E167">
        <v>3.9800000000000002E-4</v>
      </c>
      <c r="F167" t="str">
        <f t="shared" si="4"/>
        <v>真庭バイオエネルギー(株)</v>
      </c>
      <c r="G167" t="str">
        <f t="shared" si="5"/>
        <v>真庭バイオエネルギー(株)_</v>
      </c>
      <c r="I167" t="s">
        <v>1013</v>
      </c>
      <c r="J167" t="s">
        <v>1320</v>
      </c>
      <c r="K167" t="s">
        <v>1321</v>
      </c>
      <c r="L167" t="s">
        <v>238</v>
      </c>
      <c r="M167" t="s">
        <v>1410</v>
      </c>
      <c r="N167" t="s">
        <v>660</v>
      </c>
    </row>
    <row r="168" spans="1:14">
      <c r="A168" t="s">
        <v>842</v>
      </c>
      <c r="B168" t="s">
        <v>144</v>
      </c>
      <c r="C168" t="s">
        <v>365</v>
      </c>
      <c r="D168">
        <v>0</v>
      </c>
      <c r="E168">
        <v>0</v>
      </c>
      <c r="F168" t="str">
        <f t="shared" si="4"/>
        <v>三井物産(株)</v>
      </c>
      <c r="G168" t="str">
        <f t="shared" si="5"/>
        <v>三井物産(株)_メニューA</v>
      </c>
      <c r="I168" t="s">
        <v>119</v>
      </c>
      <c r="J168" t="s">
        <v>1322</v>
      </c>
      <c r="K168" t="s">
        <v>1323</v>
      </c>
      <c r="L168" t="s">
        <v>922</v>
      </c>
      <c r="M168" t="s">
        <v>1676</v>
      </c>
      <c r="N168" t="s">
        <v>492</v>
      </c>
    </row>
    <row r="169" spans="1:14">
      <c r="C169" t="s">
        <v>886</v>
      </c>
      <c r="D169">
        <v>0</v>
      </c>
      <c r="E169">
        <v>0</v>
      </c>
      <c r="F169" t="str">
        <f t="shared" si="4"/>
        <v>三井物産(株)</v>
      </c>
      <c r="G169" t="str">
        <f t="shared" si="5"/>
        <v>三井物産(株)_メニューB</v>
      </c>
      <c r="I169" t="s">
        <v>128</v>
      </c>
      <c r="J169" t="s">
        <v>1324</v>
      </c>
      <c r="K169" t="s">
        <v>1325</v>
      </c>
      <c r="L169" t="s">
        <v>1034</v>
      </c>
      <c r="M169" t="s">
        <v>1112</v>
      </c>
      <c r="N169" t="s">
        <v>845</v>
      </c>
    </row>
    <row r="170" spans="1:14">
      <c r="C170" t="s">
        <v>921</v>
      </c>
      <c r="D170">
        <v>4.2400000000000001E-4</v>
      </c>
      <c r="E170">
        <v>4.2400000000000001E-4</v>
      </c>
      <c r="F170" t="str">
        <f t="shared" si="4"/>
        <v>三井物産(株)</v>
      </c>
      <c r="G170" t="str">
        <f t="shared" si="5"/>
        <v>三井物産(株)_メニューC</v>
      </c>
      <c r="I170" t="s">
        <v>115</v>
      </c>
      <c r="J170" t="s">
        <v>1326</v>
      </c>
      <c r="K170" t="s">
        <v>1327</v>
      </c>
      <c r="L170" t="s">
        <v>219</v>
      </c>
      <c r="M170" t="s">
        <v>1364</v>
      </c>
      <c r="N170" t="s">
        <v>688</v>
      </c>
    </row>
    <row r="171" spans="1:14">
      <c r="C171" t="s">
        <v>939</v>
      </c>
      <c r="D171">
        <v>1.2589999999999999E-3</v>
      </c>
      <c r="E171">
        <v>1.2589999999999999E-3</v>
      </c>
      <c r="F171" t="str">
        <f t="shared" si="4"/>
        <v>三井物産(株)</v>
      </c>
      <c r="G171" t="str">
        <f t="shared" si="5"/>
        <v>三井物産(株)_メニューD(残差)</v>
      </c>
      <c r="I171" t="s">
        <v>208</v>
      </c>
      <c r="J171" t="s">
        <v>1328</v>
      </c>
      <c r="K171" t="s">
        <v>1329</v>
      </c>
      <c r="L171" t="s">
        <v>913</v>
      </c>
      <c r="M171" t="s">
        <v>1685</v>
      </c>
      <c r="N171" t="s">
        <v>482</v>
      </c>
    </row>
    <row r="172" spans="1:14">
      <c r="C172" t="s">
        <v>885</v>
      </c>
      <c r="D172">
        <v>8.2200000000000003E-4</v>
      </c>
      <c r="E172">
        <v>8.2200000000000003E-4</v>
      </c>
      <c r="F172" t="str">
        <f t="shared" si="4"/>
        <v>三井物産(株)</v>
      </c>
      <c r="G172" t="str">
        <f t="shared" si="5"/>
        <v>三井物産(株)_(参考値)事業者全体</v>
      </c>
      <c r="I172" t="s">
        <v>126</v>
      </c>
      <c r="J172" t="s">
        <v>1330</v>
      </c>
      <c r="K172" t="s">
        <v>1331</v>
      </c>
      <c r="L172" t="s">
        <v>900</v>
      </c>
      <c r="M172" t="s">
        <v>1710</v>
      </c>
      <c r="N172" t="s">
        <v>468</v>
      </c>
    </row>
    <row r="173" spans="1:14">
      <c r="A173" t="s">
        <v>841</v>
      </c>
      <c r="B173" t="s">
        <v>100</v>
      </c>
      <c r="C173" t="s">
        <v>365</v>
      </c>
      <c r="D173">
        <v>3.9899999999999999E-4</v>
      </c>
      <c r="E173">
        <v>3.9899999999999999E-4</v>
      </c>
      <c r="F173" t="str">
        <f t="shared" si="4"/>
        <v>オリックス(株)</v>
      </c>
      <c r="G173" t="str">
        <f t="shared" si="5"/>
        <v>オリックス(株)_メニューA</v>
      </c>
      <c r="I173" t="s">
        <v>1012</v>
      </c>
      <c r="J173" t="s">
        <v>1332</v>
      </c>
      <c r="K173" t="s">
        <v>1333</v>
      </c>
      <c r="L173" t="s">
        <v>974</v>
      </c>
      <c r="M173" t="s">
        <v>1581</v>
      </c>
      <c r="N173" t="s">
        <v>551</v>
      </c>
    </row>
    <row r="174" spans="1:14">
      <c r="C174" t="s">
        <v>886</v>
      </c>
      <c r="D174">
        <v>2.99E-4</v>
      </c>
      <c r="E174">
        <v>2.99E-4</v>
      </c>
      <c r="F174" t="str">
        <f t="shared" si="4"/>
        <v>オリックス(株)</v>
      </c>
      <c r="G174" t="str">
        <f t="shared" si="5"/>
        <v>オリックス(株)_メニューB</v>
      </c>
      <c r="I174" t="s">
        <v>209</v>
      </c>
      <c r="J174" t="s">
        <v>1334</v>
      </c>
      <c r="K174" t="s">
        <v>1335</v>
      </c>
      <c r="L174" t="s">
        <v>99</v>
      </c>
      <c r="M174" t="s">
        <v>1148</v>
      </c>
      <c r="N174" t="s">
        <v>825</v>
      </c>
    </row>
    <row r="175" spans="1:14">
      <c r="C175" t="s">
        <v>921</v>
      </c>
      <c r="D175">
        <v>1.9900000000000001E-4</v>
      </c>
      <c r="E175">
        <v>1.9900000000000001E-4</v>
      </c>
      <c r="F175" t="str">
        <f t="shared" si="4"/>
        <v>オリックス(株)</v>
      </c>
      <c r="G175" t="str">
        <f t="shared" si="5"/>
        <v>オリックス(株)_メニューC</v>
      </c>
      <c r="I175" t="s">
        <v>2183</v>
      </c>
      <c r="J175" t="s">
        <v>2310</v>
      </c>
      <c r="K175" t="s">
        <v>2360</v>
      </c>
      <c r="L175" t="s">
        <v>162</v>
      </c>
      <c r="M175" t="s">
        <v>1140</v>
      </c>
      <c r="N175" t="s">
        <v>829</v>
      </c>
    </row>
    <row r="176" spans="1:14">
      <c r="C176" t="s">
        <v>920</v>
      </c>
      <c r="D176">
        <v>0</v>
      </c>
      <c r="E176">
        <v>0</v>
      </c>
      <c r="F176" t="str">
        <f t="shared" si="4"/>
        <v>オリックス(株)</v>
      </c>
      <c r="G176" t="str">
        <f t="shared" si="5"/>
        <v>オリックス(株)_メニューD</v>
      </c>
      <c r="I176" t="s">
        <v>210</v>
      </c>
      <c r="J176" t="s">
        <v>1336</v>
      </c>
      <c r="K176" t="s">
        <v>1337</v>
      </c>
      <c r="L176" t="s">
        <v>179</v>
      </c>
      <c r="M176" t="s">
        <v>1209</v>
      </c>
      <c r="N176" t="s">
        <v>788</v>
      </c>
    </row>
    <row r="177" spans="1:14">
      <c r="C177" t="s">
        <v>919</v>
      </c>
      <c r="D177">
        <v>4.4999999999999999E-4</v>
      </c>
      <c r="E177">
        <v>4.4999999999999999E-4</v>
      </c>
      <c r="F177" t="str">
        <f t="shared" si="4"/>
        <v>オリックス(株)</v>
      </c>
      <c r="G177" t="str">
        <f t="shared" si="5"/>
        <v>オリックス(株)_メニューE</v>
      </c>
      <c r="I177" t="s">
        <v>1867</v>
      </c>
      <c r="J177" t="s">
        <v>2041</v>
      </c>
      <c r="K177" t="s">
        <v>2065</v>
      </c>
      <c r="L177" t="s">
        <v>1794</v>
      </c>
      <c r="M177" t="s">
        <v>1795</v>
      </c>
      <c r="N177" t="s">
        <v>1771</v>
      </c>
    </row>
    <row r="178" spans="1:14">
      <c r="C178" t="s">
        <v>918</v>
      </c>
      <c r="D178">
        <v>3.1500000000000001E-4</v>
      </c>
      <c r="E178">
        <v>3.1500000000000001E-4</v>
      </c>
      <c r="F178" t="str">
        <f t="shared" si="4"/>
        <v>オリックス(株)</v>
      </c>
      <c r="G178" t="str">
        <f t="shared" si="5"/>
        <v>オリックス(株)_メニューF</v>
      </c>
      <c r="I178" t="s">
        <v>2184</v>
      </c>
      <c r="J178" t="s">
        <v>2311</v>
      </c>
      <c r="K178" t="s">
        <v>1338</v>
      </c>
      <c r="L178" t="s">
        <v>157</v>
      </c>
      <c r="M178" t="s">
        <v>1110</v>
      </c>
      <c r="N178" t="s">
        <v>846</v>
      </c>
    </row>
    <row r="179" spans="1:14">
      <c r="C179" t="s">
        <v>1011</v>
      </c>
      <c r="D179">
        <v>2.3499999999999999E-4</v>
      </c>
      <c r="E179">
        <v>2.3499999999999999E-4</v>
      </c>
      <c r="F179" t="str">
        <f t="shared" si="4"/>
        <v>オリックス(株)</v>
      </c>
      <c r="G179" t="str">
        <f t="shared" si="5"/>
        <v>オリックス(株)_メニューG</v>
      </c>
      <c r="I179" t="s">
        <v>211</v>
      </c>
      <c r="J179" t="s">
        <v>1339</v>
      </c>
      <c r="K179" t="s">
        <v>1340</v>
      </c>
      <c r="L179" t="s">
        <v>2278</v>
      </c>
      <c r="M179" t="s">
        <v>2418</v>
      </c>
      <c r="N179" t="s">
        <v>2277</v>
      </c>
    </row>
    <row r="180" spans="1:14">
      <c r="C180" t="s">
        <v>1033</v>
      </c>
      <c r="D180">
        <v>4.2200000000000001E-4</v>
      </c>
      <c r="E180">
        <v>4.2200000000000001E-4</v>
      </c>
      <c r="F180" t="str">
        <f t="shared" si="4"/>
        <v>オリックス(株)</v>
      </c>
      <c r="G180" t="str">
        <f t="shared" si="5"/>
        <v>オリックス(株)_メニューH(残差)</v>
      </c>
      <c r="I180" t="s">
        <v>212</v>
      </c>
      <c r="J180" t="s">
        <v>1341</v>
      </c>
      <c r="K180" t="s">
        <v>1342</v>
      </c>
      <c r="L180" t="s">
        <v>272</v>
      </c>
      <c r="M180" t="s">
        <v>1490</v>
      </c>
      <c r="N180" t="s">
        <v>604</v>
      </c>
    </row>
    <row r="181" spans="1:14">
      <c r="C181" t="s">
        <v>885</v>
      </c>
      <c r="D181">
        <v>1.096E-3</v>
      </c>
      <c r="E181">
        <v>1.096E-3</v>
      </c>
      <c r="F181" t="str">
        <f t="shared" si="4"/>
        <v>オリックス(株)</v>
      </c>
      <c r="G181" t="str">
        <f t="shared" si="5"/>
        <v>オリックス(株)_(参考値)事業者全体</v>
      </c>
      <c r="I181" t="s">
        <v>2186</v>
      </c>
      <c r="J181" t="s">
        <v>2312</v>
      </c>
      <c r="K181" t="s">
        <v>2362</v>
      </c>
      <c r="L181" t="s">
        <v>286</v>
      </c>
      <c r="M181" t="s">
        <v>1521</v>
      </c>
      <c r="N181" t="s">
        <v>585</v>
      </c>
    </row>
    <row r="182" spans="1:14">
      <c r="A182" t="s">
        <v>840</v>
      </c>
      <c r="B182" t="s">
        <v>159</v>
      </c>
      <c r="D182">
        <v>3.3799999999999998E-4</v>
      </c>
      <c r="E182">
        <v>3.3799999999999998E-4</v>
      </c>
      <c r="F182" t="str">
        <f t="shared" si="4"/>
        <v>(株)エネサンス関東</v>
      </c>
      <c r="G182" t="str">
        <f t="shared" si="5"/>
        <v>(株)エネサンス関東_</v>
      </c>
      <c r="I182" t="s">
        <v>2187</v>
      </c>
      <c r="J182" t="s">
        <v>2313</v>
      </c>
      <c r="K182">
        <v>1</v>
      </c>
      <c r="L182" t="s">
        <v>228</v>
      </c>
      <c r="M182" t="s">
        <v>1386</v>
      </c>
      <c r="N182" t="s">
        <v>674</v>
      </c>
    </row>
    <row r="183" spans="1:14">
      <c r="A183" t="s">
        <v>839</v>
      </c>
      <c r="B183" t="s">
        <v>1850</v>
      </c>
      <c r="C183" t="s">
        <v>365</v>
      </c>
      <c r="D183">
        <v>0</v>
      </c>
      <c r="E183">
        <v>0</v>
      </c>
      <c r="F183" t="str">
        <f t="shared" si="4"/>
        <v>(株)UPDATER</v>
      </c>
      <c r="G183" t="str">
        <f t="shared" si="5"/>
        <v>(株)UPDATER_メニューA</v>
      </c>
      <c r="I183" t="s">
        <v>85</v>
      </c>
      <c r="J183" t="s">
        <v>1343</v>
      </c>
      <c r="K183">
        <v>2</v>
      </c>
      <c r="L183" t="s">
        <v>1796</v>
      </c>
      <c r="M183" t="s">
        <v>1797</v>
      </c>
      <c r="N183" t="s">
        <v>1798</v>
      </c>
    </row>
    <row r="184" spans="1:14">
      <c r="C184" t="s">
        <v>331</v>
      </c>
      <c r="D184">
        <v>4.0499999999999998E-4</v>
      </c>
      <c r="E184">
        <v>4.0499999999999998E-4</v>
      </c>
      <c r="F184" t="str">
        <f t="shared" si="4"/>
        <v>(株)UPDATER</v>
      </c>
      <c r="G184" t="str">
        <f t="shared" si="5"/>
        <v>(株)UPDATER_メニューB(残差)</v>
      </c>
      <c r="I184" t="s">
        <v>213</v>
      </c>
      <c r="J184" t="s">
        <v>1344</v>
      </c>
      <c r="K184">
        <v>3</v>
      </c>
      <c r="L184" t="s">
        <v>917</v>
      </c>
      <c r="M184" t="s">
        <v>1678</v>
      </c>
      <c r="N184" t="s">
        <v>491</v>
      </c>
    </row>
    <row r="185" spans="1:14">
      <c r="C185" t="s">
        <v>885</v>
      </c>
      <c r="D185">
        <v>3.8000000000000002E-5</v>
      </c>
      <c r="E185">
        <v>3.8000000000000002E-5</v>
      </c>
      <c r="F185" t="str">
        <f t="shared" si="4"/>
        <v>(株)UPDATER</v>
      </c>
      <c r="G185" t="str">
        <f t="shared" si="5"/>
        <v>(株)UPDATER_(参考値)事業者全体</v>
      </c>
      <c r="I185" t="s">
        <v>1008</v>
      </c>
      <c r="J185" t="s">
        <v>1345</v>
      </c>
      <c r="K185">
        <v>4</v>
      </c>
      <c r="L185" t="s">
        <v>222</v>
      </c>
      <c r="M185" t="s">
        <v>1370</v>
      </c>
      <c r="N185" t="s">
        <v>685</v>
      </c>
    </row>
    <row r="186" spans="1:14">
      <c r="A186" t="s">
        <v>838</v>
      </c>
      <c r="B186" t="s">
        <v>1032</v>
      </c>
      <c r="C186" t="s">
        <v>365</v>
      </c>
      <c r="D186">
        <v>4.2400000000000001E-4</v>
      </c>
      <c r="E186">
        <v>4.2400000000000001E-4</v>
      </c>
      <c r="F186" t="str">
        <f t="shared" si="4"/>
        <v>シン・エナジー(株)</v>
      </c>
      <c r="G186" t="str">
        <f t="shared" si="5"/>
        <v>シン・エナジー(株)_メニューA</v>
      </c>
      <c r="I186" t="s">
        <v>86</v>
      </c>
      <c r="J186" t="s">
        <v>1346</v>
      </c>
      <c r="K186">
        <v>5</v>
      </c>
      <c r="L186" t="s">
        <v>2254</v>
      </c>
      <c r="M186" t="s">
        <v>2397</v>
      </c>
      <c r="N186" t="s">
        <v>2253</v>
      </c>
    </row>
    <row r="187" spans="1:14">
      <c r="C187" t="s">
        <v>886</v>
      </c>
      <c r="D187">
        <v>0</v>
      </c>
      <c r="E187">
        <v>0</v>
      </c>
      <c r="F187" t="str">
        <f t="shared" si="4"/>
        <v>シン・エナジー(株)</v>
      </c>
      <c r="G187" t="str">
        <f t="shared" si="5"/>
        <v>シン・エナジー(株)_メニューB</v>
      </c>
      <c r="I187" t="s">
        <v>2191</v>
      </c>
      <c r="J187" t="s">
        <v>2314</v>
      </c>
      <c r="K187">
        <v>6</v>
      </c>
      <c r="L187" t="s">
        <v>230</v>
      </c>
      <c r="M187" t="s">
        <v>1390</v>
      </c>
      <c r="N187" t="s">
        <v>672</v>
      </c>
    </row>
    <row r="188" spans="1:14">
      <c r="C188" t="s">
        <v>921</v>
      </c>
      <c r="D188">
        <v>3.0899999999999998E-4</v>
      </c>
      <c r="E188">
        <v>3.0899999999999998E-4</v>
      </c>
      <c r="F188" t="str">
        <f t="shared" si="4"/>
        <v>シン・エナジー(株)</v>
      </c>
      <c r="G188" t="str">
        <f t="shared" si="5"/>
        <v>シン・エナジー(株)_メニューC</v>
      </c>
      <c r="I188" t="s">
        <v>87</v>
      </c>
      <c r="J188" t="s">
        <v>1347</v>
      </c>
      <c r="K188">
        <v>7</v>
      </c>
      <c r="L188" t="s">
        <v>2258</v>
      </c>
      <c r="M188" t="s">
        <v>2401</v>
      </c>
      <c r="N188" t="s">
        <v>2257</v>
      </c>
    </row>
    <row r="189" spans="1:14">
      <c r="C189" t="s">
        <v>920</v>
      </c>
      <c r="D189">
        <v>0</v>
      </c>
      <c r="E189">
        <v>0</v>
      </c>
      <c r="F189" t="str">
        <f t="shared" si="4"/>
        <v>シン・エナジー(株)</v>
      </c>
      <c r="G189" t="str">
        <f t="shared" si="5"/>
        <v>シン・エナジー(株)_メニューD</v>
      </c>
      <c r="I189" t="s">
        <v>88</v>
      </c>
      <c r="J189" t="s">
        <v>1348</v>
      </c>
      <c r="K189">
        <v>8</v>
      </c>
      <c r="L189" t="s">
        <v>252</v>
      </c>
      <c r="M189" t="s">
        <v>1442</v>
      </c>
      <c r="N189" t="s">
        <v>640</v>
      </c>
    </row>
    <row r="190" spans="1:14">
      <c r="C190" t="s">
        <v>993</v>
      </c>
      <c r="D190">
        <v>5.9599999999999996E-4</v>
      </c>
      <c r="E190">
        <v>5.9599999999999996E-4</v>
      </c>
      <c r="F190" t="str">
        <f t="shared" si="4"/>
        <v>シン・エナジー(株)</v>
      </c>
      <c r="G190" t="str">
        <f t="shared" si="5"/>
        <v>シン・エナジー(株)_メニューE(残差)</v>
      </c>
      <c r="I190" t="s">
        <v>89</v>
      </c>
      <c r="J190" t="s">
        <v>1349</v>
      </c>
      <c r="K190">
        <v>9</v>
      </c>
      <c r="L190" t="s">
        <v>1799</v>
      </c>
      <c r="M190" t="s">
        <v>1800</v>
      </c>
      <c r="N190" t="s">
        <v>1773</v>
      </c>
    </row>
    <row r="191" spans="1:14">
      <c r="C191" t="s">
        <v>885</v>
      </c>
      <c r="D191">
        <v>5.3799999999999996E-4</v>
      </c>
      <c r="E191">
        <v>5.3799999999999996E-4</v>
      </c>
      <c r="F191" t="str">
        <f t="shared" si="4"/>
        <v>シン・エナジー(株)</v>
      </c>
      <c r="G191" t="str">
        <f t="shared" si="5"/>
        <v>シン・エナジー(株)_(参考値)事業者全体</v>
      </c>
      <c r="I191" t="s">
        <v>90</v>
      </c>
      <c r="J191" t="s">
        <v>1350</v>
      </c>
      <c r="K191">
        <v>10</v>
      </c>
      <c r="L191" t="s">
        <v>232</v>
      </c>
      <c r="M191" t="s">
        <v>1396</v>
      </c>
      <c r="N191" t="s">
        <v>668</v>
      </c>
    </row>
    <row r="192" spans="1:14">
      <c r="A192" t="s">
        <v>837</v>
      </c>
      <c r="B192" t="s">
        <v>110</v>
      </c>
      <c r="C192" t="s">
        <v>365</v>
      </c>
      <c r="D192">
        <v>0</v>
      </c>
      <c r="E192">
        <v>0</v>
      </c>
      <c r="F192" t="str">
        <f t="shared" si="4"/>
        <v>(株)サニックス</v>
      </c>
      <c r="G192" t="str">
        <f t="shared" si="5"/>
        <v>(株)サニックス_メニューA</v>
      </c>
      <c r="I192" t="s">
        <v>214</v>
      </c>
      <c r="J192" t="s">
        <v>1351</v>
      </c>
      <c r="K192" t="s">
        <v>1352</v>
      </c>
      <c r="L192" t="s">
        <v>273</v>
      </c>
      <c r="M192" t="s">
        <v>1492</v>
      </c>
      <c r="N192" t="s">
        <v>603</v>
      </c>
    </row>
    <row r="193" spans="1:14">
      <c r="C193" t="s">
        <v>886</v>
      </c>
      <c r="D193">
        <v>0</v>
      </c>
      <c r="E193">
        <v>0</v>
      </c>
      <c r="F193" t="str">
        <f t="shared" si="4"/>
        <v>(株)サニックス</v>
      </c>
      <c r="G193" t="str">
        <f t="shared" si="5"/>
        <v>(株)サニックス_メニューB</v>
      </c>
      <c r="I193" t="s">
        <v>215</v>
      </c>
      <c r="J193" t="s">
        <v>1353</v>
      </c>
      <c r="K193" t="s">
        <v>1354</v>
      </c>
      <c r="L193" t="s">
        <v>891</v>
      </c>
      <c r="M193" t="s">
        <v>1726</v>
      </c>
      <c r="N193" t="s">
        <v>457</v>
      </c>
    </row>
    <row r="194" spans="1:14">
      <c r="C194" t="s">
        <v>921</v>
      </c>
      <c r="D194">
        <v>2.99E-4</v>
      </c>
      <c r="E194">
        <v>2.99E-4</v>
      </c>
      <c r="F194" t="str">
        <f t="shared" si="4"/>
        <v>(株)サニックス</v>
      </c>
      <c r="G194" t="str">
        <f t="shared" si="5"/>
        <v>(株)サニックス_メニューC</v>
      </c>
      <c r="I194" t="s">
        <v>1006</v>
      </c>
      <c r="J194" t="s">
        <v>1355</v>
      </c>
      <c r="K194" t="s">
        <v>1356</v>
      </c>
      <c r="L194" t="s">
        <v>240</v>
      </c>
      <c r="M194" t="s">
        <v>1415</v>
      </c>
      <c r="N194" t="s">
        <v>656</v>
      </c>
    </row>
    <row r="195" spans="1:14">
      <c r="C195" t="s">
        <v>920</v>
      </c>
      <c r="D195">
        <v>2.72E-4</v>
      </c>
      <c r="E195">
        <v>2.72E-4</v>
      </c>
      <c r="F195" t="str">
        <f t="shared" si="4"/>
        <v>(株)サニックス</v>
      </c>
      <c r="G195" t="str">
        <f t="shared" si="5"/>
        <v>(株)サニックス_メニューD</v>
      </c>
      <c r="I195" t="s">
        <v>216</v>
      </c>
      <c r="J195" t="s">
        <v>1357</v>
      </c>
      <c r="K195" t="s">
        <v>1358</v>
      </c>
      <c r="L195" t="s">
        <v>912</v>
      </c>
      <c r="M195" t="s">
        <v>1687</v>
      </c>
      <c r="N195" t="s">
        <v>481</v>
      </c>
    </row>
    <row r="196" spans="1:14">
      <c r="C196" t="s">
        <v>993</v>
      </c>
      <c r="D196">
        <v>4.84E-4</v>
      </c>
      <c r="E196">
        <v>4.84E-4</v>
      </c>
      <c r="F196" t="str">
        <f t="shared" si="4"/>
        <v>(株)サニックス</v>
      </c>
      <c r="G196" t="str">
        <f t="shared" si="5"/>
        <v>(株)サニックス_メニューE(残差)</v>
      </c>
      <c r="I196" t="s">
        <v>217</v>
      </c>
      <c r="J196" t="s">
        <v>1359</v>
      </c>
      <c r="K196" t="s">
        <v>1360</v>
      </c>
      <c r="L196" t="s">
        <v>1801</v>
      </c>
      <c r="M196" t="s">
        <v>1802</v>
      </c>
      <c r="N196" t="s">
        <v>1765</v>
      </c>
    </row>
    <row r="197" spans="1:14">
      <c r="C197" t="s">
        <v>885</v>
      </c>
      <c r="D197">
        <v>4.7800000000000002E-4</v>
      </c>
      <c r="E197">
        <v>4.7800000000000002E-4</v>
      </c>
      <c r="F197" t="str">
        <f t="shared" si="4"/>
        <v>(株)サニックス</v>
      </c>
      <c r="G197" t="str">
        <f t="shared" si="5"/>
        <v>(株)サニックス_(参考値)事業者全体</v>
      </c>
      <c r="I197" t="s">
        <v>1869</v>
      </c>
      <c r="J197" t="s">
        <v>1994</v>
      </c>
      <c r="K197" t="s">
        <v>1994</v>
      </c>
      <c r="L197" t="s">
        <v>1039</v>
      </c>
      <c r="M197" t="s">
        <v>1073</v>
      </c>
      <c r="N197" t="s">
        <v>869</v>
      </c>
    </row>
    <row r="198" spans="1:14">
      <c r="A198" t="s">
        <v>836</v>
      </c>
      <c r="B198" t="s">
        <v>109</v>
      </c>
      <c r="C198" t="s">
        <v>365</v>
      </c>
      <c r="D198">
        <v>0</v>
      </c>
      <c r="E198">
        <v>0</v>
      </c>
      <c r="F198" t="str">
        <f t="shared" ref="F198:F261" si="6">IF(A198="",F197,B198)</f>
        <v>(株)コンシェルジュ</v>
      </c>
      <c r="G198" t="str">
        <f t="shared" ref="G198:G261" si="7">F198&amp;"_"&amp;C198</f>
        <v>(株)コンシェルジュ_メニューA</v>
      </c>
      <c r="I198" t="s">
        <v>218</v>
      </c>
      <c r="J198" t="s">
        <v>1361</v>
      </c>
      <c r="K198" t="s">
        <v>1362</v>
      </c>
      <c r="L198" t="s">
        <v>263</v>
      </c>
      <c r="M198" t="s">
        <v>1470</v>
      </c>
      <c r="N198" t="s">
        <v>621</v>
      </c>
    </row>
    <row r="199" spans="1:14">
      <c r="C199" t="s">
        <v>331</v>
      </c>
      <c r="D199">
        <v>7.5500000000000003E-4</v>
      </c>
      <c r="E199">
        <v>7.5500000000000003E-4</v>
      </c>
      <c r="F199" t="str">
        <f t="shared" si="6"/>
        <v>(株)コンシェルジュ</v>
      </c>
      <c r="G199" t="str">
        <f t="shared" si="7"/>
        <v>(株)コンシェルジュ_メニューB(残差)</v>
      </c>
      <c r="I199" t="s">
        <v>219</v>
      </c>
      <c r="J199" t="s">
        <v>1363</v>
      </c>
      <c r="K199" t="s">
        <v>1364</v>
      </c>
      <c r="L199" t="s">
        <v>100</v>
      </c>
      <c r="M199" t="s">
        <v>1118</v>
      </c>
      <c r="N199" t="s">
        <v>841</v>
      </c>
    </row>
    <row r="200" spans="1:14">
      <c r="C200" t="s">
        <v>885</v>
      </c>
      <c r="D200">
        <v>1.74E-4</v>
      </c>
      <c r="E200">
        <v>1.74E-4</v>
      </c>
      <c r="F200" t="str">
        <f t="shared" si="6"/>
        <v>(株)コンシェルジュ</v>
      </c>
      <c r="G200" t="str">
        <f t="shared" si="7"/>
        <v>(株)コンシェルジュ_(参考値)事業者全体</v>
      </c>
      <c r="I200" t="s">
        <v>220</v>
      </c>
      <c r="J200" t="s">
        <v>1365</v>
      </c>
      <c r="K200" t="s">
        <v>1366</v>
      </c>
      <c r="L200" t="s">
        <v>290</v>
      </c>
      <c r="M200" t="s">
        <v>1529</v>
      </c>
      <c r="N200" t="s">
        <v>581</v>
      </c>
    </row>
    <row r="201" spans="1:14">
      <c r="A201" t="s">
        <v>835</v>
      </c>
      <c r="B201" t="s">
        <v>101</v>
      </c>
      <c r="C201" t="s">
        <v>365</v>
      </c>
      <c r="D201">
        <v>0</v>
      </c>
      <c r="E201">
        <v>0</v>
      </c>
      <c r="F201" t="str">
        <f t="shared" si="6"/>
        <v>(株)アイ・グリッド・ソリューションズ</v>
      </c>
      <c r="G201" t="str">
        <f t="shared" si="7"/>
        <v>(株)アイ・グリッド・ソリューションズ_メニューA</v>
      </c>
      <c r="I201" t="s">
        <v>221</v>
      </c>
      <c r="J201" t="s">
        <v>1367</v>
      </c>
      <c r="K201" t="s">
        <v>1368</v>
      </c>
      <c r="L201" t="s">
        <v>1865</v>
      </c>
      <c r="M201" t="s">
        <v>2042</v>
      </c>
      <c r="N201" t="s">
        <v>721</v>
      </c>
    </row>
    <row r="202" spans="1:14">
      <c r="C202" t="s">
        <v>331</v>
      </c>
      <c r="D202">
        <v>5.6499999999999996E-4</v>
      </c>
      <c r="E202">
        <v>5.6499999999999996E-4</v>
      </c>
      <c r="F202" t="str">
        <f t="shared" si="6"/>
        <v>(株)アイ・グリッド・ソリューションズ</v>
      </c>
      <c r="G202" t="str">
        <f t="shared" si="7"/>
        <v>(株)アイ・グリッド・ソリューションズ_メニューB(残差)</v>
      </c>
      <c r="I202" t="s">
        <v>222</v>
      </c>
      <c r="J202" t="s">
        <v>1369</v>
      </c>
      <c r="K202" t="s">
        <v>1370</v>
      </c>
      <c r="L202" t="s">
        <v>1002</v>
      </c>
      <c r="M202" t="s">
        <v>1394</v>
      </c>
      <c r="N202" t="s">
        <v>670</v>
      </c>
    </row>
    <row r="203" spans="1:14">
      <c r="C203" t="s">
        <v>885</v>
      </c>
      <c r="D203">
        <v>4.6799999999999999E-4</v>
      </c>
      <c r="E203">
        <v>4.6799999999999999E-4</v>
      </c>
      <c r="F203" t="str">
        <f t="shared" si="6"/>
        <v>(株)アイ・グリッド・ソリューションズ</v>
      </c>
      <c r="G203" t="str">
        <f t="shared" si="7"/>
        <v>(株)アイ・グリッド・ソリューションズ_(参考値)事業者全体</v>
      </c>
      <c r="I203" t="s">
        <v>223</v>
      </c>
      <c r="J203" t="s">
        <v>1371</v>
      </c>
      <c r="K203" t="s">
        <v>1372</v>
      </c>
      <c r="L203" t="s">
        <v>185</v>
      </c>
      <c r="M203" t="s">
        <v>1232</v>
      </c>
      <c r="N203" t="s">
        <v>776</v>
      </c>
    </row>
    <row r="204" spans="1:14">
      <c r="A204" t="s">
        <v>834</v>
      </c>
      <c r="B204" t="s">
        <v>124</v>
      </c>
      <c r="C204" t="s">
        <v>365</v>
      </c>
      <c r="D204">
        <v>0</v>
      </c>
      <c r="E204">
        <v>0</v>
      </c>
      <c r="F204" t="str">
        <f t="shared" si="6"/>
        <v>サミットエナジー(株)</v>
      </c>
      <c r="G204" t="str">
        <f t="shared" si="7"/>
        <v>サミットエナジー(株)_メニューA</v>
      </c>
      <c r="I204" t="s">
        <v>1005</v>
      </c>
      <c r="J204" t="s">
        <v>1005</v>
      </c>
      <c r="K204" t="s">
        <v>1373</v>
      </c>
      <c r="L204" t="s">
        <v>906</v>
      </c>
      <c r="M204" t="s">
        <v>1698</v>
      </c>
      <c r="N204" t="s">
        <v>474</v>
      </c>
    </row>
    <row r="205" spans="1:14">
      <c r="C205" t="s">
        <v>331</v>
      </c>
      <c r="D205">
        <v>5.2400000000000005E-4</v>
      </c>
      <c r="E205">
        <v>5.2400000000000005E-4</v>
      </c>
      <c r="F205" t="str">
        <f t="shared" si="6"/>
        <v>サミットエナジー(株)</v>
      </c>
      <c r="G205" t="str">
        <f t="shared" si="7"/>
        <v>サミットエナジー(株)_メニューB(残差)</v>
      </c>
      <c r="I205" t="s">
        <v>1004</v>
      </c>
      <c r="J205" t="s">
        <v>1004</v>
      </c>
      <c r="K205" t="s">
        <v>1374</v>
      </c>
      <c r="L205" t="s">
        <v>897</v>
      </c>
      <c r="M205" t="s">
        <v>1714</v>
      </c>
      <c r="N205" t="s">
        <v>465</v>
      </c>
    </row>
    <row r="206" spans="1:14">
      <c r="C206" t="s">
        <v>885</v>
      </c>
      <c r="D206">
        <v>4.2000000000000002E-4</v>
      </c>
      <c r="E206">
        <v>4.2000000000000002E-4</v>
      </c>
      <c r="F206" t="str">
        <f t="shared" si="6"/>
        <v>サミットエナジー(株)</v>
      </c>
      <c r="G206" t="str">
        <f t="shared" si="7"/>
        <v>サミットエナジー(株)_(参考値)事業者全体</v>
      </c>
      <c r="I206" t="s">
        <v>224</v>
      </c>
      <c r="J206" t="s">
        <v>1375</v>
      </c>
      <c r="K206" t="s">
        <v>1376</v>
      </c>
      <c r="L206" t="s">
        <v>173</v>
      </c>
      <c r="M206" t="s">
        <v>1184</v>
      </c>
      <c r="N206" t="s">
        <v>805</v>
      </c>
    </row>
    <row r="207" spans="1:14">
      <c r="A207" t="s">
        <v>833</v>
      </c>
      <c r="B207" t="s">
        <v>150</v>
      </c>
      <c r="C207" t="s">
        <v>365</v>
      </c>
      <c r="D207">
        <v>0</v>
      </c>
      <c r="E207">
        <v>0</v>
      </c>
      <c r="F207" t="str">
        <f t="shared" si="6"/>
        <v>リコージャパン(株)</v>
      </c>
      <c r="G207" t="str">
        <f t="shared" si="7"/>
        <v>リコージャパン(株)_メニューA</v>
      </c>
      <c r="I207" t="s">
        <v>1870</v>
      </c>
      <c r="J207" t="s">
        <v>2049</v>
      </c>
      <c r="K207" t="s">
        <v>1996</v>
      </c>
      <c r="L207" t="s">
        <v>1932</v>
      </c>
      <c r="M207" t="s">
        <v>2043</v>
      </c>
      <c r="N207" t="s">
        <v>1931</v>
      </c>
    </row>
    <row r="208" spans="1:14">
      <c r="C208" t="s">
        <v>886</v>
      </c>
      <c r="D208">
        <v>0</v>
      </c>
      <c r="E208">
        <v>0</v>
      </c>
      <c r="F208" t="str">
        <f t="shared" si="6"/>
        <v>リコージャパン(株)</v>
      </c>
      <c r="G208" t="str">
        <f t="shared" si="7"/>
        <v>リコージャパン(株)_メニューB</v>
      </c>
      <c r="I208" t="s">
        <v>1003</v>
      </c>
      <c r="J208" t="s">
        <v>1377</v>
      </c>
      <c r="K208" t="s">
        <v>1378</v>
      </c>
      <c r="L208" t="s">
        <v>1803</v>
      </c>
      <c r="M208" t="s">
        <v>1804</v>
      </c>
      <c r="N208" t="s">
        <v>1763</v>
      </c>
    </row>
    <row r="209" spans="1:14">
      <c r="C209" t="s">
        <v>921</v>
      </c>
      <c r="D209">
        <v>3.0699999999999998E-4</v>
      </c>
      <c r="E209">
        <v>3.0699999999999998E-4</v>
      </c>
      <c r="F209" t="str">
        <f t="shared" si="6"/>
        <v>リコージャパン(株)</v>
      </c>
      <c r="G209" t="str">
        <f t="shared" si="7"/>
        <v>リコージャパン(株)_メニューC</v>
      </c>
      <c r="I209" t="s">
        <v>1871</v>
      </c>
      <c r="J209" t="s">
        <v>2050</v>
      </c>
      <c r="K209" t="s">
        <v>1982</v>
      </c>
      <c r="L209" t="s">
        <v>1805</v>
      </c>
      <c r="M209" t="s">
        <v>1806</v>
      </c>
      <c r="N209" t="s">
        <v>1807</v>
      </c>
    </row>
    <row r="210" spans="1:14">
      <c r="C210" t="s">
        <v>920</v>
      </c>
      <c r="D210">
        <v>0</v>
      </c>
      <c r="E210">
        <v>0</v>
      </c>
      <c r="F210" t="str">
        <f t="shared" si="6"/>
        <v>リコージャパン(株)</v>
      </c>
      <c r="G210" t="str">
        <f t="shared" si="7"/>
        <v>リコージャパン(株)_メニューD</v>
      </c>
      <c r="I210" t="s">
        <v>225</v>
      </c>
      <c r="J210" t="s">
        <v>1379</v>
      </c>
      <c r="K210" t="s">
        <v>1380</v>
      </c>
      <c r="L210" t="s">
        <v>1918</v>
      </c>
      <c r="M210" t="s">
        <v>2044</v>
      </c>
      <c r="N210" t="s">
        <v>1917</v>
      </c>
    </row>
    <row r="211" spans="1:14">
      <c r="C211" t="s">
        <v>919</v>
      </c>
      <c r="D211">
        <v>3.6999999999999999E-4</v>
      </c>
      <c r="E211">
        <v>3.6999999999999999E-4</v>
      </c>
      <c r="F211" t="str">
        <f t="shared" si="6"/>
        <v>リコージャパン(株)</v>
      </c>
      <c r="G211" t="str">
        <f t="shared" si="7"/>
        <v>リコージャパン(株)_メニューE</v>
      </c>
      <c r="I211" t="s">
        <v>226</v>
      </c>
      <c r="J211" t="s">
        <v>1381</v>
      </c>
      <c r="K211" t="s">
        <v>1382</v>
      </c>
      <c r="L211" t="s">
        <v>2173</v>
      </c>
      <c r="M211" t="s">
        <v>2357</v>
      </c>
      <c r="N211" t="s">
        <v>797</v>
      </c>
    </row>
    <row r="212" spans="1:14">
      <c r="C212" t="s">
        <v>1007</v>
      </c>
      <c r="D212">
        <v>5.3499999999999999E-4</v>
      </c>
      <c r="E212">
        <v>5.3499999999999999E-4</v>
      </c>
      <c r="F212" t="str">
        <f t="shared" si="6"/>
        <v>リコージャパン(株)</v>
      </c>
      <c r="G212" t="str">
        <f t="shared" si="7"/>
        <v>リコージャパン(株)_メニューF(残差)</v>
      </c>
      <c r="I212" t="s">
        <v>227</v>
      </c>
      <c r="J212" t="s">
        <v>1383</v>
      </c>
      <c r="K212" t="s">
        <v>1384</v>
      </c>
      <c r="L212" t="s">
        <v>1022</v>
      </c>
      <c r="M212" t="s">
        <v>1221</v>
      </c>
      <c r="N212" t="s">
        <v>782</v>
      </c>
    </row>
    <row r="213" spans="1:14">
      <c r="C213" t="s">
        <v>885</v>
      </c>
      <c r="D213">
        <v>4.7699999999999999E-4</v>
      </c>
      <c r="E213">
        <v>4.7699999999999999E-4</v>
      </c>
      <c r="F213" t="str">
        <f t="shared" si="6"/>
        <v>リコージャパン(株)</v>
      </c>
      <c r="G213" t="str">
        <f t="shared" si="7"/>
        <v>リコージャパン(株)_(参考値)事業者全体</v>
      </c>
      <c r="I213" t="s">
        <v>228</v>
      </c>
      <c r="J213" t="s">
        <v>1385</v>
      </c>
      <c r="K213" t="s">
        <v>1386</v>
      </c>
      <c r="L213" t="s">
        <v>297</v>
      </c>
      <c r="M213" t="s">
        <v>1551</v>
      </c>
      <c r="N213" t="s">
        <v>567</v>
      </c>
    </row>
    <row r="214" spans="1:14">
      <c r="A214" t="s">
        <v>832</v>
      </c>
      <c r="B214" t="s">
        <v>160</v>
      </c>
      <c r="C214" t="s">
        <v>365</v>
      </c>
      <c r="D214">
        <v>0</v>
      </c>
      <c r="E214">
        <v>0</v>
      </c>
      <c r="F214" t="str">
        <f t="shared" si="6"/>
        <v>(株)エネルギア・ソリューション・アンド・サービス</v>
      </c>
      <c r="G214" t="str">
        <f t="shared" si="7"/>
        <v>(株)エネルギア・ソリューション・アンド・サービス_メニューA</v>
      </c>
      <c r="I214" t="s">
        <v>229</v>
      </c>
      <c r="J214" t="s">
        <v>1387</v>
      </c>
      <c r="K214" t="s">
        <v>1388</v>
      </c>
      <c r="L214" t="s">
        <v>289</v>
      </c>
      <c r="M214" t="s">
        <v>1527</v>
      </c>
      <c r="N214" t="s">
        <v>582</v>
      </c>
    </row>
    <row r="215" spans="1:14">
      <c r="C215" t="s">
        <v>331</v>
      </c>
      <c r="D215">
        <v>5.5000000000000003E-4</v>
      </c>
      <c r="E215">
        <v>5.5000000000000003E-4</v>
      </c>
      <c r="F215" t="str">
        <f t="shared" si="6"/>
        <v>(株)エネルギア・ソリューション・アンド・サービス</v>
      </c>
      <c r="G215" t="str">
        <f t="shared" si="7"/>
        <v>(株)エネルギア・ソリューション・アンド・サービス_メニューB(残差)</v>
      </c>
      <c r="I215" t="s">
        <v>230</v>
      </c>
      <c r="J215" t="s">
        <v>1389</v>
      </c>
      <c r="K215" t="s">
        <v>1390</v>
      </c>
      <c r="L215" t="s">
        <v>960</v>
      </c>
      <c r="M215" t="s">
        <v>1608</v>
      </c>
      <c r="N215" t="s">
        <v>533</v>
      </c>
    </row>
    <row r="216" spans="1:14">
      <c r="C216" t="s">
        <v>885</v>
      </c>
      <c r="D216">
        <v>5.2700000000000002E-4</v>
      </c>
      <c r="E216">
        <v>5.2700000000000002E-4</v>
      </c>
      <c r="F216" t="str">
        <f t="shared" si="6"/>
        <v>(株)エネルギア・ソリューション・アンド・サービス</v>
      </c>
      <c r="G216" t="str">
        <f t="shared" si="7"/>
        <v>(株)エネルギア・ソリューション・アンド・サービス_(参考値)事業者全体</v>
      </c>
      <c r="I216" t="s">
        <v>231</v>
      </c>
      <c r="J216" t="s">
        <v>1391</v>
      </c>
      <c r="K216" t="s">
        <v>1392</v>
      </c>
      <c r="L216" t="s">
        <v>942</v>
      </c>
      <c r="M216" t="s">
        <v>1641</v>
      </c>
      <c r="N216" t="s">
        <v>512</v>
      </c>
    </row>
    <row r="217" spans="1:14">
      <c r="A217" t="s">
        <v>831</v>
      </c>
      <c r="B217" t="s">
        <v>161</v>
      </c>
      <c r="C217" t="s">
        <v>365</v>
      </c>
      <c r="D217">
        <v>0</v>
      </c>
      <c r="E217">
        <v>0</v>
      </c>
      <c r="F217" t="str">
        <f t="shared" si="6"/>
        <v>東京ガス(株)</v>
      </c>
      <c r="G217" t="str">
        <f t="shared" si="7"/>
        <v>東京ガス(株)_メニューA</v>
      </c>
      <c r="I217" t="s">
        <v>1002</v>
      </c>
      <c r="J217" t="s">
        <v>1393</v>
      </c>
      <c r="K217" t="s">
        <v>1394</v>
      </c>
      <c r="L217" t="s">
        <v>2045</v>
      </c>
      <c r="M217" t="s">
        <v>2046</v>
      </c>
      <c r="N217" t="s">
        <v>2047</v>
      </c>
    </row>
    <row r="218" spans="1:14">
      <c r="C218" t="s">
        <v>886</v>
      </c>
      <c r="D218">
        <v>0</v>
      </c>
      <c r="E218">
        <v>0</v>
      </c>
      <c r="F218" t="str">
        <f t="shared" si="6"/>
        <v>東京ガス(株)</v>
      </c>
      <c r="G218" t="str">
        <f t="shared" si="7"/>
        <v>東京ガス(株)_メニューB</v>
      </c>
      <c r="I218" t="s">
        <v>1872</v>
      </c>
      <c r="J218" t="s">
        <v>2004</v>
      </c>
      <c r="K218" t="s">
        <v>2004</v>
      </c>
      <c r="L218" t="s">
        <v>1028</v>
      </c>
      <c r="M218" t="s">
        <v>1172</v>
      </c>
      <c r="N218" t="s">
        <v>811</v>
      </c>
    </row>
    <row r="219" spans="1:14">
      <c r="C219" t="s">
        <v>921</v>
      </c>
      <c r="D219">
        <v>0</v>
      </c>
      <c r="E219">
        <v>0</v>
      </c>
      <c r="F219" t="str">
        <f t="shared" si="6"/>
        <v>東京ガス(株)</v>
      </c>
      <c r="G219" t="str">
        <f t="shared" si="7"/>
        <v>東京ガス(株)_メニューC</v>
      </c>
      <c r="I219" t="s">
        <v>232</v>
      </c>
      <c r="J219" t="s">
        <v>1395</v>
      </c>
      <c r="K219" t="s">
        <v>1396</v>
      </c>
      <c r="L219" t="s">
        <v>2262</v>
      </c>
      <c r="M219" t="s">
        <v>2405</v>
      </c>
      <c r="N219" t="s">
        <v>2261</v>
      </c>
    </row>
    <row r="220" spans="1:14">
      <c r="C220" t="s">
        <v>920</v>
      </c>
      <c r="D220">
        <v>0</v>
      </c>
      <c r="E220">
        <v>0</v>
      </c>
      <c r="F220" t="str">
        <f t="shared" si="6"/>
        <v>東京ガス(株)</v>
      </c>
      <c r="G220" t="str">
        <f t="shared" si="7"/>
        <v>東京ガス(株)_メニューD</v>
      </c>
      <c r="I220" t="s">
        <v>233</v>
      </c>
      <c r="J220" t="s">
        <v>1397</v>
      </c>
      <c r="K220" t="s">
        <v>1398</v>
      </c>
      <c r="L220" t="s">
        <v>2270</v>
      </c>
      <c r="M220" t="s">
        <v>2412</v>
      </c>
      <c r="N220" t="s">
        <v>2269</v>
      </c>
    </row>
    <row r="221" spans="1:14">
      <c r="C221" t="s">
        <v>919</v>
      </c>
      <c r="D221">
        <v>0</v>
      </c>
      <c r="E221">
        <v>0</v>
      </c>
      <c r="F221" t="str">
        <f t="shared" si="6"/>
        <v>東京ガス(株)</v>
      </c>
      <c r="G221" t="str">
        <f t="shared" si="7"/>
        <v>東京ガス(株)_メニューE</v>
      </c>
      <c r="I221" t="s">
        <v>1001</v>
      </c>
      <c r="J221" t="s">
        <v>1399</v>
      </c>
      <c r="K221" t="s">
        <v>1400</v>
      </c>
      <c r="L221" t="s">
        <v>1808</v>
      </c>
      <c r="M221" t="s">
        <v>1809</v>
      </c>
      <c r="N221" t="s">
        <v>1774</v>
      </c>
    </row>
    <row r="222" spans="1:14">
      <c r="C222" t="s">
        <v>1007</v>
      </c>
      <c r="D222">
        <v>3.68E-4</v>
      </c>
      <c r="E222">
        <v>3.68E-4</v>
      </c>
      <c r="F222" t="str">
        <f t="shared" si="6"/>
        <v>東京ガス(株)</v>
      </c>
      <c r="G222" t="str">
        <f t="shared" si="7"/>
        <v>東京ガス(株)_メニューF(残差)</v>
      </c>
      <c r="I222" t="s">
        <v>234</v>
      </c>
      <c r="J222" t="s">
        <v>1401</v>
      </c>
      <c r="K222" t="s">
        <v>1402</v>
      </c>
      <c r="L222" t="s">
        <v>2192</v>
      </c>
      <c r="M222" t="s">
        <v>1413</v>
      </c>
      <c r="N222" t="s">
        <v>657</v>
      </c>
    </row>
    <row r="223" spans="1:14">
      <c r="C223" t="s">
        <v>885</v>
      </c>
      <c r="D223">
        <v>3.5399999999999999E-4</v>
      </c>
      <c r="E223">
        <v>3.5399999999999999E-4</v>
      </c>
      <c r="F223" t="str">
        <f t="shared" si="6"/>
        <v>東京ガス(株)</v>
      </c>
      <c r="G223" t="str">
        <f t="shared" si="7"/>
        <v>東京ガス(株)_(参考値)事業者全体</v>
      </c>
      <c r="I223" t="s">
        <v>1873</v>
      </c>
      <c r="J223" t="s">
        <v>2053</v>
      </c>
      <c r="K223" t="s">
        <v>2055</v>
      </c>
      <c r="L223" t="s">
        <v>107</v>
      </c>
      <c r="M223" t="s">
        <v>1203</v>
      </c>
      <c r="N223" t="s">
        <v>793</v>
      </c>
    </row>
    <row r="224" spans="1:14">
      <c r="A224" t="s">
        <v>830</v>
      </c>
      <c r="B224" t="s">
        <v>137</v>
      </c>
      <c r="C224" t="s">
        <v>365</v>
      </c>
      <c r="D224">
        <v>0</v>
      </c>
      <c r="E224">
        <v>0</v>
      </c>
      <c r="F224" t="str">
        <f t="shared" si="6"/>
        <v>テス・エンジニアリング(株)</v>
      </c>
      <c r="G224" t="str">
        <f t="shared" si="7"/>
        <v>テス・エンジニアリング(株)_メニューA</v>
      </c>
      <c r="I224" t="s">
        <v>235</v>
      </c>
      <c r="J224" t="s">
        <v>1403</v>
      </c>
      <c r="K224" t="s">
        <v>1404</v>
      </c>
      <c r="L224" t="s">
        <v>1940</v>
      </c>
      <c r="M224" t="s">
        <v>2048</v>
      </c>
      <c r="N224" t="s">
        <v>1939</v>
      </c>
    </row>
    <row r="225" spans="1:14">
      <c r="C225" t="s">
        <v>886</v>
      </c>
      <c r="D225">
        <v>0</v>
      </c>
      <c r="E225">
        <v>0</v>
      </c>
      <c r="F225" t="str">
        <f t="shared" si="6"/>
        <v>テス・エンジニアリング(株)</v>
      </c>
      <c r="G225" t="str">
        <f t="shared" si="7"/>
        <v>テス・エンジニアリング(株)_メニューB</v>
      </c>
      <c r="I225" t="s">
        <v>236</v>
      </c>
      <c r="J225" t="s">
        <v>1405</v>
      </c>
      <c r="K225" t="s">
        <v>1406</v>
      </c>
      <c r="L225" t="s">
        <v>121</v>
      </c>
      <c r="M225" t="s">
        <v>1191</v>
      </c>
      <c r="N225" t="s">
        <v>801</v>
      </c>
    </row>
    <row r="226" spans="1:14">
      <c r="C226" t="s">
        <v>898</v>
      </c>
      <c r="D226">
        <v>4.28E-4</v>
      </c>
      <c r="E226">
        <v>4.28E-4</v>
      </c>
      <c r="F226" t="str">
        <f t="shared" si="6"/>
        <v>テス・エンジニアリング(株)</v>
      </c>
      <c r="G226" t="str">
        <f t="shared" si="7"/>
        <v>テス・エンジニアリング(株)_メニューC(残差)</v>
      </c>
      <c r="I226" t="s">
        <v>237</v>
      </c>
      <c r="J226" t="s">
        <v>1407</v>
      </c>
      <c r="K226" t="s">
        <v>1408</v>
      </c>
      <c r="L226" t="s">
        <v>177</v>
      </c>
      <c r="M226" t="s">
        <v>1205</v>
      </c>
      <c r="N226" t="s">
        <v>791</v>
      </c>
    </row>
    <row r="227" spans="1:14">
      <c r="C227" t="s">
        <v>885</v>
      </c>
      <c r="D227">
        <v>4.1100000000000002E-4</v>
      </c>
      <c r="E227">
        <v>4.1100000000000002E-4</v>
      </c>
      <c r="F227" t="str">
        <f t="shared" si="6"/>
        <v>テス・エンジニアリング(株)</v>
      </c>
      <c r="G227" t="str">
        <f t="shared" si="7"/>
        <v>テス・エンジニアリング(株)_(参考値)事業者全体</v>
      </c>
      <c r="I227" t="s">
        <v>238</v>
      </c>
      <c r="J227" t="s">
        <v>1409</v>
      </c>
      <c r="K227" t="s">
        <v>1410</v>
      </c>
      <c r="L227" t="s">
        <v>231</v>
      </c>
      <c r="M227" t="s">
        <v>1392</v>
      </c>
      <c r="N227" t="s">
        <v>671</v>
      </c>
    </row>
    <row r="228" spans="1:14">
      <c r="A228" t="s">
        <v>829</v>
      </c>
      <c r="B228" t="s">
        <v>162</v>
      </c>
      <c r="C228" t="s">
        <v>365</v>
      </c>
      <c r="D228">
        <v>0</v>
      </c>
      <c r="E228">
        <v>0</v>
      </c>
      <c r="F228" t="str">
        <f t="shared" si="6"/>
        <v>青梅ガス(株)</v>
      </c>
      <c r="G228" t="str">
        <f t="shared" si="7"/>
        <v>青梅ガス(株)_メニューA</v>
      </c>
      <c r="I228" t="s">
        <v>239</v>
      </c>
      <c r="J228" t="s">
        <v>1411</v>
      </c>
      <c r="K228" t="s">
        <v>1412</v>
      </c>
      <c r="L228" t="s">
        <v>214</v>
      </c>
      <c r="M228" t="s">
        <v>1352</v>
      </c>
      <c r="N228" t="s">
        <v>695</v>
      </c>
    </row>
    <row r="229" spans="1:14">
      <c r="C229" t="s">
        <v>331</v>
      </c>
      <c r="D229">
        <v>4.2000000000000002E-4</v>
      </c>
      <c r="E229">
        <v>4.2000000000000002E-4</v>
      </c>
      <c r="F229" t="str">
        <f t="shared" si="6"/>
        <v>青梅ガス(株)</v>
      </c>
      <c r="G229" t="str">
        <f t="shared" si="7"/>
        <v>青梅ガス(株)_メニューB(残差)</v>
      </c>
      <c r="I229" t="s">
        <v>1874</v>
      </c>
      <c r="J229" t="s">
        <v>2056</v>
      </c>
      <c r="K229" t="s">
        <v>1970</v>
      </c>
      <c r="L229" t="s">
        <v>255</v>
      </c>
      <c r="M229" t="s">
        <v>1450</v>
      </c>
      <c r="N229" t="s">
        <v>635</v>
      </c>
    </row>
    <row r="230" spans="1:14">
      <c r="C230" t="s">
        <v>885</v>
      </c>
      <c r="D230">
        <v>4.1800000000000002E-4</v>
      </c>
      <c r="E230">
        <v>4.1800000000000002E-4</v>
      </c>
      <c r="F230" t="str">
        <f t="shared" si="6"/>
        <v>青梅ガス(株)</v>
      </c>
      <c r="G230" t="str">
        <f t="shared" si="7"/>
        <v>青梅ガス(株)_(参考値)事業者全体</v>
      </c>
      <c r="I230" t="s">
        <v>2192</v>
      </c>
      <c r="J230" t="s">
        <v>2315</v>
      </c>
      <c r="K230" t="s">
        <v>1413</v>
      </c>
      <c r="L230" t="s">
        <v>187</v>
      </c>
      <c r="M230" t="s">
        <v>1238</v>
      </c>
      <c r="N230" t="s">
        <v>772</v>
      </c>
    </row>
    <row r="231" spans="1:14">
      <c r="A231" t="s">
        <v>828</v>
      </c>
      <c r="B231" t="s">
        <v>163</v>
      </c>
      <c r="C231" t="s">
        <v>365</v>
      </c>
      <c r="D231">
        <v>3.9399999999999998E-4</v>
      </c>
      <c r="E231">
        <v>0</v>
      </c>
      <c r="F231" t="str">
        <f t="shared" si="6"/>
        <v>(株)イーネットワークシステムズ</v>
      </c>
      <c r="G231" t="str">
        <f t="shared" si="7"/>
        <v>(株)イーネットワークシステムズ_メニューA</v>
      </c>
      <c r="I231" t="s">
        <v>240</v>
      </c>
      <c r="J231" t="s">
        <v>1414</v>
      </c>
      <c r="K231" t="s">
        <v>1415</v>
      </c>
      <c r="L231" t="s">
        <v>181</v>
      </c>
      <c r="M231" t="s">
        <v>1215</v>
      </c>
      <c r="N231" t="s">
        <v>785</v>
      </c>
    </row>
    <row r="232" spans="1:14">
      <c r="C232" t="s">
        <v>886</v>
      </c>
      <c r="D232">
        <v>0</v>
      </c>
      <c r="E232">
        <v>0</v>
      </c>
      <c r="F232" t="str">
        <f t="shared" si="6"/>
        <v>(株)イーネットワークシステムズ</v>
      </c>
      <c r="G232" t="str">
        <f t="shared" si="7"/>
        <v>(株)イーネットワークシステムズ_メニューB</v>
      </c>
      <c r="I232" t="s">
        <v>2193</v>
      </c>
      <c r="J232" t="s">
        <v>2316</v>
      </c>
      <c r="K232" t="s">
        <v>2113</v>
      </c>
      <c r="L232" t="s">
        <v>193</v>
      </c>
      <c r="M232" t="s">
        <v>1270</v>
      </c>
      <c r="N232" t="s">
        <v>750</v>
      </c>
    </row>
    <row r="233" spans="1:14">
      <c r="C233" t="s">
        <v>921</v>
      </c>
      <c r="D233">
        <v>0</v>
      </c>
      <c r="E233">
        <v>0</v>
      </c>
      <c r="F233" t="str">
        <f t="shared" si="6"/>
        <v>(株)イーネットワークシステムズ</v>
      </c>
      <c r="G233" t="str">
        <f t="shared" si="7"/>
        <v>(株)イーネットワークシステムズ_メニューC</v>
      </c>
      <c r="I233" t="s">
        <v>241</v>
      </c>
      <c r="J233" t="s">
        <v>1416</v>
      </c>
      <c r="K233" t="s">
        <v>1417</v>
      </c>
      <c r="L233" t="s">
        <v>1934</v>
      </c>
      <c r="M233" t="s">
        <v>2051</v>
      </c>
      <c r="N233" t="s">
        <v>1933</v>
      </c>
    </row>
    <row r="234" spans="1:14">
      <c r="C234" t="s">
        <v>920</v>
      </c>
      <c r="D234">
        <v>0</v>
      </c>
      <c r="E234">
        <v>0</v>
      </c>
      <c r="F234" t="str">
        <f t="shared" si="6"/>
        <v>(株)イーネットワークシステムズ</v>
      </c>
      <c r="G234" t="str">
        <f t="shared" si="7"/>
        <v>(株)イーネットワークシステムズ_メニューD</v>
      </c>
      <c r="I234" t="s">
        <v>1875</v>
      </c>
      <c r="J234" t="s">
        <v>1973</v>
      </c>
      <c r="K234" t="s">
        <v>1973</v>
      </c>
      <c r="L234" t="s">
        <v>190</v>
      </c>
      <c r="M234" t="s">
        <v>1245</v>
      </c>
      <c r="N234" t="s">
        <v>768</v>
      </c>
    </row>
    <row r="235" spans="1:14">
      <c r="C235" t="s">
        <v>993</v>
      </c>
      <c r="D235">
        <v>6.3900000000000003E-4</v>
      </c>
      <c r="E235">
        <v>6.3900000000000003E-4</v>
      </c>
      <c r="F235" t="str">
        <f t="shared" si="6"/>
        <v>(株)イーネットワークシステムズ</v>
      </c>
      <c r="G235" t="str">
        <f t="shared" si="7"/>
        <v>(株)イーネットワークシステムズ_メニューE(残差)</v>
      </c>
      <c r="I235" t="s">
        <v>242</v>
      </c>
      <c r="J235" t="s">
        <v>1418</v>
      </c>
      <c r="K235" t="s">
        <v>1419</v>
      </c>
      <c r="L235" t="s">
        <v>119</v>
      </c>
      <c r="M235" t="s">
        <v>1323</v>
      </c>
      <c r="N235" t="s">
        <v>717</v>
      </c>
    </row>
    <row r="236" spans="1:14">
      <c r="C236" t="s">
        <v>885</v>
      </c>
      <c r="D236">
        <v>5.2400000000000005E-4</v>
      </c>
      <c r="E236">
        <v>5.2300000000000003E-4</v>
      </c>
      <c r="F236" t="str">
        <f t="shared" si="6"/>
        <v>(株)イーネットワークシステムズ</v>
      </c>
      <c r="G236" t="str">
        <f t="shared" si="7"/>
        <v>(株)イーネットワークシステムズ_(参考値)事業者全体</v>
      </c>
      <c r="I236" t="s">
        <v>1000</v>
      </c>
      <c r="J236" t="s">
        <v>1000</v>
      </c>
      <c r="K236" t="s">
        <v>1420</v>
      </c>
      <c r="L236" t="s">
        <v>887</v>
      </c>
      <c r="M236" t="s">
        <v>1733</v>
      </c>
      <c r="N236" t="s">
        <v>453</v>
      </c>
    </row>
    <row r="237" spans="1:14">
      <c r="A237" t="s">
        <v>827</v>
      </c>
      <c r="B237" t="s">
        <v>1031</v>
      </c>
      <c r="D237">
        <v>3.9800000000000002E-4</v>
      </c>
      <c r="E237">
        <v>3.9800000000000002E-4</v>
      </c>
      <c r="F237" t="str">
        <f t="shared" si="6"/>
        <v>(株)エネアーク関東</v>
      </c>
      <c r="G237" t="str">
        <f t="shared" si="7"/>
        <v>(株)エネアーク関東_</v>
      </c>
      <c r="I237" t="s">
        <v>243</v>
      </c>
      <c r="J237" t="s">
        <v>1421</v>
      </c>
      <c r="K237" t="s">
        <v>1422</v>
      </c>
      <c r="L237" t="s">
        <v>1890</v>
      </c>
      <c r="M237" t="s">
        <v>2052</v>
      </c>
      <c r="N237" t="s">
        <v>564</v>
      </c>
    </row>
    <row r="238" spans="1:14">
      <c r="A238" t="s">
        <v>826</v>
      </c>
      <c r="B238" t="s">
        <v>164</v>
      </c>
      <c r="C238" t="s">
        <v>365</v>
      </c>
      <c r="D238">
        <v>0</v>
      </c>
      <c r="E238">
        <v>0</v>
      </c>
      <c r="F238" t="str">
        <f t="shared" si="6"/>
        <v>(株)東急パワーサプライ</v>
      </c>
      <c r="G238" t="str">
        <f t="shared" si="7"/>
        <v>(株)東急パワーサプライ_メニューA</v>
      </c>
      <c r="I238" t="s">
        <v>244</v>
      </c>
      <c r="J238" t="s">
        <v>1423</v>
      </c>
      <c r="K238" t="s">
        <v>1424</v>
      </c>
      <c r="L238" t="s">
        <v>274</v>
      </c>
      <c r="M238" t="s">
        <v>1494</v>
      </c>
      <c r="N238" t="s">
        <v>602</v>
      </c>
    </row>
    <row r="239" spans="1:14">
      <c r="C239" t="s">
        <v>886</v>
      </c>
      <c r="D239">
        <v>0</v>
      </c>
      <c r="E239">
        <v>0</v>
      </c>
      <c r="F239" t="str">
        <f t="shared" si="6"/>
        <v>(株)東急パワーサプライ</v>
      </c>
      <c r="G239" t="str">
        <f t="shared" si="7"/>
        <v>(株)東急パワーサプライ_メニューB</v>
      </c>
      <c r="I239" t="s">
        <v>245</v>
      </c>
      <c r="J239" t="s">
        <v>1425</v>
      </c>
      <c r="K239" t="s">
        <v>1426</v>
      </c>
      <c r="L239" t="s">
        <v>987</v>
      </c>
      <c r="M239" t="s">
        <v>1555</v>
      </c>
      <c r="N239" t="s">
        <v>565</v>
      </c>
    </row>
    <row r="240" spans="1:14">
      <c r="C240" t="s">
        <v>921</v>
      </c>
      <c r="D240">
        <v>0</v>
      </c>
      <c r="E240">
        <v>0</v>
      </c>
      <c r="F240" t="str">
        <f t="shared" si="6"/>
        <v>(株)東急パワーサプライ</v>
      </c>
      <c r="G240" t="str">
        <f t="shared" si="7"/>
        <v>(株)東急パワーサプライ_メニューC</v>
      </c>
      <c r="I240" t="s">
        <v>999</v>
      </c>
      <c r="J240" t="s">
        <v>1427</v>
      </c>
      <c r="K240" t="s">
        <v>1428</v>
      </c>
      <c r="L240" t="s">
        <v>941</v>
      </c>
      <c r="M240" t="s">
        <v>1643</v>
      </c>
      <c r="N240" t="s">
        <v>511</v>
      </c>
    </row>
    <row r="241" spans="1:14">
      <c r="C241" t="s">
        <v>920</v>
      </c>
      <c r="D241">
        <v>0</v>
      </c>
      <c r="E241">
        <v>0</v>
      </c>
      <c r="F241" t="str">
        <f t="shared" si="6"/>
        <v>(株)東急パワーサプライ</v>
      </c>
      <c r="G241" t="str">
        <f t="shared" si="7"/>
        <v>(株)東急パワーサプライ_メニューD</v>
      </c>
      <c r="I241" t="s">
        <v>246</v>
      </c>
      <c r="J241" t="s">
        <v>1429</v>
      </c>
      <c r="K241" t="s">
        <v>1430</v>
      </c>
      <c r="L241" t="s">
        <v>1005</v>
      </c>
      <c r="M241" t="s">
        <v>1373</v>
      </c>
      <c r="N241" t="s">
        <v>683</v>
      </c>
    </row>
    <row r="242" spans="1:14">
      <c r="C242" t="s">
        <v>919</v>
      </c>
      <c r="D242">
        <v>0</v>
      </c>
      <c r="E242">
        <v>0</v>
      </c>
      <c r="F242" t="str">
        <f t="shared" si="6"/>
        <v>(株)東急パワーサプライ</v>
      </c>
      <c r="G242" t="str">
        <f t="shared" si="7"/>
        <v>(株)東急パワーサプライ_メニューE</v>
      </c>
      <c r="I242" t="s">
        <v>2196</v>
      </c>
      <c r="J242" t="s">
        <v>2317</v>
      </c>
      <c r="K242" t="s">
        <v>2364</v>
      </c>
      <c r="L242" t="s">
        <v>155</v>
      </c>
      <c r="M242" t="s">
        <v>1100</v>
      </c>
      <c r="N242" t="s">
        <v>852</v>
      </c>
    </row>
    <row r="243" spans="1:14">
      <c r="C243" t="s">
        <v>918</v>
      </c>
      <c r="D243">
        <v>0</v>
      </c>
      <c r="E243">
        <v>0</v>
      </c>
      <c r="F243" t="str">
        <f t="shared" si="6"/>
        <v>(株)東急パワーサプライ</v>
      </c>
      <c r="G243" t="str">
        <f t="shared" si="7"/>
        <v>(株)東急パワーサプライ_メニューF</v>
      </c>
      <c r="I243" t="s">
        <v>247</v>
      </c>
      <c r="J243" t="s">
        <v>1431</v>
      </c>
      <c r="K243" t="s">
        <v>1432</v>
      </c>
      <c r="L243" t="s">
        <v>970</v>
      </c>
      <c r="M243" t="s">
        <v>1589</v>
      </c>
      <c r="N243" t="s">
        <v>543</v>
      </c>
    </row>
    <row r="244" spans="1:14">
      <c r="C244" t="s">
        <v>1030</v>
      </c>
      <c r="D244">
        <v>6.1899999999999998E-4</v>
      </c>
      <c r="E244">
        <v>6.1899999999999998E-4</v>
      </c>
      <c r="F244" t="str">
        <f t="shared" si="6"/>
        <v>(株)東急パワーサプライ</v>
      </c>
      <c r="G244" t="str">
        <f t="shared" si="7"/>
        <v>(株)東急パワーサプライ_メニューG(残差)</v>
      </c>
      <c r="I244" t="s">
        <v>248</v>
      </c>
      <c r="J244" t="s">
        <v>1433</v>
      </c>
      <c r="K244" t="s">
        <v>1434</v>
      </c>
      <c r="L244" t="s">
        <v>206</v>
      </c>
      <c r="M244" t="s">
        <v>1313</v>
      </c>
      <c r="N244" t="s">
        <v>724</v>
      </c>
    </row>
    <row r="245" spans="1:14">
      <c r="C245" t="s">
        <v>885</v>
      </c>
      <c r="D245">
        <v>1.3300000000000001E-4</v>
      </c>
      <c r="E245">
        <v>1.3300000000000001E-4</v>
      </c>
      <c r="F245" t="str">
        <f t="shared" si="6"/>
        <v>(株)東急パワーサプライ</v>
      </c>
      <c r="G245" t="str">
        <f t="shared" si="7"/>
        <v>(株)東急パワーサプライ_(参考値)事業者全体</v>
      </c>
      <c r="I245" t="s">
        <v>249</v>
      </c>
      <c r="J245" t="s">
        <v>1435</v>
      </c>
      <c r="K245" t="s">
        <v>1436</v>
      </c>
      <c r="L245" t="s">
        <v>947</v>
      </c>
      <c r="M245" t="s">
        <v>1631</v>
      </c>
      <c r="N245" t="s">
        <v>518</v>
      </c>
    </row>
    <row r="246" spans="1:14">
      <c r="A246" t="s">
        <v>825</v>
      </c>
      <c r="B246" t="s">
        <v>99</v>
      </c>
      <c r="C246" t="s">
        <v>365</v>
      </c>
      <c r="D246">
        <v>0</v>
      </c>
      <c r="E246">
        <v>0</v>
      </c>
      <c r="F246" t="str">
        <f t="shared" si="6"/>
        <v>王子・伊藤忠エネクス電力販売(株)</v>
      </c>
      <c r="G246" t="str">
        <f t="shared" si="7"/>
        <v>王子・伊藤忠エネクス電力販売(株)_メニューA</v>
      </c>
      <c r="I246" t="s">
        <v>250</v>
      </c>
      <c r="J246" t="s">
        <v>1437</v>
      </c>
      <c r="K246" t="s">
        <v>1438</v>
      </c>
      <c r="L246" t="s">
        <v>1907</v>
      </c>
      <c r="M246" t="s">
        <v>2054</v>
      </c>
      <c r="N246" t="s">
        <v>459</v>
      </c>
    </row>
    <row r="247" spans="1:14">
      <c r="C247" t="s">
        <v>886</v>
      </c>
      <c r="D247">
        <v>1.2999999999999999E-4</v>
      </c>
      <c r="E247">
        <v>1.2999999999999999E-4</v>
      </c>
      <c r="F247" t="str">
        <f t="shared" si="6"/>
        <v>王子・伊藤忠エネクス電力販売(株)</v>
      </c>
      <c r="G247" t="str">
        <f t="shared" si="7"/>
        <v>王子・伊藤忠エネクス電力販売(株)_メニューB</v>
      </c>
      <c r="I247" t="s">
        <v>251</v>
      </c>
      <c r="J247" t="s">
        <v>1439</v>
      </c>
      <c r="K247" t="s">
        <v>1440</v>
      </c>
      <c r="L247" t="s">
        <v>246</v>
      </c>
      <c r="M247" t="s">
        <v>1430</v>
      </c>
      <c r="N247" t="s">
        <v>646</v>
      </c>
    </row>
    <row r="248" spans="1:14">
      <c r="C248" t="s">
        <v>921</v>
      </c>
      <c r="D248">
        <v>2.3699999999999999E-4</v>
      </c>
      <c r="E248">
        <v>2.3699999999999999E-4</v>
      </c>
      <c r="F248" t="str">
        <f t="shared" si="6"/>
        <v>王子・伊藤忠エネクス電力販売(株)</v>
      </c>
      <c r="G248" t="str">
        <f t="shared" si="7"/>
        <v>王子・伊藤忠エネクス電力販売(株)_メニューC</v>
      </c>
      <c r="I248" t="s">
        <v>252</v>
      </c>
      <c r="J248" t="s">
        <v>1441</v>
      </c>
      <c r="K248" t="s">
        <v>1442</v>
      </c>
      <c r="L248" t="s">
        <v>903</v>
      </c>
      <c r="M248" t="s">
        <v>1704</v>
      </c>
      <c r="N248" t="s">
        <v>471</v>
      </c>
    </row>
    <row r="249" spans="1:14">
      <c r="C249" t="s">
        <v>920</v>
      </c>
      <c r="D249">
        <v>2.5900000000000001E-4</v>
      </c>
      <c r="E249">
        <v>2.5900000000000001E-4</v>
      </c>
      <c r="F249" t="str">
        <f t="shared" si="6"/>
        <v>王子・伊藤忠エネクス電力販売(株)</v>
      </c>
      <c r="G249" t="str">
        <f t="shared" si="7"/>
        <v>王子・伊藤忠エネクス電力販売(株)_メニューD</v>
      </c>
      <c r="I249" t="s">
        <v>253</v>
      </c>
      <c r="J249" t="s">
        <v>1443</v>
      </c>
      <c r="K249" t="s">
        <v>1444</v>
      </c>
      <c r="L249" t="s">
        <v>276</v>
      </c>
      <c r="M249" t="s">
        <v>1499</v>
      </c>
      <c r="N249" t="s">
        <v>598</v>
      </c>
    </row>
    <row r="250" spans="1:14">
      <c r="C250" t="s">
        <v>919</v>
      </c>
      <c r="D250">
        <v>3.01E-4</v>
      </c>
      <c r="E250">
        <v>3.01E-4</v>
      </c>
      <c r="F250" t="str">
        <f t="shared" si="6"/>
        <v>王子・伊藤忠エネクス電力販売(株)</v>
      </c>
      <c r="G250" t="str">
        <f t="shared" si="7"/>
        <v>王子・伊藤忠エネクス電力販売(株)_メニューE</v>
      </c>
      <c r="I250" t="s">
        <v>2197</v>
      </c>
      <c r="J250" t="s">
        <v>2318</v>
      </c>
      <c r="K250" t="s">
        <v>2366</v>
      </c>
      <c r="L250" t="s">
        <v>261</v>
      </c>
      <c r="M250" t="s">
        <v>1466</v>
      </c>
      <c r="N250" t="s">
        <v>623</v>
      </c>
    </row>
    <row r="251" spans="1:14">
      <c r="C251" t="s">
        <v>918</v>
      </c>
      <c r="D251">
        <v>3.2600000000000001E-4</v>
      </c>
      <c r="E251">
        <v>3.2600000000000001E-4</v>
      </c>
      <c r="F251" t="str">
        <f t="shared" si="6"/>
        <v>王子・伊藤忠エネクス電力販売(株)</v>
      </c>
      <c r="G251" t="str">
        <f t="shared" si="7"/>
        <v>王子・伊藤忠エネクス電力販売(株)_メニューF</v>
      </c>
      <c r="I251" t="s">
        <v>254</v>
      </c>
      <c r="J251" t="s">
        <v>1445</v>
      </c>
      <c r="K251" t="s">
        <v>1446</v>
      </c>
      <c r="L251" t="s">
        <v>1873</v>
      </c>
      <c r="M251" t="s">
        <v>2055</v>
      </c>
      <c r="N251" t="s">
        <v>664</v>
      </c>
    </row>
    <row r="252" spans="1:14">
      <c r="C252" t="s">
        <v>1030</v>
      </c>
      <c r="D252">
        <v>4.2200000000000001E-4</v>
      </c>
      <c r="E252">
        <v>4.2200000000000001E-4</v>
      </c>
      <c r="F252" t="str">
        <f t="shared" si="6"/>
        <v>王子・伊藤忠エネクス電力販売(株)</v>
      </c>
      <c r="G252" t="str">
        <f t="shared" si="7"/>
        <v>王子・伊藤忠エネクス電力販売(株)_メニューG(残差)</v>
      </c>
      <c r="I252" t="s">
        <v>998</v>
      </c>
      <c r="J252" t="s">
        <v>1447</v>
      </c>
      <c r="K252" t="s">
        <v>1448</v>
      </c>
      <c r="L252" t="s">
        <v>108</v>
      </c>
      <c r="M252" t="s">
        <v>1213</v>
      </c>
      <c r="N252" t="s">
        <v>786</v>
      </c>
    </row>
    <row r="253" spans="1:14">
      <c r="C253" t="s">
        <v>885</v>
      </c>
      <c r="D253">
        <v>2.14E-4</v>
      </c>
      <c r="E253">
        <v>2.14E-4</v>
      </c>
      <c r="F253" t="str">
        <f t="shared" si="6"/>
        <v>王子・伊藤忠エネクス電力販売(株)</v>
      </c>
      <c r="G253" t="str">
        <f t="shared" si="7"/>
        <v>王子・伊藤忠エネクス電力販売(株)_(参考値)事業者全体</v>
      </c>
      <c r="I253" t="s">
        <v>255</v>
      </c>
      <c r="J253" t="s">
        <v>1449</v>
      </c>
      <c r="K253" t="s">
        <v>1450</v>
      </c>
      <c r="L253" t="s">
        <v>992</v>
      </c>
      <c r="M253" t="s">
        <v>1531</v>
      </c>
      <c r="N253" t="s">
        <v>578</v>
      </c>
    </row>
    <row r="254" spans="1:14">
      <c r="A254" t="s">
        <v>824</v>
      </c>
      <c r="B254" t="s">
        <v>95</v>
      </c>
      <c r="C254" t="s">
        <v>365</v>
      </c>
      <c r="D254">
        <v>0</v>
      </c>
      <c r="E254">
        <v>0</v>
      </c>
      <c r="F254" t="str">
        <f t="shared" si="6"/>
        <v>伊藤忠商事(株)</v>
      </c>
      <c r="G254" t="str">
        <f t="shared" si="7"/>
        <v>伊藤忠商事(株)_メニューA</v>
      </c>
      <c r="I254" t="s">
        <v>256</v>
      </c>
      <c r="J254" t="s">
        <v>1451</v>
      </c>
      <c r="K254" t="s">
        <v>1452</v>
      </c>
      <c r="L254" t="s">
        <v>120</v>
      </c>
      <c r="M254" t="s">
        <v>1234</v>
      </c>
      <c r="N254" t="s">
        <v>775</v>
      </c>
    </row>
    <row r="255" spans="1:14">
      <c r="C255" t="s">
        <v>886</v>
      </c>
      <c r="D255">
        <v>0</v>
      </c>
      <c r="E255">
        <v>0</v>
      </c>
      <c r="F255" t="str">
        <f t="shared" si="6"/>
        <v>伊藤忠商事(株)</v>
      </c>
      <c r="G255" t="str">
        <f t="shared" si="7"/>
        <v>伊藤忠商事(株)_メニューB</v>
      </c>
      <c r="I255" t="s">
        <v>1876</v>
      </c>
      <c r="J255" t="s">
        <v>1965</v>
      </c>
      <c r="K255" t="s">
        <v>1965</v>
      </c>
      <c r="L255" t="s">
        <v>923</v>
      </c>
      <c r="M255" t="s">
        <v>1674</v>
      </c>
      <c r="N255" t="s">
        <v>494</v>
      </c>
    </row>
    <row r="256" spans="1:14">
      <c r="C256" t="s">
        <v>898</v>
      </c>
      <c r="D256">
        <v>4.2200000000000001E-4</v>
      </c>
      <c r="E256">
        <v>4.2200000000000001E-4</v>
      </c>
      <c r="F256" t="str">
        <f t="shared" si="6"/>
        <v>伊藤忠商事(株)</v>
      </c>
      <c r="G256" t="str">
        <f t="shared" si="7"/>
        <v>伊藤忠商事(株)_メニューC(残差)</v>
      </c>
      <c r="I256" t="s">
        <v>2023</v>
      </c>
      <c r="J256" t="s">
        <v>2060</v>
      </c>
      <c r="K256" t="s">
        <v>2024</v>
      </c>
      <c r="L256" t="s">
        <v>267</v>
      </c>
      <c r="M256" t="s">
        <v>1478</v>
      </c>
      <c r="N256" t="s">
        <v>616</v>
      </c>
    </row>
    <row r="257" spans="1:14">
      <c r="C257" t="s">
        <v>885</v>
      </c>
      <c r="D257">
        <v>4.2200000000000001E-4</v>
      </c>
      <c r="E257">
        <v>4.2200000000000001E-4</v>
      </c>
      <c r="F257" t="str">
        <f t="shared" si="6"/>
        <v>伊藤忠商事(株)</v>
      </c>
      <c r="G257" t="str">
        <f t="shared" si="7"/>
        <v>伊藤忠商事(株)_(参考値)事業者全体</v>
      </c>
      <c r="I257" t="s">
        <v>1878</v>
      </c>
      <c r="J257" t="s">
        <v>1963</v>
      </c>
      <c r="K257" t="s">
        <v>1963</v>
      </c>
      <c r="L257" t="s">
        <v>953</v>
      </c>
      <c r="M257" t="s">
        <v>1619</v>
      </c>
      <c r="N257" t="s">
        <v>524</v>
      </c>
    </row>
    <row r="258" spans="1:14">
      <c r="A258" t="s">
        <v>823</v>
      </c>
      <c r="B258" t="s">
        <v>165</v>
      </c>
      <c r="C258" t="s">
        <v>365</v>
      </c>
      <c r="D258">
        <v>0</v>
      </c>
      <c r="E258">
        <v>0</v>
      </c>
      <c r="F258" t="str">
        <f t="shared" si="6"/>
        <v>(株)エコスタイル</v>
      </c>
      <c r="G258" t="str">
        <f t="shared" si="7"/>
        <v>(株)エコスタイル_メニューA</v>
      </c>
      <c r="I258" t="s">
        <v>257</v>
      </c>
      <c r="J258" t="s">
        <v>1453</v>
      </c>
      <c r="K258" t="s">
        <v>1454</v>
      </c>
      <c r="L258" t="s">
        <v>2057</v>
      </c>
      <c r="M258" t="s">
        <v>2058</v>
      </c>
      <c r="N258" t="s">
        <v>1928</v>
      </c>
    </row>
    <row r="259" spans="1:14">
      <c r="C259" t="s">
        <v>886</v>
      </c>
      <c r="D259">
        <v>0</v>
      </c>
      <c r="E259">
        <v>0</v>
      </c>
      <c r="F259" t="str">
        <f t="shared" si="6"/>
        <v>(株)エコスタイル</v>
      </c>
      <c r="G259" t="str">
        <f t="shared" si="7"/>
        <v>(株)エコスタイル_メニューB</v>
      </c>
      <c r="I259" t="s">
        <v>1879</v>
      </c>
      <c r="J259" t="s">
        <v>2061</v>
      </c>
      <c r="K259" t="s">
        <v>1995</v>
      </c>
      <c r="L259" t="s">
        <v>902</v>
      </c>
      <c r="M259" t="s">
        <v>1706</v>
      </c>
      <c r="N259" t="s">
        <v>470</v>
      </c>
    </row>
    <row r="260" spans="1:14">
      <c r="C260" t="s">
        <v>898</v>
      </c>
      <c r="D260">
        <v>4.37E-4</v>
      </c>
      <c r="E260">
        <v>4.37E-4</v>
      </c>
      <c r="F260" t="str">
        <f t="shared" si="6"/>
        <v>(株)エコスタイル</v>
      </c>
      <c r="G260" t="str">
        <f t="shared" si="7"/>
        <v>(株)エコスタイル_メニューC(残差)</v>
      </c>
      <c r="I260" t="s">
        <v>997</v>
      </c>
      <c r="J260" t="s">
        <v>1455</v>
      </c>
      <c r="K260" t="s">
        <v>1456</v>
      </c>
      <c r="L260" t="s">
        <v>916</v>
      </c>
      <c r="M260" t="s">
        <v>1680</v>
      </c>
      <c r="N260" t="s">
        <v>487</v>
      </c>
    </row>
    <row r="261" spans="1:14">
      <c r="C261" t="s">
        <v>885</v>
      </c>
      <c r="D261">
        <v>3.8099999999999999E-4</v>
      </c>
      <c r="E261">
        <v>3.8099999999999999E-4</v>
      </c>
      <c r="F261" t="str">
        <f t="shared" si="6"/>
        <v>(株)エコスタイル</v>
      </c>
      <c r="G261" t="str">
        <f t="shared" si="7"/>
        <v>(株)エコスタイル_(参考値)事業者全体</v>
      </c>
      <c r="I261" t="s">
        <v>258</v>
      </c>
      <c r="J261" t="s">
        <v>1457</v>
      </c>
      <c r="K261" t="s">
        <v>1458</v>
      </c>
      <c r="L261" t="s">
        <v>288</v>
      </c>
      <c r="M261" t="s">
        <v>1525</v>
      </c>
      <c r="N261" t="s">
        <v>583</v>
      </c>
    </row>
    <row r="262" spans="1:14">
      <c r="A262" t="s">
        <v>822</v>
      </c>
      <c r="B262" t="s">
        <v>166</v>
      </c>
      <c r="D262">
        <v>4.1899999999999999E-4</v>
      </c>
      <c r="E262">
        <v>4.1899999999999999E-4</v>
      </c>
      <c r="F262" t="str">
        <f t="shared" ref="F262:F325" si="8">IF(A262="",F261,B262)</f>
        <v>入間ガス(株)</v>
      </c>
      <c r="G262" t="str">
        <f t="shared" ref="G262:G325" si="9">F262&amp;"_"&amp;C262</f>
        <v>入間ガス(株)_</v>
      </c>
      <c r="I262" t="s">
        <v>1880</v>
      </c>
      <c r="J262" t="s">
        <v>1880</v>
      </c>
      <c r="K262" t="s">
        <v>2074</v>
      </c>
      <c r="L262" t="s">
        <v>249</v>
      </c>
      <c r="M262" t="s">
        <v>1436</v>
      </c>
      <c r="N262" t="s">
        <v>643</v>
      </c>
    </row>
    <row r="263" spans="1:14">
      <c r="A263" t="s">
        <v>821</v>
      </c>
      <c r="B263" t="s">
        <v>167</v>
      </c>
      <c r="D263">
        <v>5.2899999999999996E-4</v>
      </c>
      <c r="E263">
        <v>5.2899999999999996E-4</v>
      </c>
      <c r="F263" t="str">
        <f t="shared" si="8"/>
        <v>(株)とんでんホールディングス</v>
      </c>
      <c r="G263" t="str">
        <f t="shared" si="9"/>
        <v>(株)とんでんホールディングス_</v>
      </c>
      <c r="I263" t="s">
        <v>259</v>
      </c>
      <c r="J263" t="s">
        <v>1459</v>
      </c>
      <c r="K263" t="s">
        <v>1460</v>
      </c>
      <c r="L263" t="s">
        <v>122</v>
      </c>
      <c r="M263" t="s">
        <v>1315</v>
      </c>
      <c r="N263" t="s">
        <v>722</v>
      </c>
    </row>
    <row r="264" spans="1:14">
      <c r="A264" t="s">
        <v>820</v>
      </c>
      <c r="B264" t="s">
        <v>1029</v>
      </c>
      <c r="C264" t="s">
        <v>365</v>
      </c>
      <c r="D264">
        <v>0</v>
      </c>
      <c r="E264">
        <v>0</v>
      </c>
      <c r="F264" t="str">
        <f t="shared" si="8"/>
        <v>日鉄エンジニアリング(株)</v>
      </c>
      <c r="G264" t="str">
        <f t="shared" si="9"/>
        <v>日鉄エンジニアリング(株)_メニューA</v>
      </c>
      <c r="I264" t="s">
        <v>996</v>
      </c>
      <c r="J264" t="s">
        <v>1461</v>
      </c>
      <c r="K264" t="s">
        <v>1462</v>
      </c>
      <c r="L264" t="s">
        <v>1035</v>
      </c>
      <c r="M264" t="s">
        <v>1098</v>
      </c>
      <c r="N264" t="s">
        <v>853</v>
      </c>
    </row>
    <row r="265" spans="1:14">
      <c r="C265" t="s">
        <v>886</v>
      </c>
      <c r="D265">
        <v>0</v>
      </c>
      <c r="E265">
        <v>0</v>
      </c>
      <c r="F265" t="str">
        <f t="shared" si="8"/>
        <v>日鉄エンジニアリング(株)</v>
      </c>
      <c r="G265" t="str">
        <f t="shared" si="9"/>
        <v>日鉄エンジニアリング(株)_メニューB</v>
      </c>
      <c r="I265" t="s">
        <v>260</v>
      </c>
      <c r="J265" t="s">
        <v>1463</v>
      </c>
      <c r="K265" t="s">
        <v>1464</v>
      </c>
      <c r="L265" t="s">
        <v>966</v>
      </c>
      <c r="M265" t="s">
        <v>1597</v>
      </c>
      <c r="N265" t="s">
        <v>539</v>
      </c>
    </row>
    <row r="266" spans="1:14">
      <c r="C266" t="s">
        <v>921</v>
      </c>
      <c r="D266">
        <v>1E-4</v>
      </c>
      <c r="E266">
        <v>1E-4</v>
      </c>
      <c r="F266" t="str">
        <f t="shared" si="8"/>
        <v>日鉄エンジニアリング(株)</v>
      </c>
      <c r="G266" t="str">
        <f t="shared" si="9"/>
        <v>日鉄エンジニアリング(株)_メニューC</v>
      </c>
      <c r="I266" t="s">
        <v>261</v>
      </c>
      <c r="J266" t="s">
        <v>1465</v>
      </c>
      <c r="K266" t="s">
        <v>1466</v>
      </c>
      <c r="L266" t="s">
        <v>239</v>
      </c>
      <c r="M266" t="s">
        <v>1412</v>
      </c>
      <c r="N266" t="s">
        <v>659</v>
      </c>
    </row>
    <row r="267" spans="1:14">
      <c r="C267" t="s">
        <v>920</v>
      </c>
      <c r="D267">
        <v>2.5000000000000001E-4</v>
      </c>
      <c r="E267">
        <v>2.5000000000000001E-4</v>
      </c>
      <c r="F267" t="str">
        <f t="shared" si="8"/>
        <v>日鉄エンジニアリング(株)</v>
      </c>
      <c r="G267" t="str">
        <f t="shared" si="9"/>
        <v>日鉄エンジニアリング(株)_メニューD</v>
      </c>
      <c r="I267" t="s">
        <v>262</v>
      </c>
      <c r="J267" t="s">
        <v>1467</v>
      </c>
      <c r="K267" t="s">
        <v>1468</v>
      </c>
      <c r="L267" t="s">
        <v>109</v>
      </c>
      <c r="M267" t="s">
        <v>1126</v>
      </c>
      <c r="N267" t="s">
        <v>836</v>
      </c>
    </row>
    <row r="268" spans="1:14">
      <c r="C268" t="s">
        <v>993</v>
      </c>
      <c r="D268">
        <v>6.9200000000000002E-4</v>
      </c>
      <c r="E268">
        <v>6.9200000000000002E-4</v>
      </c>
      <c r="F268" t="str">
        <f t="shared" si="8"/>
        <v>日鉄エンジニアリング(株)</v>
      </c>
      <c r="G268" t="str">
        <f t="shared" si="9"/>
        <v>日鉄エンジニアリング(株)_メニューE(残差)</v>
      </c>
      <c r="I268" t="s">
        <v>263</v>
      </c>
      <c r="J268" t="s">
        <v>1469</v>
      </c>
      <c r="K268" t="s">
        <v>1470</v>
      </c>
      <c r="L268" t="s">
        <v>1853</v>
      </c>
      <c r="M268" t="s">
        <v>2059</v>
      </c>
      <c r="N268" t="s">
        <v>816</v>
      </c>
    </row>
    <row r="269" spans="1:14">
      <c r="C269" t="s">
        <v>885</v>
      </c>
      <c r="D269">
        <v>5.44E-4</v>
      </c>
      <c r="E269">
        <v>5.44E-4</v>
      </c>
      <c r="F269" t="str">
        <f t="shared" si="8"/>
        <v>日鉄エンジニアリング(株)</v>
      </c>
      <c r="G269" t="str">
        <f t="shared" si="9"/>
        <v>日鉄エンジニアリング(株)_(参考値)事業者全体</v>
      </c>
      <c r="I269" t="s">
        <v>264</v>
      </c>
      <c r="J269" t="s">
        <v>1471</v>
      </c>
      <c r="K269" t="s">
        <v>1472</v>
      </c>
      <c r="L269" t="s">
        <v>935</v>
      </c>
      <c r="M269" t="s">
        <v>1652</v>
      </c>
      <c r="N269" t="s">
        <v>505</v>
      </c>
    </row>
    <row r="270" spans="1:14">
      <c r="A270" t="s">
        <v>819</v>
      </c>
      <c r="B270" t="s">
        <v>1852</v>
      </c>
      <c r="C270" t="s">
        <v>365</v>
      </c>
      <c r="D270">
        <v>0</v>
      </c>
      <c r="E270">
        <v>0</v>
      </c>
      <c r="F270" t="str">
        <f t="shared" si="8"/>
        <v>auエネルギー＆ライフ(株)</v>
      </c>
      <c r="G270" t="str">
        <f t="shared" si="9"/>
        <v>auエネルギー＆ライフ(株)_メニューA</v>
      </c>
      <c r="I270" t="s">
        <v>265</v>
      </c>
      <c r="J270" t="s">
        <v>1473</v>
      </c>
      <c r="K270" t="s">
        <v>1474</v>
      </c>
      <c r="L270" t="s">
        <v>198</v>
      </c>
      <c r="M270" t="s">
        <v>1288</v>
      </c>
      <c r="N270" t="s">
        <v>741</v>
      </c>
    </row>
    <row r="271" spans="1:14">
      <c r="C271" t="s">
        <v>886</v>
      </c>
      <c r="D271">
        <v>0</v>
      </c>
      <c r="E271">
        <v>0</v>
      </c>
      <c r="F271" t="str">
        <f t="shared" si="8"/>
        <v>auエネルギー＆ライフ(株)</v>
      </c>
      <c r="G271" t="str">
        <f t="shared" si="9"/>
        <v>auエネルギー＆ライフ(株)_メニューB</v>
      </c>
      <c r="I271" t="s">
        <v>2199</v>
      </c>
      <c r="J271" t="s">
        <v>2319</v>
      </c>
      <c r="K271" t="s">
        <v>2088</v>
      </c>
      <c r="L271" t="s">
        <v>2247</v>
      </c>
      <c r="M271" t="s">
        <v>2391</v>
      </c>
      <c r="N271" t="s">
        <v>1923</v>
      </c>
    </row>
    <row r="272" spans="1:14">
      <c r="C272" t="s">
        <v>898</v>
      </c>
      <c r="D272">
        <v>4.2499999999999998E-4</v>
      </c>
      <c r="E272">
        <v>4.2499999999999998E-4</v>
      </c>
      <c r="F272" t="str">
        <f t="shared" si="8"/>
        <v>auエネルギー＆ライフ(株)</v>
      </c>
      <c r="G272" t="str">
        <f t="shared" si="9"/>
        <v>auエネルギー＆ライフ(株)_メニューC(残差)</v>
      </c>
      <c r="I272" t="s">
        <v>266</v>
      </c>
      <c r="J272" t="s">
        <v>1475</v>
      </c>
      <c r="K272" t="s">
        <v>1476</v>
      </c>
      <c r="L272" t="s">
        <v>893</v>
      </c>
      <c r="M272" t="s">
        <v>1722</v>
      </c>
      <c r="N272" t="s">
        <v>460</v>
      </c>
    </row>
    <row r="273" spans="1:14">
      <c r="C273" t="s">
        <v>885</v>
      </c>
      <c r="D273">
        <v>4.0200000000000001E-4</v>
      </c>
      <c r="E273">
        <v>4.0200000000000001E-4</v>
      </c>
      <c r="F273" t="str">
        <f t="shared" si="8"/>
        <v>auエネルギー＆ライフ(株)</v>
      </c>
      <c r="G273" t="str">
        <f t="shared" si="9"/>
        <v>auエネルギー＆ライフ(株)_(参考値)事業者全体</v>
      </c>
      <c r="I273" t="s">
        <v>267</v>
      </c>
      <c r="J273" t="s">
        <v>1477</v>
      </c>
      <c r="K273" t="s">
        <v>1478</v>
      </c>
      <c r="L273" t="s">
        <v>123</v>
      </c>
      <c r="M273" t="s">
        <v>1166</v>
      </c>
      <c r="N273" t="s">
        <v>814</v>
      </c>
    </row>
    <row r="274" spans="1:14">
      <c r="A274" t="s">
        <v>818</v>
      </c>
      <c r="B274" t="s">
        <v>168</v>
      </c>
      <c r="D274">
        <v>5.8799999999999998E-4</v>
      </c>
      <c r="E274">
        <v>5.8799999999999998E-4</v>
      </c>
      <c r="F274" t="str">
        <f t="shared" si="8"/>
        <v>イワタニ関東(株)</v>
      </c>
      <c r="G274" t="str">
        <f t="shared" si="9"/>
        <v>イワタニ関東(株)_</v>
      </c>
      <c r="I274" t="s">
        <v>1881</v>
      </c>
      <c r="J274" t="s">
        <v>2064</v>
      </c>
      <c r="K274" t="s">
        <v>1980</v>
      </c>
      <c r="L274" t="s">
        <v>951</v>
      </c>
      <c r="M274" t="s">
        <v>1623</v>
      </c>
      <c r="N274" t="s">
        <v>522</v>
      </c>
    </row>
    <row r="275" spans="1:14">
      <c r="A275" t="s">
        <v>817</v>
      </c>
      <c r="B275" t="s">
        <v>169</v>
      </c>
      <c r="D275">
        <v>5.6099999999999998E-4</v>
      </c>
      <c r="E275">
        <v>5.6099999999999998E-4</v>
      </c>
      <c r="F275" t="str">
        <f t="shared" si="8"/>
        <v>イワタニ首都圏(株)</v>
      </c>
      <c r="G275" t="str">
        <f t="shared" si="9"/>
        <v>イワタニ首都圏(株)_</v>
      </c>
      <c r="I275" t="s">
        <v>268</v>
      </c>
      <c r="J275" t="s">
        <v>1479</v>
      </c>
      <c r="K275" t="s">
        <v>1480</v>
      </c>
      <c r="L275" t="s">
        <v>981</v>
      </c>
      <c r="M275" t="s">
        <v>1569</v>
      </c>
      <c r="N275" t="s">
        <v>557</v>
      </c>
    </row>
    <row r="276" spans="1:14">
      <c r="A276" t="s">
        <v>816</v>
      </c>
      <c r="B276" t="s">
        <v>1853</v>
      </c>
      <c r="C276" t="s">
        <v>365</v>
      </c>
      <c r="D276">
        <v>0</v>
      </c>
      <c r="E276">
        <v>0</v>
      </c>
      <c r="F276" t="str">
        <f t="shared" si="8"/>
        <v>サーラeエナジー(株)</v>
      </c>
      <c r="G276" t="str">
        <f t="shared" si="9"/>
        <v>サーラeエナジー(株)_メニューA</v>
      </c>
      <c r="I276" t="s">
        <v>1882</v>
      </c>
      <c r="J276" t="s">
        <v>2066</v>
      </c>
      <c r="K276" t="s">
        <v>1971</v>
      </c>
      <c r="L276" t="s">
        <v>260</v>
      </c>
      <c r="M276" t="s">
        <v>1464</v>
      </c>
      <c r="N276" t="s">
        <v>624</v>
      </c>
    </row>
    <row r="277" spans="1:14">
      <c r="C277" t="s">
        <v>886</v>
      </c>
      <c r="D277">
        <v>3.8699999999999997E-4</v>
      </c>
      <c r="E277">
        <v>3.8699999999999997E-4</v>
      </c>
      <c r="F277" t="str">
        <f t="shared" si="8"/>
        <v>サーラeエナジー(株)</v>
      </c>
      <c r="G277" t="str">
        <f t="shared" si="9"/>
        <v>サーラeエナジー(株)_メニューB</v>
      </c>
      <c r="I277" t="s">
        <v>269</v>
      </c>
      <c r="J277" t="s">
        <v>1481</v>
      </c>
      <c r="K277" t="s">
        <v>1482</v>
      </c>
      <c r="L277" t="s">
        <v>200</v>
      </c>
      <c r="M277" t="s">
        <v>1296</v>
      </c>
      <c r="N277" t="s">
        <v>735</v>
      </c>
    </row>
    <row r="278" spans="1:14">
      <c r="C278" t="s">
        <v>898</v>
      </c>
      <c r="D278">
        <v>4.2000000000000002E-4</v>
      </c>
      <c r="E278">
        <v>4.2000000000000002E-4</v>
      </c>
      <c r="F278" t="str">
        <f t="shared" si="8"/>
        <v>サーラeエナジー(株)</v>
      </c>
      <c r="G278" t="str">
        <f t="shared" si="9"/>
        <v>サーラeエナジー(株)_メニューC(残差)</v>
      </c>
      <c r="I278" t="s">
        <v>270</v>
      </c>
      <c r="J278" t="s">
        <v>1483</v>
      </c>
      <c r="K278" t="s">
        <v>1484</v>
      </c>
      <c r="L278" t="s">
        <v>110</v>
      </c>
      <c r="M278" t="s">
        <v>1124</v>
      </c>
      <c r="N278" t="s">
        <v>837</v>
      </c>
    </row>
    <row r="279" spans="1:14">
      <c r="C279" t="s">
        <v>885</v>
      </c>
      <c r="D279">
        <v>4.1300000000000001E-4</v>
      </c>
      <c r="E279">
        <v>4.1300000000000001E-4</v>
      </c>
      <c r="F279" t="str">
        <f t="shared" si="8"/>
        <v>サーラeエナジー(株)</v>
      </c>
      <c r="G279" t="str">
        <f t="shared" si="9"/>
        <v>サーラeエナジー(株)_(参考値)事業者全体</v>
      </c>
      <c r="I279" t="s">
        <v>271</v>
      </c>
      <c r="J279" t="s">
        <v>1485</v>
      </c>
      <c r="K279" t="s">
        <v>1486</v>
      </c>
      <c r="L279" t="s">
        <v>189</v>
      </c>
      <c r="M279" t="s">
        <v>1243</v>
      </c>
      <c r="N279" t="s">
        <v>769</v>
      </c>
    </row>
    <row r="280" spans="1:14">
      <c r="A280" t="s">
        <v>815</v>
      </c>
      <c r="B280" t="s">
        <v>114</v>
      </c>
      <c r="C280" t="s">
        <v>365</v>
      </c>
      <c r="D280">
        <v>0</v>
      </c>
      <c r="E280">
        <v>0</v>
      </c>
      <c r="F280" t="str">
        <f t="shared" si="8"/>
        <v>(株)地球クラブ</v>
      </c>
      <c r="G280" t="str">
        <f t="shared" si="9"/>
        <v>(株)地球クラブ_メニューA</v>
      </c>
      <c r="I280" t="s">
        <v>995</v>
      </c>
      <c r="J280" t="s">
        <v>1487</v>
      </c>
      <c r="K280" t="s">
        <v>1488</v>
      </c>
      <c r="L280" t="s">
        <v>124</v>
      </c>
      <c r="M280" t="s">
        <v>1130</v>
      </c>
      <c r="N280" t="s">
        <v>834</v>
      </c>
    </row>
    <row r="281" spans="1:14">
      <c r="C281" t="s">
        <v>886</v>
      </c>
      <c r="D281">
        <v>3.7199999999999999E-4</v>
      </c>
      <c r="E281">
        <v>3.7199999999999999E-4</v>
      </c>
      <c r="F281" t="str">
        <f t="shared" si="8"/>
        <v>(株)地球クラブ</v>
      </c>
      <c r="G281" t="str">
        <f t="shared" si="9"/>
        <v>(株)地球クラブ_メニューB</v>
      </c>
      <c r="I281" t="s">
        <v>1883</v>
      </c>
      <c r="J281" t="s">
        <v>2069</v>
      </c>
      <c r="K281" t="s">
        <v>1989</v>
      </c>
      <c r="L281" t="s">
        <v>210</v>
      </c>
      <c r="M281" t="s">
        <v>1337</v>
      </c>
      <c r="N281" t="s">
        <v>709</v>
      </c>
    </row>
    <row r="282" spans="1:14">
      <c r="C282" t="s">
        <v>885</v>
      </c>
      <c r="D282">
        <v>3.3599999999999998E-4</v>
      </c>
      <c r="E282">
        <v>3.3599999999999998E-4</v>
      </c>
      <c r="F282" t="str">
        <f t="shared" si="8"/>
        <v>(株)地球クラブ</v>
      </c>
      <c r="G282" t="str">
        <f t="shared" si="9"/>
        <v>(株)地球クラブ_(参考値)事業者全体</v>
      </c>
      <c r="I282" t="s">
        <v>1884</v>
      </c>
      <c r="J282" t="s">
        <v>1999</v>
      </c>
      <c r="K282" t="s">
        <v>1999</v>
      </c>
      <c r="L282" t="s">
        <v>211</v>
      </c>
      <c r="M282" t="s">
        <v>1340</v>
      </c>
      <c r="N282" t="s">
        <v>707</v>
      </c>
    </row>
    <row r="283" spans="1:14">
      <c r="A283" t="s">
        <v>814</v>
      </c>
      <c r="B283" t="s">
        <v>123</v>
      </c>
      <c r="C283" t="s">
        <v>365</v>
      </c>
      <c r="D283">
        <v>0</v>
      </c>
      <c r="E283">
        <v>0</v>
      </c>
      <c r="F283" t="str">
        <f t="shared" si="8"/>
        <v>西部瓦斯(株)</v>
      </c>
      <c r="G283" t="str">
        <f t="shared" si="9"/>
        <v>西部瓦斯(株)_メニューA</v>
      </c>
      <c r="I283" t="s">
        <v>2298</v>
      </c>
      <c r="J283" t="s">
        <v>2320</v>
      </c>
      <c r="K283" t="s">
        <v>2368</v>
      </c>
      <c r="L283" t="s">
        <v>988</v>
      </c>
      <c r="M283" t="s">
        <v>1553</v>
      </c>
      <c r="N283" t="s">
        <v>566</v>
      </c>
    </row>
    <row r="284" spans="1:14">
      <c r="C284" t="s">
        <v>331</v>
      </c>
      <c r="D284">
        <v>4.5399999999999998E-4</v>
      </c>
      <c r="E284">
        <v>4.5399999999999998E-4</v>
      </c>
      <c r="F284" t="str">
        <f t="shared" si="8"/>
        <v>西部瓦斯(株)</v>
      </c>
      <c r="G284" t="str">
        <f t="shared" si="9"/>
        <v>西部瓦斯(株)_メニューB(残差)</v>
      </c>
      <c r="I284" t="s">
        <v>2203</v>
      </c>
      <c r="J284" t="s">
        <v>2321</v>
      </c>
      <c r="K284" t="s">
        <v>2370</v>
      </c>
      <c r="L284" t="s">
        <v>908</v>
      </c>
      <c r="M284" t="s">
        <v>1694</v>
      </c>
      <c r="N284" t="s">
        <v>476</v>
      </c>
    </row>
    <row r="285" spans="1:14">
      <c r="C285" t="s">
        <v>885</v>
      </c>
      <c r="D285">
        <v>4.1399999999999998E-4</v>
      </c>
      <c r="E285">
        <v>4.1399999999999998E-4</v>
      </c>
      <c r="F285" t="str">
        <f t="shared" si="8"/>
        <v>西部瓦斯(株)</v>
      </c>
      <c r="G285" t="str">
        <f t="shared" si="9"/>
        <v>西部瓦斯(株)_(参考値)事業者全体</v>
      </c>
      <c r="I285" t="s">
        <v>272</v>
      </c>
      <c r="J285" t="s">
        <v>1489</v>
      </c>
      <c r="K285" t="s">
        <v>1490</v>
      </c>
      <c r="L285" t="s">
        <v>184</v>
      </c>
      <c r="M285" t="s">
        <v>1230</v>
      </c>
      <c r="N285" t="s">
        <v>777</v>
      </c>
    </row>
    <row r="286" spans="1:14">
      <c r="A286" t="s">
        <v>813</v>
      </c>
      <c r="B286" t="s">
        <v>170</v>
      </c>
      <c r="C286" t="s">
        <v>365</v>
      </c>
      <c r="D286">
        <v>3.2000000000000003E-4</v>
      </c>
      <c r="E286">
        <v>3.2000000000000003E-4</v>
      </c>
      <c r="F286" t="str">
        <f t="shared" si="8"/>
        <v>東邦ガス(株)</v>
      </c>
      <c r="G286" t="str">
        <f t="shared" si="9"/>
        <v>東邦ガス(株)_メニューA</v>
      </c>
      <c r="I286" t="s">
        <v>273</v>
      </c>
      <c r="J286" t="s">
        <v>1491</v>
      </c>
      <c r="K286" t="s">
        <v>1492</v>
      </c>
      <c r="L286" t="s">
        <v>2181</v>
      </c>
      <c r="M286" t="s">
        <v>2062</v>
      </c>
      <c r="N286" t="s">
        <v>723</v>
      </c>
    </row>
    <row r="287" spans="1:14">
      <c r="C287" t="s">
        <v>886</v>
      </c>
      <c r="D287">
        <v>0</v>
      </c>
      <c r="E287">
        <v>0</v>
      </c>
      <c r="F287" t="str">
        <f t="shared" si="8"/>
        <v>東邦ガス(株)</v>
      </c>
      <c r="G287" t="str">
        <f t="shared" si="9"/>
        <v>東邦ガス(株)_メニューB</v>
      </c>
      <c r="I287" t="s">
        <v>274</v>
      </c>
      <c r="J287" t="s">
        <v>1493</v>
      </c>
      <c r="K287" t="s">
        <v>1494</v>
      </c>
      <c r="L287" t="s">
        <v>172</v>
      </c>
      <c r="M287" t="s">
        <v>1182</v>
      </c>
      <c r="N287" t="s">
        <v>806</v>
      </c>
    </row>
    <row r="288" spans="1:14">
      <c r="C288" t="s">
        <v>898</v>
      </c>
      <c r="D288">
        <v>5.4299999999999997E-4</v>
      </c>
      <c r="E288">
        <v>5.4299999999999997E-4</v>
      </c>
      <c r="F288" t="str">
        <f t="shared" si="8"/>
        <v>東邦ガス(株)</v>
      </c>
      <c r="G288" t="str">
        <f t="shared" si="9"/>
        <v>東邦ガス(株)_メニューC(残差)</v>
      </c>
      <c r="I288" t="s">
        <v>275</v>
      </c>
      <c r="J288" t="s">
        <v>1495</v>
      </c>
      <c r="K288" t="s">
        <v>1496</v>
      </c>
      <c r="L288" t="s">
        <v>984</v>
      </c>
      <c r="M288" t="s">
        <v>1563</v>
      </c>
      <c r="N288" t="s">
        <v>560</v>
      </c>
    </row>
    <row r="289" spans="1:14">
      <c r="C289" t="s">
        <v>885</v>
      </c>
      <c r="D289">
        <v>5.1400000000000003E-4</v>
      </c>
      <c r="E289">
        <v>5.1400000000000003E-4</v>
      </c>
      <c r="F289" t="str">
        <f t="shared" si="8"/>
        <v>東邦ガス(株)</v>
      </c>
      <c r="G289" t="str">
        <f t="shared" si="9"/>
        <v>東邦ガス(株)_(参考値)事業者全体</v>
      </c>
      <c r="I289" t="s">
        <v>2204</v>
      </c>
      <c r="J289" t="s">
        <v>2322</v>
      </c>
      <c r="K289" t="s">
        <v>1497</v>
      </c>
      <c r="L289" t="s">
        <v>932</v>
      </c>
      <c r="M289" t="s">
        <v>1656</v>
      </c>
      <c r="N289" t="s">
        <v>503</v>
      </c>
    </row>
    <row r="290" spans="1:14">
      <c r="A290" t="s">
        <v>812</v>
      </c>
      <c r="B290" t="s">
        <v>125</v>
      </c>
      <c r="C290" t="s">
        <v>365</v>
      </c>
      <c r="D290">
        <v>0</v>
      </c>
      <c r="E290">
        <v>0</v>
      </c>
      <c r="F290" t="str">
        <f t="shared" si="8"/>
        <v>シナネン(株)</v>
      </c>
      <c r="G290" t="str">
        <f t="shared" si="9"/>
        <v>シナネン(株)_メニューA</v>
      </c>
      <c r="I290" t="s">
        <v>2205</v>
      </c>
      <c r="J290" t="s">
        <v>2323</v>
      </c>
      <c r="K290" t="s">
        <v>2071</v>
      </c>
      <c r="L290" t="s">
        <v>266</v>
      </c>
      <c r="M290" t="s">
        <v>1476</v>
      </c>
      <c r="N290" t="s">
        <v>617</v>
      </c>
    </row>
    <row r="291" spans="1:14">
      <c r="C291" t="s">
        <v>886</v>
      </c>
      <c r="D291">
        <v>1.25E-4</v>
      </c>
      <c r="E291">
        <v>1.25E-4</v>
      </c>
      <c r="F291" t="str">
        <f t="shared" si="8"/>
        <v>シナネン(株)</v>
      </c>
      <c r="G291" t="str">
        <f t="shared" si="9"/>
        <v>シナネン(株)_メニューB</v>
      </c>
      <c r="I291" t="s">
        <v>276</v>
      </c>
      <c r="J291" t="s">
        <v>1498</v>
      </c>
      <c r="K291" t="s">
        <v>1499</v>
      </c>
      <c r="L291" t="s">
        <v>1920</v>
      </c>
      <c r="M291" t="s">
        <v>2063</v>
      </c>
      <c r="N291" t="s">
        <v>1919</v>
      </c>
    </row>
    <row r="292" spans="1:14">
      <c r="C292" t="s">
        <v>921</v>
      </c>
      <c r="D292">
        <v>1.7799999999999999E-4</v>
      </c>
      <c r="E292">
        <v>1.7799999999999999E-4</v>
      </c>
      <c r="F292" t="str">
        <f t="shared" si="8"/>
        <v>シナネン(株)</v>
      </c>
      <c r="G292" t="str">
        <f t="shared" si="9"/>
        <v>シナネン(株)_メニューC</v>
      </c>
      <c r="I292" t="s">
        <v>277</v>
      </c>
      <c r="J292" t="s">
        <v>1500</v>
      </c>
      <c r="K292" t="s">
        <v>1501</v>
      </c>
      <c r="L292" t="s">
        <v>154</v>
      </c>
      <c r="M292" t="s">
        <v>1085</v>
      </c>
      <c r="N292" t="s">
        <v>860</v>
      </c>
    </row>
    <row r="293" spans="1:14">
      <c r="C293" t="s">
        <v>920</v>
      </c>
      <c r="D293">
        <v>2.4699999999999999E-4</v>
      </c>
      <c r="E293">
        <v>2.4699999999999999E-4</v>
      </c>
      <c r="F293" t="str">
        <f t="shared" si="8"/>
        <v>シナネン(株)</v>
      </c>
      <c r="G293" t="str">
        <f t="shared" si="9"/>
        <v>シナネン(株)_メニューD</v>
      </c>
      <c r="I293" t="s">
        <v>278</v>
      </c>
      <c r="J293" t="s">
        <v>1502</v>
      </c>
      <c r="K293" t="s">
        <v>1503</v>
      </c>
      <c r="L293" t="s">
        <v>2196</v>
      </c>
      <c r="M293" t="s">
        <v>2363</v>
      </c>
      <c r="N293" t="s">
        <v>2195</v>
      </c>
    </row>
    <row r="294" spans="1:14">
      <c r="C294" t="s">
        <v>919</v>
      </c>
      <c r="D294">
        <v>3.8099999999999999E-4</v>
      </c>
      <c r="E294">
        <v>3.8099999999999999E-4</v>
      </c>
      <c r="F294" t="str">
        <f t="shared" si="8"/>
        <v>シナネン(株)</v>
      </c>
      <c r="G294" t="str">
        <f t="shared" si="9"/>
        <v>シナネン(株)_メニューE</v>
      </c>
      <c r="I294" t="s">
        <v>994</v>
      </c>
      <c r="J294" t="s">
        <v>1504</v>
      </c>
      <c r="K294" t="s">
        <v>1505</v>
      </c>
      <c r="L294" t="s">
        <v>125</v>
      </c>
      <c r="M294" t="s">
        <v>1170</v>
      </c>
      <c r="N294" t="s">
        <v>812</v>
      </c>
    </row>
    <row r="295" spans="1:14">
      <c r="C295" t="s">
        <v>918</v>
      </c>
      <c r="D295">
        <v>2.9E-4</v>
      </c>
      <c r="E295">
        <v>2.9E-4</v>
      </c>
      <c r="F295" t="str">
        <f t="shared" si="8"/>
        <v>シナネン(株)</v>
      </c>
      <c r="G295" t="str">
        <f t="shared" si="9"/>
        <v>シナネン(株)_メニューF</v>
      </c>
      <c r="I295" t="s">
        <v>1885</v>
      </c>
      <c r="J295" t="s">
        <v>2072</v>
      </c>
      <c r="K295" t="s">
        <v>1969</v>
      </c>
      <c r="L295" t="s">
        <v>126</v>
      </c>
      <c r="M295" t="s">
        <v>1331</v>
      </c>
      <c r="N295" t="s">
        <v>713</v>
      </c>
    </row>
    <row r="296" spans="1:14">
      <c r="C296" t="s">
        <v>1011</v>
      </c>
      <c r="D296">
        <v>3.8999999999999999E-4</v>
      </c>
      <c r="E296">
        <v>3.8999999999999999E-4</v>
      </c>
      <c r="F296" t="str">
        <f t="shared" si="8"/>
        <v>シナネン(株)</v>
      </c>
      <c r="G296" t="str">
        <f t="shared" si="9"/>
        <v>シナネン(株)_メニューG</v>
      </c>
      <c r="I296" t="s">
        <v>1886</v>
      </c>
      <c r="J296" t="s">
        <v>2073</v>
      </c>
      <c r="K296" t="s">
        <v>2005</v>
      </c>
      <c r="L296" t="s">
        <v>934</v>
      </c>
      <c r="M296" t="s">
        <v>1654</v>
      </c>
      <c r="N296" t="s">
        <v>504</v>
      </c>
    </row>
    <row r="297" spans="1:14">
      <c r="C297" t="s">
        <v>1033</v>
      </c>
      <c r="D297">
        <v>0</v>
      </c>
      <c r="E297">
        <v>0</v>
      </c>
      <c r="F297" t="str">
        <f t="shared" si="8"/>
        <v>シナネン(株)</v>
      </c>
      <c r="G297" t="str">
        <f t="shared" si="9"/>
        <v>シナネン(株)_メニューH(残差)</v>
      </c>
      <c r="I297" t="s">
        <v>279</v>
      </c>
      <c r="J297" t="s">
        <v>1506</v>
      </c>
      <c r="K297" t="s">
        <v>1507</v>
      </c>
      <c r="L297" t="s">
        <v>1867</v>
      </c>
      <c r="M297" t="s">
        <v>2065</v>
      </c>
      <c r="N297" t="s">
        <v>1866</v>
      </c>
    </row>
    <row r="298" spans="1:14">
      <c r="C298" t="s">
        <v>885</v>
      </c>
      <c r="D298">
        <v>1.5E-5</v>
      </c>
      <c r="E298">
        <v>1.5E-5</v>
      </c>
      <c r="F298" t="str">
        <f t="shared" si="8"/>
        <v>シナネン(株)</v>
      </c>
      <c r="G298" t="str">
        <f t="shared" si="9"/>
        <v>シナネン(株)_(参考値)事業者全体</v>
      </c>
      <c r="I298" t="s">
        <v>280</v>
      </c>
      <c r="J298" t="s">
        <v>1508</v>
      </c>
      <c r="K298" t="s">
        <v>1509</v>
      </c>
      <c r="L298" t="s">
        <v>2186</v>
      </c>
      <c r="M298" t="s">
        <v>2361</v>
      </c>
      <c r="N298" t="s">
        <v>2185</v>
      </c>
    </row>
    <row r="299" spans="1:14">
      <c r="A299" t="s">
        <v>811</v>
      </c>
      <c r="B299" t="s">
        <v>1028</v>
      </c>
      <c r="C299" t="s">
        <v>365</v>
      </c>
      <c r="D299">
        <v>0</v>
      </c>
      <c r="E299">
        <v>0</v>
      </c>
      <c r="F299" t="str">
        <f t="shared" si="8"/>
        <v>カワサキグリーンエナジー(株)</v>
      </c>
      <c r="G299" t="str">
        <f t="shared" si="9"/>
        <v>カワサキグリーンエナジー(株)_メニューA</v>
      </c>
      <c r="I299" t="s">
        <v>281</v>
      </c>
      <c r="J299" t="s">
        <v>1510</v>
      </c>
      <c r="K299" t="s">
        <v>1511</v>
      </c>
      <c r="L299" t="s">
        <v>127</v>
      </c>
      <c r="M299" t="s">
        <v>1254</v>
      </c>
      <c r="N299" t="s">
        <v>762</v>
      </c>
    </row>
    <row r="300" spans="1:14">
      <c r="C300" t="s">
        <v>886</v>
      </c>
      <c r="D300">
        <v>2.9999999999999997E-4</v>
      </c>
      <c r="E300">
        <v>2.9999999999999997E-4</v>
      </c>
      <c r="F300" t="str">
        <f t="shared" si="8"/>
        <v>カワサキグリーンエナジー(株)</v>
      </c>
      <c r="G300" t="str">
        <f t="shared" si="9"/>
        <v>カワサキグリーンエナジー(株)_メニューB</v>
      </c>
      <c r="I300" t="s">
        <v>282</v>
      </c>
      <c r="J300" t="s">
        <v>1512</v>
      </c>
      <c r="K300" t="s">
        <v>1513</v>
      </c>
      <c r="L300" t="s">
        <v>964</v>
      </c>
      <c r="M300" t="s">
        <v>1601</v>
      </c>
      <c r="N300" t="s">
        <v>537</v>
      </c>
    </row>
    <row r="301" spans="1:14">
      <c r="C301" t="s">
        <v>898</v>
      </c>
      <c r="D301">
        <v>5.3799999999999996E-4</v>
      </c>
      <c r="E301">
        <v>5.3799999999999996E-4</v>
      </c>
      <c r="F301" t="str">
        <f t="shared" si="8"/>
        <v>カワサキグリーンエナジー(株)</v>
      </c>
      <c r="G301" t="str">
        <f t="shared" si="9"/>
        <v>カワサキグリーンエナジー(株)_メニューC(残差)</v>
      </c>
      <c r="I301" t="s">
        <v>283</v>
      </c>
      <c r="J301" t="s">
        <v>1514</v>
      </c>
      <c r="K301" t="s">
        <v>1515</v>
      </c>
      <c r="L301" t="s">
        <v>2239</v>
      </c>
      <c r="M301" t="s">
        <v>2067</v>
      </c>
      <c r="N301" t="s">
        <v>478</v>
      </c>
    </row>
    <row r="302" spans="1:14">
      <c r="C302" t="s">
        <v>885</v>
      </c>
      <c r="D302">
        <v>3.9199999999999999E-4</v>
      </c>
      <c r="E302">
        <v>3.9199999999999999E-4</v>
      </c>
      <c r="F302" t="str">
        <f t="shared" si="8"/>
        <v>カワサキグリーンエナジー(株)</v>
      </c>
      <c r="G302" t="str">
        <f t="shared" si="9"/>
        <v>カワサキグリーンエナジー(株)_(参考値)事業者全体</v>
      </c>
      <c r="I302" t="s">
        <v>284</v>
      </c>
      <c r="J302" t="s">
        <v>1516</v>
      </c>
      <c r="K302" t="s">
        <v>1517</v>
      </c>
      <c r="L302" t="s">
        <v>111</v>
      </c>
      <c r="M302" t="s">
        <v>1093</v>
      </c>
      <c r="N302" t="s">
        <v>856</v>
      </c>
    </row>
    <row r="303" spans="1:14">
      <c r="A303" t="s">
        <v>810</v>
      </c>
      <c r="B303" t="s">
        <v>132</v>
      </c>
      <c r="C303" t="s">
        <v>365</v>
      </c>
      <c r="D303">
        <v>0</v>
      </c>
      <c r="E303">
        <v>0</v>
      </c>
      <c r="F303" t="str">
        <f t="shared" si="8"/>
        <v>大一ガス(株)</v>
      </c>
      <c r="G303" t="str">
        <f t="shared" si="9"/>
        <v>大一ガス(株)_メニューA</v>
      </c>
      <c r="I303" t="s">
        <v>285</v>
      </c>
      <c r="J303" t="s">
        <v>1518</v>
      </c>
      <c r="K303" t="s">
        <v>1519</v>
      </c>
      <c r="L303" t="s">
        <v>1032</v>
      </c>
      <c r="M303" t="s">
        <v>1122</v>
      </c>
      <c r="N303" t="s">
        <v>838</v>
      </c>
    </row>
    <row r="304" spans="1:14">
      <c r="C304" t="s">
        <v>886</v>
      </c>
      <c r="D304">
        <v>4.57E-4</v>
      </c>
      <c r="E304">
        <v>4.57E-4</v>
      </c>
      <c r="F304" t="str">
        <f t="shared" si="8"/>
        <v>大一ガス(株)</v>
      </c>
      <c r="G304" t="str">
        <f t="shared" si="9"/>
        <v>大一ガス(株)_メニューB</v>
      </c>
      <c r="I304" t="s">
        <v>286</v>
      </c>
      <c r="J304" t="s">
        <v>1520</v>
      </c>
      <c r="K304" t="s">
        <v>1521</v>
      </c>
      <c r="L304" t="s">
        <v>156</v>
      </c>
      <c r="M304" t="s">
        <v>1104</v>
      </c>
      <c r="N304" t="s">
        <v>850</v>
      </c>
    </row>
    <row r="305" spans="1:14">
      <c r="C305" t="s">
        <v>898</v>
      </c>
      <c r="D305">
        <v>5.1699999999999999E-4</v>
      </c>
      <c r="E305">
        <v>5.1699999999999999E-4</v>
      </c>
      <c r="F305" t="str">
        <f t="shared" si="8"/>
        <v>大一ガス(株)</v>
      </c>
      <c r="G305" t="str">
        <f t="shared" si="9"/>
        <v>大一ガス(株)_メニューC(残差)</v>
      </c>
      <c r="I305" t="s">
        <v>287</v>
      </c>
      <c r="J305" t="s">
        <v>1522</v>
      </c>
      <c r="K305" t="s">
        <v>1523</v>
      </c>
      <c r="L305" t="s">
        <v>128</v>
      </c>
      <c r="M305" t="s">
        <v>1325</v>
      </c>
      <c r="N305" t="s">
        <v>716</v>
      </c>
    </row>
    <row r="306" spans="1:14">
      <c r="C306" t="s">
        <v>885</v>
      </c>
      <c r="D306">
        <v>5.13E-4</v>
      </c>
      <c r="E306">
        <v>5.13E-4</v>
      </c>
      <c r="F306" t="str">
        <f t="shared" si="8"/>
        <v>大一ガス(株)</v>
      </c>
      <c r="G306" t="str">
        <f t="shared" si="9"/>
        <v>大一ガス(株)_(参考値)事業者全体</v>
      </c>
      <c r="I306" t="s">
        <v>288</v>
      </c>
      <c r="J306" t="s">
        <v>1524</v>
      </c>
      <c r="K306" t="s">
        <v>1525</v>
      </c>
      <c r="L306" t="s">
        <v>955</v>
      </c>
      <c r="M306" t="s">
        <v>1617</v>
      </c>
      <c r="N306" t="s">
        <v>525</v>
      </c>
    </row>
    <row r="307" spans="1:14">
      <c r="A307" t="s">
        <v>809</v>
      </c>
      <c r="B307" t="s">
        <v>118</v>
      </c>
      <c r="C307" t="s">
        <v>365</v>
      </c>
      <c r="D307">
        <v>0</v>
      </c>
      <c r="E307">
        <v>0</v>
      </c>
      <c r="F307" t="str">
        <f t="shared" si="8"/>
        <v>(株)リミックスポイント</v>
      </c>
      <c r="G307" t="str">
        <f t="shared" si="9"/>
        <v>(株)リミックスポイント_メニューA</v>
      </c>
      <c r="I307" t="s">
        <v>289</v>
      </c>
      <c r="J307" t="s">
        <v>1526</v>
      </c>
      <c r="K307" t="s">
        <v>1527</v>
      </c>
      <c r="L307" t="s">
        <v>1930</v>
      </c>
      <c r="M307" t="s">
        <v>2068</v>
      </c>
      <c r="N307" t="s">
        <v>1929</v>
      </c>
    </row>
    <row r="308" spans="1:14">
      <c r="C308" t="s">
        <v>886</v>
      </c>
      <c r="D308">
        <v>0</v>
      </c>
      <c r="E308">
        <v>0</v>
      </c>
      <c r="F308" t="str">
        <f t="shared" si="8"/>
        <v>(株)リミックスポイント</v>
      </c>
      <c r="G308" t="str">
        <f t="shared" si="9"/>
        <v>(株)リミックスポイント_メニューB</v>
      </c>
      <c r="I308" t="s">
        <v>290</v>
      </c>
      <c r="J308" t="s">
        <v>1528</v>
      </c>
      <c r="K308" t="s">
        <v>1529</v>
      </c>
      <c r="L308" t="s">
        <v>129</v>
      </c>
      <c r="M308" t="s">
        <v>1069</v>
      </c>
      <c r="N308" t="s">
        <v>871</v>
      </c>
    </row>
    <row r="309" spans="1:14">
      <c r="C309" t="s">
        <v>921</v>
      </c>
      <c r="D309">
        <v>4.0000000000000002E-4</v>
      </c>
      <c r="E309">
        <v>4.0000000000000002E-4</v>
      </c>
      <c r="F309" t="str">
        <f t="shared" si="8"/>
        <v>(株)リミックスポイント</v>
      </c>
      <c r="G309" t="str">
        <f t="shared" si="9"/>
        <v>(株)リミックスポイント_メニューC</v>
      </c>
      <c r="I309" t="s">
        <v>1887</v>
      </c>
      <c r="J309" t="s">
        <v>2075</v>
      </c>
      <c r="K309" t="s">
        <v>2092</v>
      </c>
      <c r="L309" t="s">
        <v>1938</v>
      </c>
      <c r="M309" t="s">
        <v>2070</v>
      </c>
      <c r="N309" t="s">
        <v>1937</v>
      </c>
    </row>
    <row r="310" spans="1:14">
      <c r="C310" t="s">
        <v>939</v>
      </c>
      <c r="D310">
        <v>5.3499999999999999E-4</v>
      </c>
      <c r="E310">
        <v>5.3499999999999999E-4</v>
      </c>
      <c r="F310" t="str">
        <f t="shared" si="8"/>
        <v>(株)リミックスポイント</v>
      </c>
      <c r="G310" t="str">
        <f t="shared" si="9"/>
        <v>(株)リミックスポイント_メニューD(残差)</v>
      </c>
      <c r="I310" t="s">
        <v>1888</v>
      </c>
      <c r="J310" t="s">
        <v>1987</v>
      </c>
      <c r="K310" t="s">
        <v>1987</v>
      </c>
      <c r="L310" t="s">
        <v>130</v>
      </c>
      <c r="M310" t="s">
        <v>1260</v>
      </c>
      <c r="N310" t="s">
        <v>758</v>
      </c>
    </row>
    <row r="311" spans="1:14">
      <c r="C311" t="s">
        <v>885</v>
      </c>
      <c r="D311">
        <v>5.2999999999999998E-4</v>
      </c>
      <c r="E311">
        <v>5.2999999999999998E-4</v>
      </c>
      <c r="F311" t="str">
        <f t="shared" si="8"/>
        <v>(株)リミックスポイント</v>
      </c>
      <c r="G311" t="str">
        <f t="shared" si="9"/>
        <v>(株)リミックスポイント_(参考値)事業者全体</v>
      </c>
      <c r="I311" t="s">
        <v>992</v>
      </c>
      <c r="J311" t="s">
        <v>1530</v>
      </c>
      <c r="K311" t="s">
        <v>1531</v>
      </c>
      <c r="L311" t="s">
        <v>287</v>
      </c>
      <c r="M311" t="s">
        <v>1523</v>
      </c>
      <c r="N311" t="s">
        <v>584</v>
      </c>
    </row>
    <row r="312" spans="1:14">
      <c r="A312" t="s">
        <v>808</v>
      </c>
      <c r="B312" t="s">
        <v>171</v>
      </c>
      <c r="D312">
        <v>7.3999999999999999E-4</v>
      </c>
      <c r="E312">
        <v>7.3999999999999999E-4</v>
      </c>
      <c r="F312" t="str">
        <f t="shared" si="8"/>
        <v>(株)中海テレビ放送</v>
      </c>
      <c r="G312" t="str">
        <f t="shared" si="9"/>
        <v>(株)中海テレビ放送_</v>
      </c>
      <c r="I312" t="s">
        <v>291</v>
      </c>
      <c r="J312" t="s">
        <v>1532</v>
      </c>
      <c r="K312" t="s">
        <v>1533</v>
      </c>
      <c r="L312" t="s">
        <v>926</v>
      </c>
      <c r="M312" t="s">
        <v>1668</v>
      </c>
      <c r="N312" t="s">
        <v>497</v>
      </c>
    </row>
    <row r="313" spans="1:14">
      <c r="A313" t="s">
        <v>807</v>
      </c>
      <c r="B313" t="s">
        <v>141</v>
      </c>
      <c r="C313" t="s">
        <v>365</v>
      </c>
      <c r="D313">
        <v>0</v>
      </c>
      <c r="E313">
        <v>0</v>
      </c>
      <c r="F313" t="str">
        <f t="shared" si="8"/>
        <v>パシフィックパワー(株)</v>
      </c>
      <c r="G313" t="str">
        <f t="shared" si="9"/>
        <v>パシフィックパワー(株)_メニューA</v>
      </c>
      <c r="I313" t="s">
        <v>292</v>
      </c>
      <c r="J313" t="s">
        <v>1534</v>
      </c>
      <c r="K313" t="s">
        <v>1535</v>
      </c>
      <c r="L313" t="s">
        <v>2205</v>
      </c>
      <c r="M313" t="s">
        <v>2071</v>
      </c>
      <c r="N313" t="s">
        <v>599</v>
      </c>
    </row>
    <row r="314" spans="1:14">
      <c r="C314" t="s">
        <v>886</v>
      </c>
      <c r="D314">
        <v>0</v>
      </c>
      <c r="E314">
        <v>0</v>
      </c>
      <c r="F314" t="str">
        <f t="shared" si="8"/>
        <v>パシフィックパワー(株)</v>
      </c>
      <c r="G314" t="str">
        <f t="shared" si="9"/>
        <v>パシフィックパワー(株)_メニューB</v>
      </c>
      <c r="I314" t="s">
        <v>293</v>
      </c>
      <c r="J314" t="s">
        <v>1536</v>
      </c>
      <c r="K314" t="s">
        <v>1537</v>
      </c>
      <c r="L314" t="s">
        <v>2231</v>
      </c>
      <c r="M314" t="s">
        <v>2377</v>
      </c>
      <c r="N314" t="s">
        <v>2230</v>
      </c>
    </row>
    <row r="315" spans="1:14">
      <c r="C315" t="s">
        <v>898</v>
      </c>
      <c r="D315">
        <v>4.0299999999999998E-4</v>
      </c>
      <c r="E315">
        <v>4.0299999999999998E-4</v>
      </c>
      <c r="F315" t="str">
        <f t="shared" si="8"/>
        <v>パシフィックパワー(株)</v>
      </c>
      <c r="G315" t="str">
        <f t="shared" si="9"/>
        <v>パシフィックパワー(株)_メニューC(残差)</v>
      </c>
      <c r="I315" t="s">
        <v>294</v>
      </c>
      <c r="J315" t="s">
        <v>1538</v>
      </c>
      <c r="K315" t="s">
        <v>1539</v>
      </c>
      <c r="L315" t="s">
        <v>958</v>
      </c>
      <c r="M315" t="s">
        <v>1612</v>
      </c>
      <c r="N315" t="s">
        <v>530</v>
      </c>
    </row>
    <row r="316" spans="1:14">
      <c r="C316" t="s">
        <v>885</v>
      </c>
      <c r="D316">
        <v>1.63E-4</v>
      </c>
      <c r="E316">
        <v>1.63E-4</v>
      </c>
      <c r="F316" t="str">
        <f t="shared" si="8"/>
        <v>パシフィックパワー(株)</v>
      </c>
      <c r="G316" t="str">
        <f t="shared" si="9"/>
        <v>パシフィックパワー(株)_(参考値)事業者全体</v>
      </c>
      <c r="I316" t="s">
        <v>295</v>
      </c>
      <c r="J316" t="s">
        <v>1540</v>
      </c>
      <c r="K316" t="s">
        <v>1541</v>
      </c>
      <c r="L316" t="s">
        <v>258</v>
      </c>
      <c r="M316" t="s">
        <v>1458</v>
      </c>
      <c r="N316" t="s">
        <v>628</v>
      </c>
    </row>
    <row r="317" spans="1:14">
      <c r="A317" t="s">
        <v>806</v>
      </c>
      <c r="B317" t="s">
        <v>172</v>
      </c>
      <c r="C317" t="s">
        <v>365</v>
      </c>
      <c r="D317">
        <v>0</v>
      </c>
      <c r="E317">
        <v>0</v>
      </c>
      <c r="F317" t="str">
        <f t="shared" si="8"/>
        <v>(株)ジェイコム札幌</v>
      </c>
      <c r="G317" t="str">
        <f t="shared" si="9"/>
        <v>(株)ジェイコム札幌_メニューA</v>
      </c>
      <c r="I317" t="s">
        <v>991</v>
      </c>
      <c r="J317" t="s">
        <v>1542</v>
      </c>
      <c r="K317" t="s">
        <v>1543</v>
      </c>
      <c r="L317" t="s">
        <v>968</v>
      </c>
      <c r="M317" t="s">
        <v>1593</v>
      </c>
      <c r="N317" t="s">
        <v>541</v>
      </c>
    </row>
    <row r="318" spans="1:14">
      <c r="C318" t="s">
        <v>331</v>
      </c>
      <c r="D318">
        <v>5.4699999999999996E-4</v>
      </c>
      <c r="E318">
        <v>5.4699999999999996E-4</v>
      </c>
      <c r="F318" t="str">
        <f t="shared" si="8"/>
        <v>(株)ジェイコム札幌</v>
      </c>
      <c r="G318" t="str">
        <f t="shared" si="9"/>
        <v>(株)ジェイコム札幌_メニューB(残差)</v>
      </c>
      <c r="I318" t="s">
        <v>2223</v>
      </c>
      <c r="J318" t="s">
        <v>2324</v>
      </c>
      <c r="K318" t="s">
        <v>2372</v>
      </c>
      <c r="L318" t="s">
        <v>943</v>
      </c>
      <c r="M318" t="s">
        <v>1639</v>
      </c>
      <c r="N318" t="s">
        <v>513</v>
      </c>
    </row>
    <row r="319" spans="1:14">
      <c r="C319" t="s">
        <v>885</v>
      </c>
      <c r="D319">
        <v>5.3700000000000004E-4</v>
      </c>
      <c r="E319">
        <v>5.3700000000000004E-4</v>
      </c>
      <c r="F319" t="str">
        <f t="shared" si="8"/>
        <v>(株)ジェイコム札幌</v>
      </c>
      <c r="G319" t="str">
        <f t="shared" si="9"/>
        <v>(株)ジェイコム札幌_(参考値)事業者全体</v>
      </c>
      <c r="I319" t="s">
        <v>990</v>
      </c>
      <c r="J319" t="s">
        <v>1544</v>
      </c>
      <c r="K319" t="s">
        <v>1545</v>
      </c>
      <c r="L319" t="s">
        <v>2245</v>
      </c>
      <c r="M319" t="s">
        <v>2389</v>
      </c>
      <c r="N319" t="s">
        <v>2244</v>
      </c>
    </row>
    <row r="320" spans="1:14">
      <c r="A320" t="s">
        <v>805</v>
      </c>
      <c r="B320" t="s">
        <v>173</v>
      </c>
      <c r="D320">
        <v>4.0900000000000002E-4</v>
      </c>
      <c r="E320">
        <v>4.0900000000000002E-4</v>
      </c>
      <c r="F320" t="str">
        <f t="shared" si="8"/>
        <v>鹿児島電力(株)</v>
      </c>
      <c r="G320" t="str">
        <f t="shared" si="9"/>
        <v>鹿児島電力(株)_</v>
      </c>
      <c r="I320" t="s">
        <v>296</v>
      </c>
      <c r="J320" t="s">
        <v>1546</v>
      </c>
      <c r="K320" t="s">
        <v>1547</v>
      </c>
      <c r="L320" t="s">
        <v>233</v>
      </c>
      <c r="M320" t="s">
        <v>1398</v>
      </c>
      <c r="N320" t="s">
        <v>667</v>
      </c>
    </row>
    <row r="321" spans="1:14">
      <c r="A321" t="s">
        <v>804</v>
      </c>
      <c r="B321" t="s">
        <v>134</v>
      </c>
      <c r="D321">
        <v>4.2900000000000002E-4</v>
      </c>
      <c r="E321">
        <v>4.2900000000000002E-4</v>
      </c>
      <c r="F321" t="str">
        <f t="shared" si="8"/>
        <v>太陽ガス(株)</v>
      </c>
      <c r="G321" t="str">
        <f t="shared" si="9"/>
        <v>太陽ガス(株)_</v>
      </c>
      <c r="I321" t="s">
        <v>989</v>
      </c>
      <c r="J321" t="s">
        <v>1548</v>
      </c>
      <c r="K321" t="s">
        <v>1549</v>
      </c>
      <c r="L321" t="s">
        <v>131</v>
      </c>
      <c r="M321" t="s">
        <v>1228</v>
      </c>
      <c r="N321" t="s">
        <v>778</v>
      </c>
    </row>
    <row r="322" spans="1:14">
      <c r="A322" t="s">
        <v>803</v>
      </c>
      <c r="B322" t="s">
        <v>91</v>
      </c>
      <c r="C322" t="s">
        <v>365</v>
      </c>
      <c r="D322">
        <v>0</v>
      </c>
      <c r="E322">
        <v>0</v>
      </c>
      <c r="F322" t="str">
        <f t="shared" si="8"/>
        <v>アーバンエナジー(株)</v>
      </c>
      <c r="G322" t="str">
        <f t="shared" si="9"/>
        <v>アーバンエナジー(株)_メニューA</v>
      </c>
      <c r="I322" t="s">
        <v>1889</v>
      </c>
      <c r="J322" t="s">
        <v>1983</v>
      </c>
      <c r="K322" t="s">
        <v>1983</v>
      </c>
      <c r="L322" t="s">
        <v>915</v>
      </c>
      <c r="M322" t="s">
        <v>1681</v>
      </c>
      <c r="N322" t="s">
        <v>485</v>
      </c>
    </row>
    <row r="323" spans="1:14">
      <c r="C323" t="s">
        <v>886</v>
      </c>
      <c r="D323">
        <v>2.9E-4</v>
      </c>
      <c r="E323">
        <v>2.9E-4</v>
      </c>
      <c r="F323" t="str">
        <f t="shared" si="8"/>
        <v>アーバンエナジー(株)</v>
      </c>
      <c r="G323" t="str">
        <f t="shared" si="9"/>
        <v>アーバンエナジー(株)_メニューB</v>
      </c>
      <c r="I323" t="s">
        <v>297</v>
      </c>
      <c r="J323" t="s">
        <v>1550</v>
      </c>
      <c r="K323" t="s">
        <v>1551</v>
      </c>
      <c r="L323" t="s">
        <v>112</v>
      </c>
      <c r="M323" t="s">
        <v>1227</v>
      </c>
      <c r="N323" t="s">
        <v>779</v>
      </c>
    </row>
    <row r="324" spans="1:14">
      <c r="C324" t="s">
        <v>921</v>
      </c>
      <c r="D324">
        <v>3.1599999999999998E-4</v>
      </c>
      <c r="E324">
        <v>3.1599999999999998E-4</v>
      </c>
      <c r="F324" t="str">
        <f t="shared" si="8"/>
        <v>アーバンエナジー(株)</v>
      </c>
      <c r="G324" t="str">
        <f t="shared" si="9"/>
        <v>アーバンエナジー(株)_メニューC</v>
      </c>
      <c r="I324" t="s">
        <v>988</v>
      </c>
      <c r="J324" t="s">
        <v>1552</v>
      </c>
      <c r="K324" t="s">
        <v>1553</v>
      </c>
      <c r="L324" t="s">
        <v>235</v>
      </c>
      <c r="M324" t="s">
        <v>1404</v>
      </c>
      <c r="N324" t="s">
        <v>663</v>
      </c>
    </row>
    <row r="325" spans="1:14">
      <c r="C325" t="s">
        <v>920</v>
      </c>
      <c r="D325">
        <v>2.5500000000000002E-4</v>
      </c>
      <c r="E325">
        <v>2.5500000000000002E-4</v>
      </c>
      <c r="F325" t="str">
        <f t="shared" si="8"/>
        <v>アーバンエナジー(株)</v>
      </c>
      <c r="G325" t="str">
        <f t="shared" si="9"/>
        <v>アーバンエナジー(株)_メニューD</v>
      </c>
      <c r="I325" t="s">
        <v>987</v>
      </c>
      <c r="J325" t="s">
        <v>1554</v>
      </c>
      <c r="K325" t="s">
        <v>1555</v>
      </c>
      <c r="L325" t="s">
        <v>983</v>
      </c>
      <c r="M325" t="s">
        <v>1565</v>
      </c>
      <c r="N325" t="s">
        <v>559</v>
      </c>
    </row>
    <row r="326" spans="1:14">
      <c r="C326" t="s">
        <v>919</v>
      </c>
      <c r="D326">
        <v>3.7300000000000001E-4</v>
      </c>
      <c r="E326">
        <v>3.7300000000000001E-4</v>
      </c>
      <c r="F326" t="str">
        <f t="shared" ref="F326:F389" si="10">IF(A326="",F325,B326)</f>
        <v>アーバンエナジー(株)</v>
      </c>
      <c r="G326" t="str">
        <f t="shared" ref="G326:G389" si="11">F326&amp;"_"&amp;C326</f>
        <v>アーバンエナジー(株)_メニューE</v>
      </c>
      <c r="I326" t="s">
        <v>1890</v>
      </c>
      <c r="J326" t="s">
        <v>2077</v>
      </c>
      <c r="K326" t="s">
        <v>2052</v>
      </c>
      <c r="L326" t="s">
        <v>204</v>
      </c>
      <c r="M326" t="s">
        <v>1306</v>
      </c>
      <c r="N326" t="s">
        <v>728</v>
      </c>
    </row>
    <row r="327" spans="1:14">
      <c r="C327" t="s">
        <v>918</v>
      </c>
      <c r="D327">
        <v>3.6200000000000002E-4</v>
      </c>
      <c r="E327">
        <v>3.6200000000000002E-4</v>
      </c>
      <c r="F327" t="str">
        <f t="shared" si="10"/>
        <v>アーバンエナジー(株)</v>
      </c>
      <c r="G327" t="str">
        <f t="shared" si="11"/>
        <v>アーバンエナジー(株)_メニューF</v>
      </c>
      <c r="I327" t="s">
        <v>986</v>
      </c>
      <c r="J327" t="s">
        <v>1556</v>
      </c>
      <c r="K327" t="s">
        <v>1557</v>
      </c>
      <c r="L327" t="s">
        <v>962</v>
      </c>
      <c r="M327" t="s">
        <v>1604</v>
      </c>
      <c r="N327" t="s">
        <v>535</v>
      </c>
    </row>
    <row r="328" spans="1:14">
      <c r="C328" t="s">
        <v>1030</v>
      </c>
      <c r="D328">
        <v>3.8000000000000002E-4</v>
      </c>
      <c r="E328">
        <v>3.8000000000000002E-4</v>
      </c>
      <c r="F328" t="str">
        <f t="shared" si="10"/>
        <v>アーバンエナジー(株)</v>
      </c>
      <c r="G328" t="str">
        <f t="shared" si="11"/>
        <v>アーバンエナジー(株)_メニューG(残差)</v>
      </c>
      <c r="I328" t="s">
        <v>985</v>
      </c>
      <c r="J328" t="s">
        <v>1558</v>
      </c>
      <c r="K328" t="s">
        <v>1559</v>
      </c>
      <c r="L328" t="s">
        <v>1036</v>
      </c>
      <c r="M328" t="s">
        <v>1095</v>
      </c>
      <c r="N328" t="s">
        <v>855</v>
      </c>
    </row>
    <row r="329" spans="1:14">
      <c r="C329" t="s">
        <v>885</v>
      </c>
      <c r="D329">
        <v>1.65E-4</v>
      </c>
      <c r="E329">
        <v>1.65E-4</v>
      </c>
      <c r="F329" t="str">
        <f t="shared" si="10"/>
        <v>アーバンエナジー(株)</v>
      </c>
      <c r="G329" t="str">
        <f t="shared" si="11"/>
        <v>アーバンエナジー(株)_(参考値)事業者全体</v>
      </c>
      <c r="I329" t="s">
        <v>298</v>
      </c>
      <c r="J329" t="s">
        <v>1560</v>
      </c>
      <c r="K329" t="s">
        <v>1561</v>
      </c>
      <c r="L329" t="s">
        <v>225</v>
      </c>
      <c r="M329" t="s">
        <v>1380</v>
      </c>
      <c r="N329" t="s">
        <v>677</v>
      </c>
    </row>
    <row r="330" spans="1:14">
      <c r="A330" t="s">
        <v>802</v>
      </c>
      <c r="B330" t="s">
        <v>1026</v>
      </c>
      <c r="D330">
        <v>1.2019999999999999E-3</v>
      </c>
      <c r="E330">
        <v>1.2019999999999999E-3</v>
      </c>
      <c r="F330" t="str">
        <f t="shared" si="10"/>
        <v>パワーネクスト(株)</v>
      </c>
      <c r="G330" t="str">
        <f t="shared" si="11"/>
        <v>パワーネクスト(株)_</v>
      </c>
      <c r="I330" t="s">
        <v>984</v>
      </c>
      <c r="J330" t="s">
        <v>1562</v>
      </c>
      <c r="K330" t="s">
        <v>1563</v>
      </c>
      <c r="L330" t="s">
        <v>1880</v>
      </c>
      <c r="M330" t="s">
        <v>2074</v>
      </c>
      <c r="N330" t="s">
        <v>627</v>
      </c>
    </row>
    <row r="331" spans="1:14">
      <c r="A331" t="s">
        <v>801</v>
      </c>
      <c r="B331" t="s">
        <v>121</v>
      </c>
      <c r="C331" t="s">
        <v>365</v>
      </c>
      <c r="D331">
        <v>0</v>
      </c>
      <c r="E331">
        <v>0</v>
      </c>
      <c r="F331" t="str">
        <f t="shared" si="10"/>
        <v>合同会社北上新電力</v>
      </c>
      <c r="G331" t="str">
        <f t="shared" si="11"/>
        <v>合同会社北上新電力_メニューA</v>
      </c>
      <c r="I331" t="s">
        <v>983</v>
      </c>
      <c r="J331" t="s">
        <v>1564</v>
      </c>
      <c r="K331" t="s">
        <v>1565</v>
      </c>
      <c r="L331" t="s">
        <v>132</v>
      </c>
      <c r="M331" t="s">
        <v>1174</v>
      </c>
      <c r="N331" t="s">
        <v>810</v>
      </c>
    </row>
    <row r="332" spans="1:14">
      <c r="C332" t="s">
        <v>331</v>
      </c>
      <c r="D332">
        <v>6.1600000000000001E-4</v>
      </c>
      <c r="E332">
        <v>6.1600000000000001E-4</v>
      </c>
      <c r="F332" t="str">
        <f t="shared" si="10"/>
        <v>合同会社北上新電力</v>
      </c>
      <c r="G332" t="str">
        <f t="shared" si="11"/>
        <v>合同会社北上新電力_メニューB(残差)</v>
      </c>
      <c r="I332" t="s">
        <v>982</v>
      </c>
      <c r="J332" t="s">
        <v>1566</v>
      </c>
      <c r="K332" t="s">
        <v>1567</v>
      </c>
      <c r="L332" t="s">
        <v>176</v>
      </c>
      <c r="M332" t="s">
        <v>1199</v>
      </c>
      <c r="N332" t="s">
        <v>796</v>
      </c>
    </row>
    <row r="333" spans="1:14">
      <c r="C333" t="s">
        <v>885</v>
      </c>
      <c r="D333">
        <v>6.1600000000000001E-4</v>
      </c>
      <c r="E333">
        <v>6.1600000000000001E-4</v>
      </c>
      <c r="F333" t="str">
        <f t="shared" si="10"/>
        <v>合同会社北上新電力</v>
      </c>
      <c r="G333" t="str">
        <f t="shared" si="11"/>
        <v>合同会社北上新電力_(参考値)事業者全体</v>
      </c>
      <c r="I333" t="s">
        <v>981</v>
      </c>
      <c r="J333" t="s">
        <v>1568</v>
      </c>
      <c r="K333" t="s">
        <v>1569</v>
      </c>
      <c r="L333" t="s">
        <v>1019</v>
      </c>
      <c r="M333" t="s">
        <v>1256</v>
      </c>
      <c r="N333" t="s">
        <v>761</v>
      </c>
    </row>
    <row r="334" spans="1:14">
      <c r="A334" t="s">
        <v>800</v>
      </c>
      <c r="B334" t="s">
        <v>113</v>
      </c>
      <c r="C334" t="s">
        <v>365</v>
      </c>
      <c r="D334">
        <v>0</v>
      </c>
      <c r="E334">
        <v>0</v>
      </c>
      <c r="F334" t="str">
        <f t="shared" si="10"/>
        <v>(株)タクマエナジー</v>
      </c>
      <c r="G334" t="str">
        <f t="shared" si="11"/>
        <v>(株)タクマエナジー_メニューA</v>
      </c>
      <c r="I334" t="s">
        <v>980</v>
      </c>
      <c r="J334" t="s">
        <v>1570</v>
      </c>
      <c r="K334" t="s">
        <v>1571</v>
      </c>
      <c r="L334" t="s">
        <v>133</v>
      </c>
      <c r="M334" t="s">
        <v>1091</v>
      </c>
      <c r="N334" t="s">
        <v>857</v>
      </c>
    </row>
    <row r="335" spans="1:14">
      <c r="C335" t="s">
        <v>886</v>
      </c>
      <c r="D335">
        <v>0</v>
      </c>
      <c r="E335">
        <v>0</v>
      </c>
      <c r="F335" t="str">
        <f t="shared" si="10"/>
        <v>(株)タクマエナジー</v>
      </c>
      <c r="G335" t="str">
        <f t="shared" si="11"/>
        <v>(株)タクマエナジー_メニューB</v>
      </c>
      <c r="I335" t="s">
        <v>979</v>
      </c>
      <c r="J335" t="s">
        <v>1572</v>
      </c>
      <c r="K335" t="s">
        <v>1573</v>
      </c>
      <c r="L335" t="s">
        <v>134</v>
      </c>
      <c r="M335" t="s">
        <v>1186</v>
      </c>
      <c r="N335" t="s">
        <v>804</v>
      </c>
    </row>
    <row r="336" spans="1:14">
      <c r="C336" t="s">
        <v>921</v>
      </c>
      <c r="D336">
        <v>0</v>
      </c>
      <c r="E336">
        <v>0</v>
      </c>
      <c r="F336" t="str">
        <f t="shared" si="10"/>
        <v>(株)タクマエナジー</v>
      </c>
      <c r="G336" t="str">
        <f t="shared" si="11"/>
        <v>(株)タクマエナジー_メニューC</v>
      </c>
      <c r="I336" t="s">
        <v>1891</v>
      </c>
      <c r="J336" t="s">
        <v>2078</v>
      </c>
      <c r="K336" t="s">
        <v>1993</v>
      </c>
      <c r="L336" t="s">
        <v>135</v>
      </c>
      <c r="M336" t="s">
        <v>1108</v>
      </c>
      <c r="N336" t="s">
        <v>847</v>
      </c>
    </row>
    <row r="337" spans="1:14">
      <c r="C337" t="s">
        <v>920</v>
      </c>
      <c r="D337">
        <v>0</v>
      </c>
      <c r="E337">
        <v>0</v>
      </c>
      <c r="F337" t="str">
        <f t="shared" si="10"/>
        <v>(株)タクマエナジー</v>
      </c>
      <c r="G337" t="str">
        <f t="shared" si="11"/>
        <v>(株)タクマエナジー_メニューD</v>
      </c>
      <c r="I337" t="s">
        <v>978</v>
      </c>
      <c r="J337" t="s">
        <v>1574</v>
      </c>
      <c r="K337" t="s">
        <v>1575</v>
      </c>
      <c r="L337" t="s">
        <v>2177</v>
      </c>
      <c r="M337" t="s">
        <v>1248</v>
      </c>
      <c r="N337" t="s">
        <v>766</v>
      </c>
    </row>
    <row r="338" spans="1:14">
      <c r="C338" t="s">
        <v>919</v>
      </c>
      <c r="D338">
        <v>0</v>
      </c>
      <c r="E338">
        <v>0</v>
      </c>
      <c r="F338" t="str">
        <f t="shared" si="10"/>
        <v>(株)タクマエナジー</v>
      </c>
      <c r="G338" t="str">
        <f t="shared" si="11"/>
        <v>(株)タクマエナジー_メニューE</v>
      </c>
      <c r="I338" t="s">
        <v>977</v>
      </c>
      <c r="J338" t="s">
        <v>1576</v>
      </c>
      <c r="K338" t="s">
        <v>1577</v>
      </c>
      <c r="L338" t="s">
        <v>113</v>
      </c>
      <c r="M338" t="s">
        <v>1193</v>
      </c>
      <c r="N338" t="s">
        <v>800</v>
      </c>
    </row>
    <row r="339" spans="1:14">
      <c r="C339" t="s">
        <v>918</v>
      </c>
      <c r="D339">
        <v>0</v>
      </c>
      <c r="E339">
        <v>0</v>
      </c>
      <c r="F339" t="str">
        <f t="shared" si="10"/>
        <v>(株)タクマエナジー</v>
      </c>
      <c r="G339" t="str">
        <f t="shared" si="11"/>
        <v>(株)タクマエナジー_メニューF</v>
      </c>
      <c r="I339" t="s">
        <v>975</v>
      </c>
      <c r="J339" t="s">
        <v>1578</v>
      </c>
      <c r="K339" t="s">
        <v>1579</v>
      </c>
      <c r="L339" t="s">
        <v>1897</v>
      </c>
      <c r="M339" t="s">
        <v>2076</v>
      </c>
      <c r="N339" t="s">
        <v>954</v>
      </c>
    </row>
    <row r="340" spans="1:14">
      <c r="C340" t="s">
        <v>1011</v>
      </c>
      <c r="D340">
        <v>0</v>
      </c>
      <c r="E340">
        <v>0</v>
      </c>
      <c r="F340" t="str">
        <f t="shared" si="10"/>
        <v>(株)タクマエナジー</v>
      </c>
      <c r="G340" t="str">
        <f t="shared" si="11"/>
        <v>(株)タクマエナジー_メニューG</v>
      </c>
      <c r="I340" t="s">
        <v>974</v>
      </c>
      <c r="J340" t="s">
        <v>1580</v>
      </c>
      <c r="K340" t="s">
        <v>1581</v>
      </c>
      <c r="L340" t="s">
        <v>937</v>
      </c>
      <c r="M340" t="s">
        <v>1648</v>
      </c>
      <c r="N340" t="s">
        <v>507</v>
      </c>
    </row>
    <row r="341" spans="1:14">
      <c r="C341" t="s">
        <v>1010</v>
      </c>
      <c r="D341">
        <v>0</v>
      </c>
      <c r="E341">
        <v>0</v>
      </c>
      <c r="F341" t="str">
        <f t="shared" si="10"/>
        <v>(株)タクマエナジー</v>
      </c>
      <c r="G341" t="str">
        <f t="shared" si="11"/>
        <v>(株)タクマエナジー_メニューH</v>
      </c>
      <c r="I341" t="s">
        <v>973</v>
      </c>
      <c r="J341" t="s">
        <v>1582</v>
      </c>
      <c r="K341" t="s">
        <v>1583</v>
      </c>
      <c r="L341" t="s">
        <v>1012</v>
      </c>
      <c r="M341" t="s">
        <v>1333</v>
      </c>
      <c r="N341" t="s">
        <v>712</v>
      </c>
    </row>
    <row r="342" spans="1:14">
      <c r="C342" t="s">
        <v>1009</v>
      </c>
      <c r="D342">
        <v>0</v>
      </c>
      <c r="E342">
        <v>0</v>
      </c>
      <c r="F342" t="str">
        <f t="shared" si="10"/>
        <v>(株)タクマエナジー</v>
      </c>
      <c r="G342" t="str">
        <f t="shared" si="11"/>
        <v>(株)タクマエナジー_メニューI</v>
      </c>
      <c r="I342" t="s">
        <v>972</v>
      </c>
      <c r="J342" t="s">
        <v>1584</v>
      </c>
      <c r="K342" t="s">
        <v>1585</v>
      </c>
      <c r="L342" t="s">
        <v>114</v>
      </c>
      <c r="M342" t="s">
        <v>1164</v>
      </c>
      <c r="N342" t="s">
        <v>815</v>
      </c>
    </row>
    <row r="343" spans="1:14">
      <c r="C343" t="s">
        <v>1868</v>
      </c>
      <c r="D343">
        <v>7.7300000000000003E-4</v>
      </c>
      <c r="E343">
        <v>7.7300000000000003E-4</v>
      </c>
      <c r="F343" t="str">
        <f t="shared" si="10"/>
        <v>(株)タクマエナジー</v>
      </c>
      <c r="G343" t="str">
        <f t="shared" si="11"/>
        <v>(株)タクマエナジー_メニューJ(残差)</v>
      </c>
      <c r="I343" t="s">
        <v>2226</v>
      </c>
      <c r="J343" t="s">
        <v>2325</v>
      </c>
      <c r="K343" t="s">
        <v>2374</v>
      </c>
      <c r="L343" t="s">
        <v>990</v>
      </c>
      <c r="M343" t="s">
        <v>1545</v>
      </c>
      <c r="N343" t="s">
        <v>571</v>
      </c>
    </row>
    <row r="344" spans="1:14">
      <c r="C344" t="s">
        <v>885</v>
      </c>
      <c r="D344">
        <v>3.5199999999999999E-4</v>
      </c>
      <c r="E344">
        <v>3.5199999999999999E-4</v>
      </c>
      <c r="F344" t="str">
        <f t="shared" si="10"/>
        <v>(株)タクマエナジー</v>
      </c>
      <c r="G344" t="str">
        <f t="shared" si="11"/>
        <v>(株)タクマエナジー_(参考値)事業者全体</v>
      </c>
      <c r="I344" t="s">
        <v>2227</v>
      </c>
      <c r="J344" t="s">
        <v>2326</v>
      </c>
      <c r="K344" t="s">
        <v>2376</v>
      </c>
      <c r="L344" t="s">
        <v>215</v>
      </c>
      <c r="M344" t="s">
        <v>1354</v>
      </c>
      <c r="N344" t="s">
        <v>694</v>
      </c>
    </row>
    <row r="345" spans="1:14">
      <c r="A345" t="s">
        <v>799</v>
      </c>
      <c r="B345" t="s">
        <v>174</v>
      </c>
      <c r="C345" t="s">
        <v>365</v>
      </c>
      <c r="D345">
        <v>0</v>
      </c>
      <c r="E345">
        <v>0</v>
      </c>
      <c r="F345" t="str">
        <f t="shared" si="10"/>
        <v>丸紅新電力(株)</v>
      </c>
      <c r="G345" t="str">
        <f t="shared" si="11"/>
        <v>丸紅新電力(株)_メニューA</v>
      </c>
      <c r="I345" t="s">
        <v>971</v>
      </c>
      <c r="J345" t="s">
        <v>1586</v>
      </c>
      <c r="K345" t="s">
        <v>1587</v>
      </c>
      <c r="L345" t="s">
        <v>927</v>
      </c>
      <c r="M345" t="s">
        <v>1666</v>
      </c>
      <c r="N345" t="s">
        <v>498</v>
      </c>
    </row>
    <row r="346" spans="1:14">
      <c r="C346" t="s">
        <v>886</v>
      </c>
      <c r="D346">
        <v>1.6699999999999999E-4</v>
      </c>
      <c r="E346">
        <v>1.6699999999999999E-4</v>
      </c>
      <c r="F346" t="str">
        <f t="shared" si="10"/>
        <v>丸紅新電力(株)</v>
      </c>
      <c r="G346" t="str">
        <f t="shared" si="11"/>
        <v>丸紅新電力(株)_メニューB</v>
      </c>
      <c r="I346" t="s">
        <v>1892</v>
      </c>
      <c r="J346" t="s">
        <v>2080</v>
      </c>
      <c r="K346" t="s">
        <v>2021</v>
      </c>
      <c r="L346" t="s">
        <v>136</v>
      </c>
      <c r="M346" t="s">
        <v>1083</v>
      </c>
      <c r="N346" t="s">
        <v>862</v>
      </c>
    </row>
    <row r="347" spans="1:14">
      <c r="C347" t="s">
        <v>921</v>
      </c>
      <c r="D347">
        <v>2.5300000000000002E-4</v>
      </c>
      <c r="E347">
        <v>2.5300000000000002E-4</v>
      </c>
      <c r="F347" t="str">
        <f t="shared" si="10"/>
        <v>丸紅新電力(株)</v>
      </c>
      <c r="G347" t="str">
        <f t="shared" si="11"/>
        <v>丸紅新電力(株)_メニューC</v>
      </c>
      <c r="I347" t="s">
        <v>1893</v>
      </c>
      <c r="J347" t="s">
        <v>2013</v>
      </c>
      <c r="K347" t="s">
        <v>2013</v>
      </c>
      <c r="L347" t="s">
        <v>171</v>
      </c>
      <c r="M347" t="s">
        <v>1178</v>
      </c>
      <c r="N347" t="s">
        <v>808</v>
      </c>
    </row>
    <row r="348" spans="1:14">
      <c r="C348" t="s">
        <v>920</v>
      </c>
      <c r="D348">
        <v>2.7399999999999999E-4</v>
      </c>
      <c r="E348">
        <v>2.7399999999999999E-4</v>
      </c>
      <c r="F348" t="str">
        <f t="shared" si="10"/>
        <v>丸紅新電力(株)</v>
      </c>
      <c r="G348" t="str">
        <f t="shared" si="11"/>
        <v>丸紅新電力(株)_メニューD</v>
      </c>
      <c r="I348" t="s">
        <v>1894</v>
      </c>
      <c r="J348" t="s">
        <v>1990</v>
      </c>
      <c r="K348" t="s">
        <v>1990</v>
      </c>
      <c r="L348" t="s">
        <v>888</v>
      </c>
      <c r="M348" t="s">
        <v>1731</v>
      </c>
      <c r="N348" t="s">
        <v>454</v>
      </c>
    </row>
    <row r="349" spans="1:14">
      <c r="C349" t="s">
        <v>919</v>
      </c>
      <c r="D349">
        <v>2.9500000000000001E-4</v>
      </c>
      <c r="E349">
        <v>2.9500000000000001E-4</v>
      </c>
      <c r="F349" t="str">
        <f t="shared" si="10"/>
        <v>丸紅新電力(株)</v>
      </c>
      <c r="G349" t="str">
        <f t="shared" si="11"/>
        <v>丸紅新電力(株)_メニューE</v>
      </c>
      <c r="I349" t="s">
        <v>970</v>
      </c>
      <c r="J349" t="s">
        <v>1588</v>
      </c>
      <c r="K349" t="s">
        <v>1589</v>
      </c>
      <c r="L349" t="s">
        <v>909</v>
      </c>
      <c r="M349" t="s">
        <v>1693</v>
      </c>
      <c r="N349" t="s">
        <v>477</v>
      </c>
    </row>
    <row r="350" spans="1:14">
      <c r="C350" t="s">
        <v>918</v>
      </c>
      <c r="D350">
        <v>3.8699999999999997E-4</v>
      </c>
      <c r="E350">
        <v>3.8699999999999997E-4</v>
      </c>
      <c r="F350" t="str">
        <f t="shared" si="10"/>
        <v>丸紅新電力(株)</v>
      </c>
      <c r="G350" t="str">
        <f t="shared" si="11"/>
        <v>丸紅新電力(株)_メニューF</v>
      </c>
      <c r="I350" t="s">
        <v>969</v>
      </c>
      <c r="J350" t="s">
        <v>1590</v>
      </c>
      <c r="K350" t="s">
        <v>1591</v>
      </c>
      <c r="L350" t="s">
        <v>2203</v>
      </c>
      <c r="M350" t="s">
        <v>2369</v>
      </c>
      <c r="N350" t="s">
        <v>605</v>
      </c>
    </row>
    <row r="351" spans="1:14">
      <c r="C351" t="s">
        <v>1011</v>
      </c>
      <c r="D351">
        <v>0</v>
      </c>
      <c r="E351">
        <v>0</v>
      </c>
      <c r="F351" t="str">
        <f t="shared" si="10"/>
        <v>丸紅新電力(株)</v>
      </c>
      <c r="G351" t="str">
        <f t="shared" si="11"/>
        <v>丸紅新電力(株)_メニューG</v>
      </c>
      <c r="I351" t="s">
        <v>968</v>
      </c>
      <c r="J351" t="s">
        <v>1592</v>
      </c>
      <c r="K351" t="s">
        <v>1593</v>
      </c>
      <c r="L351" t="s">
        <v>2268</v>
      </c>
      <c r="M351" t="s">
        <v>2410</v>
      </c>
      <c r="N351" t="s">
        <v>2267</v>
      </c>
    </row>
    <row r="352" spans="1:14">
      <c r="C352" t="s">
        <v>1010</v>
      </c>
      <c r="D352">
        <v>0</v>
      </c>
      <c r="E352">
        <v>0</v>
      </c>
      <c r="F352" t="str">
        <f t="shared" si="10"/>
        <v>丸紅新電力(株)</v>
      </c>
      <c r="G352" t="str">
        <f t="shared" si="11"/>
        <v>丸紅新電力(株)_メニューH</v>
      </c>
      <c r="I352" t="s">
        <v>967</v>
      </c>
      <c r="J352" t="s">
        <v>1594</v>
      </c>
      <c r="K352" t="s">
        <v>1595</v>
      </c>
      <c r="L352" t="s">
        <v>1000</v>
      </c>
      <c r="M352" t="s">
        <v>1420</v>
      </c>
      <c r="N352" t="s">
        <v>651</v>
      </c>
    </row>
    <row r="353" spans="1:14">
      <c r="C353" t="s">
        <v>1009</v>
      </c>
      <c r="D353">
        <v>3.3E-4</v>
      </c>
      <c r="E353">
        <v>3.3E-4</v>
      </c>
      <c r="F353" t="str">
        <f t="shared" si="10"/>
        <v>丸紅新電力(株)</v>
      </c>
      <c r="G353" t="str">
        <f t="shared" si="11"/>
        <v>丸紅新電力(株)_メニューI</v>
      </c>
      <c r="I353" t="s">
        <v>966</v>
      </c>
      <c r="J353" t="s">
        <v>1596</v>
      </c>
      <c r="K353" t="s">
        <v>1597</v>
      </c>
      <c r="L353" t="s">
        <v>137</v>
      </c>
      <c r="M353" t="s">
        <v>1138</v>
      </c>
      <c r="N353" t="s">
        <v>830</v>
      </c>
    </row>
    <row r="354" spans="1:14">
      <c r="C354" t="s">
        <v>1021</v>
      </c>
      <c r="D354">
        <v>0</v>
      </c>
      <c r="E354">
        <v>0</v>
      </c>
      <c r="F354" t="str">
        <f t="shared" si="10"/>
        <v>丸紅新電力(株)</v>
      </c>
      <c r="G354" t="str">
        <f t="shared" si="11"/>
        <v>丸紅新電力(株)_メニューJ</v>
      </c>
      <c r="I354" t="s">
        <v>965</v>
      </c>
      <c r="J354" t="s">
        <v>1598</v>
      </c>
      <c r="K354" t="s">
        <v>1599</v>
      </c>
      <c r="L354" t="s">
        <v>980</v>
      </c>
      <c r="M354" t="s">
        <v>1571</v>
      </c>
      <c r="N354" t="s">
        <v>556</v>
      </c>
    </row>
    <row r="355" spans="1:14">
      <c r="C355" t="s">
        <v>1020</v>
      </c>
      <c r="D355">
        <v>6.5700000000000003E-4</v>
      </c>
      <c r="E355">
        <v>6.5700000000000003E-4</v>
      </c>
      <c r="F355" t="str">
        <f t="shared" si="10"/>
        <v>丸紅新電力(株)</v>
      </c>
      <c r="G355" t="str">
        <f t="shared" si="11"/>
        <v>丸紅新電力(株)_メニューK(残差)</v>
      </c>
      <c r="I355" t="s">
        <v>964</v>
      </c>
      <c r="J355" t="s">
        <v>1600</v>
      </c>
      <c r="K355" t="s">
        <v>1601</v>
      </c>
      <c r="L355" t="s">
        <v>2298</v>
      </c>
      <c r="M355" t="s">
        <v>2367</v>
      </c>
      <c r="N355" t="s">
        <v>606</v>
      </c>
    </row>
    <row r="356" spans="1:14">
      <c r="C356" t="s">
        <v>885</v>
      </c>
      <c r="D356">
        <v>4.5399999999999998E-4</v>
      </c>
      <c r="E356">
        <v>4.5399999999999998E-4</v>
      </c>
      <c r="F356" t="str">
        <f t="shared" si="10"/>
        <v>丸紅新電力(株)</v>
      </c>
      <c r="G356" t="str">
        <f t="shared" si="11"/>
        <v>丸紅新電力(株)_(参考値)事業者全体</v>
      </c>
      <c r="I356" t="s">
        <v>963</v>
      </c>
      <c r="J356" t="s">
        <v>963</v>
      </c>
      <c r="K356" t="s">
        <v>1602</v>
      </c>
      <c r="L356" t="s">
        <v>979</v>
      </c>
      <c r="M356" t="s">
        <v>1573</v>
      </c>
      <c r="N356" t="s">
        <v>555</v>
      </c>
    </row>
    <row r="357" spans="1:14">
      <c r="A357" t="s">
        <v>798</v>
      </c>
      <c r="B357" t="s">
        <v>175</v>
      </c>
      <c r="D357">
        <v>6.29E-4</v>
      </c>
      <c r="E357">
        <v>6.29E-4</v>
      </c>
      <c r="F357" t="str">
        <f t="shared" si="10"/>
        <v>奈良電力(株)</v>
      </c>
      <c r="G357" t="str">
        <f t="shared" si="11"/>
        <v>奈良電力(株)_</v>
      </c>
      <c r="I357" t="s">
        <v>962</v>
      </c>
      <c r="J357" t="s">
        <v>1603</v>
      </c>
      <c r="K357" t="s">
        <v>1604</v>
      </c>
      <c r="L357" t="s">
        <v>945</v>
      </c>
      <c r="M357" t="s">
        <v>1635</v>
      </c>
      <c r="N357" t="s">
        <v>516</v>
      </c>
    </row>
    <row r="358" spans="1:14">
      <c r="A358" t="s">
        <v>797</v>
      </c>
      <c r="B358" t="s">
        <v>2173</v>
      </c>
      <c r="C358" t="s">
        <v>365</v>
      </c>
      <c r="D358">
        <v>0</v>
      </c>
      <c r="E358">
        <v>0</v>
      </c>
      <c r="F358" t="str">
        <f t="shared" si="10"/>
        <v>カナデビア(株)（旧:日立造船(株)）</v>
      </c>
      <c r="G358" t="str">
        <f t="shared" si="11"/>
        <v>カナデビア(株)（旧:日立造船(株)）_メニューA</v>
      </c>
      <c r="I358" t="s">
        <v>961</v>
      </c>
      <c r="J358" t="s">
        <v>1605</v>
      </c>
      <c r="K358" t="s">
        <v>1606</v>
      </c>
      <c r="L358" t="s">
        <v>1018</v>
      </c>
      <c r="M358" t="s">
        <v>1258</v>
      </c>
      <c r="N358" t="s">
        <v>759</v>
      </c>
    </row>
    <row r="359" spans="1:14">
      <c r="C359" t="s">
        <v>886</v>
      </c>
      <c r="D359">
        <v>0</v>
      </c>
      <c r="E359">
        <v>0</v>
      </c>
      <c r="F359" t="str">
        <f t="shared" si="10"/>
        <v>カナデビア(株)（旧:日立造船(株)）</v>
      </c>
      <c r="G359" t="str">
        <f t="shared" si="11"/>
        <v>カナデビア(株)（旧:日立造船(株)）_メニューB</v>
      </c>
      <c r="I359" t="s">
        <v>960</v>
      </c>
      <c r="J359" t="s">
        <v>1607</v>
      </c>
      <c r="K359" t="s">
        <v>1608</v>
      </c>
      <c r="L359" t="s">
        <v>950</v>
      </c>
      <c r="M359" t="s">
        <v>1625</v>
      </c>
      <c r="N359" t="s">
        <v>521</v>
      </c>
    </row>
    <row r="360" spans="1:14">
      <c r="C360" t="s">
        <v>898</v>
      </c>
      <c r="D360">
        <v>2.0000000000000001E-4</v>
      </c>
      <c r="E360">
        <v>2.0000000000000001E-4</v>
      </c>
      <c r="F360" t="str">
        <f t="shared" si="10"/>
        <v>カナデビア(株)（旧:日立造船(株)）</v>
      </c>
      <c r="G360" t="str">
        <f t="shared" si="11"/>
        <v>カナデビア(株)（旧:日立造船(株)）_メニューC(残差)</v>
      </c>
      <c r="I360" t="s">
        <v>2228</v>
      </c>
      <c r="J360" t="s">
        <v>2327</v>
      </c>
      <c r="K360" t="s">
        <v>2006</v>
      </c>
      <c r="L360" t="s">
        <v>164</v>
      </c>
      <c r="M360" t="s">
        <v>1146</v>
      </c>
      <c r="N360" t="s">
        <v>826</v>
      </c>
    </row>
    <row r="361" spans="1:14">
      <c r="C361" t="s">
        <v>885</v>
      </c>
      <c r="D361">
        <v>1.18E-4</v>
      </c>
      <c r="E361">
        <v>1.18E-4</v>
      </c>
      <c r="F361" t="str">
        <f t="shared" si="10"/>
        <v>カナデビア(株)（旧:日立造船(株)）</v>
      </c>
      <c r="G361" t="str">
        <f t="shared" si="11"/>
        <v>カナデビア(株)（旧:日立造船(株)）_(参考値)事業者全体</v>
      </c>
      <c r="I361" t="s">
        <v>1812</v>
      </c>
      <c r="J361" t="s">
        <v>1815</v>
      </c>
      <c r="K361" t="s">
        <v>1813</v>
      </c>
      <c r="L361" t="s">
        <v>138</v>
      </c>
      <c r="M361" t="s">
        <v>1089</v>
      </c>
      <c r="N361" t="s">
        <v>858</v>
      </c>
    </row>
    <row r="362" spans="1:14">
      <c r="A362" t="s">
        <v>796</v>
      </c>
      <c r="B362" t="s">
        <v>176</v>
      </c>
      <c r="C362" t="s">
        <v>365</v>
      </c>
      <c r="D362">
        <v>0</v>
      </c>
      <c r="E362">
        <v>0</v>
      </c>
      <c r="F362" t="str">
        <f t="shared" si="10"/>
        <v>大東ガス(株)</v>
      </c>
      <c r="G362" t="str">
        <f t="shared" si="11"/>
        <v>大東ガス(株)_メニューA</v>
      </c>
      <c r="I362" t="s">
        <v>959</v>
      </c>
      <c r="J362" t="s">
        <v>1609</v>
      </c>
      <c r="K362" t="s">
        <v>1610</v>
      </c>
      <c r="L362" t="s">
        <v>161</v>
      </c>
      <c r="M362" t="s">
        <v>1136</v>
      </c>
      <c r="N362" t="s">
        <v>831</v>
      </c>
    </row>
    <row r="363" spans="1:14">
      <c r="C363" t="s">
        <v>331</v>
      </c>
      <c r="D363">
        <v>4.17E-4</v>
      </c>
      <c r="E363">
        <v>4.17E-4</v>
      </c>
      <c r="F363" t="str">
        <f t="shared" si="10"/>
        <v>大東ガス(株)</v>
      </c>
      <c r="G363" t="str">
        <f t="shared" si="11"/>
        <v>大東ガス(株)_メニューB(残差)</v>
      </c>
      <c r="I363" t="s">
        <v>958</v>
      </c>
      <c r="J363" t="s">
        <v>1611</v>
      </c>
      <c r="K363" t="s">
        <v>1612</v>
      </c>
      <c r="L363" t="s">
        <v>1004</v>
      </c>
      <c r="M363" t="s">
        <v>1374</v>
      </c>
      <c r="N363" t="s">
        <v>682</v>
      </c>
    </row>
    <row r="364" spans="1:14">
      <c r="C364" t="s">
        <v>885</v>
      </c>
      <c r="D364">
        <v>3.6900000000000002E-4</v>
      </c>
      <c r="E364">
        <v>3.6900000000000002E-4</v>
      </c>
      <c r="F364" t="str">
        <f t="shared" si="10"/>
        <v>大東ガス(株)</v>
      </c>
      <c r="G364" t="str">
        <f t="shared" si="11"/>
        <v>大東ガス(株)_(参考値)事業者全体</v>
      </c>
      <c r="I364" t="s">
        <v>1895</v>
      </c>
      <c r="J364" t="s">
        <v>1986</v>
      </c>
      <c r="K364" t="s">
        <v>1986</v>
      </c>
      <c r="L364" t="s">
        <v>170</v>
      </c>
      <c r="M364" t="s">
        <v>1168</v>
      </c>
      <c r="N364" t="s">
        <v>813</v>
      </c>
    </row>
    <row r="365" spans="1:14">
      <c r="A365" t="s">
        <v>795</v>
      </c>
      <c r="B365" t="s">
        <v>1855</v>
      </c>
      <c r="C365" t="s">
        <v>365</v>
      </c>
      <c r="D365">
        <v>0</v>
      </c>
      <c r="E365">
        <v>0</v>
      </c>
      <c r="F365" t="str">
        <f t="shared" si="10"/>
        <v>パナソニックオペレーショナルエクセレンス(株)</v>
      </c>
      <c r="G365" t="str">
        <f t="shared" si="11"/>
        <v>パナソニックオペレーショナルエクセレンス(株)_メニューA</v>
      </c>
      <c r="I365" t="s">
        <v>957</v>
      </c>
      <c r="J365" t="s">
        <v>1613</v>
      </c>
      <c r="K365" t="s">
        <v>1614</v>
      </c>
      <c r="L365" t="s">
        <v>1942</v>
      </c>
      <c r="M365" t="s">
        <v>2079</v>
      </c>
      <c r="N365" t="s">
        <v>1941</v>
      </c>
    </row>
    <row r="366" spans="1:14">
      <c r="C366" t="s">
        <v>886</v>
      </c>
      <c r="D366">
        <v>0</v>
      </c>
      <c r="E366">
        <v>0</v>
      </c>
      <c r="F366" t="str">
        <f t="shared" si="10"/>
        <v>パナソニックオペレーショナルエクセレンス(株)</v>
      </c>
      <c r="G366" t="str">
        <f t="shared" si="11"/>
        <v>パナソニックオペレーショナルエクセレンス(株)_メニューB</v>
      </c>
      <c r="I366" t="s">
        <v>1896</v>
      </c>
      <c r="J366" t="s">
        <v>2086</v>
      </c>
      <c r="K366" t="s">
        <v>2038</v>
      </c>
      <c r="L366" t="s">
        <v>2250</v>
      </c>
      <c r="M366" t="s">
        <v>2393</v>
      </c>
      <c r="N366" t="s">
        <v>2249</v>
      </c>
    </row>
    <row r="367" spans="1:14">
      <c r="C367" t="s">
        <v>898</v>
      </c>
      <c r="D367">
        <v>5.3899999999999998E-4</v>
      </c>
      <c r="E367">
        <v>5.3899999999999998E-4</v>
      </c>
      <c r="F367" t="str">
        <f t="shared" si="10"/>
        <v>パナソニックオペレーショナルエクセレンス(株)</v>
      </c>
      <c r="G367" t="str">
        <f t="shared" si="11"/>
        <v>パナソニックオペレーショナルエクセレンス(株)_メニューC(残差)</v>
      </c>
      <c r="I367" t="s">
        <v>956</v>
      </c>
      <c r="J367" t="s">
        <v>956</v>
      </c>
      <c r="K367" t="s">
        <v>1615</v>
      </c>
      <c r="L367" t="s">
        <v>269</v>
      </c>
      <c r="M367" t="s">
        <v>1482</v>
      </c>
      <c r="N367" t="s">
        <v>612</v>
      </c>
    </row>
    <row r="368" spans="1:14">
      <c r="C368" t="s">
        <v>885</v>
      </c>
      <c r="D368">
        <v>3.9100000000000002E-4</v>
      </c>
      <c r="E368">
        <v>3.9100000000000002E-4</v>
      </c>
      <c r="F368" t="str">
        <f t="shared" si="10"/>
        <v>パナソニックオペレーショナルエクセレンス(株)</v>
      </c>
      <c r="G368" t="str">
        <f t="shared" si="11"/>
        <v>パナソニックオペレーショナルエクセレンス(株)_(参考値)事業者全体</v>
      </c>
      <c r="I368" t="s">
        <v>955</v>
      </c>
      <c r="J368" t="s">
        <v>1616</v>
      </c>
      <c r="K368" t="s">
        <v>1617</v>
      </c>
      <c r="L368" t="s">
        <v>884</v>
      </c>
      <c r="M368" t="s">
        <v>1735</v>
      </c>
      <c r="N368" t="s">
        <v>449</v>
      </c>
    </row>
    <row r="369" spans="1:14">
      <c r="A369" t="s">
        <v>794</v>
      </c>
      <c r="B369" t="s">
        <v>92</v>
      </c>
      <c r="D369">
        <v>3.2299999999999999E-4</v>
      </c>
      <c r="E369">
        <v>3.2299999999999999E-4</v>
      </c>
      <c r="F369" t="str">
        <f t="shared" si="10"/>
        <v>アストモスエネルギー(株)</v>
      </c>
      <c r="G369" t="str">
        <f t="shared" si="11"/>
        <v>アストモスエネルギー(株)_</v>
      </c>
      <c r="I369" t="s">
        <v>1897</v>
      </c>
      <c r="J369" t="s">
        <v>2087</v>
      </c>
      <c r="K369" t="s">
        <v>2076</v>
      </c>
      <c r="L369" t="s">
        <v>944</v>
      </c>
      <c r="M369" t="s">
        <v>1637</v>
      </c>
      <c r="N369" t="s">
        <v>515</v>
      </c>
    </row>
    <row r="370" spans="1:14">
      <c r="A370" t="s">
        <v>793</v>
      </c>
      <c r="B370" t="s">
        <v>107</v>
      </c>
      <c r="C370" t="s">
        <v>365</v>
      </c>
      <c r="D370">
        <v>0</v>
      </c>
      <c r="E370">
        <v>0</v>
      </c>
      <c r="F370" t="str">
        <f t="shared" si="10"/>
        <v>(株)関電エネルギーソリューション</v>
      </c>
      <c r="G370" t="str">
        <f t="shared" si="11"/>
        <v>(株)関電エネルギーソリューション_メニューA</v>
      </c>
      <c r="I370" t="s">
        <v>953</v>
      </c>
      <c r="J370" t="s">
        <v>1618</v>
      </c>
      <c r="K370" t="s">
        <v>1619</v>
      </c>
      <c r="L370" t="s">
        <v>293</v>
      </c>
      <c r="M370" t="s">
        <v>1537</v>
      </c>
      <c r="N370" t="s">
        <v>575</v>
      </c>
    </row>
    <row r="371" spans="1:14">
      <c r="C371" t="s">
        <v>331</v>
      </c>
      <c r="D371">
        <v>6.38E-4</v>
      </c>
      <c r="E371">
        <v>6.38E-4</v>
      </c>
      <c r="F371" t="str">
        <f t="shared" si="10"/>
        <v>(株)関電エネルギーソリューション</v>
      </c>
      <c r="G371" t="str">
        <f t="shared" si="11"/>
        <v>(株)関電エネルギーソリューション_メニューB(残差)</v>
      </c>
      <c r="I371" t="s">
        <v>952</v>
      </c>
      <c r="J371" t="s">
        <v>1620</v>
      </c>
      <c r="K371" t="s">
        <v>1621</v>
      </c>
      <c r="L371" t="s">
        <v>271</v>
      </c>
      <c r="M371" t="s">
        <v>1486</v>
      </c>
      <c r="N371" t="s">
        <v>610</v>
      </c>
    </row>
    <row r="372" spans="1:14">
      <c r="C372" t="s">
        <v>885</v>
      </c>
      <c r="D372">
        <v>5.6800000000000004E-4</v>
      </c>
      <c r="E372">
        <v>5.6800000000000004E-4</v>
      </c>
      <c r="F372" t="str">
        <f t="shared" si="10"/>
        <v>(株)関電エネルギーソリューション</v>
      </c>
      <c r="G372" t="str">
        <f t="shared" si="11"/>
        <v>(株)関電エネルギーソリューション_(参考値)事業者全体</v>
      </c>
      <c r="I372" t="s">
        <v>951</v>
      </c>
      <c r="J372" t="s">
        <v>1622</v>
      </c>
      <c r="K372" t="s">
        <v>1623</v>
      </c>
      <c r="L372" t="s">
        <v>188</v>
      </c>
      <c r="M372" t="s">
        <v>1240</v>
      </c>
      <c r="N372" t="s">
        <v>771</v>
      </c>
    </row>
    <row r="373" spans="1:14">
      <c r="A373" t="s">
        <v>792</v>
      </c>
      <c r="B373" t="s">
        <v>1856</v>
      </c>
      <c r="C373" t="s">
        <v>365</v>
      </c>
      <c r="D373">
        <v>0</v>
      </c>
      <c r="E373">
        <v>0</v>
      </c>
      <c r="F373" t="str">
        <f t="shared" si="10"/>
        <v>MCリテールエナジー(株)</v>
      </c>
      <c r="G373" t="str">
        <f t="shared" si="11"/>
        <v>MCリテールエナジー(株)_メニューA</v>
      </c>
      <c r="I373" t="s">
        <v>950</v>
      </c>
      <c r="J373" t="s">
        <v>1624</v>
      </c>
      <c r="K373" t="s">
        <v>1625</v>
      </c>
      <c r="L373" t="s">
        <v>1936</v>
      </c>
      <c r="M373" t="s">
        <v>2081</v>
      </c>
      <c r="N373" t="s">
        <v>1935</v>
      </c>
    </row>
    <row r="374" spans="1:14">
      <c r="C374" t="s">
        <v>886</v>
      </c>
      <c r="D374">
        <v>0</v>
      </c>
      <c r="E374">
        <v>0</v>
      </c>
      <c r="F374" t="str">
        <f t="shared" si="10"/>
        <v>MCリテールエナジー(株)</v>
      </c>
      <c r="G374" t="str">
        <f t="shared" si="11"/>
        <v>MCリテールエナジー(株)_メニューB</v>
      </c>
      <c r="I374" t="s">
        <v>949</v>
      </c>
      <c r="J374" t="s">
        <v>1626</v>
      </c>
      <c r="K374" t="s">
        <v>1627</v>
      </c>
      <c r="L374" t="s">
        <v>1025</v>
      </c>
      <c r="M374" t="s">
        <v>1217</v>
      </c>
      <c r="N374" t="s">
        <v>784</v>
      </c>
    </row>
    <row r="375" spans="1:14">
      <c r="C375" t="s">
        <v>898</v>
      </c>
      <c r="D375">
        <v>5.0500000000000002E-4</v>
      </c>
      <c r="E375">
        <v>5.0500000000000002E-4</v>
      </c>
      <c r="F375" t="str">
        <f t="shared" si="10"/>
        <v>MCリテールエナジー(株)</v>
      </c>
      <c r="G375" t="str">
        <f t="shared" si="11"/>
        <v>MCリテールエナジー(株)_メニューC(残差)</v>
      </c>
      <c r="I375" t="s">
        <v>948</v>
      </c>
      <c r="J375" t="s">
        <v>1628</v>
      </c>
      <c r="K375" t="s">
        <v>1629</v>
      </c>
      <c r="L375" t="s">
        <v>995</v>
      </c>
      <c r="M375" t="s">
        <v>1488</v>
      </c>
      <c r="N375" t="s">
        <v>609</v>
      </c>
    </row>
    <row r="376" spans="1:14">
      <c r="C376" t="s">
        <v>885</v>
      </c>
      <c r="D376">
        <v>4.8700000000000002E-4</v>
      </c>
      <c r="E376">
        <v>4.8700000000000002E-4</v>
      </c>
      <c r="F376" t="str">
        <f t="shared" si="10"/>
        <v>MCリテールエナジー(株)</v>
      </c>
      <c r="G376" t="str">
        <f t="shared" si="11"/>
        <v>MCリテールエナジー(株)_(参考値)事業者全体</v>
      </c>
      <c r="I376" t="s">
        <v>947</v>
      </c>
      <c r="J376" t="s">
        <v>1630</v>
      </c>
      <c r="K376" t="s">
        <v>1631</v>
      </c>
      <c r="L376" t="s">
        <v>167</v>
      </c>
      <c r="M376" t="s">
        <v>1156</v>
      </c>
      <c r="N376" t="s">
        <v>821</v>
      </c>
    </row>
    <row r="377" spans="1:14">
      <c r="A377" t="s">
        <v>791</v>
      </c>
      <c r="B377" t="s">
        <v>177</v>
      </c>
      <c r="C377" t="s">
        <v>365</v>
      </c>
      <c r="D377">
        <v>0</v>
      </c>
      <c r="E377">
        <v>0</v>
      </c>
      <c r="F377" t="str">
        <f t="shared" si="10"/>
        <v>(株)北九州パワー</v>
      </c>
      <c r="G377" t="str">
        <f t="shared" si="11"/>
        <v>(株)北九州パワー_メニューA</v>
      </c>
      <c r="I377" t="s">
        <v>946</v>
      </c>
      <c r="J377" t="s">
        <v>1632</v>
      </c>
      <c r="K377" t="s">
        <v>1633</v>
      </c>
      <c r="L377" t="s">
        <v>929</v>
      </c>
      <c r="M377" t="s">
        <v>1662</v>
      </c>
      <c r="N377" t="s">
        <v>500</v>
      </c>
    </row>
    <row r="378" spans="1:14">
      <c r="C378" t="s">
        <v>886</v>
      </c>
      <c r="D378">
        <v>0</v>
      </c>
      <c r="E378">
        <v>0</v>
      </c>
      <c r="F378" t="str">
        <f t="shared" si="10"/>
        <v>(株)北九州パワー</v>
      </c>
      <c r="G378" t="str">
        <f t="shared" si="11"/>
        <v>(株)北九州パワー_メニューB</v>
      </c>
      <c r="I378" t="s">
        <v>945</v>
      </c>
      <c r="J378" t="s">
        <v>1634</v>
      </c>
      <c r="K378" t="s">
        <v>1635</v>
      </c>
      <c r="L378" t="s">
        <v>904</v>
      </c>
      <c r="M378" t="s">
        <v>1702</v>
      </c>
      <c r="N378" t="s">
        <v>472</v>
      </c>
    </row>
    <row r="379" spans="1:14">
      <c r="C379" t="s">
        <v>898</v>
      </c>
      <c r="D379">
        <v>2.23E-4</v>
      </c>
      <c r="E379">
        <v>2.23E-4</v>
      </c>
      <c r="F379" t="str">
        <f t="shared" si="10"/>
        <v>(株)北九州パワー</v>
      </c>
      <c r="G379" t="str">
        <f t="shared" si="11"/>
        <v>(株)北九州パワー_メニューC(残差)</v>
      </c>
      <c r="I379" t="s">
        <v>944</v>
      </c>
      <c r="J379" t="s">
        <v>1636</v>
      </c>
      <c r="K379" t="s">
        <v>1637</v>
      </c>
      <c r="L379" t="s">
        <v>139</v>
      </c>
      <c r="M379" t="s">
        <v>1319</v>
      </c>
      <c r="N379" t="s">
        <v>719</v>
      </c>
    </row>
    <row r="380" spans="1:14">
      <c r="C380" t="s">
        <v>885</v>
      </c>
      <c r="D380">
        <v>6.0000000000000002E-5</v>
      </c>
      <c r="E380">
        <v>6.0000000000000002E-5</v>
      </c>
      <c r="F380" t="str">
        <f t="shared" si="10"/>
        <v>(株)北九州パワー</v>
      </c>
      <c r="G380" t="str">
        <f t="shared" si="11"/>
        <v>(株)北九州パワー_(参考値)事業者全体</v>
      </c>
      <c r="I380" t="s">
        <v>1898</v>
      </c>
      <c r="J380" t="s">
        <v>2089</v>
      </c>
      <c r="K380" t="s">
        <v>2002</v>
      </c>
      <c r="L380" t="s">
        <v>201</v>
      </c>
      <c r="M380" t="s">
        <v>1298</v>
      </c>
      <c r="N380" t="s">
        <v>734</v>
      </c>
    </row>
    <row r="381" spans="1:14">
      <c r="A381" t="s">
        <v>790</v>
      </c>
      <c r="B381" t="s">
        <v>178</v>
      </c>
      <c r="C381" t="s">
        <v>365</v>
      </c>
      <c r="D381">
        <v>0</v>
      </c>
      <c r="E381">
        <v>0</v>
      </c>
      <c r="F381" t="str">
        <f t="shared" si="10"/>
        <v>武州瓦斯(株)</v>
      </c>
      <c r="G381" t="str">
        <f t="shared" si="11"/>
        <v>武州瓦斯(株)_メニューA</v>
      </c>
      <c r="I381" t="s">
        <v>943</v>
      </c>
      <c r="J381" t="s">
        <v>1638</v>
      </c>
      <c r="K381" t="s">
        <v>1639</v>
      </c>
      <c r="L381" t="s">
        <v>1946</v>
      </c>
      <c r="M381" t="s">
        <v>2082</v>
      </c>
      <c r="N381" t="s">
        <v>1945</v>
      </c>
    </row>
    <row r="382" spans="1:14">
      <c r="C382" t="s">
        <v>331</v>
      </c>
      <c r="D382">
        <v>4.2000000000000002E-4</v>
      </c>
      <c r="E382">
        <v>4.2000000000000002E-4</v>
      </c>
      <c r="F382" t="str">
        <f t="shared" si="10"/>
        <v>武州瓦斯(株)</v>
      </c>
      <c r="G382" t="str">
        <f t="shared" si="11"/>
        <v>武州瓦斯(株)_メニューB(残差)</v>
      </c>
      <c r="I382" t="s">
        <v>942</v>
      </c>
      <c r="J382" t="s">
        <v>1640</v>
      </c>
      <c r="K382" t="s">
        <v>1641</v>
      </c>
      <c r="L382" t="s">
        <v>264</v>
      </c>
      <c r="M382" t="s">
        <v>1472</v>
      </c>
      <c r="N382" t="s">
        <v>620</v>
      </c>
    </row>
    <row r="383" spans="1:14">
      <c r="C383" t="s">
        <v>885</v>
      </c>
      <c r="D383">
        <v>4.1599999999999997E-4</v>
      </c>
      <c r="E383">
        <v>4.1599999999999997E-4</v>
      </c>
      <c r="F383" t="str">
        <f t="shared" si="10"/>
        <v>武州瓦斯(株)</v>
      </c>
      <c r="G383" t="str">
        <f t="shared" si="11"/>
        <v>武州瓦斯(株)_(参考値)事業者全体</v>
      </c>
      <c r="I383" t="s">
        <v>941</v>
      </c>
      <c r="J383" t="s">
        <v>1642</v>
      </c>
      <c r="K383" t="s">
        <v>1643</v>
      </c>
      <c r="L383" t="s">
        <v>2083</v>
      </c>
      <c r="M383" t="s">
        <v>2084</v>
      </c>
      <c r="N383" t="s">
        <v>2085</v>
      </c>
    </row>
    <row r="384" spans="1:14">
      <c r="A384" t="s">
        <v>789</v>
      </c>
      <c r="B384" t="s">
        <v>1857</v>
      </c>
      <c r="C384" t="s">
        <v>365</v>
      </c>
      <c r="D384">
        <v>0</v>
      </c>
      <c r="E384">
        <v>0</v>
      </c>
      <c r="F384" t="str">
        <f t="shared" si="10"/>
        <v>リニューアブル・ジャパン(株)</v>
      </c>
      <c r="G384" t="str">
        <f t="shared" si="11"/>
        <v>リニューアブル・ジャパン(株)_メニューA</v>
      </c>
      <c r="I384" t="s">
        <v>1803</v>
      </c>
      <c r="J384" t="s">
        <v>1816</v>
      </c>
      <c r="K384" t="s">
        <v>1804</v>
      </c>
      <c r="L384" t="s">
        <v>196</v>
      </c>
      <c r="M384" t="s">
        <v>1284</v>
      </c>
      <c r="N384" t="s">
        <v>743</v>
      </c>
    </row>
    <row r="385" spans="1:14">
      <c r="C385" t="s">
        <v>885</v>
      </c>
      <c r="D385">
        <v>0</v>
      </c>
      <c r="E385">
        <v>0</v>
      </c>
      <c r="F385" t="str">
        <f t="shared" si="10"/>
        <v>リニューアブル・ジャパン(株)</v>
      </c>
      <c r="G385" t="str">
        <f t="shared" si="11"/>
        <v>リニューアブル・ジャパン(株)_(参考値)事業者全体</v>
      </c>
      <c r="I385" t="s">
        <v>1899</v>
      </c>
      <c r="J385" t="s">
        <v>2017</v>
      </c>
      <c r="K385" t="s">
        <v>2017</v>
      </c>
      <c r="L385" t="s">
        <v>175</v>
      </c>
      <c r="M385" t="s">
        <v>1197</v>
      </c>
      <c r="N385" t="s">
        <v>798</v>
      </c>
    </row>
    <row r="386" spans="1:14">
      <c r="A386" t="s">
        <v>788</v>
      </c>
      <c r="B386" t="s">
        <v>179</v>
      </c>
      <c r="D386">
        <v>4.1899999999999999E-4</v>
      </c>
      <c r="E386">
        <v>4.1899999999999999E-4</v>
      </c>
      <c r="F386" t="str">
        <f t="shared" si="10"/>
        <v>大垣ガス(株)</v>
      </c>
      <c r="G386" t="str">
        <f t="shared" si="11"/>
        <v>大垣ガス(株)_</v>
      </c>
      <c r="I386" t="s">
        <v>940</v>
      </c>
      <c r="J386" t="s">
        <v>1644</v>
      </c>
      <c r="K386" t="s">
        <v>1981</v>
      </c>
      <c r="L386" t="s">
        <v>241</v>
      </c>
      <c r="M386" t="s">
        <v>1417</v>
      </c>
      <c r="N386" t="s">
        <v>654</v>
      </c>
    </row>
    <row r="387" spans="1:14">
      <c r="A387" t="s">
        <v>787</v>
      </c>
      <c r="B387" t="s">
        <v>180</v>
      </c>
      <c r="C387" t="s">
        <v>365</v>
      </c>
      <c r="D387">
        <v>2.0599999999999999E-4</v>
      </c>
      <c r="E387">
        <v>2.0599999999999999E-4</v>
      </c>
      <c r="F387" t="str">
        <f t="shared" si="10"/>
        <v>(株)藤田商店</v>
      </c>
      <c r="G387" t="str">
        <f t="shared" si="11"/>
        <v>(株)藤田商店_メニューA</v>
      </c>
      <c r="I387" t="s">
        <v>938</v>
      </c>
      <c r="J387" t="s">
        <v>1645</v>
      </c>
      <c r="K387" t="s">
        <v>1646</v>
      </c>
      <c r="L387" t="s">
        <v>1810</v>
      </c>
      <c r="M387" t="s">
        <v>1811</v>
      </c>
      <c r="N387" t="s">
        <v>1766</v>
      </c>
    </row>
    <row r="388" spans="1:14">
      <c r="C388" t="s">
        <v>886</v>
      </c>
      <c r="D388">
        <v>3.2499999999999999E-4</v>
      </c>
      <c r="E388">
        <v>3.2499999999999999E-4</v>
      </c>
      <c r="F388" t="str">
        <f t="shared" si="10"/>
        <v>(株)藤田商店</v>
      </c>
      <c r="G388" t="str">
        <f t="shared" si="11"/>
        <v>(株)藤田商店_メニューB</v>
      </c>
      <c r="I388" t="s">
        <v>937</v>
      </c>
      <c r="J388" t="s">
        <v>1647</v>
      </c>
      <c r="K388" t="s">
        <v>1648</v>
      </c>
      <c r="L388" t="s">
        <v>237</v>
      </c>
      <c r="M388" t="s">
        <v>1408</v>
      </c>
      <c r="N388" t="s">
        <v>661</v>
      </c>
    </row>
    <row r="389" spans="1:14">
      <c r="C389" t="s">
        <v>898</v>
      </c>
      <c r="D389">
        <v>5.2999999999999998E-4</v>
      </c>
      <c r="E389">
        <v>5.2999999999999998E-4</v>
      </c>
      <c r="F389" t="str">
        <f t="shared" si="10"/>
        <v>(株)藤田商店</v>
      </c>
      <c r="G389" t="str">
        <f t="shared" si="11"/>
        <v>(株)藤田商店_メニューC(残差)</v>
      </c>
      <c r="I389" t="s">
        <v>936</v>
      </c>
      <c r="J389" t="s">
        <v>1649</v>
      </c>
      <c r="K389" t="s">
        <v>1650</v>
      </c>
      <c r="L389" t="s">
        <v>2154</v>
      </c>
      <c r="M389" t="s">
        <v>2355</v>
      </c>
      <c r="N389" t="s">
        <v>2153</v>
      </c>
    </row>
    <row r="390" spans="1:14">
      <c r="C390" t="s">
        <v>885</v>
      </c>
      <c r="D390">
        <v>4.8999999999999998E-4</v>
      </c>
      <c r="E390">
        <v>4.8999999999999998E-4</v>
      </c>
      <c r="F390" t="str">
        <f t="shared" ref="F390:F453" si="12">IF(A390="",F389,B390)</f>
        <v>(株)藤田商店</v>
      </c>
      <c r="G390" t="str">
        <f t="shared" ref="G390:G453" si="13">F390&amp;"_"&amp;C390</f>
        <v>(株)藤田商店_(参考値)事業者全体</v>
      </c>
      <c r="I390" t="s">
        <v>935</v>
      </c>
      <c r="J390" t="s">
        <v>1651</v>
      </c>
      <c r="K390" t="s">
        <v>1652</v>
      </c>
      <c r="L390" t="s">
        <v>948</v>
      </c>
      <c r="M390" t="s">
        <v>1629</v>
      </c>
      <c r="N390" t="s">
        <v>519</v>
      </c>
    </row>
    <row r="391" spans="1:14">
      <c r="A391" t="s">
        <v>786</v>
      </c>
      <c r="B391" t="s">
        <v>108</v>
      </c>
      <c r="C391" t="s">
        <v>365</v>
      </c>
      <c r="D391">
        <v>0</v>
      </c>
      <c r="E391">
        <v>0</v>
      </c>
      <c r="F391" t="str">
        <f t="shared" si="12"/>
        <v>(株)グローバルエンジニアリング</v>
      </c>
      <c r="G391" t="str">
        <f t="shared" si="13"/>
        <v>(株)グローバルエンジニアリング_メニューA</v>
      </c>
      <c r="I391" t="s">
        <v>2231</v>
      </c>
      <c r="J391" t="s">
        <v>2328</v>
      </c>
      <c r="K391" t="s">
        <v>2378</v>
      </c>
      <c r="L391" t="s">
        <v>938</v>
      </c>
      <c r="M391" t="s">
        <v>1646</v>
      </c>
      <c r="N391" t="s">
        <v>508</v>
      </c>
    </row>
    <row r="392" spans="1:14">
      <c r="C392" t="s">
        <v>886</v>
      </c>
      <c r="D392">
        <v>0</v>
      </c>
      <c r="E392">
        <v>0</v>
      </c>
      <c r="F392" t="str">
        <f t="shared" si="12"/>
        <v>(株)グローバルエンジニアリング</v>
      </c>
      <c r="G392" t="str">
        <f t="shared" si="13"/>
        <v>(株)グローバルエンジニアリング_メニューB</v>
      </c>
      <c r="I392" t="s">
        <v>934</v>
      </c>
      <c r="J392" t="s">
        <v>1653</v>
      </c>
      <c r="K392" t="s">
        <v>1654</v>
      </c>
      <c r="L392" t="s">
        <v>996</v>
      </c>
      <c r="M392" t="s">
        <v>1462</v>
      </c>
      <c r="N392" t="s">
        <v>625</v>
      </c>
    </row>
    <row r="393" spans="1:14">
      <c r="C393" t="s">
        <v>898</v>
      </c>
      <c r="D393">
        <v>4.5199999999999998E-4</v>
      </c>
      <c r="E393">
        <v>4.5199999999999998E-4</v>
      </c>
      <c r="F393" t="str">
        <f t="shared" si="12"/>
        <v>(株)グローバルエンジニアリング</v>
      </c>
      <c r="G393" t="str">
        <f t="shared" si="13"/>
        <v>(株)グローバルエンジニアリング_メニューC(残差)</v>
      </c>
      <c r="I393" t="s">
        <v>1900</v>
      </c>
      <c r="J393" t="s">
        <v>1984</v>
      </c>
      <c r="K393" t="s">
        <v>1984</v>
      </c>
      <c r="L393" t="s">
        <v>202</v>
      </c>
      <c r="M393" t="s">
        <v>1300</v>
      </c>
      <c r="N393" t="s">
        <v>733</v>
      </c>
    </row>
    <row r="394" spans="1:14">
      <c r="C394" t="s">
        <v>885</v>
      </c>
      <c r="D394">
        <v>4.1899999999999999E-4</v>
      </c>
      <c r="E394">
        <v>4.1899999999999999E-4</v>
      </c>
      <c r="F394" t="str">
        <f t="shared" si="12"/>
        <v>(株)グローバルエンジニアリング</v>
      </c>
      <c r="G394" t="str">
        <f t="shared" si="13"/>
        <v>(株)グローバルエンジニアリング_(参考値)事業者全体</v>
      </c>
      <c r="I394" t="s">
        <v>932</v>
      </c>
      <c r="J394" t="s">
        <v>1655</v>
      </c>
      <c r="K394" t="s">
        <v>1656</v>
      </c>
      <c r="L394" t="s">
        <v>1029</v>
      </c>
      <c r="M394" t="s">
        <v>1158</v>
      </c>
      <c r="N394" t="s">
        <v>820</v>
      </c>
    </row>
    <row r="395" spans="1:14">
      <c r="A395" t="s">
        <v>785</v>
      </c>
      <c r="B395" t="s">
        <v>181</v>
      </c>
      <c r="C395" t="s">
        <v>365</v>
      </c>
      <c r="D395">
        <v>0</v>
      </c>
      <c r="E395">
        <v>0</v>
      </c>
      <c r="F395" t="str">
        <f t="shared" si="12"/>
        <v>九州エナジー(株)</v>
      </c>
      <c r="G395" t="str">
        <f t="shared" si="13"/>
        <v>九州エナジー(株)_メニューA</v>
      </c>
      <c r="I395" t="s">
        <v>931</v>
      </c>
      <c r="J395" t="s">
        <v>1657</v>
      </c>
      <c r="K395" t="s">
        <v>1658</v>
      </c>
      <c r="L395" t="s">
        <v>291</v>
      </c>
      <c r="M395" t="s">
        <v>1533</v>
      </c>
      <c r="N395" t="s">
        <v>577</v>
      </c>
    </row>
    <row r="396" spans="1:14">
      <c r="C396" t="s">
        <v>331</v>
      </c>
      <c r="D396">
        <v>2.1800000000000001E-4</v>
      </c>
      <c r="E396">
        <v>2.1800000000000001E-4</v>
      </c>
      <c r="F396" t="str">
        <f t="shared" si="12"/>
        <v>九州エナジー(株)</v>
      </c>
      <c r="G396" t="str">
        <f t="shared" si="13"/>
        <v>九州エナジー(株)_メニューB(残差)</v>
      </c>
      <c r="I396" t="s">
        <v>930</v>
      </c>
      <c r="J396" t="s">
        <v>1659</v>
      </c>
      <c r="K396" t="s">
        <v>1660</v>
      </c>
      <c r="L396" t="s">
        <v>1812</v>
      </c>
      <c r="M396" t="s">
        <v>1813</v>
      </c>
      <c r="N396" t="s">
        <v>1814</v>
      </c>
    </row>
    <row r="397" spans="1:14">
      <c r="C397" t="s">
        <v>885</v>
      </c>
      <c r="D397">
        <v>2.13E-4</v>
      </c>
      <c r="E397">
        <v>2.13E-4</v>
      </c>
      <c r="F397" t="str">
        <f t="shared" si="12"/>
        <v>九州エナジー(株)</v>
      </c>
      <c r="G397" t="str">
        <f t="shared" si="13"/>
        <v>九州エナジー(株)_(参考値)事業者全体</v>
      </c>
      <c r="I397" t="s">
        <v>929</v>
      </c>
      <c r="J397" t="s">
        <v>1661</v>
      </c>
      <c r="K397" t="s">
        <v>1662</v>
      </c>
      <c r="L397" t="s">
        <v>910</v>
      </c>
      <c r="M397" t="s">
        <v>1691</v>
      </c>
      <c r="N397" t="s">
        <v>479</v>
      </c>
    </row>
    <row r="398" spans="1:14">
      <c r="A398" t="s">
        <v>784</v>
      </c>
      <c r="B398" t="s">
        <v>1025</v>
      </c>
      <c r="C398" t="s">
        <v>365</v>
      </c>
      <c r="D398">
        <v>0</v>
      </c>
      <c r="E398">
        <v>0</v>
      </c>
      <c r="F398" t="str">
        <f t="shared" si="12"/>
        <v>(株)トヨタエナジーソリューションズ</v>
      </c>
      <c r="G398" t="str">
        <f t="shared" si="13"/>
        <v>(株)トヨタエナジーソリューションズ_メニューA</v>
      </c>
      <c r="I398" t="s">
        <v>928</v>
      </c>
      <c r="J398" t="s">
        <v>1663</v>
      </c>
      <c r="K398" t="s">
        <v>1664</v>
      </c>
      <c r="L398" t="s">
        <v>1861</v>
      </c>
      <c r="M398" t="s">
        <v>2088</v>
      </c>
      <c r="N398" t="s">
        <v>751</v>
      </c>
    </row>
    <row r="399" spans="1:14">
      <c r="C399" t="s">
        <v>331</v>
      </c>
      <c r="D399">
        <v>4.8999999999999998E-4</v>
      </c>
      <c r="E399">
        <v>4.8999999999999998E-4</v>
      </c>
      <c r="F399" t="str">
        <f t="shared" si="12"/>
        <v>(株)トヨタエナジーソリューションズ</v>
      </c>
      <c r="G399" t="str">
        <f t="shared" si="13"/>
        <v>(株)トヨタエナジーソリューションズ_メニューB(残差)</v>
      </c>
      <c r="I399" t="s">
        <v>927</v>
      </c>
      <c r="J399" t="s">
        <v>1665</v>
      </c>
      <c r="K399" t="s">
        <v>1666</v>
      </c>
      <c r="L399" t="s">
        <v>2199</v>
      </c>
      <c r="M399" t="s">
        <v>2088</v>
      </c>
      <c r="N399" t="s">
        <v>618</v>
      </c>
    </row>
    <row r="400" spans="1:14">
      <c r="C400" t="s">
        <v>885</v>
      </c>
      <c r="D400">
        <v>4.8299999999999998E-4</v>
      </c>
      <c r="E400">
        <v>4.8299999999999998E-4</v>
      </c>
      <c r="F400" t="str">
        <f t="shared" si="12"/>
        <v>(株)トヨタエナジーソリューションズ</v>
      </c>
      <c r="G400" t="str">
        <f t="shared" si="13"/>
        <v>(株)トヨタエナジーソリューションズ_(参考値)事業者全体</v>
      </c>
      <c r="I400" t="s">
        <v>926</v>
      </c>
      <c r="J400" t="s">
        <v>1667</v>
      </c>
      <c r="K400" t="s">
        <v>1668</v>
      </c>
      <c r="L400" t="s">
        <v>115</v>
      </c>
      <c r="M400" t="s">
        <v>1327</v>
      </c>
      <c r="N400" t="s">
        <v>715</v>
      </c>
    </row>
    <row r="401" spans="1:14">
      <c r="A401" t="s">
        <v>783</v>
      </c>
      <c r="B401" t="s">
        <v>182</v>
      </c>
      <c r="C401" t="s">
        <v>365</v>
      </c>
      <c r="D401">
        <v>0</v>
      </c>
      <c r="E401">
        <v>0</v>
      </c>
      <c r="F401" t="str">
        <f t="shared" si="12"/>
        <v>(株)エナリス・パワー・マーケティング</v>
      </c>
      <c r="G401" t="str">
        <f t="shared" si="13"/>
        <v>(株)エナリス・パワー・マーケティング_メニューA</v>
      </c>
      <c r="I401" t="s">
        <v>925</v>
      </c>
      <c r="J401" t="s">
        <v>1669</v>
      </c>
      <c r="K401" t="s">
        <v>1670</v>
      </c>
      <c r="L401" t="s">
        <v>140</v>
      </c>
      <c r="M401" t="s">
        <v>1081</v>
      </c>
      <c r="N401" t="s">
        <v>863</v>
      </c>
    </row>
    <row r="402" spans="1:14">
      <c r="C402" t="s">
        <v>886</v>
      </c>
      <c r="D402">
        <v>0</v>
      </c>
      <c r="E402">
        <v>0</v>
      </c>
      <c r="F402" t="str">
        <f t="shared" si="12"/>
        <v>(株)エナリス・パワー・マーケティング</v>
      </c>
      <c r="G402" t="str">
        <f t="shared" si="13"/>
        <v>(株)エナリス・パワー・マーケティング_メニューB</v>
      </c>
      <c r="I402" t="s">
        <v>924</v>
      </c>
      <c r="J402" t="s">
        <v>1671</v>
      </c>
      <c r="K402" t="s">
        <v>1672</v>
      </c>
      <c r="L402" t="s">
        <v>244</v>
      </c>
      <c r="M402" t="s">
        <v>1424</v>
      </c>
      <c r="N402" t="s">
        <v>649</v>
      </c>
    </row>
    <row r="403" spans="1:14">
      <c r="C403" t="s">
        <v>921</v>
      </c>
      <c r="D403">
        <v>4.0000000000000002E-4</v>
      </c>
      <c r="E403">
        <v>4.0000000000000002E-4</v>
      </c>
      <c r="F403" t="str">
        <f t="shared" si="12"/>
        <v>(株)エナリス・パワー・マーケティング</v>
      </c>
      <c r="G403" t="str">
        <f t="shared" si="13"/>
        <v>(株)エナリス・パワー・マーケティング_メニューC</v>
      </c>
      <c r="I403" t="s">
        <v>923</v>
      </c>
      <c r="J403" t="s">
        <v>1673</v>
      </c>
      <c r="K403" t="s">
        <v>1674</v>
      </c>
      <c r="L403" t="s">
        <v>153</v>
      </c>
      <c r="M403" t="s">
        <v>1079</v>
      </c>
      <c r="N403" t="s">
        <v>864</v>
      </c>
    </row>
    <row r="404" spans="1:14">
      <c r="C404" t="s">
        <v>920</v>
      </c>
      <c r="D404">
        <v>0</v>
      </c>
      <c r="E404">
        <v>0</v>
      </c>
      <c r="F404" t="str">
        <f t="shared" si="12"/>
        <v>(株)エナリス・パワー・マーケティング</v>
      </c>
      <c r="G404" t="str">
        <f t="shared" si="13"/>
        <v>(株)エナリス・パワー・マーケティング_メニューD</v>
      </c>
      <c r="I404" t="s">
        <v>1901</v>
      </c>
      <c r="J404" t="s">
        <v>2091</v>
      </c>
      <c r="K404" t="s">
        <v>1985</v>
      </c>
      <c r="L404" t="s">
        <v>936</v>
      </c>
      <c r="M404" t="s">
        <v>1650</v>
      </c>
      <c r="N404" t="s">
        <v>506</v>
      </c>
    </row>
    <row r="405" spans="1:14">
      <c r="C405" t="s">
        <v>993</v>
      </c>
      <c r="D405">
        <v>4.2200000000000001E-4</v>
      </c>
      <c r="E405">
        <v>4.2200000000000001E-4</v>
      </c>
      <c r="F405" t="str">
        <f t="shared" si="12"/>
        <v>(株)エナリス・パワー・マーケティング</v>
      </c>
      <c r="G405" t="str">
        <f t="shared" si="13"/>
        <v>(株)エナリス・パワー・マーケティング_メニューE(残差)</v>
      </c>
      <c r="I405" t="s">
        <v>1902</v>
      </c>
      <c r="J405" t="s">
        <v>2003</v>
      </c>
      <c r="K405" t="s">
        <v>2003</v>
      </c>
      <c r="L405" t="s">
        <v>141</v>
      </c>
      <c r="M405" t="s">
        <v>1180</v>
      </c>
      <c r="N405" t="s">
        <v>807</v>
      </c>
    </row>
    <row r="406" spans="1:14">
      <c r="C406" t="s">
        <v>885</v>
      </c>
      <c r="D406">
        <v>4.57E-4</v>
      </c>
      <c r="E406">
        <v>4.57E-4</v>
      </c>
      <c r="F406" t="str">
        <f t="shared" si="12"/>
        <v>(株)エナリス・パワー・マーケティング</v>
      </c>
      <c r="G406" t="str">
        <f t="shared" si="13"/>
        <v>(株)エナリス・パワー・マーケティング_(参考値)事業者全体</v>
      </c>
      <c r="I406" t="s">
        <v>922</v>
      </c>
      <c r="J406" t="s">
        <v>1675</v>
      </c>
      <c r="K406" t="s">
        <v>1676</v>
      </c>
      <c r="L406" t="s">
        <v>2286</v>
      </c>
      <c r="M406" t="s">
        <v>2422</v>
      </c>
      <c r="N406" t="s">
        <v>2285</v>
      </c>
    </row>
    <row r="407" spans="1:14">
      <c r="A407" t="s">
        <v>782</v>
      </c>
      <c r="B407" t="s">
        <v>1022</v>
      </c>
      <c r="D407">
        <v>5.7700000000000004E-4</v>
      </c>
      <c r="E407">
        <v>5.7700000000000004E-4</v>
      </c>
      <c r="F407" t="str">
        <f t="shared" si="12"/>
        <v>歌舞伎エナジー(株)</v>
      </c>
      <c r="G407" t="str">
        <f t="shared" si="13"/>
        <v>歌舞伎エナジー(株)_</v>
      </c>
      <c r="I407" t="s">
        <v>917</v>
      </c>
      <c r="J407" t="s">
        <v>1677</v>
      </c>
      <c r="K407" t="s">
        <v>1678</v>
      </c>
      <c r="L407" t="s">
        <v>1855</v>
      </c>
      <c r="M407" t="s">
        <v>2090</v>
      </c>
      <c r="N407" t="s">
        <v>795</v>
      </c>
    </row>
    <row r="408" spans="1:14">
      <c r="A408" t="s">
        <v>781</v>
      </c>
      <c r="B408" t="s">
        <v>147</v>
      </c>
      <c r="C408" t="s">
        <v>365</v>
      </c>
      <c r="D408">
        <v>0</v>
      </c>
      <c r="E408">
        <v>0</v>
      </c>
      <c r="F408" t="str">
        <f t="shared" si="12"/>
        <v>みやまスマートエネルギー(株)</v>
      </c>
      <c r="G408" t="str">
        <f t="shared" si="13"/>
        <v>みやまスマートエネルギー(株)_メニューA</v>
      </c>
      <c r="I408" t="s">
        <v>2234</v>
      </c>
      <c r="J408" t="s">
        <v>2329</v>
      </c>
      <c r="K408" t="s">
        <v>2380</v>
      </c>
      <c r="L408" t="s">
        <v>220</v>
      </c>
      <c r="M408" t="s">
        <v>1366</v>
      </c>
      <c r="N408" t="s">
        <v>687</v>
      </c>
    </row>
    <row r="409" spans="1:14">
      <c r="C409" t="s">
        <v>331</v>
      </c>
      <c r="D409">
        <v>4.4499999999999997E-4</v>
      </c>
      <c r="E409">
        <v>4.4499999999999997E-4</v>
      </c>
      <c r="F409" t="str">
        <f t="shared" si="12"/>
        <v>みやまスマートエネルギー(株)</v>
      </c>
      <c r="G409" t="str">
        <f t="shared" si="13"/>
        <v>みやまスマートエネルギー(株)_メニューB(残差)</v>
      </c>
      <c r="I409" t="s">
        <v>2235</v>
      </c>
      <c r="J409" t="s">
        <v>2330</v>
      </c>
      <c r="K409" t="s">
        <v>2383</v>
      </c>
      <c r="L409" t="s">
        <v>203</v>
      </c>
      <c r="M409" t="s">
        <v>1304</v>
      </c>
      <c r="N409" t="s">
        <v>729</v>
      </c>
    </row>
    <row r="410" spans="1:14">
      <c r="C410" t="s">
        <v>885</v>
      </c>
      <c r="D410">
        <v>4.37E-4</v>
      </c>
      <c r="E410">
        <v>4.37E-4</v>
      </c>
      <c r="F410" t="str">
        <f t="shared" si="12"/>
        <v>みやまスマートエネルギー(株)</v>
      </c>
      <c r="G410" t="str">
        <f t="shared" si="13"/>
        <v>みやまスマートエネルギー(株)_(参考値)事業者全体</v>
      </c>
      <c r="I410" t="s">
        <v>1903</v>
      </c>
      <c r="J410" t="s">
        <v>1903</v>
      </c>
      <c r="K410" t="s">
        <v>2381</v>
      </c>
      <c r="L410" t="s">
        <v>142</v>
      </c>
      <c r="M410" t="s">
        <v>1302</v>
      </c>
      <c r="N410" t="s">
        <v>730</v>
      </c>
    </row>
    <row r="411" spans="1:14">
      <c r="A411" t="s">
        <v>780</v>
      </c>
      <c r="B411" t="s">
        <v>183</v>
      </c>
      <c r="D411">
        <v>4.2200000000000001E-4</v>
      </c>
      <c r="E411">
        <v>4.2200000000000001E-4</v>
      </c>
      <c r="F411" t="str">
        <f t="shared" si="12"/>
        <v>エフィシエント(株)</v>
      </c>
      <c r="G411" t="str">
        <f t="shared" si="13"/>
        <v>エフィシエント(株)_</v>
      </c>
      <c r="I411" t="s">
        <v>916</v>
      </c>
      <c r="J411" t="s">
        <v>1679</v>
      </c>
      <c r="K411" t="s">
        <v>1680</v>
      </c>
      <c r="L411" t="s">
        <v>226</v>
      </c>
      <c r="M411" t="s">
        <v>1382</v>
      </c>
      <c r="N411" t="s">
        <v>676</v>
      </c>
    </row>
    <row r="412" spans="1:14">
      <c r="A412" t="s">
        <v>779</v>
      </c>
      <c r="B412" t="s">
        <v>112</v>
      </c>
      <c r="C412" t="s">
        <v>365</v>
      </c>
      <c r="D412">
        <v>2.8299999999999999E-4</v>
      </c>
      <c r="E412">
        <v>2.8299999999999999E-4</v>
      </c>
      <c r="F412" t="str">
        <f t="shared" si="12"/>
        <v>(株)生活クラブエナジー</v>
      </c>
      <c r="G412" t="str">
        <f t="shared" si="13"/>
        <v>(株)生活クラブエナジー_メニューA</v>
      </c>
      <c r="I412" t="s">
        <v>2237</v>
      </c>
      <c r="J412" t="s">
        <v>2384</v>
      </c>
      <c r="K412" t="s">
        <v>2386</v>
      </c>
      <c r="L412" t="s">
        <v>191</v>
      </c>
      <c r="M412" t="s">
        <v>1264</v>
      </c>
      <c r="N412" t="s">
        <v>756</v>
      </c>
    </row>
    <row r="413" spans="1:14">
      <c r="C413" t="s">
        <v>886</v>
      </c>
      <c r="D413">
        <v>0</v>
      </c>
      <c r="E413">
        <v>0</v>
      </c>
      <c r="F413" t="str">
        <f t="shared" si="12"/>
        <v>(株)生活クラブエナジー</v>
      </c>
      <c r="G413" t="str">
        <f t="shared" si="13"/>
        <v>(株)生活クラブエナジー_メニューB</v>
      </c>
      <c r="I413" t="s">
        <v>1904</v>
      </c>
      <c r="J413" t="s">
        <v>2093</v>
      </c>
      <c r="K413" t="s">
        <v>2033</v>
      </c>
      <c r="L413" t="s">
        <v>2252</v>
      </c>
      <c r="M413" t="s">
        <v>2395</v>
      </c>
      <c r="N413" t="s">
        <v>2251</v>
      </c>
    </row>
    <row r="414" spans="1:14">
      <c r="C414" t="s">
        <v>898</v>
      </c>
      <c r="D414">
        <v>5.5500000000000005E-4</v>
      </c>
      <c r="E414">
        <v>5.5500000000000005E-4</v>
      </c>
      <c r="F414" t="str">
        <f t="shared" si="12"/>
        <v>(株)生活クラブエナジー</v>
      </c>
      <c r="G414" t="str">
        <f t="shared" si="13"/>
        <v>(株)生活クラブエナジー_メニューC(残差)</v>
      </c>
      <c r="I414" t="s">
        <v>915</v>
      </c>
      <c r="J414" t="s">
        <v>915</v>
      </c>
      <c r="K414" t="s">
        <v>1681</v>
      </c>
      <c r="L414" t="s">
        <v>199</v>
      </c>
      <c r="M414" t="s">
        <v>1292</v>
      </c>
      <c r="N414" t="s">
        <v>739</v>
      </c>
    </row>
    <row r="415" spans="1:14">
      <c r="C415" t="s">
        <v>885</v>
      </c>
      <c r="D415">
        <v>5.2099999999999998E-4</v>
      </c>
      <c r="E415">
        <v>5.2099999999999998E-4</v>
      </c>
      <c r="F415" t="str">
        <f t="shared" si="12"/>
        <v>(株)生活クラブエナジー</v>
      </c>
      <c r="G415" t="str">
        <f t="shared" si="13"/>
        <v>(株)生活クラブエナジー_(参考値)事業者全体</v>
      </c>
      <c r="I415" t="s">
        <v>2238</v>
      </c>
      <c r="J415" t="s">
        <v>2331</v>
      </c>
      <c r="K415" t="s">
        <v>2007</v>
      </c>
      <c r="L415" t="s">
        <v>1026</v>
      </c>
      <c r="M415" t="s">
        <v>1190</v>
      </c>
      <c r="N415" t="s">
        <v>802</v>
      </c>
    </row>
    <row r="416" spans="1:14">
      <c r="A416" t="s">
        <v>778</v>
      </c>
      <c r="B416" t="s">
        <v>131</v>
      </c>
      <c r="C416" t="s">
        <v>365</v>
      </c>
      <c r="D416">
        <v>3.8699999999999997E-4</v>
      </c>
      <c r="E416">
        <v>3.8699999999999997E-4</v>
      </c>
      <c r="F416" t="str">
        <f t="shared" si="12"/>
        <v>生活協同組合コープこうべ</v>
      </c>
      <c r="G416" t="str">
        <f t="shared" si="13"/>
        <v>生活協同組合コープこうべ_メニューA</v>
      </c>
      <c r="I416" t="s">
        <v>914</v>
      </c>
      <c r="J416" t="s">
        <v>1682</v>
      </c>
      <c r="K416" t="s">
        <v>1683</v>
      </c>
      <c r="L416" t="s">
        <v>963</v>
      </c>
      <c r="M416" t="s">
        <v>1602</v>
      </c>
      <c r="N416" t="s">
        <v>536</v>
      </c>
    </row>
    <row r="417" spans="1:14">
      <c r="C417" t="s">
        <v>886</v>
      </c>
      <c r="D417">
        <v>3.6299999999999999E-4</v>
      </c>
      <c r="E417">
        <v>3.6299999999999999E-4</v>
      </c>
      <c r="F417" t="str">
        <f t="shared" si="12"/>
        <v>生活協同組合コープこうべ</v>
      </c>
      <c r="G417" t="str">
        <f t="shared" si="13"/>
        <v>生活協同組合コープこうべ_メニューB</v>
      </c>
      <c r="I417" t="s">
        <v>913</v>
      </c>
      <c r="J417" t="s">
        <v>1684</v>
      </c>
      <c r="K417" t="s">
        <v>1685</v>
      </c>
      <c r="L417" t="s">
        <v>192</v>
      </c>
      <c r="M417" t="s">
        <v>1266</v>
      </c>
      <c r="N417" t="s">
        <v>753</v>
      </c>
    </row>
    <row r="418" spans="1:14">
      <c r="C418" t="s">
        <v>898</v>
      </c>
      <c r="D418">
        <v>3.9500000000000001E-4</v>
      </c>
      <c r="E418">
        <v>3.9500000000000001E-4</v>
      </c>
      <c r="F418" t="str">
        <f t="shared" si="12"/>
        <v>生活協同組合コープこうべ</v>
      </c>
      <c r="G418" t="str">
        <f t="shared" si="13"/>
        <v>生活協同組合コープこうべ_メニューC(残差)</v>
      </c>
      <c r="I418" t="s">
        <v>912</v>
      </c>
      <c r="J418" t="s">
        <v>1686</v>
      </c>
      <c r="K418" t="s">
        <v>1687</v>
      </c>
      <c r="L418" t="s">
        <v>925</v>
      </c>
      <c r="M418" t="s">
        <v>1670</v>
      </c>
      <c r="N418" t="s">
        <v>496</v>
      </c>
    </row>
    <row r="419" spans="1:14">
      <c r="C419" t="s">
        <v>885</v>
      </c>
      <c r="D419">
        <v>3.8699999999999997E-4</v>
      </c>
      <c r="E419">
        <v>3.8699999999999997E-4</v>
      </c>
      <c r="F419" t="str">
        <f t="shared" si="12"/>
        <v>生活協同組合コープこうべ</v>
      </c>
      <c r="G419" t="str">
        <f t="shared" si="13"/>
        <v>生活協同組合コープこうべ_(参考値)事業者全体</v>
      </c>
      <c r="I419" t="s">
        <v>911</v>
      </c>
      <c r="J419" t="s">
        <v>1688</v>
      </c>
      <c r="K419" t="s">
        <v>1689</v>
      </c>
      <c r="L419" t="s">
        <v>1014</v>
      </c>
      <c r="M419" t="s">
        <v>1311</v>
      </c>
      <c r="N419" t="s">
        <v>725</v>
      </c>
    </row>
    <row r="420" spans="1:14">
      <c r="A420" t="s">
        <v>777</v>
      </c>
      <c r="B420" t="s">
        <v>184</v>
      </c>
      <c r="D420">
        <v>4.1899999999999999E-4</v>
      </c>
      <c r="E420">
        <v>4.1899999999999999E-4</v>
      </c>
      <c r="F420" t="str">
        <f t="shared" si="12"/>
        <v>(株)シーエナジー</v>
      </c>
      <c r="G420" t="str">
        <f t="shared" si="13"/>
        <v>(株)シーエナジー_</v>
      </c>
      <c r="I420" t="s">
        <v>910</v>
      </c>
      <c r="J420" t="s">
        <v>1690</v>
      </c>
      <c r="K420" t="s">
        <v>1691</v>
      </c>
      <c r="L420" t="s">
        <v>194</v>
      </c>
      <c r="M420" t="s">
        <v>1274</v>
      </c>
      <c r="N420" t="s">
        <v>748</v>
      </c>
    </row>
    <row r="421" spans="1:14">
      <c r="A421" t="s">
        <v>776</v>
      </c>
      <c r="B421" t="s">
        <v>185</v>
      </c>
      <c r="D421">
        <v>4.1899999999999999E-4</v>
      </c>
      <c r="E421">
        <v>4.1899999999999999E-4</v>
      </c>
      <c r="F421" t="str">
        <f t="shared" si="12"/>
        <v>角栄ガス(株)</v>
      </c>
      <c r="G421" t="str">
        <f t="shared" si="13"/>
        <v>角栄ガス(株)_</v>
      </c>
      <c r="I421" t="s">
        <v>2239</v>
      </c>
      <c r="J421" t="s">
        <v>2332</v>
      </c>
      <c r="K421" t="s">
        <v>2067</v>
      </c>
      <c r="L421" t="s">
        <v>197</v>
      </c>
      <c r="M421" t="s">
        <v>1286</v>
      </c>
      <c r="N421" t="s">
        <v>742</v>
      </c>
    </row>
    <row r="422" spans="1:14">
      <c r="A422" t="s">
        <v>775</v>
      </c>
      <c r="B422" t="s">
        <v>120</v>
      </c>
      <c r="C422" t="s">
        <v>365</v>
      </c>
      <c r="D422">
        <v>0</v>
      </c>
      <c r="E422">
        <v>0</v>
      </c>
      <c r="F422" t="str">
        <f t="shared" si="12"/>
        <v>京葉瓦斯(株)</v>
      </c>
      <c r="G422" t="str">
        <f t="shared" si="13"/>
        <v>京葉瓦斯(株)_メニューA</v>
      </c>
      <c r="I422" t="s">
        <v>909</v>
      </c>
      <c r="J422" t="s">
        <v>1692</v>
      </c>
      <c r="K422" t="s">
        <v>1693</v>
      </c>
      <c r="L422" t="s">
        <v>2274</v>
      </c>
      <c r="M422" t="s">
        <v>2414</v>
      </c>
      <c r="N422" t="s">
        <v>2273</v>
      </c>
    </row>
    <row r="423" spans="1:14">
      <c r="C423" t="s">
        <v>331</v>
      </c>
      <c r="D423">
        <v>5.4600000000000004E-4</v>
      </c>
      <c r="E423">
        <v>5.4600000000000004E-4</v>
      </c>
      <c r="F423" t="str">
        <f t="shared" si="12"/>
        <v>京葉瓦斯(株)</v>
      </c>
      <c r="G423" t="str">
        <f t="shared" si="13"/>
        <v>京葉瓦斯(株)_メニューB(残差)</v>
      </c>
      <c r="I423" t="s">
        <v>908</v>
      </c>
      <c r="J423" t="s">
        <v>908</v>
      </c>
      <c r="K423" t="s">
        <v>1694</v>
      </c>
      <c r="L423" t="s">
        <v>227</v>
      </c>
      <c r="M423" t="s">
        <v>1384</v>
      </c>
      <c r="N423" t="s">
        <v>675</v>
      </c>
    </row>
    <row r="424" spans="1:14">
      <c r="C424" t="s">
        <v>885</v>
      </c>
      <c r="D424">
        <v>5.4100000000000003E-4</v>
      </c>
      <c r="E424">
        <v>5.4100000000000003E-4</v>
      </c>
      <c r="F424" t="str">
        <f t="shared" si="12"/>
        <v>京葉瓦斯(株)</v>
      </c>
      <c r="G424" t="str">
        <f t="shared" si="13"/>
        <v>京葉瓦斯(株)_(参考値)事業者全体</v>
      </c>
      <c r="I424" t="s">
        <v>907</v>
      </c>
      <c r="J424" t="s">
        <v>1695</v>
      </c>
      <c r="K424" t="s">
        <v>1696</v>
      </c>
      <c r="L424" t="s">
        <v>278</v>
      </c>
      <c r="M424" t="s">
        <v>1503</v>
      </c>
      <c r="N424" t="s">
        <v>596</v>
      </c>
    </row>
    <row r="425" spans="1:14">
      <c r="A425" t="s">
        <v>774</v>
      </c>
      <c r="B425" t="s">
        <v>2175</v>
      </c>
      <c r="C425" t="s">
        <v>365</v>
      </c>
      <c r="D425">
        <v>8.3999999999999995E-5</v>
      </c>
      <c r="E425">
        <v>8.3999999999999995E-5</v>
      </c>
      <c r="F425" t="str">
        <f t="shared" si="12"/>
        <v>TOPPANホールディングス(株)</v>
      </c>
      <c r="G425" t="str">
        <f t="shared" si="13"/>
        <v>TOPPANホールディングス(株)_メニューA</v>
      </c>
      <c r="I425" t="s">
        <v>906</v>
      </c>
      <c r="J425" t="s">
        <v>1697</v>
      </c>
      <c r="K425" t="s">
        <v>1698</v>
      </c>
      <c r="L425" t="s">
        <v>268</v>
      </c>
      <c r="M425" t="s">
        <v>1480</v>
      </c>
      <c r="N425" t="s">
        <v>614</v>
      </c>
    </row>
    <row r="426" spans="1:14">
      <c r="C426" t="s">
        <v>886</v>
      </c>
      <c r="D426">
        <v>1.7200000000000001E-4</v>
      </c>
      <c r="E426">
        <v>1.7200000000000001E-4</v>
      </c>
      <c r="F426" t="str">
        <f t="shared" si="12"/>
        <v>TOPPANホールディングス(株)</v>
      </c>
      <c r="G426" t="str">
        <f t="shared" si="13"/>
        <v>TOPPANホールディングス(株)_メニューB</v>
      </c>
      <c r="I426" t="s">
        <v>905</v>
      </c>
      <c r="J426" t="s">
        <v>1699</v>
      </c>
      <c r="K426" t="s">
        <v>1700</v>
      </c>
      <c r="L426" t="s">
        <v>275</v>
      </c>
      <c r="M426" t="s">
        <v>1496</v>
      </c>
      <c r="N426" t="s">
        <v>601</v>
      </c>
    </row>
    <row r="427" spans="1:14">
      <c r="C427" t="s">
        <v>921</v>
      </c>
      <c r="D427">
        <v>1.8000000000000001E-4</v>
      </c>
      <c r="E427">
        <v>1.8000000000000001E-4</v>
      </c>
      <c r="F427" t="str">
        <f t="shared" si="12"/>
        <v>TOPPANホールディングス(株)</v>
      </c>
      <c r="G427" t="str">
        <f t="shared" si="13"/>
        <v>TOPPANホールディングス(株)_メニューC</v>
      </c>
      <c r="I427" t="s">
        <v>904</v>
      </c>
      <c r="J427" t="s">
        <v>1701</v>
      </c>
      <c r="K427" t="s">
        <v>1702</v>
      </c>
      <c r="L427" t="s">
        <v>1817</v>
      </c>
      <c r="M427" t="s">
        <v>1818</v>
      </c>
      <c r="N427" t="s">
        <v>1769</v>
      </c>
    </row>
    <row r="428" spans="1:14">
      <c r="C428" t="s">
        <v>939</v>
      </c>
      <c r="D428">
        <v>5.04E-4</v>
      </c>
      <c r="E428">
        <v>5.04E-4</v>
      </c>
      <c r="F428" t="str">
        <f t="shared" si="12"/>
        <v>TOPPANホールディングス(株)</v>
      </c>
      <c r="G428" t="str">
        <f t="shared" si="13"/>
        <v>TOPPANホールディングス(株)_メニューD(残差)</v>
      </c>
      <c r="I428" t="s">
        <v>1805</v>
      </c>
      <c r="J428" t="s">
        <v>1821</v>
      </c>
      <c r="K428" t="s">
        <v>1806</v>
      </c>
      <c r="L428" t="s">
        <v>224</v>
      </c>
      <c r="M428" t="s">
        <v>1376</v>
      </c>
      <c r="N428" t="s">
        <v>681</v>
      </c>
    </row>
    <row r="429" spans="1:14">
      <c r="C429" t="s">
        <v>885</v>
      </c>
      <c r="D429">
        <v>4.5399999999999998E-4</v>
      </c>
      <c r="E429">
        <v>4.5399999999999998E-4</v>
      </c>
      <c r="F429" t="str">
        <f t="shared" si="12"/>
        <v>TOPPANホールディングス(株)</v>
      </c>
      <c r="G429" t="str">
        <f t="shared" si="13"/>
        <v>TOPPANホールディングス(株)_(参考値)事業者全体</v>
      </c>
      <c r="I429" t="s">
        <v>2240</v>
      </c>
      <c r="J429" t="s">
        <v>2333</v>
      </c>
      <c r="K429" t="s">
        <v>2388</v>
      </c>
      <c r="L429" t="s">
        <v>883</v>
      </c>
      <c r="M429" t="s">
        <v>1737</v>
      </c>
      <c r="N429" t="s">
        <v>448</v>
      </c>
    </row>
    <row r="430" spans="1:14">
      <c r="A430" t="s">
        <v>773</v>
      </c>
      <c r="B430" t="s">
        <v>186</v>
      </c>
      <c r="C430" t="s">
        <v>365</v>
      </c>
      <c r="D430">
        <v>0</v>
      </c>
      <c r="E430">
        <v>0</v>
      </c>
      <c r="F430" t="str">
        <f t="shared" si="12"/>
        <v>伊勢崎ガス(株)</v>
      </c>
      <c r="G430" t="str">
        <f t="shared" si="13"/>
        <v>伊勢崎ガス(株)_メニューA</v>
      </c>
      <c r="I430" t="s">
        <v>903</v>
      </c>
      <c r="J430" t="s">
        <v>1703</v>
      </c>
      <c r="K430" t="s">
        <v>1704</v>
      </c>
      <c r="L430" t="s">
        <v>956</v>
      </c>
      <c r="M430" t="s">
        <v>1615</v>
      </c>
      <c r="N430" t="s">
        <v>526</v>
      </c>
    </row>
    <row r="431" spans="1:14">
      <c r="C431" t="s">
        <v>331</v>
      </c>
      <c r="D431">
        <v>4.2000000000000002E-4</v>
      </c>
      <c r="E431">
        <v>4.2000000000000002E-4</v>
      </c>
      <c r="F431" t="str">
        <f t="shared" si="12"/>
        <v>伊勢崎ガス(株)</v>
      </c>
      <c r="G431" t="str">
        <f t="shared" si="13"/>
        <v>伊勢崎ガス(株)_メニューB(残差)</v>
      </c>
      <c r="I431" t="s">
        <v>902</v>
      </c>
      <c r="J431" t="s">
        <v>1705</v>
      </c>
      <c r="K431" t="s">
        <v>1706</v>
      </c>
      <c r="L431" t="s">
        <v>2204</v>
      </c>
      <c r="M431" t="s">
        <v>1497</v>
      </c>
      <c r="N431" t="s">
        <v>600</v>
      </c>
    </row>
    <row r="432" spans="1:14">
      <c r="C432" t="s">
        <v>885</v>
      </c>
      <c r="D432">
        <v>4.1300000000000001E-4</v>
      </c>
      <c r="E432">
        <v>4.1300000000000001E-4</v>
      </c>
      <c r="F432" t="str">
        <f t="shared" si="12"/>
        <v>伊勢崎ガス(株)</v>
      </c>
      <c r="G432" t="str">
        <f t="shared" si="13"/>
        <v>伊勢崎ガス(株)_(参考値)事業者全体</v>
      </c>
      <c r="I432" t="s">
        <v>901</v>
      </c>
      <c r="J432" t="s">
        <v>1707</v>
      </c>
      <c r="K432" t="s">
        <v>1708</v>
      </c>
      <c r="L432" t="s">
        <v>116</v>
      </c>
      <c r="M432" t="s">
        <v>1272</v>
      </c>
      <c r="N432" t="s">
        <v>749</v>
      </c>
    </row>
    <row r="433" spans="1:14">
      <c r="A433" t="s">
        <v>772</v>
      </c>
      <c r="B433" t="s">
        <v>187</v>
      </c>
      <c r="D433">
        <v>4.1899999999999999E-4</v>
      </c>
      <c r="E433">
        <v>4.1899999999999999E-4</v>
      </c>
      <c r="F433" t="str">
        <f t="shared" si="12"/>
        <v>キヤノンマーケティングジャパン(株)</v>
      </c>
      <c r="G433" t="str">
        <f t="shared" si="13"/>
        <v>キヤノンマーケティングジャパン(株)_</v>
      </c>
      <c r="I433" t="s">
        <v>900</v>
      </c>
      <c r="J433" t="s">
        <v>1709</v>
      </c>
      <c r="K433" t="s">
        <v>1710</v>
      </c>
      <c r="L433" t="s">
        <v>1887</v>
      </c>
      <c r="M433" t="s">
        <v>2092</v>
      </c>
      <c r="N433" t="s">
        <v>580</v>
      </c>
    </row>
    <row r="434" spans="1:14">
      <c r="A434" t="s">
        <v>771</v>
      </c>
      <c r="B434" t="s">
        <v>188</v>
      </c>
      <c r="C434" t="s">
        <v>365</v>
      </c>
      <c r="D434">
        <v>0</v>
      </c>
      <c r="E434">
        <v>0</v>
      </c>
      <c r="F434" t="str">
        <f t="shared" si="12"/>
        <v>(株)とっとり市民電力</v>
      </c>
      <c r="G434" t="str">
        <f t="shared" si="13"/>
        <v>(株)とっとり市民電力_メニューA</v>
      </c>
      <c r="I434" t="s">
        <v>1905</v>
      </c>
      <c r="J434" t="s">
        <v>2096</v>
      </c>
      <c r="K434" t="s">
        <v>2012</v>
      </c>
      <c r="L434" t="s">
        <v>257</v>
      </c>
      <c r="M434" t="s">
        <v>1454</v>
      </c>
      <c r="N434" t="s">
        <v>631</v>
      </c>
    </row>
    <row r="435" spans="1:14">
      <c r="C435" t="s">
        <v>331</v>
      </c>
      <c r="D435">
        <v>2.9599999999999998E-4</v>
      </c>
      <c r="E435">
        <v>2.9599999999999998E-4</v>
      </c>
      <c r="F435" t="str">
        <f t="shared" si="12"/>
        <v>(株)とっとり市民電力</v>
      </c>
      <c r="G435" t="str">
        <f t="shared" si="13"/>
        <v>(株)とっとり市民電力_メニューB(残差)</v>
      </c>
      <c r="I435" t="s">
        <v>899</v>
      </c>
      <c r="J435" t="s">
        <v>1711</v>
      </c>
      <c r="K435" t="s">
        <v>1712</v>
      </c>
      <c r="L435" t="s">
        <v>242</v>
      </c>
      <c r="M435" t="s">
        <v>1419</v>
      </c>
      <c r="N435" t="s">
        <v>652</v>
      </c>
    </row>
    <row r="436" spans="1:14">
      <c r="C436" t="s">
        <v>885</v>
      </c>
      <c r="D436">
        <v>2.9100000000000003E-4</v>
      </c>
      <c r="E436">
        <v>2.9100000000000003E-4</v>
      </c>
      <c r="F436" t="str">
        <f t="shared" si="12"/>
        <v>(株)とっとり市民電力</v>
      </c>
      <c r="G436" t="str">
        <f t="shared" si="13"/>
        <v>(株)とっとり市民電力_(参考値)事業者全体</v>
      </c>
      <c r="I436" t="s">
        <v>897</v>
      </c>
      <c r="J436" t="s">
        <v>1713</v>
      </c>
      <c r="K436" t="s">
        <v>1714</v>
      </c>
      <c r="L436" t="s">
        <v>978</v>
      </c>
      <c r="M436" t="s">
        <v>1575</v>
      </c>
      <c r="N436" t="s">
        <v>553</v>
      </c>
    </row>
    <row r="437" spans="1:14">
      <c r="A437" t="s">
        <v>770</v>
      </c>
      <c r="B437" t="s">
        <v>2176</v>
      </c>
      <c r="D437">
        <v>7.1599999999999995E-4</v>
      </c>
      <c r="E437">
        <v>7.1599999999999995E-4</v>
      </c>
      <c r="F437" t="str">
        <f t="shared" si="12"/>
        <v>(株)エクスゲート(旧：(株)イーエムアイ)</v>
      </c>
      <c r="G437" t="str">
        <f t="shared" si="13"/>
        <v>(株)エクスゲート(旧：(株)イーエムアイ)_</v>
      </c>
      <c r="I437" t="s">
        <v>1906</v>
      </c>
      <c r="J437" t="s">
        <v>2011</v>
      </c>
      <c r="K437" t="s">
        <v>2011</v>
      </c>
      <c r="L437" t="s">
        <v>967</v>
      </c>
      <c r="M437" t="s">
        <v>1595</v>
      </c>
      <c r="N437" t="s">
        <v>540</v>
      </c>
    </row>
    <row r="438" spans="1:14">
      <c r="A438" t="s">
        <v>769</v>
      </c>
      <c r="B438" t="s">
        <v>189</v>
      </c>
      <c r="C438" t="s">
        <v>365</v>
      </c>
      <c r="D438">
        <v>0</v>
      </c>
      <c r="E438">
        <v>0</v>
      </c>
      <c r="F438" t="str">
        <f t="shared" si="12"/>
        <v>佐野瓦斯(株)</v>
      </c>
      <c r="G438" t="str">
        <f t="shared" si="13"/>
        <v>佐野瓦斯(株)_メニューA</v>
      </c>
      <c r="I438" t="s">
        <v>896</v>
      </c>
      <c r="J438" t="s">
        <v>1715</v>
      </c>
      <c r="K438" t="s">
        <v>1716</v>
      </c>
      <c r="L438" t="s">
        <v>971</v>
      </c>
      <c r="M438" t="s">
        <v>1587</v>
      </c>
      <c r="N438" t="s">
        <v>547</v>
      </c>
    </row>
    <row r="439" spans="1:14">
      <c r="C439" t="s">
        <v>331</v>
      </c>
      <c r="D439">
        <v>4.0999999999999999E-4</v>
      </c>
      <c r="E439">
        <v>4.0999999999999999E-4</v>
      </c>
      <c r="F439" t="str">
        <f t="shared" si="12"/>
        <v>佐野瓦斯(株)</v>
      </c>
      <c r="G439" t="str">
        <f t="shared" si="13"/>
        <v>佐野瓦斯(株)_メニューB(残差)</v>
      </c>
      <c r="I439" t="s">
        <v>895</v>
      </c>
      <c r="J439" t="s">
        <v>1717</v>
      </c>
      <c r="K439" t="s">
        <v>1718</v>
      </c>
      <c r="L439" t="s">
        <v>180</v>
      </c>
      <c r="M439" t="s">
        <v>1211</v>
      </c>
      <c r="N439" t="s">
        <v>787</v>
      </c>
    </row>
    <row r="440" spans="1:14">
      <c r="C440" t="s">
        <v>885</v>
      </c>
      <c r="D440">
        <v>3.8299999999999999E-4</v>
      </c>
      <c r="E440">
        <v>3.8299999999999999E-4</v>
      </c>
      <c r="F440" t="str">
        <f t="shared" si="12"/>
        <v>佐野瓦斯(株)</v>
      </c>
      <c r="G440" t="str">
        <f t="shared" si="13"/>
        <v>佐野瓦斯(株)_(参考値)事業者全体</v>
      </c>
      <c r="I440" t="s">
        <v>894</v>
      </c>
      <c r="J440" t="s">
        <v>1719</v>
      </c>
      <c r="K440" t="s">
        <v>1720</v>
      </c>
      <c r="L440" t="s">
        <v>1916</v>
      </c>
      <c r="M440" t="s">
        <v>2094</v>
      </c>
      <c r="N440" t="s">
        <v>1915</v>
      </c>
    </row>
    <row r="441" spans="1:14">
      <c r="A441" t="s">
        <v>768</v>
      </c>
      <c r="B441" t="s">
        <v>190</v>
      </c>
      <c r="D441">
        <v>4.1899999999999999E-4</v>
      </c>
      <c r="E441">
        <v>4.1899999999999999E-4</v>
      </c>
      <c r="F441" t="str">
        <f t="shared" si="12"/>
        <v>桐生瓦斯(株)</v>
      </c>
      <c r="G441" t="str">
        <f t="shared" si="13"/>
        <v>桐生瓦斯(株)_</v>
      </c>
      <c r="I441" t="s">
        <v>893</v>
      </c>
      <c r="J441" t="s">
        <v>1721</v>
      </c>
      <c r="K441" t="s">
        <v>1722</v>
      </c>
      <c r="L441" t="s">
        <v>178</v>
      </c>
      <c r="M441" t="s">
        <v>1207</v>
      </c>
      <c r="N441" t="s">
        <v>790</v>
      </c>
    </row>
    <row r="442" spans="1:14">
      <c r="A442" t="s">
        <v>767</v>
      </c>
      <c r="B442" t="s">
        <v>148</v>
      </c>
      <c r="C442" t="s">
        <v>365</v>
      </c>
      <c r="D442">
        <v>0</v>
      </c>
      <c r="E442">
        <v>0</v>
      </c>
      <c r="F442" t="str">
        <f t="shared" si="12"/>
        <v>森の電力(株)</v>
      </c>
      <c r="G442" t="str">
        <f t="shared" si="13"/>
        <v>森の電力(株)_メニューA</v>
      </c>
      <c r="I442" t="s">
        <v>1822</v>
      </c>
      <c r="J442" t="s">
        <v>1825</v>
      </c>
      <c r="K442" t="s">
        <v>1823</v>
      </c>
      <c r="L442" t="s">
        <v>117</v>
      </c>
      <c r="M442" t="s">
        <v>1252</v>
      </c>
      <c r="N442" t="s">
        <v>763</v>
      </c>
    </row>
    <row r="443" spans="1:14">
      <c r="C443" t="s">
        <v>331</v>
      </c>
      <c r="D443">
        <v>5.8399999999999999E-4</v>
      </c>
      <c r="E443">
        <v>5.8399999999999999E-4</v>
      </c>
      <c r="F443" t="str">
        <f t="shared" si="12"/>
        <v>森の電力(株)</v>
      </c>
      <c r="G443" t="str">
        <f t="shared" si="13"/>
        <v>森の電力(株)_メニューB(残差)</v>
      </c>
      <c r="I443" t="s">
        <v>1907</v>
      </c>
      <c r="J443" t="s">
        <v>2097</v>
      </c>
      <c r="K443" t="s">
        <v>2054</v>
      </c>
      <c r="L443" t="s">
        <v>212</v>
      </c>
      <c r="M443" t="s">
        <v>1342</v>
      </c>
      <c r="N443" t="s">
        <v>706</v>
      </c>
    </row>
    <row r="444" spans="1:14">
      <c r="C444" t="s">
        <v>885</v>
      </c>
      <c r="D444">
        <v>0</v>
      </c>
      <c r="E444">
        <v>0</v>
      </c>
      <c r="F444" t="str">
        <f t="shared" si="12"/>
        <v>森の電力(株)</v>
      </c>
      <c r="G444" t="str">
        <f t="shared" si="13"/>
        <v>森の電力(株)_(参考値)事業者全体</v>
      </c>
      <c r="I444" t="s">
        <v>892</v>
      </c>
      <c r="J444" t="s">
        <v>1723</v>
      </c>
      <c r="K444" t="s">
        <v>1724</v>
      </c>
      <c r="L444" t="s">
        <v>1003</v>
      </c>
      <c r="M444" t="s">
        <v>1378</v>
      </c>
      <c r="N444" t="s">
        <v>679</v>
      </c>
    </row>
    <row r="445" spans="1:14">
      <c r="A445" t="s">
        <v>766</v>
      </c>
      <c r="B445" t="s">
        <v>2177</v>
      </c>
      <c r="C445" t="s">
        <v>365</v>
      </c>
      <c r="D445">
        <v>0</v>
      </c>
      <c r="E445">
        <v>0</v>
      </c>
      <c r="F445" t="str">
        <f t="shared" si="12"/>
        <v>大和ハウス工業(株)</v>
      </c>
      <c r="G445" t="str">
        <f t="shared" si="13"/>
        <v>大和ハウス工業(株)_メニューA</v>
      </c>
      <c r="I445" t="s">
        <v>891</v>
      </c>
      <c r="J445" t="s">
        <v>1725</v>
      </c>
      <c r="K445" t="s">
        <v>1726</v>
      </c>
      <c r="L445" t="s">
        <v>2260</v>
      </c>
      <c r="M445" t="s">
        <v>2403</v>
      </c>
      <c r="N445" t="s">
        <v>2259</v>
      </c>
    </row>
    <row r="446" spans="1:14">
      <c r="C446" t="s">
        <v>886</v>
      </c>
      <c r="D446">
        <v>0</v>
      </c>
      <c r="E446">
        <v>0</v>
      </c>
      <c r="F446" t="str">
        <f t="shared" si="12"/>
        <v>大和ハウス工業(株)</v>
      </c>
      <c r="G446" t="str">
        <f t="shared" si="13"/>
        <v>大和ハウス工業(株)_メニューB</v>
      </c>
      <c r="I446" t="s">
        <v>890</v>
      </c>
      <c r="J446" t="s">
        <v>1727</v>
      </c>
      <c r="K446" t="s">
        <v>1727</v>
      </c>
      <c r="L446" t="s">
        <v>2223</v>
      </c>
      <c r="M446" t="s">
        <v>2371</v>
      </c>
      <c r="N446" t="s">
        <v>2222</v>
      </c>
    </row>
    <row r="447" spans="1:14">
      <c r="C447" t="s">
        <v>921</v>
      </c>
      <c r="D447">
        <v>7.8999999999999996E-5</v>
      </c>
      <c r="E447">
        <v>7.8999999999999996E-5</v>
      </c>
      <c r="F447" t="str">
        <f t="shared" si="12"/>
        <v>大和ハウス工業(株)</v>
      </c>
      <c r="G447" t="str">
        <f t="shared" si="13"/>
        <v>大和ハウス工業(株)_メニューC</v>
      </c>
      <c r="I447" t="s">
        <v>1785</v>
      </c>
      <c r="J447" t="s">
        <v>1826</v>
      </c>
      <c r="K447" t="s">
        <v>1786</v>
      </c>
      <c r="L447" t="s">
        <v>279</v>
      </c>
      <c r="M447" t="s">
        <v>1507</v>
      </c>
      <c r="N447" t="s">
        <v>592</v>
      </c>
    </row>
    <row r="448" spans="1:14">
      <c r="C448" t="s">
        <v>920</v>
      </c>
      <c r="D448">
        <v>2.5500000000000002E-4</v>
      </c>
      <c r="E448">
        <v>2.5500000000000002E-4</v>
      </c>
      <c r="F448" t="str">
        <f t="shared" si="12"/>
        <v>大和ハウス工業(株)</v>
      </c>
      <c r="G448" t="str">
        <f t="shared" si="13"/>
        <v>大和ハウス工業(株)_メニューD</v>
      </c>
      <c r="I448" t="s">
        <v>2243</v>
      </c>
      <c r="J448" t="s">
        <v>2334</v>
      </c>
      <c r="K448" t="s">
        <v>2334</v>
      </c>
      <c r="L448" t="s">
        <v>1819</v>
      </c>
      <c r="M448" t="s">
        <v>1820</v>
      </c>
      <c r="N448" t="s">
        <v>1767</v>
      </c>
    </row>
    <row r="449" spans="1:14">
      <c r="C449" t="s">
        <v>919</v>
      </c>
      <c r="D449">
        <v>2.7500000000000002E-4</v>
      </c>
      <c r="E449">
        <v>2.7500000000000002E-4</v>
      </c>
      <c r="F449" t="str">
        <f t="shared" si="12"/>
        <v>大和ハウス工業(株)</v>
      </c>
      <c r="G449" t="str">
        <f t="shared" si="13"/>
        <v>大和ハウス工業(株)_メニューE</v>
      </c>
      <c r="I449" t="s">
        <v>2245</v>
      </c>
      <c r="J449" t="s">
        <v>2335</v>
      </c>
      <c r="K449" t="s">
        <v>2390</v>
      </c>
      <c r="L449" t="s">
        <v>894</v>
      </c>
      <c r="M449" t="s">
        <v>1720</v>
      </c>
      <c r="N449" t="s">
        <v>461</v>
      </c>
    </row>
    <row r="450" spans="1:14">
      <c r="C450" t="s">
        <v>1007</v>
      </c>
      <c r="D450">
        <v>3.7800000000000003E-4</v>
      </c>
      <c r="E450">
        <v>3.7800000000000003E-4</v>
      </c>
      <c r="F450" t="str">
        <f t="shared" si="12"/>
        <v>大和ハウス工業(株)</v>
      </c>
      <c r="G450" t="str">
        <f t="shared" si="13"/>
        <v>大和ハウス工業(株)_メニューF(残差)</v>
      </c>
      <c r="I450" t="s">
        <v>889</v>
      </c>
      <c r="J450" t="s">
        <v>1728</v>
      </c>
      <c r="K450" t="s">
        <v>1729</v>
      </c>
      <c r="L450" t="s">
        <v>890</v>
      </c>
      <c r="M450" t="s">
        <v>1727</v>
      </c>
      <c r="N450" t="s">
        <v>456</v>
      </c>
    </row>
    <row r="451" spans="1:14">
      <c r="C451" t="s">
        <v>885</v>
      </c>
      <c r="D451">
        <v>3.2499999999999999E-4</v>
      </c>
      <c r="E451">
        <v>3.2499999999999999E-4</v>
      </c>
      <c r="F451" t="str">
        <f t="shared" si="12"/>
        <v>大和ハウス工業(株)</v>
      </c>
      <c r="G451" t="str">
        <f t="shared" si="13"/>
        <v>大和ハウス工業(株)_(参考値)事業者全体</v>
      </c>
      <c r="I451" t="s">
        <v>888</v>
      </c>
      <c r="J451" t="s">
        <v>1730</v>
      </c>
      <c r="K451" t="s">
        <v>1731</v>
      </c>
      <c r="L451" t="s">
        <v>972</v>
      </c>
      <c r="M451" t="s">
        <v>1585</v>
      </c>
      <c r="N451" t="s">
        <v>549</v>
      </c>
    </row>
    <row r="452" spans="1:14">
      <c r="A452" t="s">
        <v>765</v>
      </c>
      <c r="B452" t="s">
        <v>1858</v>
      </c>
      <c r="C452" t="s">
        <v>365</v>
      </c>
      <c r="D452">
        <v>0</v>
      </c>
      <c r="E452">
        <v>0</v>
      </c>
      <c r="F452" t="str">
        <f t="shared" si="12"/>
        <v>HTBエナジー(株)</v>
      </c>
      <c r="G452" t="str">
        <f t="shared" si="13"/>
        <v>HTBエナジー(株)_メニューA</v>
      </c>
      <c r="I452" t="s">
        <v>887</v>
      </c>
      <c r="J452" t="s">
        <v>1732</v>
      </c>
      <c r="K452" t="s">
        <v>1733</v>
      </c>
      <c r="L452" t="s">
        <v>1948</v>
      </c>
      <c r="M452" t="s">
        <v>2095</v>
      </c>
      <c r="N452" t="s">
        <v>1947</v>
      </c>
    </row>
    <row r="453" spans="1:14">
      <c r="C453" t="s">
        <v>331</v>
      </c>
      <c r="D453">
        <v>3.9599999999999998E-4</v>
      </c>
      <c r="E453">
        <v>3.9599999999999998E-4</v>
      </c>
      <c r="F453" t="str">
        <f t="shared" si="12"/>
        <v>HTBエナジー(株)</v>
      </c>
      <c r="G453" t="str">
        <f t="shared" si="13"/>
        <v>HTBエナジー(株)_メニューB(残差)</v>
      </c>
      <c r="I453" t="s">
        <v>1908</v>
      </c>
      <c r="J453" t="s">
        <v>2099</v>
      </c>
      <c r="K453" t="s">
        <v>2022</v>
      </c>
      <c r="L453" t="s">
        <v>143</v>
      </c>
      <c r="M453" t="s">
        <v>1102</v>
      </c>
      <c r="N453" t="s">
        <v>851</v>
      </c>
    </row>
    <row r="454" spans="1:14">
      <c r="C454" t="s">
        <v>885</v>
      </c>
      <c r="D454">
        <v>3.6299999999999999E-4</v>
      </c>
      <c r="E454">
        <v>3.6299999999999999E-4</v>
      </c>
      <c r="F454" t="str">
        <f t="shared" ref="F454:F517" si="14">IF(A454="",F453,B454)</f>
        <v>HTBエナジー(株)</v>
      </c>
      <c r="G454" t="str">
        <f t="shared" ref="G454:G517" si="15">F454&amp;"_"&amp;C454</f>
        <v>HTBエナジー(株)_(参考値)事業者全体</v>
      </c>
      <c r="I454" t="s">
        <v>1909</v>
      </c>
      <c r="J454" t="s">
        <v>2100</v>
      </c>
      <c r="K454" t="s">
        <v>1998</v>
      </c>
      <c r="L454" t="s">
        <v>896</v>
      </c>
      <c r="M454" t="s">
        <v>1716</v>
      </c>
      <c r="N454" t="s">
        <v>463</v>
      </c>
    </row>
    <row r="455" spans="1:14">
      <c r="A455" t="s">
        <v>764</v>
      </c>
      <c r="B455" t="s">
        <v>102</v>
      </c>
      <c r="D455">
        <v>6.1600000000000001E-4</v>
      </c>
      <c r="E455">
        <v>6.1600000000000001E-4</v>
      </c>
      <c r="F455" t="str">
        <f t="shared" si="14"/>
        <v>(株)アシストワンエナジー</v>
      </c>
      <c r="G455" t="str">
        <f t="shared" si="15"/>
        <v>(株)アシストワンエナジー_</v>
      </c>
      <c r="I455" t="s">
        <v>1910</v>
      </c>
      <c r="J455" t="s">
        <v>2101</v>
      </c>
      <c r="K455" t="s">
        <v>2014</v>
      </c>
      <c r="L455" t="s">
        <v>247</v>
      </c>
      <c r="M455" t="s">
        <v>1432</v>
      </c>
      <c r="N455" t="s">
        <v>645</v>
      </c>
    </row>
    <row r="456" spans="1:14">
      <c r="A456" t="s">
        <v>763</v>
      </c>
      <c r="B456" t="s">
        <v>117</v>
      </c>
      <c r="D456">
        <v>6.4800000000000003E-4</v>
      </c>
      <c r="E456">
        <v>6.4800000000000003E-4</v>
      </c>
      <c r="F456" t="str">
        <f t="shared" si="14"/>
        <v>(株)フソウ・エナジー</v>
      </c>
      <c r="G456" t="str">
        <f t="shared" si="15"/>
        <v>(株)フソウ・エナジー_</v>
      </c>
      <c r="I456" t="s">
        <v>884</v>
      </c>
      <c r="J456" t="s">
        <v>1734</v>
      </c>
      <c r="K456" t="s">
        <v>1735</v>
      </c>
      <c r="L456" t="s">
        <v>270</v>
      </c>
      <c r="M456" t="s">
        <v>1484</v>
      </c>
      <c r="N456" t="s">
        <v>611</v>
      </c>
    </row>
    <row r="457" spans="1:14">
      <c r="A457" t="s">
        <v>762</v>
      </c>
      <c r="B457" t="s">
        <v>127</v>
      </c>
      <c r="C457" t="s">
        <v>365</v>
      </c>
      <c r="D457">
        <v>0</v>
      </c>
      <c r="E457">
        <v>0</v>
      </c>
      <c r="F457" t="str">
        <f t="shared" si="14"/>
        <v>湘南電力(株)</v>
      </c>
      <c r="G457" t="str">
        <f t="shared" si="15"/>
        <v>湘南電力(株)_メニューA</v>
      </c>
      <c r="I457" t="s">
        <v>883</v>
      </c>
      <c r="J457" t="s">
        <v>1736</v>
      </c>
      <c r="K457" t="s">
        <v>1737</v>
      </c>
      <c r="L457" t="s">
        <v>277</v>
      </c>
      <c r="M457" t="s">
        <v>1501</v>
      </c>
      <c r="N457" t="s">
        <v>597</v>
      </c>
    </row>
    <row r="458" spans="1:14">
      <c r="C458" t="s">
        <v>331</v>
      </c>
      <c r="D458">
        <v>5.4699999999999996E-4</v>
      </c>
      <c r="E458">
        <v>5.4699999999999996E-4</v>
      </c>
      <c r="F458" t="str">
        <f t="shared" si="14"/>
        <v>湘南電力(株)</v>
      </c>
      <c r="G458" t="str">
        <f t="shared" si="15"/>
        <v>湘南電力(株)_メニューB(残差)</v>
      </c>
      <c r="I458" t="s">
        <v>1912</v>
      </c>
      <c r="J458" t="s">
        <v>2102</v>
      </c>
      <c r="K458" t="s">
        <v>2098</v>
      </c>
      <c r="L458" t="s">
        <v>236</v>
      </c>
      <c r="M458" t="s">
        <v>1406</v>
      </c>
      <c r="N458" t="s">
        <v>662</v>
      </c>
    </row>
    <row r="459" spans="1:14">
      <c r="C459" t="s">
        <v>885</v>
      </c>
      <c r="D459">
        <v>5.0600000000000005E-4</v>
      </c>
      <c r="E459">
        <v>5.0600000000000005E-4</v>
      </c>
      <c r="F459" t="str">
        <f t="shared" si="14"/>
        <v>湘南電力(株)</v>
      </c>
      <c r="G459" t="str">
        <f t="shared" si="15"/>
        <v>湘南電力(株)_(参考値)事業者全体</v>
      </c>
      <c r="I459" t="s">
        <v>1914</v>
      </c>
      <c r="J459" t="s">
        <v>1992</v>
      </c>
      <c r="K459" t="s">
        <v>1992</v>
      </c>
      <c r="L459" t="s">
        <v>158</v>
      </c>
      <c r="M459" t="s">
        <v>1114</v>
      </c>
      <c r="N459" t="s">
        <v>843</v>
      </c>
    </row>
    <row r="460" spans="1:14">
      <c r="A460" t="s">
        <v>761</v>
      </c>
      <c r="B460" t="s">
        <v>1019</v>
      </c>
      <c r="D460">
        <v>5.7600000000000001E-4</v>
      </c>
      <c r="E460">
        <v>5.7600000000000001E-4</v>
      </c>
      <c r="F460" t="str">
        <f t="shared" si="14"/>
        <v>大東建託パートナーズ(株)</v>
      </c>
      <c r="G460" t="str">
        <f t="shared" si="15"/>
        <v>大東建託パートナーズ(株)_</v>
      </c>
      <c r="I460" t="s">
        <v>1796</v>
      </c>
      <c r="J460" t="s">
        <v>1828</v>
      </c>
      <c r="K460" t="s">
        <v>1797</v>
      </c>
      <c r="L460" t="s">
        <v>946</v>
      </c>
      <c r="M460" t="s">
        <v>1633</v>
      </c>
      <c r="N460" t="s">
        <v>517</v>
      </c>
    </row>
    <row r="461" spans="1:14">
      <c r="A461" t="s">
        <v>760</v>
      </c>
      <c r="B461" t="s">
        <v>1978</v>
      </c>
      <c r="C461" t="s">
        <v>365</v>
      </c>
      <c r="D461">
        <v>0</v>
      </c>
      <c r="E461">
        <v>0</v>
      </c>
      <c r="F461" t="str">
        <f t="shared" si="14"/>
        <v>Japan電力(株)</v>
      </c>
      <c r="G461" t="str">
        <f t="shared" si="15"/>
        <v>Japan電力(株)_メニューA</v>
      </c>
      <c r="I461" t="s">
        <v>882</v>
      </c>
      <c r="J461" t="s">
        <v>1738</v>
      </c>
      <c r="K461" t="s">
        <v>1739</v>
      </c>
      <c r="L461" t="s">
        <v>889</v>
      </c>
      <c r="M461" t="s">
        <v>1729</v>
      </c>
      <c r="N461" t="s">
        <v>455</v>
      </c>
    </row>
    <row r="462" spans="1:14">
      <c r="C462" t="s">
        <v>331</v>
      </c>
      <c r="D462">
        <v>4.2099999999999999E-4</v>
      </c>
      <c r="E462">
        <v>4.2099999999999999E-4</v>
      </c>
      <c r="F462" t="str">
        <f t="shared" si="14"/>
        <v>Japan電力(株)</v>
      </c>
      <c r="G462" t="str">
        <f t="shared" si="15"/>
        <v>Japan電力(株)_メニューB(残差)</v>
      </c>
      <c r="I462" t="s">
        <v>881</v>
      </c>
      <c r="J462" t="s">
        <v>1740</v>
      </c>
      <c r="K462" t="s">
        <v>1741</v>
      </c>
      <c r="L462" t="s">
        <v>174</v>
      </c>
      <c r="M462" t="s">
        <v>1195</v>
      </c>
      <c r="N462" t="s">
        <v>799</v>
      </c>
    </row>
    <row r="463" spans="1:14">
      <c r="C463" t="s">
        <v>885</v>
      </c>
      <c r="D463">
        <v>3.9199999999999999E-4</v>
      </c>
      <c r="E463">
        <v>3.9199999999999999E-4</v>
      </c>
      <c r="F463" t="str">
        <f t="shared" si="14"/>
        <v>Japan電力(株)</v>
      </c>
      <c r="G463" t="str">
        <f t="shared" si="15"/>
        <v>Japan電力(株)_(参考値)事業者全体</v>
      </c>
      <c r="I463" t="s">
        <v>1788</v>
      </c>
      <c r="J463" t="s">
        <v>1829</v>
      </c>
      <c r="K463" t="s">
        <v>1789</v>
      </c>
      <c r="L463" t="s">
        <v>285</v>
      </c>
      <c r="M463" t="s">
        <v>1519</v>
      </c>
      <c r="N463" t="s">
        <v>586</v>
      </c>
    </row>
    <row r="464" spans="1:14">
      <c r="A464" t="s">
        <v>759</v>
      </c>
      <c r="B464" t="s">
        <v>1018</v>
      </c>
      <c r="C464" t="s">
        <v>365</v>
      </c>
      <c r="D464">
        <v>4.2499999999999998E-4</v>
      </c>
      <c r="E464">
        <v>4.2499999999999998E-4</v>
      </c>
      <c r="F464" t="str">
        <f t="shared" si="14"/>
        <v>電源開発(株)</v>
      </c>
      <c r="G464" t="str">
        <f t="shared" si="15"/>
        <v>電源開発(株)_メニューA</v>
      </c>
      <c r="I464" t="s">
        <v>880</v>
      </c>
      <c r="J464" t="s">
        <v>1742</v>
      </c>
      <c r="K464" t="s">
        <v>1743</v>
      </c>
      <c r="L464" t="s">
        <v>892</v>
      </c>
      <c r="M464" t="s">
        <v>1724</v>
      </c>
      <c r="N464" t="s">
        <v>458</v>
      </c>
    </row>
    <row r="465" spans="1:14">
      <c r="C465" t="s">
        <v>331</v>
      </c>
      <c r="D465">
        <v>4.2200000000000001E-4</v>
      </c>
      <c r="E465">
        <v>4.2200000000000001E-4</v>
      </c>
      <c r="F465" t="str">
        <f t="shared" si="14"/>
        <v>電源開発(株)</v>
      </c>
      <c r="G465" t="str">
        <f t="shared" si="15"/>
        <v>電源開発(株)_メニューB(残差)</v>
      </c>
      <c r="I465" t="s">
        <v>1801</v>
      </c>
      <c r="J465" t="s">
        <v>1830</v>
      </c>
      <c r="K465" t="s">
        <v>1802</v>
      </c>
      <c r="L465" t="s">
        <v>949</v>
      </c>
      <c r="M465" t="s">
        <v>1627</v>
      </c>
      <c r="N465" t="s">
        <v>520</v>
      </c>
    </row>
    <row r="466" spans="1:14">
      <c r="C466" t="s">
        <v>885</v>
      </c>
      <c r="D466">
        <v>4.2200000000000001E-4</v>
      </c>
      <c r="E466">
        <v>4.2200000000000001E-4</v>
      </c>
      <c r="F466" t="str">
        <f t="shared" si="14"/>
        <v>電源開発(株)</v>
      </c>
      <c r="G466" t="str">
        <f t="shared" si="15"/>
        <v>電源開発(株)_(参考値)事業者全体</v>
      </c>
      <c r="I466" t="s">
        <v>1916</v>
      </c>
      <c r="J466" t="s">
        <v>2103</v>
      </c>
      <c r="K466" t="s">
        <v>2094</v>
      </c>
      <c r="L466" t="s">
        <v>144</v>
      </c>
      <c r="M466" t="s">
        <v>1116</v>
      </c>
      <c r="N466" t="s">
        <v>842</v>
      </c>
    </row>
    <row r="467" spans="1:14">
      <c r="A467" t="s">
        <v>758</v>
      </c>
      <c r="B467" t="s">
        <v>130</v>
      </c>
      <c r="C467" t="s">
        <v>365</v>
      </c>
      <c r="D467">
        <v>2.9599999999999998E-4</v>
      </c>
      <c r="E467">
        <v>2.9599999999999998E-4</v>
      </c>
      <c r="F467" t="str">
        <f t="shared" si="14"/>
        <v>鈴与商事(株)</v>
      </c>
      <c r="G467" t="str">
        <f t="shared" si="15"/>
        <v>鈴与商事(株)_メニューA</v>
      </c>
      <c r="I467" t="s">
        <v>1918</v>
      </c>
      <c r="J467" t="s">
        <v>2104</v>
      </c>
      <c r="K467" t="s">
        <v>2044</v>
      </c>
      <c r="L467" t="s">
        <v>145</v>
      </c>
      <c r="M467" t="s">
        <v>1077</v>
      </c>
      <c r="N467" t="s">
        <v>866</v>
      </c>
    </row>
    <row r="468" spans="1:14">
      <c r="C468" t="s">
        <v>886</v>
      </c>
      <c r="D468">
        <v>0</v>
      </c>
      <c r="E468">
        <v>0</v>
      </c>
      <c r="F468" t="str">
        <f t="shared" si="14"/>
        <v>鈴与商事(株)</v>
      </c>
      <c r="G468" t="str">
        <f t="shared" si="15"/>
        <v>鈴与商事(株)_メニューB</v>
      </c>
      <c r="I468" t="s">
        <v>1810</v>
      </c>
      <c r="J468" t="s">
        <v>1831</v>
      </c>
      <c r="K468" t="s">
        <v>1811</v>
      </c>
      <c r="L468" t="s">
        <v>1912</v>
      </c>
      <c r="M468" t="s">
        <v>2098</v>
      </c>
      <c r="N468" t="s">
        <v>1911</v>
      </c>
    </row>
    <row r="469" spans="1:14">
      <c r="C469" t="s">
        <v>921</v>
      </c>
      <c r="D469">
        <v>0</v>
      </c>
      <c r="E469">
        <v>0</v>
      </c>
      <c r="F469" t="str">
        <f t="shared" si="14"/>
        <v>鈴与商事(株)</v>
      </c>
      <c r="G469" t="str">
        <f t="shared" si="15"/>
        <v>鈴与商事(株)_メニューC</v>
      </c>
      <c r="I469" t="s">
        <v>1819</v>
      </c>
      <c r="J469" t="s">
        <v>1832</v>
      </c>
      <c r="K469" t="s">
        <v>1820</v>
      </c>
      <c r="L469" t="s">
        <v>961</v>
      </c>
      <c r="M469" t="s">
        <v>1606</v>
      </c>
      <c r="N469" t="s">
        <v>534</v>
      </c>
    </row>
    <row r="470" spans="1:14">
      <c r="C470" t="s">
        <v>920</v>
      </c>
      <c r="D470">
        <v>5.2999999999999998E-4</v>
      </c>
      <c r="E470">
        <v>5.2999999999999998E-4</v>
      </c>
      <c r="F470" t="str">
        <f t="shared" si="14"/>
        <v>鈴与商事(株)</v>
      </c>
      <c r="G470" t="str">
        <f t="shared" si="15"/>
        <v>鈴与商事(株)_メニューD</v>
      </c>
      <c r="I470" t="s">
        <v>1833</v>
      </c>
      <c r="J470" t="s">
        <v>1834</v>
      </c>
      <c r="K470" t="s">
        <v>1835</v>
      </c>
      <c r="L470" t="s">
        <v>977</v>
      </c>
      <c r="M470" t="s">
        <v>1577</v>
      </c>
      <c r="N470" t="s">
        <v>552</v>
      </c>
    </row>
    <row r="471" spans="1:14">
      <c r="C471" t="s">
        <v>919</v>
      </c>
      <c r="D471">
        <v>5.1999999999999995E-4</v>
      </c>
      <c r="E471">
        <v>5.1999999999999995E-4</v>
      </c>
      <c r="F471" t="str">
        <f t="shared" si="14"/>
        <v>鈴与商事(株)</v>
      </c>
      <c r="G471" t="str">
        <f t="shared" si="15"/>
        <v>鈴与商事(株)_メニューE</v>
      </c>
      <c r="I471" t="s">
        <v>1920</v>
      </c>
      <c r="J471" t="s">
        <v>2105</v>
      </c>
      <c r="K471" t="s">
        <v>2063</v>
      </c>
      <c r="L471" t="s">
        <v>1822</v>
      </c>
      <c r="M471" t="s">
        <v>1823</v>
      </c>
      <c r="N471" t="s">
        <v>1824</v>
      </c>
    </row>
    <row r="472" spans="1:14">
      <c r="C472" t="s">
        <v>918</v>
      </c>
      <c r="D472">
        <v>4.6999999999999999E-4</v>
      </c>
      <c r="E472">
        <v>4.6999999999999999E-4</v>
      </c>
      <c r="F472" t="str">
        <f t="shared" si="14"/>
        <v>鈴与商事(株)</v>
      </c>
      <c r="G472" t="str">
        <f t="shared" si="15"/>
        <v>鈴与商事(株)_メニューF</v>
      </c>
      <c r="I472" t="s">
        <v>1817</v>
      </c>
      <c r="J472" t="s">
        <v>1836</v>
      </c>
      <c r="K472" t="s">
        <v>1818</v>
      </c>
      <c r="L472" t="s">
        <v>207</v>
      </c>
      <c r="M472" t="s">
        <v>1317</v>
      </c>
      <c r="N472" t="s">
        <v>720</v>
      </c>
    </row>
    <row r="473" spans="1:14">
      <c r="C473" t="s">
        <v>1011</v>
      </c>
      <c r="D473">
        <v>0</v>
      </c>
      <c r="E473">
        <v>0</v>
      </c>
      <c r="F473" t="str">
        <f t="shared" si="14"/>
        <v>鈴与商事(株)</v>
      </c>
      <c r="G473" t="str">
        <f t="shared" si="15"/>
        <v>鈴与商事(株)_メニューG</v>
      </c>
      <c r="I473" t="s">
        <v>1922</v>
      </c>
      <c r="J473" t="s">
        <v>1977</v>
      </c>
      <c r="K473" t="s">
        <v>1977</v>
      </c>
      <c r="L473" t="s">
        <v>2183</v>
      </c>
      <c r="M473" t="s">
        <v>2359</v>
      </c>
      <c r="N473" t="s">
        <v>710</v>
      </c>
    </row>
    <row r="474" spans="1:14">
      <c r="C474" t="s">
        <v>1033</v>
      </c>
      <c r="D474">
        <v>6.4899999999999995E-4</v>
      </c>
      <c r="E474">
        <v>6.3900000000000003E-4</v>
      </c>
      <c r="F474" t="str">
        <f t="shared" si="14"/>
        <v>鈴与商事(株)</v>
      </c>
      <c r="G474" t="str">
        <f t="shared" si="15"/>
        <v>鈴与商事(株)_メニューH(残差)</v>
      </c>
      <c r="I474" t="s">
        <v>2247</v>
      </c>
      <c r="J474" t="s">
        <v>2336</v>
      </c>
      <c r="K474" t="s">
        <v>2392</v>
      </c>
      <c r="L474" t="s">
        <v>994</v>
      </c>
      <c r="M474" t="s">
        <v>1505</v>
      </c>
      <c r="N474" t="s">
        <v>595</v>
      </c>
    </row>
    <row r="475" spans="1:14">
      <c r="C475" t="s">
        <v>885</v>
      </c>
      <c r="D475">
        <v>4.7699999999999999E-4</v>
      </c>
      <c r="E475">
        <v>4.73E-4</v>
      </c>
      <c r="F475" t="str">
        <f t="shared" si="14"/>
        <v>鈴与商事(株)</v>
      </c>
      <c r="G475" t="str">
        <f t="shared" si="15"/>
        <v>鈴与商事(株)_(参考値)事業者全体</v>
      </c>
      <c r="I475" t="s">
        <v>1924</v>
      </c>
      <c r="J475" t="s">
        <v>1975</v>
      </c>
      <c r="K475" t="s">
        <v>1975</v>
      </c>
      <c r="L475" t="s">
        <v>146</v>
      </c>
      <c r="M475" t="s">
        <v>1290</v>
      </c>
      <c r="N475" t="s">
        <v>740</v>
      </c>
    </row>
    <row r="476" spans="1:14">
      <c r="A476" t="s">
        <v>757</v>
      </c>
      <c r="B476" t="s">
        <v>1017</v>
      </c>
      <c r="C476" t="s">
        <v>365</v>
      </c>
      <c r="D476">
        <v>0</v>
      </c>
      <c r="E476">
        <v>0</v>
      </c>
      <c r="F476" t="str">
        <f t="shared" si="14"/>
        <v>ワタミエナジー(株)</v>
      </c>
      <c r="G476" t="str">
        <f t="shared" si="15"/>
        <v>ワタミエナジー(株)_メニューA</v>
      </c>
      <c r="I476" t="s">
        <v>1794</v>
      </c>
      <c r="J476" t="s">
        <v>1837</v>
      </c>
      <c r="K476" t="s">
        <v>1795</v>
      </c>
      <c r="L476" t="s">
        <v>147</v>
      </c>
      <c r="M476" t="s">
        <v>1223</v>
      </c>
      <c r="N476" t="s">
        <v>781</v>
      </c>
    </row>
    <row r="477" spans="1:14">
      <c r="C477" t="s">
        <v>331</v>
      </c>
      <c r="D477">
        <v>6.2799999999999998E-4</v>
      </c>
      <c r="E477">
        <v>6.2799999999999998E-4</v>
      </c>
      <c r="F477" t="str">
        <f t="shared" si="14"/>
        <v>ワタミエナジー(株)</v>
      </c>
      <c r="G477" t="str">
        <f t="shared" si="15"/>
        <v>ワタミエナジー(株)_メニューB(残差)</v>
      </c>
      <c r="I477" t="s">
        <v>1925</v>
      </c>
      <c r="J477" t="s">
        <v>2106</v>
      </c>
      <c r="K477" t="s">
        <v>2115</v>
      </c>
      <c r="L477" t="s">
        <v>296</v>
      </c>
      <c r="M477" t="s">
        <v>1547</v>
      </c>
      <c r="N477" t="s">
        <v>570</v>
      </c>
    </row>
    <row r="478" spans="1:14">
      <c r="C478" t="s">
        <v>885</v>
      </c>
      <c r="D478">
        <v>4.95E-4</v>
      </c>
      <c r="E478">
        <v>4.95E-4</v>
      </c>
      <c r="F478" t="str">
        <f t="shared" si="14"/>
        <v>ワタミエナジー(株)</v>
      </c>
      <c r="G478" t="str">
        <f t="shared" si="15"/>
        <v>ワタミエナジー(株)_(参考値)事業者全体</v>
      </c>
      <c r="I478" t="s">
        <v>1799</v>
      </c>
      <c r="J478" t="s">
        <v>1838</v>
      </c>
      <c r="K478" t="s">
        <v>1800</v>
      </c>
      <c r="L478" t="s">
        <v>253</v>
      </c>
      <c r="M478" t="s">
        <v>1444</v>
      </c>
      <c r="N478" t="s">
        <v>639</v>
      </c>
    </row>
    <row r="479" spans="1:14">
      <c r="A479" t="s">
        <v>756</v>
      </c>
      <c r="B479" t="s">
        <v>191</v>
      </c>
      <c r="D479">
        <v>3.7100000000000002E-4</v>
      </c>
      <c r="E479">
        <v>3.7100000000000002E-4</v>
      </c>
      <c r="F479" t="str">
        <f t="shared" si="14"/>
        <v>(株)パルシステム電力</v>
      </c>
      <c r="G479" t="str">
        <f t="shared" si="15"/>
        <v>(株)パルシステム電力_</v>
      </c>
      <c r="I479" t="s">
        <v>1808</v>
      </c>
      <c r="J479" t="s">
        <v>1839</v>
      </c>
      <c r="K479" t="s">
        <v>1809</v>
      </c>
      <c r="L479" t="s">
        <v>2184</v>
      </c>
      <c r="M479" t="s">
        <v>1338</v>
      </c>
      <c r="N479" t="s">
        <v>708</v>
      </c>
    </row>
    <row r="480" spans="1:14">
      <c r="A480" t="s">
        <v>755</v>
      </c>
      <c r="B480" t="s">
        <v>1859</v>
      </c>
      <c r="C480" t="s">
        <v>365</v>
      </c>
      <c r="D480">
        <v>0</v>
      </c>
      <c r="E480">
        <v>0</v>
      </c>
      <c r="F480" t="str">
        <f t="shared" si="14"/>
        <v>SBパワー(株)</v>
      </c>
      <c r="G480" t="str">
        <f t="shared" si="15"/>
        <v>SBパワー(株)_メニューA</v>
      </c>
      <c r="I480" t="s">
        <v>1927</v>
      </c>
      <c r="J480" t="s">
        <v>2010</v>
      </c>
      <c r="K480" t="s">
        <v>2010</v>
      </c>
      <c r="L480" t="s">
        <v>251</v>
      </c>
      <c r="M480" t="s">
        <v>1440</v>
      </c>
      <c r="N480" t="s">
        <v>641</v>
      </c>
    </row>
    <row r="481" spans="1:14">
      <c r="C481" t="s">
        <v>886</v>
      </c>
      <c r="D481">
        <v>0</v>
      </c>
      <c r="E481">
        <v>0</v>
      </c>
      <c r="F481" t="str">
        <f t="shared" si="14"/>
        <v>SBパワー(株)</v>
      </c>
      <c r="G481" t="str">
        <f t="shared" si="15"/>
        <v>SBパワー(株)_メニューB</v>
      </c>
      <c r="I481" t="s">
        <v>2057</v>
      </c>
      <c r="J481" t="s">
        <v>2107</v>
      </c>
      <c r="K481" t="s">
        <v>2058</v>
      </c>
      <c r="L481" t="s">
        <v>256</v>
      </c>
      <c r="M481" t="s">
        <v>1452</v>
      </c>
      <c r="N481" t="s">
        <v>634</v>
      </c>
    </row>
    <row r="482" spans="1:14">
      <c r="C482" t="s">
        <v>921</v>
      </c>
      <c r="D482">
        <v>1.66E-4</v>
      </c>
      <c r="E482">
        <v>1.66E-4</v>
      </c>
      <c r="F482" t="str">
        <f t="shared" si="14"/>
        <v>SBパワー(株)</v>
      </c>
      <c r="G482" t="str">
        <f t="shared" si="15"/>
        <v>SBパワー(株)_メニューC</v>
      </c>
      <c r="I482" t="s">
        <v>1780</v>
      </c>
      <c r="J482" t="s">
        <v>1840</v>
      </c>
      <c r="K482" t="s">
        <v>1781</v>
      </c>
      <c r="L482" t="s">
        <v>901</v>
      </c>
      <c r="M482" t="s">
        <v>1708</v>
      </c>
      <c r="N482" t="s">
        <v>469</v>
      </c>
    </row>
    <row r="483" spans="1:14">
      <c r="C483" t="s">
        <v>920</v>
      </c>
      <c r="D483">
        <v>3.8999999999999999E-4</v>
      </c>
      <c r="E483">
        <v>3.8999999999999999E-4</v>
      </c>
      <c r="F483" t="str">
        <f t="shared" si="14"/>
        <v>SBパワー(株)</v>
      </c>
      <c r="G483" t="str">
        <f t="shared" si="15"/>
        <v>SBパワー(株)_メニューD</v>
      </c>
      <c r="I483" t="s">
        <v>1930</v>
      </c>
      <c r="J483" t="s">
        <v>2109</v>
      </c>
      <c r="K483" t="s">
        <v>2068</v>
      </c>
      <c r="L483" t="s">
        <v>998</v>
      </c>
      <c r="M483" t="s">
        <v>1448</v>
      </c>
      <c r="N483" t="s">
        <v>636</v>
      </c>
    </row>
    <row r="484" spans="1:14">
      <c r="C484" t="s">
        <v>993</v>
      </c>
      <c r="D484">
        <v>6.5899999999999997E-4</v>
      </c>
      <c r="E484">
        <v>6.5899999999999997E-4</v>
      </c>
      <c r="F484" t="str">
        <f t="shared" si="14"/>
        <v>SBパワー(株)</v>
      </c>
      <c r="G484" t="str">
        <f t="shared" si="15"/>
        <v>SBパワー(株)_メニューE(残差)</v>
      </c>
      <c r="I484" t="s">
        <v>2083</v>
      </c>
      <c r="J484" t="s">
        <v>2110</v>
      </c>
      <c r="K484" t="s">
        <v>2084</v>
      </c>
      <c r="L484" t="s">
        <v>148</v>
      </c>
      <c r="M484" t="s">
        <v>1247</v>
      </c>
      <c r="N484" t="s">
        <v>767</v>
      </c>
    </row>
    <row r="485" spans="1:14">
      <c r="C485" t="s">
        <v>885</v>
      </c>
      <c r="D485">
        <v>6.2E-4</v>
      </c>
      <c r="E485">
        <v>6.2E-4</v>
      </c>
      <c r="F485" t="str">
        <f t="shared" si="14"/>
        <v>SBパワー(株)</v>
      </c>
      <c r="G485" t="str">
        <f t="shared" si="15"/>
        <v>SBパワー(株)_(参考値)事業者全体</v>
      </c>
      <c r="I485" t="s">
        <v>1932</v>
      </c>
      <c r="J485" t="s">
        <v>2111</v>
      </c>
      <c r="K485" t="s">
        <v>2043</v>
      </c>
      <c r="L485" t="s">
        <v>907</v>
      </c>
      <c r="M485" t="s">
        <v>1696</v>
      </c>
      <c r="N485" t="s">
        <v>475</v>
      </c>
    </row>
    <row r="486" spans="1:14">
      <c r="A486" t="s">
        <v>754</v>
      </c>
      <c r="B486" t="s">
        <v>1860</v>
      </c>
      <c r="C486" t="s">
        <v>365</v>
      </c>
      <c r="D486">
        <v>0</v>
      </c>
      <c r="E486">
        <v>0</v>
      </c>
      <c r="F486" t="str">
        <f t="shared" si="14"/>
        <v>NFパワーサービス(株)</v>
      </c>
      <c r="G486" t="str">
        <f t="shared" si="15"/>
        <v>NFパワーサービス(株)_メニューA</v>
      </c>
      <c r="I486" t="s">
        <v>1934</v>
      </c>
      <c r="J486" t="s">
        <v>2112</v>
      </c>
      <c r="K486" t="s">
        <v>2051</v>
      </c>
      <c r="L486" t="s">
        <v>975</v>
      </c>
      <c r="M486" t="s">
        <v>1579</v>
      </c>
      <c r="N486" t="s">
        <v>976</v>
      </c>
    </row>
    <row r="487" spans="1:14">
      <c r="C487" t="s">
        <v>331</v>
      </c>
      <c r="D487">
        <v>3.8699999999999997E-4</v>
      </c>
      <c r="E487">
        <v>3.8699999999999997E-4</v>
      </c>
      <c r="F487" t="str">
        <f t="shared" si="14"/>
        <v>NFパワーサービス(株)</v>
      </c>
      <c r="G487" t="str">
        <f t="shared" si="15"/>
        <v>NFパワーサービス(株)_メニューB(残差)</v>
      </c>
      <c r="I487" t="s">
        <v>1936</v>
      </c>
      <c r="J487" t="s">
        <v>2114</v>
      </c>
      <c r="K487" t="s">
        <v>2081</v>
      </c>
      <c r="L487" t="s">
        <v>205</v>
      </c>
      <c r="M487" t="s">
        <v>1310</v>
      </c>
      <c r="N487" t="s">
        <v>726</v>
      </c>
    </row>
    <row r="488" spans="1:14">
      <c r="C488" t="s">
        <v>885</v>
      </c>
      <c r="D488">
        <v>2.9300000000000002E-4</v>
      </c>
      <c r="E488">
        <v>2.9300000000000002E-4</v>
      </c>
      <c r="F488" t="str">
        <f t="shared" si="14"/>
        <v>NFパワーサービス(株)</v>
      </c>
      <c r="G488" t="str">
        <f t="shared" si="15"/>
        <v>NFパワーサービス(株)_(参考値)事業者全体</v>
      </c>
      <c r="I488" t="s">
        <v>1938</v>
      </c>
      <c r="J488" t="s">
        <v>2116</v>
      </c>
      <c r="K488" t="s">
        <v>2070</v>
      </c>
      <c r="L488" t="s">
        <v>2284</v>
      </c>
      <c r="M488" t="s">
        <v>2420</v>
      </c>
      <c r="N488" t="s">
        <v>2283</v>
      </c>
    </row>
    <row r="489" spans="1:14">
      <c r="A489" t="s">
        <v>753</v>
      </c>
      <c r="B489" t="s">
        <v>192</v>
      </c>
      <c r="C489" t="s">
        <v>365</v>
      </c>
      <c r="D489">
        <v>2.9300000000000002E-4</v>
      </c>
      <c r="E489">
        <v>2.9300000000000002E-4</v>
      </c>
      <c r="F489" t="str">
        <f t="shared" si="14"/>
        <v>ひおき地域エネルギー(株)</v>
      </c>
      <c r="G489" t="str">
        <f t="shared" si="15"/>
        <v>ひおき地域エネルギー(株)_メニューA</v>
      </c>
      <c r="I489" t="s">
        <v>2250</v>
      </c>
      <c r="J489" t="s">
        <v>2250</v>
      </c>
      <c r="K489" t="s">
        <v>2394</v>
      </c>
      <c r="L489" t="s">
        <v>1006</v>
      </c>
      <c r="M489" t="s">
        <v>1356</v>
      </c>
      <c r="N489" t="s">
        <v>693</v>
      </c>
    </row>
    <row r="490" spans="1:14">
      <c r="C490" t="s">
        <v>886</v>
      </c>
      <c r="D490">
        <v>3.4000000000000002E-4</v>
      </c>
      <c r="E490">
        <v>3.4000000000000002E-4</v>
      </c>
      <c r="F490" t="str">
        <f t="shared" si="14"/>
        <v>ひおき地域エネルギー(株)</v>
      </c>
      <c r="G490" t="str">
        <f t="shared" si="15"/>
        <v>ひおき地域エネルギー(株)_メニューB</v>
      </c>
      <c r="I490" t="s">
        <v>2045</v>
      </c>
      <c r="J490" t="s">
        <v>2117</v>
      </c>
      <c r="K490" t="s">
        <v>2046</v>
      </c>
      <c r="L490" t="s">
        <v>952</v>
      </c>
      <c r="M490" t="s">
        <v>1621</v>
      </c>
      <c r="N490" t="s">
        <v>523</v>
      </c>
    </row>
    <row r="491" spans="1:14">
      <c r="C491" t="s">
        <v>921</v>
      </c>
      <c r="D491">
        <v>2.0599999999999999E-4</v>
      </c>
      <c r="E491">
        <v>2.0599999999999999E-4</v>
      </c>
      <c r="F491" t="str">
        <f t="shared" si="14"/>
        <v>ひおき地域エネルギー(株)</v>
      </c>
      <c r="G491" t="str">
        <f t="shared" si="15"/>
        <v>ひおき地域エネルギー(株)_メニューC</v>
      </c>
      <c r="I491" t="s">
        <v>2252</v>
      </c>
      <c r="J491" t="s">
        <v>2337</v>
      </c>
      <c r="K491" t="s">
        <v>2396</v>
      </c>
      <c r="L491" t="s">
        <v>905</v>
      </c>
      <c r="M491" t="s">
        <v>1700</v>
      </c>
      <c r="N491" t="s">
        <v>473</v>
      </c>
    </row>
    <row r="492" spans="1:14">
      <c r="C492" t="s">
        <v>920</v>
      </c>
      <c r="D492">
        <v>0</v>
      </c>
      <c r="E492">
        <v>0</v>
      </c>
      <c r="F492" t="str">
        <f t="shared" si="14"/>
        <v>ひおき地域エネルギー(株)</v>
      </c>
      <c r="G492" t="str">
        <f t="shared" si="15"/>
        <v>ひおき地域エネルギー(株)_メニューD</v>
      </c>
      <c r="I492" t="s">
        <v>2028</v>
      </c>
      <c r="J492" t="s">
        <v>2118</v>
      </c>
      <c r="K492" t="s">
        <v>2029</v>
      </c>
      <c r="L492" t="s">
        <v>969</v>
      </c>
      <c r="M492" t="s">
        <v>1591</v>
      </c>
      <c r="N492" t="s">
        <v>542</v>
      </c>
    </row>
    <row r="493" spans="1:14">
      <c r="C493" t="s">
        <v>993</v>
      </c>
      <c r="D493">
        <v>4.1399999999999998E-4</v>
      </c>
      <c r="E493">
        <v>4.1399999999999998E-4</v>
      </c>
      <c r="F493" t="str">
        <f t="shared" si="14"/>
        <v>ひおき地域エネルギー(株)</v>
      </c>
      <c r="G493" t="str">
        <f t="shared" si="15"/>
        <v>ひおき地域エネルギー(株)_メニューE(残差)</v>
      </c>
      <c r="I493" t="s">
        <v>2254</v>
      </c>
      <c r="J493" t="s">
        <v>2338</v>
      </c>
      <c r="K493" t="s">
        <v>2398</v>
      </c>
      <c r="L493" t="s">
        <v>218</v>
      </c>
      <c r="M493" t="s">
        <v>1362</v>
      </c>
      <c r="N493" t="s">
        <v>689</v>
      </c>
    </row>
    <row r="494" spans="1:14">
      <c r="C494" t="s">
        <v>885</v>
      </c>
      <c r="D494">
        <v>3.7300000000000001E-4</v>
      </c>
      <c r="E494">
        <v>3.7300000000000001E-4</v>
      </c>
      <c r="F494" t="str">
        <f t="shared" si="14"/>
        <v>ひおき地域エネルギー(株)</v>
      </c>
      <c r="G494" t="str">
        <f t="shared" si="15"/>
        <v>ひおき地域エネルギー(株)_(参考値)事業者全体</v>
      </c>
      <c r="I494" t="s">
        <v>1940</v>
      </c>
      <c r="J494" t="s">
        <v>2119</v>
      </c>
      <c r="K494" t="s">
        <v>2048</v>
      </c>
      <c r="L494" t="s">
        <v>2197</v>
      </c>
      <c r="M494" t="s">
        <v>2365</v>
      </c>
      <c r="N494" t="s">
        <v>638</v>
      </c>
    </row>
    <row r="495" spans="1:14">
      <c r="A495" t="s">
        <v>752</v>
      </c>
      <c r="B495" t="s">
        <v>151</v>
      </c>
      <c r="D495">
        <v>6.2200000000000005E-4</v>
      </c>
      <c r="E495">
        <v>6.2200000000000005E-4</v>
      </c>
      <c r="F495" t="str">
        <f t="shared" si="14"/>
        <v>和歌山電力(株)</v>
      </c>
      <c r="G495" t="str">
        <f t="shared" si="15"/>
        <v>和歌山電力(株)_</v>
      </c>
      <c r="I495" t="s">
        <v>1942</v>
      </c>
      <c r="J495" t="s">
        <v>2120</v>
      </c>
      <c r="K495" t="s">
        <v>2079</v>
      </c>
      <c r="L495" t="s">
        <v>149</v>
      </c>
      <c r="M495" t="s">
        <v>1059</v>
      </c>
      <c r="N495" t="s">
        <v>877</v>
      </c>
    </row>
    <row r="496" spans="1:14">
      <c r="A496" t="s">
        <v>751</v>
      </c>
      <c r="B496" t="s">
        <v>1861</v>
      </c>
      <c r="D496">
        <v>3.7199999999999999E-4</v>
      </c>
      <c r="E496">
        <v>3.7199999999999999E-4</v>
      </c>
      <c r="F496" t="str">
        <f t="shared" si="14"/>
        <v>日本瓦斯(株)(日本ガス(株))</v>
      </c>
      <c r="G496" t="str">
        <f t="shared" si="15"/>
        <v>日本瓦斯(株)(日本ガス(株))_</v>
      </c>
      <c r="I496" t="s">
        <v>1944</v>
      </c>
      <c r="J496" t="s">
        <v>2121</v>
      </c>
      <c r="K496" t="s">
        <v>2031</v>
      </c>
      <c r="L496" t="s">
        <v>245</v>
      </c>
      <c r="M496" t="s">
        <v>1426</v>
      </c>
      <c r="N496" t="s">
        <v>648</v>
      </c>
    </row>
    <row r="497" spans="1:14">
      <c r="A497" t="s">
        <v>750</v>
      </c>
      <c r="B497" t="s">
        <v>193</v>
      </c>
      <c r="C497" t="s">
        <v>365</v>
      </c>
      <c r="D497">
        <v>0</v>
      </c>
      <c r="E497">
        <v>0</v>
      </c>
      <c r="F497" t="str">
        <f t="shared" si="14"/>
        <v>九電みらいエナジー(株)</v>
      </c>
      <c r="G497" t="str">
        <f t="shared" si="15"/>
        <v>九電みらいエナジー(株)_メニューA</v>
      </c>
      <c r="I497" t="s">
        <v>1946</v>
      </c>
      <c r="J497" t="s">
        <v>2122</v>
      </c>
      <c r="K497" t="s">
        <v>2082</v>
      </c>
      <c r="L497" t="s">
        <v>2150</v>
      </c>
      <c r="M497" t="s">
        <v>1967</v>
      </c>
      <c r="N497" t="s">
        <v>865</v>
      </c>
    </row>
    <row r="498" spans="1:14">
      <c r="C498" t="s">
        <v>331</v>
      </c>
      <c r="D498">
        <v>4.5100000000000001E-4</v>
      </c>
      <c r="E498">
        <v>4.5100000000000001E-4</v>
      </c>
      <c r="F498" t="str">
        <f t="shared" si="14"/>
        <v>九電みらいエナジー(株)</v>
      </c>
      <c r="G498" t="str">
        <f t="shared" si="15"/>
        <v>九電みらいエナジー(株)_メニューB(残差)</v>
      </c>
      <c r="I498" t="s">
        <v>1948</v>
      </c>
      <c r="J498" t="s">
        <v>2123</v>
      </c>
      <c r="K498" t="s">
        <v>2095</v>
      </c>
      <c r="L498" t="s">
        <v>928</v>
      </c>
      <c r="M498" t="s">
        <v>1664</v>
      </c>
      <c r="N498" t="s">
        <v>499</v>
      </c>
    </row>
    <row r="499" spans="1:14">
      <c r="C499" t="s">
        <v>885</v>
      </c>
      <c r="D499">
        <v>4.3600000000000003E-4</v>
      </c>
      <c r="E499">
        <v>4.3600000000000003E-4</v>
      </c>
      <c r="F499" t="str">
        <f t="shared" si="14"/>
        <v>九電みらいエナジー(株)</v>
      </c>
      <c r="G499" t="str">
        <f t="shared" si="15"/>
        <v>九電みらいエナジー(株)_(参考値)事業者全体</v>
      </c>
      <c r="I499" t="s">
        <v>2256</v>
      </c>
      <c r="J499" t="s">
        <v>2339</v>
      </c>
      <c r="K499" t="s">
        <v>2400</v>
      </c>
      <c r="L499" t="s">
        <v>150</v>
      </c>
      <c r="M499" t="s">
        <v>1132</v>
      </c>
      <c r="N499" t="s">
        <v>833</v>
      </c>
    </row>
    <row r="500" spans="1:14">
      <c r="A500" t="s">
        <v>749</v>
      </c>
      <c r="B500" t="s">
        <v>116</v>
      </c>
      <c r="D500">
        <v>4.46E-4</v>
      </c>
      <c r="E500">
        <v>4.46E-4</v>
      </c>
      <c r="F500" t="str">
        <f t="shared" si="14"/>
        <v>(株)フォレストパワー</v>
      </c>
      <c r="G500" t="str">
        <f t="shared" si="15"/>
        <v>(株)フォレストパワー_</v>
      </c>
      <c r="I500" t="s">
        <v>2258</v>
      </c>
      <c r="J500" t="s">
        <v>2340</v>
      </c>
      <c r="K500" t="s">
        <v>2402</v>
      </c>
      <c r="L500" t="s">
        <v>965</v>
      </c>
      <c r="M500" t="s">
        <v>1599</v>
      </c>
      <c r="N500" t="s">
        <v>538</v>
      </c>
    </row>
    <row r="501" spans="1:14">
      <c r="A501" t="s">
        <v>748</v>
      </c>
      <c r="B501" t="s">
        <v>194</v>
      </c>
      <c r="D501">
        <v>4.1899999999999999E-4</v>
      </c>
      <c r="E501">
        <v>4.1899999999999999E-4</v>
      </c>
      <c r="F501" t="str">
        <f t="shared" si="14"/>
        <v>日高都市ガス(株)</v>
      </c>
      <c r="G501" t="str">
        <f t="shared" si="15"/>
        <v>日高都市ガス(株)_</v>
      </c>
      <c r="I501" t="s">
        <v>2260</v>
      </c>
      <c r="J501" t="s">
        <v>2260</v>
      </c>
      <c r="K501" t="s">
        <v>2404</v>
      </c>
      <c r="L501" t="s">
        <v>1857</v>
      </c>
      <c r="M501" t="s">
        <v>2108</v>
      </c>
      <c r="N501" t="s">
        <v>789</v>
      </c>
    </row>
    <row r="502" spans="1:14">
      <c r="A502" t="s">
        <v>747</v>
      </c>
      <c r="B502" t="s">
        <v>103</v>
      </c>
      <c r="C502" t="s">
        <v>365</v>
      </c>
      <c r="D502">
        <v>1.07E-4</v>
      </c>
      <c r="E502">
        <v>1.07E-4</v>
      </c>
      <c r="F502" t="str">
        <f t="shared" si="14"/>
        <v>(株)アドバンテック</v>
      </c>
      <c r="G502" t="str">
        <f t="shared" si="15"/>
        <v>(株)アドバンテック_メニューA</v>
      </c>
      <c r="I502" t="s">
        <v>2262</v>
      </c>
      <c r="J502" t="s">
        <v>2341</v>
      </c>
      <c r="K502" t="s">
        <v>2406</v>
      </c>
      <c r="L502" t="s">
        <v>2226</v>
      </c>
      <c r="M502" t="s">
        <v>2373</v>
      </c>
      <c r="N502" t="s">
        <v>2225</v>
      </c>
    </row>
    <row r="503" spans="1:14">
      <c r="C503" t="s">
        <v>885</v>
      </c>
      <c r="D503">
        <v>1.07E-4</v>
      </c>
      <c r="E503">
        <v>1.07E-4</v>
      </c>
      <c r="F503" t="str">
        <f t="shared" si="14"/>
        <v>(株)アドバンテック</v>
      </c>
      <c r="G503" t="str">
        <f t="shared" si="15"/>
        <v>(株)アドバンテック_(参考値)事業者全体</v>
      </c>
      <c r="I503" t="s">
        <v>2264</v>
      </c>
      <c r="J503" t="s">
        <v>2342</v>
      </c>
      <c r="K503" t="s">
        <v>2407</v>
      </c>
      <c r="L503" t="s">
        <v>2276</v>
      </c>
      <c r="M503" t="s">
        <v>2416</v>
      </c>
      <c r="N503" t="s">
        <v>2275</v>
      </c>
    </row>
    <row r="504" spans="1:14">
      <c r="A504" t="s">
        <v>746</v>
      </c>
      <c r="B504" t="s">
        <v>195</v>
      </c>
      <c r="C504" t="s">
        <v>365</v>
      </c>
      <c r="D504">
        <v>0</v>
      </c>
      <c r="E504">
        <v>0</v>
      </c>
      <c r="F504" t="str">
        <f t="shared" si="14"/>
        <v>ローカルエナジー(株)</v>
      </c>
      <c r="G504" t="str">
        <f t="shared" si="15"/>
        <v>ローカルエナジー(株)_メニューA</v>
      </c>
      <c r="I504" t="s">
        <v>2266</v>
      </c>
      <c r="J504" t="s">
        <v>2343</v>
      </c>
      <c r="K504" t="s">
        <v>2409</v>
      </c>
      <c r="L504" t="s">
        <v>118</v>
      </c>
      <c r="M504" t="s">
        <v>1176</v>
      </c>
      <c r="N504" t="s">
        <v>809</v>
      </c>
    </row>
    <row r="505" spans="1:14">
      <c r="C505" t="s">
        <v>331</v>
      </c>
      <c r="D505">
        <v>3.9300000000000001E-4</v>
      </c>
      <c r="E505">
        <v>3.9300000000000001E-4</v>
      </c>
      <c r="F505" t="str">
        <f t="shared" si="14"/>
        <v>ローカルエナジー(株)</v>
      </c>
      <c r="G505" t="str">
        <f t="shared" si="15"/>
        <v>ローカルエナジー(株)_メニューB(残差)</v>
      </c>
      <c r="I505" t="s">
        <v>2268</v>
      </c>
      <c r="J505" t="s">
        <v>2344</v>
      </c>
      <c r="K505" t="s">
        <v>2411</v>
      </c>
      <c r="L505" t="s">
        <v>899</v>
      </c>
      <c r="M505" t="s">
        <v>1712</v>
      </c>
      <c r="N505" t="s">
        <v>466</v>
      </c>
    </row>
    <row r="506" spans="1:14">
      <c r="C506" t="s">
        <v>885</v>
      </c>
      <c r="D506">
        <v>3.88E-4</v>
      </c>
      <c r="E506">
        <v>3.88E-4</v>
      </c>
      <c r="F506" t="str">
        <f t="shared" si="14"/>
        <v>ローカルエナジー(株)</v>
      </c>
      <c r="G506" t="str">
        <f t="shared" si="15"/>
        <v>ローカルエナジー(株)_(参考値)事業者全体</v>
      </c>
      <c r="I506" t="s">
        <v>2270</v>
      </c>
      <c r="J506" t="s">
        <v>2345</v>
      </c>
      <c r="K506" t="s">
        <v>2413</v>
      </c>
      <c r="L506" t="s">
        <v>1016</v>
      </c>
      <c r="M506" t="s">
        <v>1282</v>
      </c>
      <c r="N506" t="s">
        <v>744</v>
      </c>
    </row>
    <row r="507" spans="1:14">
      <c r="A507" t="s">
        <v>745</v>
      </c>
      <c r="B507" t="s">
        <v>97</v>
      </c>
      <c r="C507" t="s">
        <v>365</v>
      </c>
      <c r="D507">
        <v>0</v>
      </c>
      <c r="E507">
        <v>0</v>
      </c>
      <c r="F507" t="str">
        <f t="shared" si="14"/>
        <v>エネックス(株)</v>
      </c>
      <c r="G507" t="str">
        <f t="shared" si="15"/>
        <v>エネックス(株)_メニューA</v>
      </c>
      <c r="I507" t="s">
        <v>2272</v>
      </c>
      <c r="J507" t="s">
        <v>2346</v>
      </c>
      <c r="K507" t="s">
        <v>2346</v>
      </c>
      <c r="L507" t="s">
        <v>2193</v>
      </c>
      <c r="M507" t="s">
        <v>2113</v>
      </c>
      <c r="N507" t="s">
        <v>655</v>
      </c>
    </row>
    <row r="508" spans="1:14">
      <c r="C508" t="s">
        <v>886</v>
      </c>
      <c r="D508">
        <v>4.3800000000000002E-4</v>
      </c>
      <c r="E508">
        <v>4.3800000000000002E-4</v>
      </c>
      <c r="F508" t="str">
        <f t="shared" si="14"/>
        <v>エネックス(株)</v>
      </c>
      <c r="G508" t="str">
        <f t="shared" si="15"/>
        <v>エネックス(株)_メニューB</v>
      </c>
      <c r="I508" t="s">
        <v>2274</v>
      </c>
      <c r="J508" t="s">
        <v>2347</v>
      </c>
      <c r="K508" t="s">
        <v>2415</v>
      </c>
      <c r="L508" t="s">
        <v>1925</v>
      </c>
      <c r="M508" t="s">
        <v>2115</v>
      </c>
      <c r="N508" t="s">
        <v>1772</v>
      </c>
    </row>
    <row r="509" spans="1:14">
      <c r="C509" t="s">
        <v>885</v>
      </c>
      <c r="D509">
        <v>3.97E-4</v>
      </c>
      <c r="E509">
        <v>3.97E-4</v>
      </c>
      <c r="F509" t="str">
        <f t="shared" si="14"/>
        <v>エネックス(株)</v>
      </c>
      <c r="G509" t="str">
        <f t="shared" si="15"/>
        <v>エネックス(株)_(参考値)事業者全体</v>
      </c>
      <c r="I509" t="s">
        <v>2276</v>
      </c>
      <c r="J509" t="s">
        <v>2348</v>
      </c>
      <c r="K509" t="s">
        <v>2417</v>
      </c>
      <c r="L509" t="s">
        <v>911</v>
      </c>
      <c r="M509" t="s">
        <v>1689</v>
      </c>
      <c r="N509" t="s">
        <v>480</v>
      </c>
    </row>
    <row r="510" spans="1:14">
      <c r="A510" t="s">
        <v>744</v>
      </c>
      <c r="B510" t="s">
        <v>1016</v>
      </c>
      <c r="D510">
        <v>4.4900000000000002E-4</v>
      </c>
      <c r="E510">
        <v>4.4900000000000002E-4</v>
      </c>
      <c r="F510" t="str">
        <f t="shared" si="14"/>
        <v>(株)レクスポート</v>
      </c>
      <c r="G510" t="str">
        <f t="shared" si="15"/>
        <v>(株)レクスポート_</v>
      </c>
      <c r="I510" t="s">
        <v>2278</v>
      </c>
      <c r="J510" t="s">
        <v>2349</v>
      </c>
      <c r="K510" t="s">
        <v>2419</v>
      </c>
      <c r="L510" t="s">
        <v>195</v>
      </c>
      <c r="M510" t="s">
        <v>1278</v>
      </c>
      <c r="N510" t="s">
        <v>746</v>
      </c>
    </row>
    <row r="511" spans="1:14">
      <c r="A511" t="s">
        <v>743</v>
      </c>
      <c r="B511" t="s">
        <v>196</v>
      </c>
      <c r="C511" t="s">
        <v>365</v>
      </c>
      <c r="D511">
        <v>0</v>
      </c>
      <c r="E511">
        <v>0</v>
      </c>
      <c r="F511" t="str">
        <f t="shared" si="14"/>
        <v>なでしこ電力(株)</v>
      </c>
      <c r="G511" t="str">
        <f t="shared" si="15"/>
        <v>なでしこ電力(株)_メニューA</v>
      </c>
      <c r="I511" t="s">
        <v>2280</v>
      </c>
      <c r="J511" t="s">
        <v>2350</v>
      </c>
      <c r="K511" t="s">
        <v>2350</v>
      </c>
      <c r="L511" t="s">
        <v>250</v>
      </c>
      <c r="M511" t="s">
        <v>1438</v>
      </c>
      <c r="N511" t="s">
        <v>642</v>
      </c>
    </row>
    <row r="512" spans="1:14">
      <c r="C512" t="s">
        <v>331</v>
      </c>
      <c r="D512">
        <v>5.0199999999999995E-4</v>
      </c>
      <c r="E512">
        <v>5.0199999999999995E-4</v>
      </c>
      <c r="F512" t="str">
        <f t="shared" si="14"/>
        <v>なでしこ電力(株)</v>
      </c>
      <c r="G512" t="str">
        <f t="shared" si="15"/>
        <v>なでしこ電力(株)_メニューB(残差)</v>
      </c>
      <c r="I512" t="s">
        <v>2282</v>
      </c>
      <c r="J512" t="s">
        <v>2351</v>
      </c>
      <c r="K512" t="s">
        <v>2351</v>
      </c>
      <c r="L512" t="s">
        <v>151</v>
      </c>
      <c r="M512" t="s">
        <v>1268</v>
      </c>
      <c r="N512" t="s">
        <v>752</v>
      </c>
    </row>
    <row r="513" spans="1:14">
      <c r="C513" t="s">
        <v>885</v>
      </c>
      <c r="D513">
        <v>1.1E-4</v>
      </c>
      <c r="E513">
        <v>1.1E-4</v>
      </c>
      <c r="F513" t="str">
        <f t="shared" si="14"/>
        <v>なでしこ電力(株)</v>
      </c>
      <c r="G513" t="str">
        <f t="shared" si="15"/>
        <v>なでしこ電力(株)_(参考値)事業者全体</v>
      </c>
      <c r="I513" t="s">
        <v>2284</v>
      </c>
      <c r="J513" t="s">
        <v>2352</v>
      </c>
      <c r="K513" t="s">
        <v>2421</v>
      </c>
      <c r="L513" t="s">
        <v>989</v>
      </c>
      <c r="M513" t="s">
        <v>1549</v>
      </c>
      <c r="N513" t="s">
        <v>569</v>
      </c>
    </row>
    <row r="514" spans="1:14">
      <c r="A514" t="s">
        <v>742</v>
      </c>
      <c r="B514" t="s">
        <v>197</v>
      </c>
      <c r="C514" t="s">
        <v>365</v>
      </c>
      <c r="D514">
        <v>0</v>
      </c>
      <c r="E514">
        <v>0</v>
      </c>
      <c r="F514" t="str">
        <f t="shared" si="14"/>
        <v>日田グリーン電力(株)</v>
      </c>
      <c r="G514" t="str">
        <f t="shared" si="15"/>
        <v>日田グリーン電力(株)_メニューA</v>
      </c>
      <c r="I514" t="s">
        <v>2286</v>
      </c>
      <c r="J514" t="s">
        <v>2353</v>
      </c>
      <c r="K514" t="s">
        <v>2423</v>
      </c>
      <c r="L514" t="s">
        <v>1017</v>
      </c>
      <c r="M514" t="s">
        <v>1262</v>
      </c>
      <c r="N514" t="s">
        <v>757</v>
      </c>
    </row>
    <row r="515" spans="1:14">
      <c r="C515" t="s">
        <v>331</v>
      </c>
      <c r="D515">
        <v>4.2900000000000002E-4</v>
      </c>
      <c r="E515">
        <v>4.2900000000000002E-4</v>
      </c>
      <c r="F515" t="str">
        <f t="shared" si="14"/>
        <v>日田グリーン電力(株)</v>
      </c>
      <c r="G515" t="str">
        <f t="shared" si="15"/>
        <v>日田グリーン電力(株)_メニューB(残差)</v>
      </c>
      <c r="I515" t="s">
        <v>2288</v>
      </c>
      <c r="J515" t="s">
        <v>2354</v>
      </c>
      <c r="K515" t="s">
        <v>2425</v>
      </c>
      <c r="L515" t="s">
        <v>1833</v>
      </c>
      <c r="M515" t="s">
        <v>1835</v>
      </c>
      <c r="N515" t="s">
        <v>1768</v>
      </c>
    </row>
    <row r="516" spans="1:14">
      <c r="C516" t="s">
        <v>885</v>
      </c>
      <c r="D516">
        <v>4.2700000000000002E-4</v>
      </c>
      <c r="E516">
        <v>4.2700000000000002E-4</v>
      </c>
      <c r="F516" t="str">
        <f t="shared" si="14"/>
        <v>日田グリーン電力(株)</v>
      </c>
      <c r="G516" t="str">
        <f t="shared" si="15"/>
        <v>日田グリーン電力(株)_(参考値)事業者全体</v>
      </c>
    </row>
    <row r="517" spans="1:14">
      <c r="A517" t="s">
        <v>741</v>
      </c>
      <c r="B517" t="s">
        <v>198</v>
      </c>
      <c r="D517">
        <v>4.1899999999999999E-4</v>
      </c>
      <c r="E517">
        <v>4.1899999999999999E-4</v>
      </c>
      <c r="F517" t="str">
        <f t="shared" si="14"/>
        <v>埼玉ガス(株)</v>
      </c>
      <c r="G517" t="str">
        <f t="shared" si="15"/>
        <v>埼玉ガス(株)_</v>
      </c>
    </row>
    <row r="518" spans="1:14">
      <c r="A518" t="s">
        <v>740</v>
      </c>
      <c r="B518" t="s">
        <v>146</v>
      </c>
      <c r="D518">
        <v>4.08E-4</v>
      </c>
      <c r="E518">
        <v>4.08E-4</v>
      </c>
      <c r="F518" t="str">
        <f t="shared" ref="F518:F581" si="16">IF(A518="",F517,B518)</f>
        <v>宮崎パワーライン(株)</v>
      </c>
      <c r="G518" t="str">
        <f t="shared" ref="G518:G581" si="17">F518&amp;"_"&amp;C518</f>
        <v>宮崎パワーライン(株)_</v>
      </c>
    </row>
    <row r="519" spans="1:14">
      <c r="A519" t="s">
        <v>739</v>
      </c>
      <c r="B519" t="s">
        <v>199</v>
      </c>
      <c r="D519">
        <v>4.7199999999999998E-4</v>
      </c>
      <c r="E519">
        <v>4.7199999999999998E-4</v>
      </c>
      <c r="F519" t="str">
        <f t="shared" si="16"/>
        <v>(株)パワー・オプティマイザー</v>
      </c>
      <c r="G519" t="str">
        <f t="shared" si="17"/>
        <v>(株)パワー・オプティマイザー_</v>
      </c>
    </row>
    <row r="520" spans="1:14">
      <c r="A520" t="s">
        <v>738</v>
      </c>
      <c r="B520" t="s">
        <v>2179</v>
      </c>
      <c r="C520" t="s">
        <v>365</v>
      </c>
      <c r="D520">
        <v>0</v>
      </c>
      <c r="E520">
        <v>0</v>
      </c>
      <c r="F520" t="str">
        <f t="shared" si="16"/>
        <v>(株)UーPOWER</v>
      </c>
      <c r="G520" t="str">
        <f t="shared" si="17"/>
        <v>(株)UーPOWER_メニューA</v>
      </c>
    </row>
    <row r="521" spans="1:14">
      <c r="C521" t="s">
        <v>886</v>
      </c>
      <c r="D521">
        <v>4.9600000000000002E-4</v>
      </c>
      <c r="E521">
        <v>4.9600000000000002E-4</v>
      </c>
      <c r="F521" t="str">
        <f t="shared" si="16"/>
        <v>(株)UーPOWER</v>
      </c>
      <c r="G521" t="str">
        <f t="shared" si="17"/>
        <v>(株)UーPOWER_メニューB</v>
      </c>
    </row>
    <row r="522" spans="1:14">
      <c r="C522" t="s">
        <v>921</v>
      </c>
      <c r="D522">
        <v>5.4100000000000003E-4</v>
      </c>
      <c r="E522">
        <v>5.4100000000000003E-4</v>
      </c>
      <c r="F522" t="str">
        <f t="shared" si="16"/>
        <v>(株)UーPOWER</v>
      </c>
      <c r="G522" t="str">
        <f t="shared" si="17"/>
        <v>(株)UーPOWER_メニューC</v>
      </c>
    </row>
    <row r="523" spans="1:14">
      <c r="C523" t="s">
        <v>920</v>
      </c>
      <c r="D523">
        <v>0</v>
      </c>
      <c r="E523">
        <v>0</v>
      </c>
      <c r="F523" t="str">
        <f t="shared" si="16"/>
        <v>(株)UーPOWER</v>
      </c>
      <c r="G523" t="str">
        <f t="shared" si="17"/>
        <v>(株)UーPOWER_メニューD</v>
      </c>
    </row>
    <row r="524" spans="1:14">
      <c r="C524" t="s">
        <v>993</v>
      </c>
      <c r="D524">
        <v>4.8299999999999998E-4</v>
      </c>
      <c r="E524">
        <v>4.8299999999999998E-4</v>
      </c>
      <c r="F524" t="str">
        <f t="shared" si="16"/>
        <v>(株)UーPOWER</v>
      </c>
      <c r="G524" t="str">
        <f t="shared" si="17"/>
        <v>(株)UーPOWER_メニューE(残差)</v>
      </c>
    </row>
    <row r="525" spans="1:14">
      <c r="C525" t="s">
        <v>885</v>
      </c>
      <c r="D525">
        <v>4.6799999999999999E-4</v>
      </c>
      <c r="E525">
        <v>4.6799999999999999E-4</v>
      </c>
      <c r="F525" t="str">
        <f t="shared" si="16"/>
        <v>(株)UーPOWER</v>
      </c>
      <c r="G525" t="str">
        <f t="shared" si="17"/>
        <v>(株)UーPOWER_(参考値)事業者全体</v>
      </c>
    </row>
    <row r="526" spans="1:14">
      <c r="A526" t="s">
        <v>737</v>
      </c>
      <c r="B526" t="s">
        <v>1862</v>
      </c>
      <c r="D526">
        <v>4.5100000000000001E-4</v>
      </c>
      <c r="E526">
        <v>4.5100000000000001E-4</v>
      </c>
      <c r="F526" t="str">
        <f t="shared" si="16"/>
        <v>(株)TTSパワー</v>
      </c>
      <c r="G526" t="str">
        <f t="shared" si="17"/>
        <v>(株)TTSパワー_</v>
      </c>
    </row>
    <row r="527" spans="1:14">
      <c r="A527" t="s">
        <v>736</v>
      </c>
      <c r="B527" t="s">
        <v>105</v>
      </c>
      <c r="C527" t="s">
        <v>365</v>
      </c>
      <c r="D527">
        <v>0</v>
      </c>
      <c r="E527">
        <v>0</v>
      </c>
      <c r="F527" t="str">
        <f t="shared" si="16"/>
        <v>(株)岩手ウッドパワー</v>
      </c>
      <c r="G527" t="str">
        <f t="shared" si="17"/>
        <v>(株)岩手ウッドパワー_メニューA</v>
      </c>
    </row>
    <row r="528" spans="1:14">
      <c r="C528" t="s">
        <v>331</v>
      </c>
      <c r="D528">
        <v>5.6999999999999998E-4</v>
      </c>
      <c r="E528">
        <v>5.6999999999999998E-4</v>
      </c>
      <c r="F528" t="str">
        <f t="shared" si="16"/>
        <v>(株)岩手ウッドパワー</v>
      </c>
      <c r="G528" t="str">
        <f t="shared" si="17"/>
        <v>(株)岩手ウッドパワー_メニューB(残差)</v>
      </c>
    </row>
    <row r="529" spans="1:7">
      <c r="C529" t="s">
        <v>885</v>
      </c>
      <c r="D529">
        <v>2.43E-4</v>
      </c>
      <c r="E529">
        <v>2.43E-4</v>
      </c>
      <c r="F529" t="str">
        <f t="shared" si="16"/>
        <v>(株)岩手ウッドパワー</v>
      </c>
      <c r="G529" t="str">
        <f t="shared" si="17"/>
        <v>(株)岩手ウッドパワー_(参考値)事業者全体</v>
      </c>
    </row>
    <row r="530" spans="1:7">
      <c r="A530" t="s">
        <v>735</v>
      </c>
      <c r="B530" t="s">
        <v>200</v>
      </c>
      <c r="C530" t="s">
        <v>365</v>
      </c>
      <c r="D530">
        <v>0</v>
      </c>
      <c r="E530">
        <v>0</v>
      </c>
      <c r="F530" t="str">
        <f t="shared" si="16"/>
        <v>里山パワーワークス(株)</v>
      </c>
      <c r="G530" t="str">
        <f t="shared" si="17"/>
        <v>里山パワーワークス(株)_メニューA</v>
      </c>
    </row>
    <row r="531" spans="1:7">
      <c r="C531" t="s">
        <v>331</v>
      </c>
      <c r="D531">
        <v>5.3700000000000004E-4</v>
      </c>
      <c r="E531">
        <v>5.3700000000000004E-4</v>
      </c>
      <c r="F531" t="str">
        <f t="shared" si="16"/>
        <v>里山パワーワークス(株)</v>
      </c>
      <c r="G531" t="str">
        <f t="shared" si="17"/>
        <v>里山パワーワークス(株)_メニューB(残差)</v>
      </c>
    </row>
    <row r="532" spans="1:7">
      <c r="C532" t="s">
        <v>885</v>
      </c>
      <c r="D532">
        <v>4.0400000000000001E-4</v>
      </c>
      <c r="E532">
        <v>4.0400000000000001E-4</v>
      </c>
      <c r="F532" t="str">
        <f t="shared" si="16"/>
        <v>里山パワーワークス(株)</v>
      </c>
      <c r="G532" t="str">
        <f t="shared" si="17"/>
        <v>里山パワーワークス(株)_(参考値)事業者全体</v>
      </c>
    </row>
    <row r="533" spans="1:7">
      <c r="A533" t="s">
        <v>734</v>
      </c>
      <c r="B533" t="s">
        <v>201</v>
      </c>
      <c r="C533" t="s">
        <v>365</v>
      </c>
      <c r="D533">
        <v>0</v>
      </c>
      <c r="E533">
        <v>0</v>
      </c>
      <c r="F533" t="str">
        <f t="shared" si="16"/>
        <v>(株)中之条パワー</v>
      </c>
      <c r="G533" t="str">
        <f t="shared" si="17"/>
        <v>(株)中之条パワー_メニューA</v>
      </c>
    </row>
    <row r="534" spans="1:7">
      <c r="C534" t="s">
        <v>331</v>
      </c>
      <c r="D534">
        <v>1.6200000000000001E-4</v>
      </c>
      <c r="E534">
        <v>1.6200000000000001E-4</v>
      </c>
      <c r="F534" t="str">
        <f t="shared" si="16"/>
        <v>(株)中之条パワー</v>
      </c>
      <c r="G534" t="str">
        <f t="shared" si="17"/>
        <v>(株)中之条パワー_メニューB(残差)</v>
      </c>
    </row>
    <row r="535" spans="1:7">
      <c r="C535" t="s">
        <v>885</v>
      </c>
      <c r="D535">
        <v>1.4899999999999999E-4</v>
      </c>
      <c r="E535">
        <v>1.4899999999999999E-4</v>
      </c>
      <c r="F535" t="str">
        <f t="shared" si="16"/>
        <v>(株)中之条パワー</v>
      </c>
      <c r="G535" t="str">
        <f t="shared" si="17"/>
        <v>(株)中之条パワー_(参考値)事業者全体</v>
      </c>
    </row>
    <row r="536" spans="1:7">
      <c r="A536" t="s">
        <v>733</v>
      </c>
      <c r="B536" t="s">
        <v>202</v>
      </c>
      <c r="C536" t="s">
        <v>365</v>
      </c>
      <c r="D536">
        <v>0</v>
      </c>
      <c r="E536">
        <v>0</v>
      </c>
      <c r="F536" t="str">
        <f t="shared" si="16"/>
        <v>日産トレーデイング(株)</v>
      </c>
      <c r="G536" t="str">
        <f t="shared" si="17"/>
        <v>日産トレーデイング(株)_メニューA</v>
      </c>
    </row>
    <row r="537" spans="1:7">
      <c r="C537" t="s">
        <v>331</v>
      </c>
      <c r="D537">
        <v>0</v>
      </c>
      <c r="E537">
        <v>0</v>
      </c>
      <c r="F537" t="str">
        <f t="shared" si="16"/>
        <v>日産トレーデイング(株)</v>
      </c>
      <c r="G537" t="str">
        <f t="shared" si="17"/>
        <v>日産トレーデイング(株)_メニューB(残差)</v>
      </c>
    </row>
    <row r="538" spans="1:7">
      <c r="C538" t="s">
        <v>885</v>
      </c>
      <c r="D538">
        <v>0</v>
      </c>
      <c r="E538">
        <v>0</v>
      </c>
      <c r="F538" t="str">
        <f t="shared" si="16"/>
        <v>日産トレーデイング(株)</v>
      </c>
      <c r="G538" t="str">
        <f t="shared" si="17"/>
        <v>日産トレーデイング(株)_(参考値)事業者全体</v>
      </c>
    </row>
    <row r="539" spans="1:7">
      <c r="A539" t="s">
        <v>732</v>
      </c>
      <c r="B539" t="s">
        <v>1791</v>
      </c>
      <c r="C539" t="s">
        <v>365</v>
      </c>
      <c r="D539">
        <v>0</v>
      </c>
      <c r="E539">
        <v>0</v>
      </c>
      <c r="F539" t="str">
        <f t="shared" si="16"/>
        <v>(株)エネウィル</v>
      </c>
      <c r="G539" t="str">
        <f t="shared" si="17"/>
        <v>(株)エネウィル_メニューA</v>
      </c>
    </row>
    <row r="540" spans="1:7">
      <c r="C540" t="s">
        <v>331</v>
      </c>
      <c r="D540">
        <v>4.2200000000000001E-4</v>
      </c>
      <c r="E540">
        <v>4.2200000000000001E-4</v>
      </c>
      <c r="F540" t="str">
        <f t="shared" si="16"/>
        <v>(株)エネウィル</v>
      </c>
      <c r="G540" t="str">
        <f t="shared" si="17"/>
        <v>(株)エネウィル_メニューB(残差)</v>
      </c>
    </row>
    <row r="541" spans="1:7">
      <c r="C541" t="s">
        <v>885</v>
      </c>
      <c r="D541">
        <v>1.3749999999999999E-3</v>
      </c>
      <c r="E541">
        <v>1.3749999999999999E-3</v>
      </c>
      <c r="F541" t="str">
        <f t="shared" si="16"/>
        <v>(株)エネウィル</v>
      </c>
      <c r="G541" t="str">
        <f t="shared" si="17"/>
        <v>(株)エネウィル_(参考値)事業者全体</v>
      </c>
    </row>
    <row r="542" spans="1:7">
      <c r="A542" t="s">
        <v>731</v>
      </c>
      <c r="B542" t="s">
        <v>1863</v>
      </c>
      <c r="D542">
        <v>6.0499999999999996E-4</v>
      </c>
      <c r="E542">
        <v>6.0499999999999996E-4</v>
      </c>
      <c r="F542" t="str">
        <f t="shared" si="16"/>
        <v>Next Power(株)</v>
      </c>
      <c r="G542" t="str">
        <f t="shared" si="17"/>
        <v>Next Power(株)_</v>
      </c>
    </row>
    <row r="543" spans="1:7">
      <c r="A543" t="s">
        <v>730</v>
      </c>
      <c r="B543" t="s">
        <v>142</v>
      </c>
      <c r="C543" t="s">
        <v>365</v>
      </c>
      <c r="D543">
        <v>0</v>
      </c>
      <c r="E543">
        <v>0</v>
      </c>
      <c r="F543" t="str">
        <f t="shared" si="16"/>
        <v>はりま電力(株)</v>
      </c>
      <c r="G543" t="str">
        <f t="shared" si="17"/>
        <v>はりま電力(株)_メニューA</v>
      </c>
    </row>
    <row r="544" spans="1:7">
      <c r="C544" t="s">
        <v>331</v>
      </c>
      <c r="D544">
        <v>5.9400000000000002E-4</v>
      </c>
      <c r="E544">
        <v>5.9400000000000002E-4</v>
      </c>
      <c r="F544" t="str">
        <f t="shared" si="16"/>
        <v>はりま電力(株)</v>
      </c>
      <c r="G544" t="str">
        <f t="shared" si="17"/>
        <v>はりま電力(株)_メニューB(残差)</v>
      </c>
    </row>
    <row r="545" spans="1:7">
      <c r="C545" t="s">
        <v>885</v>
      </c>
      <c r="D545">
        <v>5.7899999999999998E-4</v>
      </c>
      <c r="E545">
        <v>5.7899999999999998E-4</v>
      </c>
      <c r="F545" t="str">
        <f t="shared" si="16"/>
        <v>はりま電力(株)</v>
      </c>
      <c r="G545" t="str">
        <f t="shared" si="17"/>
        <v>はりま電力(株)_(参考値)事業者全体</v>
      </c>
    </row>
    <row r="546" spans="1:7">
      <c r="A546" t="s">
        <v>729</v>
      </c>
      <c r="B546" t="s">
        <v>203</v>
      </c>
      <c r="C546" t="s">
        <v>365</v>
      </c>
      <c r="D546">
        <v>0</v>
      </c>
      <c r="E546">
        <v>0</v>
      </c>
      <c r="F546" t="str">
        <f t="shared" si="16"/>
        <v>(株)浜松新電力</v>
      </c>
      <c r="G546" t="str">
        <f t="shared" si="17"/>
        <v>(株)浜松新電力_メニューA</v>
      </c>
    </row>
    <row r="547" spans="1:7">
      <c r="C547" t="s">
        <v>885</v>
      </c>
      <c r="D547">
        <v>1.2400000000000001E-4</v>
      </c>
      <c r="E547">
        <v>1.2400000000000001E-4</v>
      </c>
      <c r="F547" t="str">
        <f t="shared" si="16"/>
        <v>(株)浜松新電力</v>
      </c>
      <c r="G547" t="str">
        <f t="shared" si="17"/>
        <v>(株)浜松新電力_(参考値)事業者全体</v>
      </c>
    </row>
    <row r="548" spans="1:7">
      <c r="A548" t="s">
        <v>728</v>
      </c>
      <c r="B548" t="s">
        <v>204</v>
      </c>
      <c r="C548" t="s">
        <v>365</v>
      </c>
      <c r="D548">
        <v>0</v>
      </c>
      <c r="E548">
        <v>0</v>
      </c>
      <c r="F548" t="str">
        <f t="shared" si="16"/>
        <v>ゼロワットパワー(株)</v>
      </c>
      <c r="G548" t="str">
        <f t="shared" si="17"/>
        <v>ゼロワットパワー(株)_メニューA</v>
      </c>
    </row>
    <row r="549" spans="1:7">
      <c r="C549" t="s">
        <v>886</v>
      </c>
      <c r="D549">
        <v>0</v>
      </c>
      <c r="E549">
        <v>0</v>
      </c>
      <c r="F549" t="str">
        <f t="shared" si="16"/>
        <v>ゼロワットパワー(株)</v>
      </c>
      <c r="G549" t="str">
        <f t="shared" si="17"/>
        <v>ゼロワットパワー(株)_メニューB</v>
      </c>
    </row>
    <row r="550" spans="1:7">
      <c r="C550" t="s">
        <v>921</v>
      </c>
      <c r="D550">
        <v>0</v>
      </c>
      <c r="E550">
        <v>0</v>
      </c>
      <c r="F550" t="str">
        <f t="shared" si="16"/>
        <v>ゼロワットパワー(株)</v>
      </c>
      <c r="G550" t="str">
        <f t="shared" si="17"/>
        <v>ゼロワットパワー(株)_メニューC</v>
      </c>
    </row>
    <row r="551" spans="1:7">
      <c r="C551" t="s">
        <v>920</v>
      </c>
      <c r="D551">
        <v>0</v>
      </c>
      <c r="E551">
        <v>0</v>
      </c>
      <c r="F551" t="str">
        <f t="shared" si="16"/>
        <v>ゼロワットパワー(株)</v>
      </c>
      <c r="G551" t="str">
        <f t="shared" si="17"/>
        <v>ゼロワットパワー(株)_メニューD</v>
      </c>
    </row>
    <row r="552" spans="1:7">
      <c r="C552" t="s">
        <v>919</v>
      </c>
      <c r="D552">
        <v>0</v>
      </c>
      <c r="E552">
        <v>0</v>
      </c>
      <c r="F552" t="str">
        <f t="shared" si="16"/>
        <v>ゼロワットパワー(株)</v>
      </c>
      <c r="G552" t="str">
        <f t="shared" si="17"/>
        <v>ゼロワットパワー(株)_メニューE</v>
      </c>
    </row>
    <row r="553" spans="1:7">
      <c r="C553" t="s">
        <v>918</v>
      </c>
      <c r="D553">
        <v>0</v>
      </c>
      <c r="E553">
        <v>0</v>
      </c>
      <c r="F553" t="str">
        <f t="shared" si="16"/>
        <v>ゼロワットパワー(株)</v>
      </c>
      <c r="G553" t="str">
        <f t="shared" si="17"/>
        <v>ゼロワットパワー(株)_メニューF</v>
      </c>
    </row>
    <row r="554" spans="1:7">
      <c r="C554" t="s">
        <v>1011</v>
      </c>
      <c r="D554">
        <v>0</v>
      </c>
      <c r="E554">
        <v>0</v>
      </c>
      <c r="F554" t="str">
        <f t="shared" si="16"/>
        <v>ゼロワットパワー(株)</v>
      </c>
      <c r="G554" t="str">
        <f t="shared" si="17"/>
        <v>ゼロワットパワー(株)_メニューG</v>
      </c>
    </row>
    <row r="555" spans="1:7">
      <c r="C555" t="s">
        <v>1010</v>
      </c>
      <c r="D555">
        <v>0</v>
      </c>
      <c r="E555">
        <v>0</v>
      </c>
      <c r="F555" t="str">
        <f t="shared" si="16"/>
        <v>ゼロワットパワー(株)</v>
      </c>
      <c r="G555" t="str">
        <f t="shared" si="17"/>
        <v>ゼロワットパワー(株)_メニューH</v>
      </c>
    </row>
    <row r="556" spans="1:7">
      <c r="C556" t="s">
        <v>1027</v>
      </c>
      <c r="D556">
        <v>6.3E-5</v>
      </c>
      <c r="E556">
        <v>6.3E-5</v>
      </c>
      <c r="F556" t="str">
        <f t="shared" si="16"/>
        <v>ゼロワットパワー(株)</v>
      </c>
      <c r="G556" t="str">
        <f t="shared" si="17"/>
        <v>ゼロワットパワー(株)_メニューI(残差)</v>
      </c>
    </row>
    <row r="557" spans="1:7">
      <c r="C557" t="s">
        <v>885</v>
      </c>
      <c r="D557">
        <v>7.9999999999999996E-6</v>
      </c>
      <c r="E557">
        <v>7.9999999999999996E-6</v>
      </c>
      <c r="F557" t="str">
        <f t="shared" si="16"/>
        <v>ゼロワットパワー(株)</v>
      </c>
      <c r="G557" t="str">
        <f t="shared" si="17"/>
        <v>ゼロワットパワー(株)_(参考値)事業者全体</v>
      </c>
    </row>
    <row r="558" spans="1:7">
      <c r="A558" t="s">
        <v>727</v>
      </c>
      <c r="B558" t="s">
        <v>1015</v>
      </c>
      <c r="C558" t="s">
        <v>365</v>
      </c>
      <c r="D558">
        <v>0</v>
      </c>
      <c r="E558">
        <v>0</v>
      </c>
      <c r="F558" t="str">
        <f t="shared" si="16"/>
        <v>アストマックス(株)</v>
      </c>
      <c r="G558" t="str">
        <f t="shared" si="17"/>
        <v>アストマックス(株)_メニューA</v>
      </c>
    </row>
    <row r="559" spans="1:7">
      <c r="C559" t="s">
        <v>886</v>
      </c>
      <c r="D559">
        <v>0</v>
      </c>
      <c r="E559">
        <v>0</v>
      </c>
      <c r="F559" t="str">
        <f t="shared" si="16"/>
        <v>アストマックス(株)</v>
      </c>
      <c r="G559" t="str">
        <f t="shared" si="17"/>
        <v>アストマックス(株)_メニューB</v>
      </c>
    </row>
    <row r="560" spans="1:7">
      <c r="C560" t="s">
        <v>921</v>
      </c>
      <c r="D560">
        <v>4.1399999999999998E-4</v>
      </c>
      <c r="E560">
        <v>4.1399999999999998E-4</v>
      </c>
      <c r="F560" t="str">
        <f t="shared" si="16"/>
        <v>アストマックス(株)</v>
      </c>
      <c r="G560" t="str">
        <f t="shared" si="17"/>
        <v>アストマックス(株)_メニューC</v>
      </c>
    </row>
    <row r="561" spans="1:7">
      <c r="C561" t="s">
        <v>939</v>
      </c>
      <c r="D561">
        <v>7.7700000000000002E-4</v>
      </c>
      <c r="E561">
        <v>7.7700000000000002E-4</v>
      </c>
      <c r="F561" t="str">
        <f t="shared" si="16"/>
        <v>アストマックス(株)</v>
      </c>
      <c r="G561" t="str">
        <f t="shared" si="17"/>
        <v>アストマックス(株)_メニューD(残差)</v>
      </c>
    </row>
    <row r="562" spans="1:7">
      <c r="C562" t="s">
        <v>885</v>
      </c>
      <c r="D562">
        <v>7.5299999999999998E-4</v>
      </c>
      <c r="E562">
        <v>7.5299999999999998E-4</v>
      </c>
      <c r="F562" t="str">
        <f t="shared" si="16"/>
        <v>アストマックス(株)</v>
      </c>
      <c r="G562" t="str">
        <f t="shared" si="17"/>
        <v>アストマックス(株)_(参考値)事業者全体</v>
      </c>
    </row>
    <row r="563" spans="1:7">
      <c r="A563" t="s">
        <v>726</v>
      </c>
      <c r="B563" t="s">
        <v>205</v>
      </c>
      <c r="C563" t="s">
        <v>365</v>
      </c>
      <c r="D563">
        <v>0</v>
      </c>
      <c r="E563">
        <v>0</v>
      </c>
      <c r="F563" t="str">
        <f t="shared" si="16"/>
        <v>(株)やまがた新電力</v>
      </c>
      <c r="G563" t="str">
        <f t="shared" si="17"/>
        <v>(株)やまがた新電力_メニューA</v>
      </c>
    </row>
    <row r="564" spans="1:7">
      <c r="C564" t="s">
        <v>886</v>
      </c>
      <c r="D564">
        <v>5.0000000000000004E-6</v>
      </c>
      <c r="E564">
        <v>5.0000000000000004E-6</v>
      </c>
      <c r="F564" t="str">
        <f t="shared" si="16"/>
        <v>(株)やまがた新電力</v>
      </c>
      <c r="G564" t="str">
        <f t="shared" si="17"/>
        <v>(株)やまがた新電力_メニューB</v>
      </c>
    </row>
    <row r="565" spans="1:7">
      <c r="C565" t="s">
        <v>921</v>
      </c>
      <c r="D565">
        <v>1.17E-4</v>
      </c>
      <c r="E565">
        <v>1.17E-4</v>
      </c>
      <c r="F565" t="str">
        <f t="shared" si="16"/>
        <v>(株)やまがた新電力</v>
      </c>
      <c r="G565" t="str">
        <f t="shared" si="17"/>
        <v>(株)やまがた新電力_メニューC</v>
      </c>
    </row>
    <row r="566" spans="1:7">
      <c r="C566" t="s">
        <v>939</v>
      </c>
      <c r="D566">
        <v>4.2200000000000001E-4</v>
      </c>
      <c r="E566">
        <v>4.2200000000000001E-4</v>
      </c>
      <c r="F566" t="str">
        <f t="shared" si="16"/>
        <v>(株)やまがた新電力</v>
      </c>
      <c r="G566" t="str">
        <f t="shared" si="17"/>
        <v>(株)やまがた新電力_メニューD(残差)</v>
      </c>
    </row>
    <row r="567" spans="1:7">
      <c r="C567" t="s">
        <v>885</v>
      </c>
      <c r="D567">
        <v>1.2999999999999999E-4</v>
      </c>
      <c r="E567">
        <v>1.2999999999999999E-4</v>
      </c>
      <c r="F567" t="str">
        <f t="shared" si="16"/>
        <v>(株)やまがた新電力</v>
      </c>
      <c r="G567" t="str">
        <f t="shared" si="17"/>
        <v>(株)やまがた新電力_(参考値)事業者全体</v>
      </c>
    </row>
    <row r="568" spans="1:7">
      <c r="A568" t="s">
        <v>725</v>
      </c>
      <c r="B568" t="s">
        <v>1014</v>
      </c>
      <c r="C568" t="s">
        <v>365</v>
      </c>
      <c r="D568">
        <v>9.0000000000000002E-6</v>
      </c>
      <c r="E568">
        <v>9.0000000000000002E-6</v>
      </c>
      <c r="F568" t="str">
        <f t="shared" si="16"/>
        <v>一般社団法人東松島みらいとし機構</v>
      </c>
      <c r="G568" t="str">
        <f t="shared" si="17"/>
        <v>一般社団法人東松島みらいとし機構_メニューA</v>
      </c>
    </row>
    <row r="569" spans="1:7">
      <c r="C569" t="s">
        <v>331</v>
      </c>
      <c r="D569">
        <v>4.75E-4</v>
      </c>
      <c r="E569">
        <v>4.75E-4</v>
      </c>
      <c r="F569" t="str">
        <f t="shared" si="16"/>
        <v>一般社団法人東松島みらいとし機構</v>
      </c>
      <c r="G569" t="str">
        <f t="shared" si="17"/>
        <v>一般社団法人東松島みらいとし機構_メニューB(残差)</v>
      </c>
    </row>
    <row r="570" spans="1:7">
      <c r="C570" t="s">
        <v>885</v>
      </c>
      <c r="D570">
        <v>4.6500000000000003E-4</v>
      </c>
      <c r="E570">
        <v>4.6500000000000003E-4</v>
      </c>
      <c r="F570" t="str">
        <f t="shared" si="16"/>
        <v>一般社団法人東松島みらいとし機構</v>
      </c>
      <c r="G570" t="str">
        <f t="shared" si="17"/>
        <v>一般社団法人東松島みらいとし機構_(参考値)事業者全体</v>
      </c>
    </row>
    <row r="571" spans="1:7">
      <c r="A571" t="s">
        <v>724</v>
      </c>
      <c r="B571" t="s">
        <v>206</v>
      </c>
      <c r="C571" t="s">
        <v>365</v>
      </c>
      <c r="D571">
        <v>0</v>
      </c>
      <c r="E571">
        <v>0</v>
      </c>
      <c r="F571" t="str">
        <f t="shared" si="16"/>
        <v>(株)グリーンパワー大東</v>
      </c>
      <c r="G571" t="str">
        <f t="shared" si="17"/>
        <v>(株)グリーンパワー大東_メニューA</v>
      </c>
    </row>
    <row r="572" spans="1:7">
      <c r="C572" t="s">
        <v>886</v>
      </c>
      <c r="D572">
        <v>1.2E-4</v>
      </c>
      <c r="E572">
        <v>1.2E-4</v>
      </c>
      <c r="F572" t="str">
        <f t="shared" si="16"/>
        <v>(株)グリーンパワー大東</v>
      </c>
      <c r="G572" t="str">
        <f t="shared" si="17"/>
        <v>(株)グリーンパワー大東_メニューB</v>
      </c>
    </row>
    <row r="573" spans="1:7">
      <c r="C573" t="s">
        <v>898</v>
      </c>
      <c r="D573">
        <v>2.1800000000000001E-4</v>
      </c>
      <c r="E573">
        <v>2.1800000000000001E-4</v>
      </c>
      <c r="F573" t="str">
        <f t="shared" si="16"/>
        <v>(株)グリーンパワー大東</v>
      </c>
      <c r="G573" t="str">
        <f t="shared" si="17"/>
        <v>(株)グリーンパワー大東_メニューC(残差)</v>
      </c>
    </row>
    <row r="574" spans="1:7">
      <c r="C574" t="s">
        <v>885</v>
      </c>
      <c r="D574">
        <v>1.17E-4</v>
      </c>
      <c r="E574">
        <v>1.17E-4</v>
      </c>
      <c r="F574" t="str">
        <f t="shared" si="16"/>
        <v>(株)グリーンパワー大東</v>
      </c>
      <c r="G574" t="str">
        <f t="shared" si="17"/>
        <v>(株)グリーンパワー大東_(参考値)事業者全体</v>
      </c>
    </row>
    <row r="575" spans="1:7">
      <c r="A575" t="s">
        <v>723</v>
      </c>
      <c r="B575" t="s">
        <v>2181</v>
      </c>
      <c r="D575">
        <v>5.6800000000000004E-4</v>
      </c>
      <c r="E575">
        <v>5.6800000000000004E-4</v>
      </c>
      <c r="F575" t="str">
        <f t="shared" si="16"/>
        <v>(株)シーラソーラー</v>
      </c>
      <c r="G575" t="str">
        <f t="shared" si="17"/>
        <v>(株)シーラソーラー_</v>
      </c>
    </row>
    <row r="576" spans="1:7">
      <c r="A576" t="s">
        <v>722</v>
      </c>
      <c r="B576" t="s">
        <v>122</v>
      </c>
      <c r="D576">
        <v>4.8000000000000001E-4</v>
      </c>
      <c r="E576">
        <v>4.8000000000000001E-4</v>
      </c>
      <c r="F576" t="str">
        <f t="shared" si="16"/>
        <v>御所野縄文電力(株)</v>
      </c>
      <c r="G576" t="str">
        <f t="shared" si="17"/>
        <v>御所野縄文電力(株)_</v>
      </c>
    </row>
    <row r="577" spans="1:7">
      <c r="A577" t="s">
        <v>721</v>
      </c>
      <c r="B577" t="s">
        <v>1865</v>
      </c>
      <c r="C577" t="s">
        <v>365</v>
      </c>
      <c r="D577">
        <v>0</v>
      </c>
      <c r="E577">
        <v>0</v>
      </c>
      <c r="F577" t="str">
        <f t="shared" si="16"/>
        <v>(株)カーボンニュートラル</v>
      </c>
      <c r="G577" t="str">
        <f t="shared" si="17"/>
        <v>(株)カーボンニュートラル_メニューA</v>
      </c>
    </row>
    <row r="578" spans="1:7">
      <c r="C578" t="s">
        <v>331</v>
      </c>
      <c r="D578">
        <v>3.8299999999999999E-4</v>
      </c>
      <c r="E578">
        <v>3.8299999999999999E-4</v>
      </c>
      <c r="F578" t="str">
        <f t="shared" si="16"/>
        <v>(株)カーボンニュートラル</v>
      </c>
      <c r="G578" t="str">
        <f t="shared" si="17"/>
        <v>(株)カーボンニュートラル_メニューB(残差)</v>
      </c>
    </row>
    <row r="579" spans="1:7">
      <c r="C579" t="s">
        <v>885</v>
      </c>
      <c r="D579">
        <v>2.5799999999999998E-4</v>
      </c>
      <c r="E579">
        <v>2.5799999999999998E-4</v>
      </c>
      <c r="F579" t="str">
        <f t="shared" si="16"/>
        <v>(株)カーボンニュートラル</v>
      </c>
      <c r="G579" t="str">
        <f t="shared" si="17"/>
        <v>(株)カーボンニュートラル_(参考値)事業者全体</v>
      </c>
    </row>
    <row r="580" spans="1:7">
      <c r="A580" t="s">
        <v>720</v>
      </c>
      <c r="B580" t="s">
        <v>207</v>
      </c>
      <c r="C580" t="s">
        <v>365</v>
      </c>
      <c r="D580">
        <v>0</v>
      </c>
      <c r="E580">
        <v>0</v>
      </c>
      <c r="F580" t="str">
        <f t="shared" si="16"/>
        <v>宮古新電力(株)</v>
      </c>
      <c r="G580" t="str">
        <f t="shared" si="17"/>
        <v>宮古新電力(株)_メニューA</v>
      </c>
    </row>
    <row r="581" spans="1:7">
      <c r="C581" t="s">
        <v>331</v>
      </c>
      <c r="D581">
        <v>4.5899999999999999E-4</v>
      </c>
      <c r="E581">
        <v>4.5899999999999999E-4</v>
      </c>
      <c r="F581" t="str">
        <f t="shared" si="16"/>
        <v>宮古新電力(株)</v>
      </c>
      <c r="G581" t="str">
        <f t="shared" si="17"/>
        <v>宮古新電力(株)_メニューB(残差)</v>
      </c>
    </row>
    <row r="582" spans="1:7">
      <c r="C582" t="s">
        <v>885</v>
      </c>
      <c r="D582">
        <v>4.5899999999999999E-4</v>
      </c>
      <c r="E582">
        <v>4.5899999999999999E-4</v>
      </c>
      <c r="F582" t="str">
        <f t="shared" ref="F582:F645" si="18">IF(A582="",F581,B582)</f>
        <v>宮古新電力(株)</v>
      </c>
      <c r="G582" t="str">
        <f t="shared" ref="G582:G645" si="19">F582&amp;"_"&amp;C582</f>
        <v>宮古新電力(株)_(参考値)事業者全体</v>
      </c>
    </row>
    <row r="583" spans="1:7">
      <c r="A583" t="s">
        <v>719</v>
      </c>
      <c r="B583" t="s">
        <v>139</v>
      </c>
      <c r="D583">
        <v>5.8699999999999996E-4</v>
      </c>
      <c r="E583">
        <v>5.8699999999999996E-4</v>
      </c>
      <c r="F583" t="str">
        <f t="shared" si="18"/>
        <v>長崎地域電力(株)</v>
      </c>
      <c r="G583" t="str">
        <f t="shared" si="19"/>
        <v>長崎地域電力(株)_</v>
      </c>
    </row>
    <row r="584" spans="1:7">
      <c r="A584" t="s">
        <v>718</v>
      </c>
      <c r="B584" t="s">
        <v>1013</v>
      </c>
      <c r="D584">
        <v>3.7800000000000003E-4</v>
      </c>
      <c r="E584">
        <v>3.7800000000000003E-4</v>
      </c>
      <c r="F584" t="str">
        <f t="shared" si="18"/>
        <v>(株)エネアーク関西</v>
      </c>
      <c r="G584" t="str">
        <f t="shared" si="19"/>
        <v>(株)エネアーク関西_</v>
      </c>
    </row>
    <row r="585" spans="1:7">
      <c r="A585" t="s">
        <v>717</v>
      </c>
      <c r="B585" t="s">
        <v>119</v>
      </c>
      <c r="D585">
        <v>3.8299999999999999E-4</v>
      </c>
      <c r="E585">
        <v>3.8299999999999999E-4</v>
      </c>
      <c r="F585" t="str">
        <f t="shared" si="18"/>
        <v>近畿電力(株)</v>
      </c>
      <c r="G585" t="str">
        <f t="shared" si="19"/>
        <v>近畿電力(株)_</v>
      </c>
    </row>
    <row r="586" spans="1:7">
      <c r="A586" t="s">
        <v>716</v>
      </c>
      <c r="B586" t="s">
        <v>128</v>
      </c>
      <c r="C586" t="s">
        <v>365</v>
      </c>
      <c r="D586">
        <v>0</v>
      </c>
      <c r="E586">
        <v>0</v>
      </c>
      <c r="F586" t="str">
        <f t="shared" si="18"/>
        <v>新電力おおいた(株)</v>
      </c>
      <c r="G586" t="str">
        <f t="shared" si="19"/>
        <v>新電力おおいた(株)_メニューA</v>
      </c>
    </row>
    <row r="587" spans="1:7">
      <c r="C587" t="s">
        <v>331</v>
      </c>
      <c r="D587">
        <v>3.7500000000000001E-4</v>
      </c>
      <c r="E587">
        <v>3.7500000000000001E-4</v>
      </c>
      <c r="F587" t="str">
        <f t="shared" si="18"/>
        <v>新電力おおいた(株)</v>
      </c>
      <c r="G587" t="str">
        <f t="shared" si="19"/>
        <v>新電力おおいた(株)_メニューB(残差)</v>
      </c>
    </row>
    <row r="588" spans="1:7">
      <c r="C588" t="s">
        <v>885</v>
      </c>
      <c r="D588">
        <v>3.5100000000000002E-4</v>
      </c>
      <c r="E588">
        <v>3.5100000000000002E-4</v>
      </c>
      <c r="F588" t="str">
        <f t="shared" si="18"/>
        <v>新電力おおいた(株)</v>
      </c>
      <c r="G588" t="str">
        <f t="shared" si="19"/>
        <v>新電力おおいた(株)_(参考値)事業者全体</v>
      </c>
    </row>
    <row r="589" spans="1:7">
      <c r="A589" t="s">
        <v>715</v>
      </c>
      <c r="B589" t="s">
        <v>115</v>
      </c>
      <c r="D589">
        <v>5.6700000000000001E-4</v>
      </c>
      <c r="E589">
        <v>5.6700000000000001E-4</v>
      </c>
      <c r="F589" t="str">
        <f t="shared" si="18"/>
        <v>(株)日本セレモニー</v>
      </c>
      <c r="G589" t="str">
        <f t="shared" si="19"/>
        <v>(株)日本セレモニー_</v>
      </c>
    </row>
    <row r="590" spans="1:7">
      <c r="A590" t="s">
        <v>714</v>
      </c>
      <c r="B590" t="s">
        <v>208</v>
      </c>
      <c r="D590">
        <v>6.4700000000000001E-4</v>
      </c>
      <c r="E590">
        <v>6.4700000000000001E-4</v>
      </c>
      <c r="F590" t="str">
        <f t="shared" si="18"/>
        <v>(株)池見石油店</v>
      </c>
      <c r="G590" t="str">
        <f t="shared" si="19"/>
        <v>(株)池見石油店_</v>
      </c>
    </row>
    <row r="591" spans="1:7">
      <c r="A591" t="s">
        <v>713</v>
      </c>
      <c r="B591" t="s">
        <v>126</v>
      </c>
      <c r="C591" t="s">
        <v>365</v>
      </c>
      <c r="D591">
        <v>0</v>
      </c>
      <c r="E591">
        <v>0</v>
      </c>
      <c r="F591" t="str">
        <f t="shared" si="18"/>
        <v>芝浦電力(株)</v>
      </c>
      <c r="G591" t="str">
        <f t="shared" si="19"/>
        <v>芝浦電力(株)_メニューA</v>
      </c>
    </row>
    <row r="592" spans="1:7">
      <c r="C592" t="s">
        <v>331</v>
      </c>
      <c r="D592">
        <v>5.4299999999999997E-4</v>
      </c>
      <c r="E592">
        <v>5.4299999999999997E-4</v>
      </c>
      <c r="F592" t="str">
        <f t="shared" si="18"/>
        <v>芝浦電力(株)</v>
      </c>
      <c r="G592" t="str">
        <f t="shared" si="19"/>
        <v>芝浦電力(株)_メニューB(残差)</v>
      </c>
    </row>
    <row r="593" spans="1:7">
      <c r="C593" t="s">
        <v>885</v>
      </c>
      <c r="D593">
        <v>4.9399999999999997E-4</v>
      </c>
      <c r="E593">
        <v>4.9399999999999997E-4</v>
      </c>
      <c r="F593" t="str">
        <f t="shared" si="18"/>
        <v>芝浦電力(株)</v>
      </c>
      <c r="G593" t="str">
        <f t="shared" si="19"/>
        <v>芝浦電力(株)_(参考値)事業者全体</v>
      </c>
    </row>
    <row r="594" spans="1:7">
      <c r="A594" t="s">
        <v>712</v>
      </c>
      <c r="B594" t="s">
        <v>1012</v>
      </c>
      <c r="D594">
        <v>4.2299999999999998E-4</v>
      </c>
      <c r="E594">
        <v>4.2299999999999998E-4</v>
      </c>
      <c r="F594" t="str">
        <f t="shared" si="18"/>
        <v>(株)地域創生ホールディングス</v>
      </c>
      <c r="G594" t="str">
        <f t="shared" si="19"/>
        <v>(株)地域創生ホールディングス_</v>
      </c>
    </row>
    <row r="595" spans="1:7">
      <c r="A595" t="s">
        <v>711</v>
      </c>
      <c r="B595" t="s">
        <v>209</v>
      </c>
      <c r="D595">
        <v>4.06E-4</v>
      </c>
      <c r="E595">
        <v>4.06E-4</v>
      </c>
      <c r="F595" t="str">
        <f t="shared" si="18"/>
        <v>(株)エーコープサービス</v>
      </c>
      <c r="G595" t="str">
        <f t="shared" si="19"/>
        <v>(株)エーコープサービス_</v>
      </c>
    </row>
    <row r="596" spans="1:7">
      <c r="A596" t="s">
        <v>710</v>
      </c>
      <c r="B596" t="s">
        <v>2183</v>
      </c>
      <c r="D596">
        <v>4.5600000000000003E-4</v>
      </c>
      <c r="E596">
        <v>4.5600000000000003E-4</v>
      </c>
      <c r="F596" t="str">
        <f t="shared" si="18"/>
        <v>宮崎瓦斯(株)(旧：(株)宮崎ガスリビング)</v>
      </c>
      <c r="G596" t="str">
        <f t="shared" si="19"/>
        <v>宮崎瓦斯(株)(旧：(株)宮崎ガスリビング)_</v>
      </c>
    </row>
    <row r="597" spans="1:7">
      <c r="A597" t="s">
        <v>709</v>
      </c>
      <c r="B597" t="s">
        <v>210</v>
      </c>
      <c r="D597">
        <v>4.3800000000000002E-4</v>
      </c>
      <c r="E597">
        <v>4.3800000000000002E-4</v>
      </c>
      <c r="F597" t="str">
        <f t="shared" si="18"/>
        <v>山陰エレキ・アライアンス(株)</v>
      </c>
      <c r="G597" t="str">
        <f t="shared" si="19"/>
        <v>山陰エレキ・アライアンス(株)_</v>
      </c>
    </row>
    <row r="598" spans="1:7">
      <c r="A598" t="s">
        <v>1866</v>
      </c>
      <c r="B598" t="s">
        <v>1867</v>
      </c>
      <c r="D598">
        <v>4.5399999999999998E-4</v>
      </c>
      <c r="E598">
        <v>4.5399999999999998E-4</v>
      </c>
      <c r="F598" t="str">
        <f t="shared" si="18"/>
        <v>(株)ジョヴィ</v>
      </c>
      <c r="G598" t="str">
        <f t="shared" si="19"/>
        <v>(株)ジョヴィ_</v>
      </c>
    </row>
    <row r="599" spans="1:7">
      <c r="A599" t="s">
        <v>708</v>
      </c>
      <c r="B599" t="s">
        <v>2184</v>
      </c>
      <c r="C599" t="s">
        <v>365</v>
      </c>
      <c r="D599">
        <v>0</v>
      </c>
      <c r="E599">
        <v>0</v>
      </c>
      <c r="F599" t="str">
        <f t="shared" si="18"/>
        <v xml:space="preserve">ミライフ東日本(株) </v>
      </c>
      <c r="G599" t="str">
        <f t="shared" si="19"/>
        <v>ミライフ東日本(株) _メニューA</v>
      </c>
    </row>
    <row r="600" spans="1:7">
      <c r="C600" t="s">
        <v>331</v>
      </c>
      <c r="D600">
        <v>4.1899999999999999E-4</v>
      </c>
      <c r="E600">
        <v>4.1899999999999999E-4</v>
      </c>
      <c r="F600" t="str">
        <f t="shared" si="18"/>
        <v xml:space="preserve">ミライフ東日本(株) </v>
      </c>
      <c r="G600" t="str">
        <f t="shared" si="19"/>
        <v>ミライフ東日本(株) _メニューB(残差)</v>
      </c>
    </row>
    <row r="601" spans="1:7">
      <c r="C601" t="s">
        <v>885</v>
      </c>
      <c r="D601">
        <v>4.1899999999999999E-4</v>
      </c>
      <c r="E601">
        <v>4.1899999999999999E-4</v>
      </c>
      <c r="F601" t="str">
        <f t="shared" si="18"/>
        <v xml:space="preserve">ミライフ東日本(株) </v>
      </c>
      <c r="G601" t="str">
        <f t="shared" si="19"/>
        <v>ミライフ東日本(株) _(参考値)事業者全体</v>
      </c>
    </row>
    <row r="602" spans="1:7">
      <c r="A602" t="s">
        <v>707</v>
      </c>
      <c r="B602" t="s">
        <v>211</v>
      </c>
      <c r="D602">
        <v>4.3800000000000002E-4</v>
      </c>
      <c r="E602">
        <v>4.3800000000000002E-4</v>
      </c>
      <c r="F602" t="str">
        <f t="shared" si="18"/>
        <v>山陰酸素工業(株)</v>
      </c>
      <c r="G602" t="str">
        <f t="shared" si="19"/>
        <v>山陰酸素工業(株)_</v>
      </c>
    </row>
    <row r="603" spans="1:7">
      <c r="A603" t="s">
        <v>706</v>
      </c>
      <c r="B603" t="s">
        <v>212</v>
      </c>
      <c r="C603" t="s">
        <v>365</v>
      </c>
      <c r="D603">
        <v>0</v>
      </c>
      <c r="E603">
        <v>0</v>
      </c>
      <c r="F603" t="str">
        <f t="shared" si="18"/>
        <v>武陽ガス(株)</v>
      </c>
      <c r="G603" t="str">
        <f t="shared" si="19"/>
        <v>武陽ガス(株)_メニューA</v>
      </c>
    </row>
    <row r="604" spans="1:7">
      <c r="C604" t="s">
        <v>886</v>
      </c>
      <c r="D604">
        <v>2.05E-4</v>
      </c>
      <c r="E604">
        <v>2.05E-4</v>
      </c>
      <c r="F604" t="str">
        <f t="shared" si="18"/>
        <v>武陽ガス(株)</v>
      </c>
      <c r="G604" t="str">
        <f t="shared" si="19"/>
        <v>武陽ガス(株)_メニューB</v>
      </c>
    </row>
    <row r="605" spans="1:7">
      <c r="C605" t="s">
        <v>898</v>
      </c>
      <c r="D605">
        <v>4.2099999999999999E-4</v>
      </c>
      <c r="E605">
        <v>4.2099999999999999E-4</v>
      </c>
      <c r="F605" t="str">
        <f t="shared" si="18"/>
        <v>武陽ガス(株)</v>
      </c>
      <c r="G605" t="str">
        <f t="shared" si="19"/>
        <v>武陽ガス(株)_メニューC(残差)</v>
      </c>
    </row>
    <row r="606" spans="1:7">
      <c r="C606" t="s">
        <v>885</v>
      </c>
      <c r="D606">
        <v>4.1199999999999999E-4</v>
      </c>
      <c r="E606">
        <v>4.1199999999999999E-4</v>
      </c>
      <c r="F606" t="str">
        <f t="shared" si="18"/>
        <v>武陽ガス(株)</v>
      </c>
      <c r="G606" t="str">
        <f t="shared" si="19"/>
        <v>武陽ガス(株)_(参考値)事業者全体</v>
      </c>
    </row>
    <row r="607" spans="1:7">
      <c r="A607" t="s">
        <v>2185</v>
      </c>
      <c r="B607" t="s">
        <v>2186</v>
      </c>
      <c r="D607">
        <v>5.5800000000000001E-4</v>
      </c>
      <c r="E607">
        <v>5.5800000000000001E-4</v>
      </c>
      <c r="F607" t="str">
        <f t="shared" si="18"/>
        <v>常石商事(株)</v>
      </c>
      <c r="G607" t="str">
        <f t="shared" si="19"/>
        <v>常石商事(株)_</v>
      </c>
    </row>
    <row r="608" spans="1:7">
      <c r="A608" t="s">
        <v>705</v>
      </c>
      <c r="B608" t="s">
        <v>2187</v>
      </c>
      <c r="C608" t="s">
        <v>365</v>
      </c>
      <c r="D608">
        <v>0</v>
      </c>
      <c r="E608">
        <v>0</v>
      </c>
      <c r="F608" t="str">
        <f t="shared" si="18"/>
        <v>北海道電力(株)</v>
      </c>
      <c r="G608" t="str">
        <f t="shared" si="19"/>
        <v>北海道電力(株)_メニューA</v>
      </c>
    </row>
    <row r="609" spans="1:7">
      <c r="C609" t="s">
        <v>886</v>
      </c>
      <c r="D609">
        <v>0</v>
      </c>
      <c r="E609">
        <v>0</v>
      </c>
      <c r="F609" t="str">
        <f t="shared" si="18"/>
        <v>北海道電力(株)</v>
      </c>
      <c r="G609" t="str">
        <f t="shared" si="19"/>
        <v>北海道電力(株)_メニューB</v>
      </c>
    </row>
    <row r="610" spans="1:7">
      <c r="C610" t="s">
        <v>921</v>
      </c>
      <c r="D610">
        <v>0</v>
      </c>
      <c r="E610">
        <v>0</v>
      </c>
      <c r="F610" t="str">
        <f t="shared" si="18"/>
        <v>北海道電力(株)</v>
      </c>
      <c r="G610" t="str">
        <f t="shared" si="19"/>
        <v>北海道電力(株)_メニューC</v>
      </c>
    </row>
    <row r="611" spans="1:7">
      <c r="C611" t="s">
        <v>920</v>
      </c>
      <c r="D611">
        <v>0</v>
      </c>
      <c r="E611">
        <v>0</v>
      </c>
      <c r="F611" t="str">
        <f t="shared" si="18"/>
        <v>北海道電力(株)</v>
      </c>
      <c r="G611" t="str">
        <f t="shared" si="19"/>
        <v>北海道電力(株)_メニューD</v>
      </c>
    </row>
    <row r="612" spans="1:7">
      <c r="C612" t="s">
        <v>919</v>
      </c>
      <c r="D612">
        <v>0</v>
      </c>
      <c r="E612">
        <v>0</v>
      </c>
      <c r="F612" t="str">
        <f t="shared" si="18"/>
        <v>北海道電力(株)</v>
      </c>
      <c r="G612" t="str">
        <f t="shared" si="19"/>
        <v>北海道電力(株)_メニューE</v>
      </c>
    </row>
    <row r="613" spans="1:7">
      <c r="C613" t="s">
        <v>1007</v>
      </c>
      <c r="D613">
        <v>5.2599999999999999E-4</v>
      </c>
      <c r="E613">
        <v>5.2599999999999999E-4</v>
      </c>
      <c r="F613" t="str">
        <f t="shared" si="18"/>
        <v>北海道電力(株)</v>
      </c>
      <c r="G613" t="str">
        <f t="shared" si="19"/>
        <v>北海道電力(株)_メニューF(残差)</v>
      </c>
    </row>
    <row r="614" spans="1:7">
      <c r="C614" t="s">
        <v>885</v>
      </c>
      <c r="D614">
        <v>5.1800000000000001E-4</v>
      </c>
      <c r="E614">
        <v>5.1800000000000001E-4</v>
      </c>
      <c r="F614" t="str">
        <f t="shared" si="18"/>
        <v>北海道電力(株)</v>
      </c>
      <c r="G614" t="str">
        <f t="shared" si="19"/>
        <v>北海道電力(株)_(参考値)事業者全体</v>
      </c>
    </row>
    <row r="615" spans="1:7">
      <c r="A615" t="s">
        <v>704</v>
      </c>
      <c r="B615" t="s">
        <v>85</v>
      </c>
      <c r="C615" t="s">
        <v>365</v>
      </c>
      <c r="D615">
        <v>0</v>
      </c>
      <c r="E615">
        <v>0</v>
      </c>
      <c r="F615" t="str">
        <f t="shared" si="18"/>
        <v>東北電力(株)</v>
      </c>
      <c r="G615" t="str">
        <f t="shared" si="19"/>
        <v>東北電力(株)_メニューA</v>
      </c>
    </row>
    <row r="616" spans="1:7">
      <c r="C616" t="s">
        <v>886</v>
      </c>
      <c r="D616">
        <v>0</v>
      </c>
      <c r="E616">
        <v>0</v>
      </c>
      <c r="F616" t="str">
        <f t="shared" si="18"/>
        <v>東北電力(株)</v>
      </c>
      <c r="G616" t="str">
        <f t="shared" si="19"/>
        <v>東北電力(株)_メニューB</v>
      </c>
    </row>
    <row r="617" spans="1:7">
      <c r="C617" t="s">
        <v>921</v>
      </c>
      <c r="D617">
        <v>0</v>
      </c>
      <c r="E617">
        <v>0</v>
      </c>
      <c r="F617" t="str">
        <f t="shared" si="18"/>
        <v>東北電力(株)</v>
      </c>
      <c r="G617" t="str">
        <f t="shared" si="19"/>
        <v>東北電力(株)_メニューC</v>
      </c>
    </row>
    <row r="618" spans="1:7">
      <c r="C618" t="s">
        <v>939</v>
      </c>
      <c r="D618">
        <v>4.2099999999999999E-4</v>
      </c>
      <c r="E618">
        <v>4.2099999999999999E-4</v>
      </c>
      <c r="F618" t="str">
        <f t="shared" si="18"/>
        <v>東北電力(株)</v>
      </c>
      <c r="G618" t="str">
        <f t="shared" si="19"/>
        <v>東北電力(株)_メニューD(残差)</v>
      </c>
    </row>
    <row r="619" spans="1:7">
      <c r="C619" t="s">
        <v>885</v>
      </c>
      <c r="D619">
        <v>4.0000000000000002E-4</v>
      </c>
      <c r="E619">
        <v>4.0000000000000002E-4</v>
      </c>
      <c r="F619" t="str">
        <f t="shared" si="18"/>
        <v>東北電力(株)</v>
      </c>
      <c r="G619" t="str">
        <f t="shared" si="19"/>
        <v>東北電力(株)_(参考値)事業者全体</v>
      </c>
    </row>
    <row r="620" spans="1:7">
      <c r="A620" t="s">
        <v>703</v>
      </c>
      <c r="B620" t="s">
        <v>213</v>
      </c>
      <c r="C620" t="s">
        <v>365</v>
      </c>
      <c r="D620">
        <v>0</v>
      </c>
      <c r="E620">
        <v>0</v>
      </c>
      <c r="F620" t="str">
        <f t="shared" si="18"/>
        <v>東京電力エナジーパートナー(株)</v>
      </c>
      <c r="G620" t="str">
        <f t="shared" si="19"/>
        <v>東京電力エナジーパートナー(株)_メニューA</v>
      </c>
    </row>
    <row r="621" spans="1:7">
      <c r="C621" t="s">
        <v>886</v>
      </c>
      <c r="D621">
        <v>0</v>
      </c>
      <c r="E621">
        <v>0</v>
      </c>
      <c r="F621" t="str">
        <f t="shared" si="18"/>
        <v>東京電力エナジーパートナー(株)</v>
      </c>
      <c r="G621" t="str">
        <f t="shared" si="19"/>
        <v>東京電力エナジーパートナー(株)_メニューB</v>
      </c>
    </row>
    <row r="622" spans="1:7">
      <c r="C622" t="s">
        <v>921</v>
      </c>
      <c r="D622">
        <v>0</v>
      </c>
      <c r="E622">
        <v>0</v>
      </c>
      <c r="F622" t="str">
        <f t="shared" si="18"/>
        <v>東京電力エナジーパートナー(株)</v>
      </c>
      <c r="G622" t="str">
        <f t="shared" si="19"/>
        <v>東京電力エナジーパートナー(株)_メニューC</v>
      </c>
    </row>
    <row r="623" spans="1:7">
      <c r="C623" t="s">
        <v>920</v>
      </c>
      <c r="D623">
        <v>0</v>
      </c>
      <c r="E623">
        <v>0</v>
      </c>
      <c r="F623" t="str">
        <f t="shared" si="18"/>
        <v>東京電力エナジーパートナー(株)</v>
      </c>
      <c r="G623" t="str">
        <f t="shared" si="19"/>
        <v>東京電力エナジーパートナー(株)_メニューD</v>
      </c>
    </row>
    <row r="624" spans="1:7">
      <c r="C624" t="s">
        <v>919</v>
      </c>
      <c r="D624">
        <v>0</v>
      </c>
      <c r="E624">
        <v>0</v>
      </c>
      <c r="F624" t="str">
        <f t="shared" si="18"/>
        <v>東京電力エナジーパートナー(株)</v>
      </c>
      <c r="G624" t="str">
        <f t="shared" si="19"/>
        <v>東京電力エナジーパートナー(株)_メニューE</v>
      </c>
    </row>
    <row r="625" spans="1:7">
      <c r="C625" t="s">
        <v>918</v>
      </c>
      <c r="D625">
        <v>0</v>
      </c>
      <c r="E625">
        <v>0</v>
      </c>
      <c r="F625" t="str">
        <f t="shared" si="18"/>
        <v>東京電力エナジーパートナー(株)</v>
      </c>
      <c r="G625" t="str">
        <f t="shared" si="19"/>
        <v>東京電力エナジーパートナー(株)_メニューF</v>
      </c>
    </row>
    <row r="626" spans="1:7">
      <c r="C626" t="s">
        <v>1011</v>
      </c>
      <c r="D626">
        <v>0</v>
      </c>
      <c r="E626">
        <v>0</v>
      </c>
      <c r="F626" t="str">
        <f t="shared" si="18"/>
        <v>東京電力エナジーパートナー(株)</v>
      </c>
      <c r="G626" t="str">
        <f t="shared" si="19"/>
        <v>東京電力エナジーパートナー(株)_メニューG</v>
      </c>
    </row>
    <row r="627" spans="1:7">
      <c r="C627" t="s">
        <v>1010</v>
      </c>
      <c r="D627">
        <v>0</v>
      </c>
      <c r="E627">
        <v>0</v>
      </c>
      <c r="F627" t="str">
        <f t="shared" si="18"/>
        <v>東京電力エナジーパートナー(株)</v>
      </c>
      <c r="G627" t="str">
        <f t="shared" si="19"/>
        <v>東京電力エナジーパートナー(株)_メニューH</v>
      </c>
    </row>
    <row r="628" spans="1:7">
      <c r="C628" t="s">
        <v>1009</v>
      </c>
      <c r="D628">
        <v>0</v>
      </c>
      <c r="E628">
        <v>0</v>
      </c>
      <c r="F628" t="str">
        <f t="shared" si="18"/>
        <v>東京電力エナジーパートナー(株)</v>
      </c>
      <c r="G628" t="str">
        <f t="shared" si="19"/>
        <v>東京電力エナジーパートナー(株)_メニューI</v>
      </c>
    </row>
    <row r="629" spans="1:7">
      <c r="C629" t="s">
        <v>1021</v>
      </c>
      <c r="D629">
        <v>0</v>
      </c>
      <c r="E629">
        <v>0</v>
      </c>
      <c r="F629" t="str">
        <f t="shared" si="18"/>
        <v>東京電力エナジーパートナー(株)</v>
      </c>
      <c r="G629" t="str">
        <f t="shared" si="19"/>
        <v>東京電力エナジーパートナー(株)_メニューJ</v>
      </c>
    </row>
    <row r="630" spans="1:7">
      <c r="C630" t="s">
        <v>1024</v>
      </c>
      <c r="D630">
        <v>0</v>
      </c>
      <c r="E630">
        <v>0</v>
      </c>
      <c r="F630" t="str">
        <f t="shared" si="18"/>
        <v>東京電力エナジーパートナー(株)</v>
      </c>
      <c r="G630" t="str">
        <f t="shared" si="19"/>
        <v>東京電力エナジーパートナー(株)_メニューK</v>
      </c>
    </row>
    <row r="631" spans="1:7">
      <c r="C631" t="s">
        <v>1038</v>
      </c>
      <c r="D631">
        <v>0</v>
      </c>
      <c r="E631">
        <v>0</v>
      </c>
      <c r="F631" t="str">
        <f t="shared" si="18"/>
        <v>東京電力エナジーパートナー(株)</v>
      </c>
      <c r="G631" t="str">
        <f t="shared" si="19"/>
        <v>東京電力エナジーパートナー(株)_メニューL</v>
      </c>
    </row>
    <row r="632" spans="1:7">
      <c r="C632" t="s">
        <v>2297</v>
      </c>
      <c r="D632">
        <v>4.5199999999999998E-4</v>
      </c>
      <c r="E632">
        <v>4.5199999999999998E-4</v>
      </c>
      <c r="F632" t="str">
        <f t="shared" si="18"/>
        <v>東京電力エナジーパートナー(株)</v>
      </c>
      <c r="G632" t="str">
        <f t="shared" si="19"/>
        <v>東京電力エナジーパートナー(株)_メニューM(残差)</v>
      </c>
    </row>
    <row r="633" spans="1:7">
      <c r="C633" t="s">
        <v>885</v>
      </c>
      <c r="D633">
        <v>4.2099999999999999E-4</v>
      </c>
      <c r="E633">
        <v>4.2099999999999999E-4</v>
      </c>
      <c r="F633" t="str">
        <f t="shared" si="18"/>
        <v>東京電力エナジーパートナー(株)</v>
      </c>
      <c r="G633" t="str">
        <f t="shared" si="19"/>
        <v>東京電力エナジーパートナー(株)_(参考値)事業者全体</v>
      </c>
    </row>
    <row r="634" spans="1:7">
      <c r="A634" t="s">
        <v>702</v>
      </c>
      <c r="B634" t="s">
        <v>1008</v>
      </c>
      <c r="C634" t="s">
        <v>365</v>
      </c>
      <c r="D634">
        <v>0</v>
      </c>
      <c r="E634">
        <v>0</v>
      </c>
      <c r="F634" t="str">
        <f t="shared" si="18"/>
        <v>中部電力ミライズ(株)</v>
      </c>
      <c r="G634" t="str">
        <f t="shared" si="19"/>
        <v>中部電力ミライズ(株)_メニューA</v>
      </c>
    </row>
    <row r="635" spans="1:7">
      <c r="C635" t="s">
        <v>331</v>
      </c>
      <c r="D635">
        <v>4.1100000000000002E-4</v>
      </c>
      <c r="E635">
        <v>4.1100000000000002E-4</v>
      </c>
      <c r="F635" t="str">
        <f t="shared" si="18"/>
        <v>中部電力ミライズ(株)</v>
      </c>
      <c r="G635" t="str">
        <f t="shared" si="19"/>
        <v>中部電力ミライズ(株)_メニューB(残差)</v>
      </c>
    </row>
    <row r="636" spans="1:7">
      <c r="C636" t="s">
        <v>885</v>
      </c>
      <c r="D636">
        <v>3.7599999999999998E-4</v>
      </c>
      <c r="E636">
        <v>3.7599999999999998E-4</v>
      </c>
      <c r="F636" t="str">
        <f t="shared" si="18"/>
        <v>中部電力ミライズ(株)</v>
      </c>
      <c r="G636" t="str">
        <f t="shared" si="19"/>
        <v>中部電力ミライズ(株)_(参考値)事業者全体</v>
      </c>
    </row>
    <row r="637" spans="1:7">
      <c r="A637" t="s">
        <v>701</v>
      </c>
      <c r="B637" t="s">
        <v>86</v>
      </c>
      <c r="C637" t="s">
        <v>365</v>
      </c>
      <c r="D637">
        <v>0</v>
      </c>
      <c r="E637">
        <v>0</v>
      </c>
      <c r="F637" t="str">
        <f t="shared" si="18"/>
        <v>北陸電力(株)</v>
      </c>
      <c r="G637" t="str">
        <f t="shared" si="19"/>
        <v>北陸電力(株)_メニューA</v>
      </c>
    </row>
    <row r="638" spans="1:7">
      <c r="C638" t="s">
        <v>331</v>
      </c>
      <c r="D638">
        <v>4.55E-4</v>
      </c>
      <c r="E638">
        <v>4.55E-4</v>
      </c>
      <c r="F638" t="str">
        <f t="shared" si="18"/>
        <v>北陸電力(株)</v>
      </c>
      <c r="G638" t="str">
        <f t="shared" si="19"/>
        <v>北陸電力(株)_メニューB(残差)</v>
      </c>
    </row>
    <row r="639" spans="1:7">
      <c r="C639" t="s">
        <v>885</v>
      </c>
      <c r="D639">
        <v>4.3100000000000001E-4</v>
      </c>
      <c r="E639">
        <v>4.3100000000000001E-4</v>
      </c>
      <c r="F639" t="str">
        <f t="shared" si="18"/>
        <v>北陸電力(株)</v>
      </c>
      <c r="G639" t="str">
        <f t="shared" si="19"/>
        <v>北陸電力(株)_(参考値)事業者全体</v>
      </c>
    </row>
    <row r="640" spans="1:7">
      <c r="A640" t="s">
        <v>700</v>
      </c>
      <c r="B640" t="s">
        <v>2191</v>
      </c>
      <c r="C640" t="s">
        <v>365</v>
      </c>
      <c r="D640">
        <v>0</v>
      </c>
      <c r="E640">
        <v>0</v>
      </c>
      <c r="F640" t="str">
        <f t="shared" si="18"/>
        <v>関西電力(株)</v>
      </c>
      <c r="G640" t="str">
        <f t="shared" si="19"/>
        <v>関西電力(株)_メニューA</v>
      </c>
    </row>
    <row r="641" spans="1:7">
      <c r="C641" t="s">
        <v>886</v>
      </c>
      <c r="D641">
        <v>0</v>
      </c>
      <c r="E641">
        <v>0</v>
      </c>
      <c r="F641" t="str">
        <f t="shared" si="18"/>
        <v>関西電力(株)</v>
      </c>
      <c r="G641" t="str">
        <f t="shared" si="19"/>
        <v>関西電力(株)_メニューB</v>
      </c>
    </row>
    <row r="642" spans="1:7">
      <c r="C642" t="s">
        <v>921</v>
      </c>
      <c r="D642">
        <v>0</v>
      </c>
      <c r="E642">
        <v>0</v>
      </c>
      <c r="F642" t="str">
        <f t="shared" si="18"/>
        <v>関西電力(株)</v>
      </c>
      <c r="G642" t="str">
        <f t="shared" si="19"/>
        <v>関西電力(株)_メニューC</v>
      </c>
    </row>
    <row r="643" spans="1:7">
      <c r="C643" t="s">
        <v>920</v>
      </c>
      <c r="D643">
        <v>0</v>
      </c>
      <c r="E643">
        <v>0</v>
      </c>
      <c r="F643" t="str">
        <f t="shared" si="18"/>
        <v>関西電力(株)</v>
      </c>
      <c r="G643" t="str">
        <f t="shared" si="19"/>
        <v>関西電力(株)_メニューD</v>
      </c>
    </row>
    <row r="644" spans="1:7">
      <c r="C644" t="s">
        <v>919</v>
      </c>
      <c r="D644">
        <v>0</v>
      </c>
      <c r="E644">
        <v>0</v>
      </c>
      <c r="F644" t="str">
        <f t="shared" si="18"/>
        <v>関西電力(株)</v>
      </c>
      <c r="G644" t="str">
        <f t="shared" si="19"/>
        <v>関西電力(株)_メニューE</v>
      </c>
    </row>
    <row r="645" spans="1:7">
      <c r="C645" t="s">
        <v>918</v>
      </c>
      <c r="D645">
        <v>0</v>
      </c>
      <c r="E645">
        <v>0</v>
      </c>
      <c r="F645" t="str">
        <f t="shared" si="18"/>
        <v>関西電力(株)</v>
      </c>
      <c r="G645" t="str">
        <f t="shared" si="19"/>
        <v>関西電力(株)_メニューF</v>
      </c>
    </row>
    <row r="646" spans="1:7">
      <c r="C646" t="s">
        <v>1011</v>
      </c>
      <c r="D646">
        <v>0</v>
      </c>
      <c r="E646">
        <v>0</v>
      </c>
      <c r="F646" t="str">
        <f t="shared" ref="F646:F709" si="20">IF(A646="",F645,B646)</f>
        <v>関西電力(株)</v>
      </c>
      <c r="G646" t="str">
        <f t="shared" ref="G646:G709" si="21">F646&amp;"_"&amp;C646</f>
        <v>関西電力(株)_メニューG</v>
      </c>
    </row>
    <row r="647" spans="1:7">
      <c r="C647" t="s">
        <v>1010</v>
      </c>
      <c r="D647">
        <v>0</v>
      </c>
      <c r="E647">
        <v>0</v>
      </c>
      <c r="F647" t="str">
        <f t="shared" si="20"/>
        <v>関西電力(株)</v>
      </c>
      <c r="G647" t="str">
        <f t="shared" si="21"/>
        <v>関西電力(株)_メニューH</v>
      </c>
    </row>
    <row r="648" spans="1:7">
      <c r="C648" t="s">
        <v>1009</v>
      </c>
      <c r="D648">
        <v>0</v>
      </c>
      <c r="E648">
        <v>0</v>
      </c>
      <c r="F648" t="str">
        <f t="shared" si="20"/>
        <v>関西電力(株)</v>
      </c>
      <c r="G648" t="str">
        <f t="shared" si="21"/>
        <v>関西電力(株)_メニューI</v>
      </c>
    </row>
    <row r="649" spans="1:7">
      <c r="C649" t="s">
        <v>1868</v>
      </c>
      <c r="D649">
        <v>4.15E-4</v>
      </c>
      <c r="E649">
        <v>4.15E-4</v>
      </c>
      <c r="F649" t="str">
        <f t="shared" si="20"/>
        <v>関西電力(株)</v>
      </c>
      <c r="G649" t="str">
        <f t="shared" si="21"/>
        <v>関西電力(株)_メニューJ(残差)</v>
      </c>
    </row>
    <row r="650" spans="1:7">
      <c r="C650" t="s">
        <v>885</v>
      </c>
      <c r="D650">
        <v>3.9599999999999998E-4</v>
      </c>
      <c r="E650">
        <v>3.9599999999999998E-4</v>
      </c>
      <c r="F650" t="str">
        <f t="shared" si="20"/>
        <v>関西電力(株)</v>
      </c>
      <c r="G650" t="str">
        <f t="shared" si="21"/>
        <v>関西電力(株)_(参考値)事業者全体</v>
      </c>
    </row>
    <row r="651" spans="1:7">
      <c r="A651" t="s">
        <v>699</v>
      </c>
      <c r="B651" t="s">
        <v>87</v>
      </c>
      <c r="C651" t="s">
        <v>365</v>
      </c>
      <c r="D651">
        <v>0</v>
      </c>
      <c r="E651">
        <v>0</v>
      </c>
      <c r="F651" t="str">
        <f t="shared" si="20"/>
        <v>中国電力(株)</v>
      </c>
      <c r="G651" t="str">
        <f t="shared" si="21"/>
        <v>中国電力(株)_メニューA</v>
      </c>
    </row>
    <row r="652" spans="1:7">
      <c r="C652" t="s">
        <v>886</v>
      </c>
      <c r="D652">
        <v>0</v>
      </c>
      <c r="E652">
        <v>0</v>
      </c>
      <c r="F652" t="str">
        <f t="shared" si="20"/>
        <v>中国電力(株)</v>
      </c>
      <c r="G652" t="str">
        <f t="shared" si="21"/>
        <v>中国電力(株)_メニューB</v>
      </c>
    </row>
    <row r="653" spans="1:7">
      <c r="C653" t="s">
        <v>921</v>
      </c>
      <c r="D653">
        <v>0</v>
      </c>
      <c r="E653">
        <v>0</v>
      </c>
      <c r="F653" t="str">
        <f t="shared" si="20"/>
        <v>中国電力(株)</v>
      </c>
      <c r="G653" t="str">
        <f t="shared" si="21"/>
        <v>中国電力(株)_メニューC</v>
      </c>
    </row>
    <row r="654" spans="1:7">
      <c r="C654" t="s">
        <v>920</v>
      </c>
      <c r="D654">
        <v>0</v>
      </c>
      <c r="E654">
        <v>0</v>
      </c>
      <c r="F654" t="str">
        <f t="shared" si="20"/>
        <v>中国電力(株)</v>
      </c>
      <c r="G654" t="str">
        <f t="shared" si="21"/>
        <v>中国電力(株)_メニューD</v>
      </c>
    </row>
    <row r="655" spans="1:7">
      <c r="C655" t="s">
        <v>919</v>
      </c>
      <c r="D655">
        <v>0</v>
      </c>
      <c r="E655">
        <v>0</v>
      </c>
      <c r="F655" t="str">
        <f t="shared" si="20"/>
        <v>中国電力(株)</v>
      </c>
      <c r="G655" t="str">
        <f t="shared" si="21"/>
        <v>中国電力(株)_メニューE</v>
      </c>
    </row>
    <row r="656" spans="1:7">
      <c r="C656" t="s">
        <v>918</v>
      </c>
      <c r="D656">
        <v>0</v>
      </c>
      <c r="E656">
        <v>0</v>
      </c>
      <c r="F656" t="str">
        <f t="shared" si="20"/>
        <v>中国電力(株)</v>
      </c>
      <c r="G656" t="str">
        <f t="shared" si="21"/>
        <v>中国電力(株)_メニューF</v>
      </c>
    </row>
    <row r="657" spans="1:7">
      <c r="C657" t="s">
        <v>1011</v>
      </c>
      <c r="D657">
        <v>3.8699999999999997E-4</v>
      </c>
      <c r="E657">
        <v>3.8699999999999997E-4</v>
      </c>
      <c r="F657" t="str">
        <f t="shared" si="20"/>
        <v>中国電力(株)</v>
      </c>
      <c r="G657" t="str">
        <f t="shared" si="21"/>
        <v>中国電力(株)_メニューG</v>
      </c>
    </row>
    <row r="658" spans="1:7">
      <c r="C658" t="s">
        <v>1033</v>
      </c>
      <c r="D658">
        <v>4.84E-4</v>
      </c>
      <c r="E658">
        <v>4.84E-4</v>
      </c>
      <c r="F658" t="str">
        <f t="shared" si="20"/>
        <v>中国電力(株)</v>
      </c>
      <c r="G658" t="str">
        <f t="shared" si="21"/>
        <v>中国電力(株)_メニューH(残差)</v>
      </c>
    </row>
    <row r="659" spans="1:7">
      <c r="C659" t="s">
        <v>885</v>
      </c>
      <c r="D659">
        <v>4.7199999999999998E-4</v>
      </c>
      <c r="E659">
        <v>4.7199999999999998E-4</v>
      </c>
      <c r="F659" t="str">
        <f t="shared" si="20"/>
        <v>中国電力(株)</v>
      </c>
      <c r="G659" t="str">
        <f t="shared" si="21"/>
        <v>中国電力(株)_(参考値)事業者全体</v>
      </c>
    </row>
    <row r="660" spans="1:7">
      <c r="A660" t="s">
        <v>698</v>
      </c>
      <c r="B660" t="s">
        <v>88</v>
      </c>
      <c r="C660" t="s">
        <v>365</v>
      </c>
      <c r="D660">
        <v>0</v>
      </c>
      <c r="E660">
        <v>0</v>
      </c>
      <c r="F660" t="str">
        <f t="shared" si="20"/>
        <v>四国電力(株)</v>
      </c>
      <c r="G660" t="str">
        <f t="shared" si="21"/>
        <v>四国電力(株)_メニューA</v>
      </c>
    </row>
    <row r="661" spans="1:7">
      <c r="C661" t="s">
        <v>886</v>
      </c>
      <c r="D661">
        <v>0</v>
      </c>
      <c r="E661">
        <v>0</v>
      </c>
      <c r="F661" t="str">
        <f t="shared" si="20"/>
        <v>四国電力(株)</v>
      </c>
      <c r="G661" t="str">
        <f t="shared" si="21"/>
        <v>四国電力(株)_メニューB</v>
      </c>
    </row>
    <row r="662" spans="1:7">
      <c r="C662" t="s">
        <v>898</v>
      </c>
      <c r="D662">
        <v>4.57E-4</v>
      </c>
      <c r="E662">
        <v>4.57E-4</v>
      </c>
      <c r="F662" t="str">
        <f t="shared" si="20"/>
        <v>四国電力(株)</v>
      </c>
      <c r="G662" t="str">
        <f t="shared" si="21"/>
        <v>四国電力(株)_メニューC(残差)</v>
      </c>
    </row>
    <row r="663" spans="1:7">
      <c r="C663" t="s">
        <v>885</v>
      </c>
      <c r="D663">
        <v>4.4799999999999999E-4</v>
      </c>
      <c r="E663">
        <v>4.4799999999999999E-4</v>
      </c>
      <c r="F663" t="str">
        <f t="shared" si="20"/>
        <v>四国電力(株)</v>
      </c>
      <c r="G663" t="str">
        <f t="shared" si="21"/>
        <v>四国電力(株)_(参考値)事業者全体</v>
      </c>
    </row>
    <row r="664" spans="1:7">
      <c r="A664" t="s">
        <v>697</v>
      </c>
      <c r="B664" t="s">
        <v>89</v>
      </c>
      <c r="C664" t="s">
        <v>365</v>
      </c>
      <c r="D664">
        <v>0</v>
      </c>
      <c r="E664">
        <v>0</v>
      </c>
      <c r="F664" t="str">
        <f t="shared" si="20"/>
        <v>九州電力(株)</v>
      </c>
      <c r="G664" t="str">
        <f t="shared" si="21"/>
        <v>九州電力(株)_メニューA</v>
      </c>
    </row>
    <row r="665" spans="1:7">
      <c r="C665" t="s">
        <v>331</v>
      </c>
      <c r="D665">
        <v>4.7199999999999998E-4</v>
      </c>
      <c r="E665">
        <v>4.7199999999999998E-4</v>
      </c>
      <c r="F665" t="str">
        <f t="shared" si="20"/>
        <v>九州電力(株)</v>
      </c>
      <c r="G665" t="str">
        <f t="shared" si="21"/>
        <v>九州電力(株)_メニューB(残差)</v>
      </c>
    </row>
    <row r="666" spans="1:7">
      <c r="C666" t="s">
        <v>885</v>
      </c>
      <c r="D666">
        <v>4.4900000000000002E-4</v>
      </c>
      <c r="E666">
        <v>4.4900000000000002E-4</v>
      </c>
      <c r="F666" t="str">
        <f t="shared" si="20"/>
        <v>九州電力(株)</v>
      </c>
      <c r="G666" t="str">
        <f t="shared" si="21"/>
        <v>九州電力(株)_(参考値)事業者全体</v>
      </c>
    </row>
    <row r="667" spans="1:7">
      <c r="A667" t="s">
        <v>696</v>
      </c>
      <c r="B667" t="s">
        <v>90</v>
      </c>
      <c r="C667" t="s">
        <v>365</v>
      </c>
      <c r="D667">
        <v>0</v>
      </c>
      <c r="E667">
        <v>0</v>
      </c>
      <c r="F667" t="str">
        <f t="shared" si="20"/>
        <v>沖縄電力(株)</v>
      </c>
      <c r="G667" t="str">
        <f t="shared" si="21"/>
        <v>沖縄電力(株)_メニューA</v>
      </c>
    </row>
    <row r="668" spans="1:7">
      <c r="C668" t="s">
        <v>331</v>
      </c>
      <c r="D668">
        <v>6.8499999999999995E-4</v>
      </c>
      <c r="E668">
        <v>6.8499999999999995E-4</v>
      </c>
      <c r="F668" t="str">
        <f t="shared" si="20"/>
        <v>沖縄電力(株)</v>
      </c>
      <c r="G668" t="str">
        <f t="shared" si="21"/>
        <v>沖縄電力(株)_メニューB(残差)</v>
      </c>
    </row>
    <row r="669" spans="1:7">
      <c r="C669" t="s">
        <v>885</v>
      </c>
      <c r="D669">
        <v>6.7699999999999998E-4</v>
      </c>
      <c r="E669">
        <v>6.7699999999999998E-4</v>
      </c>
      <c r="F669" t="str">
        <f t="shared" si="20"/>
        <v>沖縄電力(株)</v>
      </c>
      <c r="G669" t="str">
        <f t="shared" si="21"/>
        <v>沖縄電力(株)_(参考値)事業者全体</v>
      </c>
    </row>
    <row r="670" spans="1:7">
      <c r="A670" t="s">
        <v>695</v>
      </c>
      <c r="B670" t="s">
        <v>214</v>
      </c>
      <c r="D670">
        <v>4.8999999999999998E-4</v>
      </c>
      <c r="E670">
        <v>4.8999999999999998E-4</v>
      </c>
      <c r="F670" t="str">
        <f t="shared" si="20"/>
        <v>北日本石油(株)</v>
      </c>
      <c r="G670" t="str">
        <f t="shared" si="21"/>
        <v>北日本石油(株)_</v>
      </c>
    </row>
    <row r="671" spans="1:7">
      <c r="A671" t="s">
        <v>694</v>
      </c>
      <c r="B671" t="s">
        <v>215</v>
      </c>
      <c r="D671">
        <v>4.64E-4</v>
      </c>
      <c r="E671">
        <v>4.64E-4</v>
      </c>
      <c r="F671" t="str">
        <f t="shared" si="20"/>
        <v>千葉電力(株)</v>
      </c>
      <c r="G671" t="str">
        <f t="shared" si="21"/>
        <v>千葉電力(株)_</v>
      </c>
    </row>
    <row r="672" spans="1:7">
      <c r="A672" t="s">
        <v>693</v>
      </c>
      <c r="B672" t="s">
        <v>1006</v>
      </c>
      <c r="D672">
        <v>4.26E-4</v>
      </c>
      <c r="E672">
        <v>4.26E-4</v>
      </c>
      <c r="F672" t="str">
        <f t="shared" si="20"/>
        <v>やめエネルギー(株)</v>
      </c>
      <c r="G672" t="str">
        <f t="shared" si="21"/>
        <v>やめエネルギー(株)_</v>
      </c>
    </row>
    <row r="673" spans="1:7">
      <c r="A673" t="s">
        <v>692</v>
      </c>
      <c r="B673" t="s">
        <v>216</v>
      </c>
      <c r="D673">
        <v>6.78E-4</v>
      </c>
      <c r="E673">
        <v>6.78E-4</v>
      </c>
      <c r="F673" t="str">
        <f t="shared" si="20"/>
        <v>(株)アースインフィニティ</v>
      </c>
      <c r="G673" t="str">
        <f t="shared" si="21"/>
        <v>(株)アースインフィニティ_</v>
      </c>
    </row>
    <row r="674" spans="1:7">
      <c r="A674" t="s">
        <v>691</v>
      </c>
      <c r="B674" t="s">
        <v>217</v>
      </c>
      <c r="D674">
        <v>4.1899999999999999E-4</v>
      </c>
      <c r="E674">
        <v>4.1899999999999999E-4</v>
      </c>
      <c r="F674" t="str">
        <f t="shared" si="20"/>
        <v>足利ガス(株)</v>
      </c>
      <c r="G674" t="str">
        <f t="shared" si="21"/>
        <v>足利ガス(株)_</v>
      </c>
    </row>
    <row r="675" spans="1:7">
      <c r="A675" t="s">
        <v>690</v>
      </c>
      <c r="B675" t="s">
        <v>1869</v>
      </c>
      <c r="D675">
        <v>3.2400000000000001E-4</v>
      </c>
      <c r="E675">
        <v>3.2400000000000001E-4</v>
      </c>
      <c r="F675" t="str">
        <f t="shared" si="20"/>
        <v>(株)Misumi</v>
      </c>
      <c r="G675" t="str">
        <f t="shared" si="21"/>
        <v>(株)Misumi_</v>
      </c>
    </row>
    <row r="676" spans="1:7">
      <c r="A676" t="s">
        <v>689</v>
      </c>
      <c r="B676" t="s">
        <v>218</v>
      </c>
      <c r="D676">
        <v>4.3899999999999999E-4</v>
      </c>
      <c r="E676">
        <v>4.3899999999999999E-4</v>
      </c>
      <c r="F676" t="str">
        <f t="shared" si="20"/>
        <v>米子瓦斯(株)</v>
      </c>
      <c r="G676" t="str">
        <f t="shared" si="21"/>
        <v>米子瓦斯(株)_</v>
      </c>
    </row>
    <row r="677" spans="1:7">
      <c r="A677" t="s">
        <v>688</v>
      </c>
      <c r="B677" t="s">
        <v>219</v>
      </c>
      <c r="C677" t="s">
        <v>365</v>
      </c>
      <c r="D677">
        <v>0</v>
      </c>
      <c r="E677">
        <v>0</v>
      </c>
      <c r="F677" t="str">
        <f t="shared" si="20"/>
        <v>(株)エルピオ</v>
      </c>
      <c r="G677" t="str">
        <f t="shared" si="21"/>
        <v>(株)エルピオ_メニューA</v>
      </c>
    </row>
    <row r="678" spans="1:7">
      <c r="C678" t="s">
        <v>331</v>
      </c>
      <c r="D678">
        <v>0</v>
      </c>
      <c r="E678">
        <v>0</v>
      </c>
      <c r="F678" t="str">
        <f t="shared" si="20"/>
        <v>(株)エルピオ</v>
      </c>
      <c r="G678" t="str">
        <f t="shared" si="21"/>
        <v>(株)エルピオ_メニューB(残差)</v>
      </c>
    </row>
    <row r="679" spans="1:7">
      <c r="C679" t="s">
        <v>885</v>
      </c>
      <c r="D679">
        <v>0</v>
      </c>
      <c r="E679">
        <v>0</v>
      </c>
      <c r="F679" t="str">
        <f t="shared" si="20"/>
        <v>(株)エルピオ</v>
      </c>
      <c r="G679" t="str">
        <f t="shared" si="21"/>
        <v>(株)エルピオ_(参考値)事業者全体</v>
      </c>
    </row>
    <row r="680" spans="1:7">
      <c r="A680" t="s">
        <v>687</v>
      </c>
      <c r="B680" t="s">
        <v>220</v>
      </c>
      <c r="D680">
        <v>4.3800000000000002E-4</v>
      </c>
      <c r="E680">
        <v>4.3800000000000002E-4</v>
      </c>
      <c r="F680" t="str">
        <f t="shared" si="20"/>
        <v>浜田ガス(株)</v>
      </c>
      <c r="G680" t="str">
        <f t="shared" si="21"/>
        <v>浜田ガス(株)_</v>
      </c>
    </row>
    <row r="681" spans="1:7">
      <c r="A681" t="s">
        <v>686</v>
      </c>
      <c r="B681" t="s">
        <v>221</v>
      </c>
      <c r="D681">
        <v>6.1300000000000005E-4</v>
      </c>
      <c r="E681">
        <v>6.1300000000000005E-4</v>
      </c>
      <c r="F681" t="str">
        <f t="shared" si="20"/>
        <v>(株)アメニティ電力</v>
      </c>
      <c r="G681" t="str">
        <f t="shared" si="21"/>
        <v>(株)アメニティ電力_</v>
      </c>
    </row>
    <row r="682" spans="1:7">
      <c r="A682" t="s">
        <v>685</v>
      </c>
      <c r="B682" t="s">
        <v>222</v>
      </c>
      <c r="D682">
        <v>6.1200000000000002E-4</v>
      </c>
      <c r="E682">
        <v>6.1200000000000002E-4</v>
      </c>
      <c r="F682" t="str">
        <f t="shared" si="20"/>
        <v>岡田建設(株)</v>
      </c>
      <c r="G682" t="str">
        <f t="shared" si="21"/>
        <v>岡田建設(株)_</v>
      </c>
    </row>
    <row r="683" spans="1:7">
      <c r="A683" t="s">
        <v>684</v>
      </c>
      <c r="B683" t="s">
        <v>223</v>
      </c>
      <c r="D683">
        <v>4.08E-4</v>
      </c>
      <c r="E683">
        <v>4.08E-4</v>
      </c>
      <c r="F683" t="str">
        <f t="shared" si="20"/>
        <v>出雲ガス(株)</v>
      </c>
      <c r="G683" t="str">
        <f t="shared" si="21"/>
        <v>出雲ガス(株)_</v>
      </c>
    </row>
    <row r="684" spans="1:7">
      <c r="A684" t="s">
        <v>683</v>
      </c>
      <c r="B684" t="s">
        <v>1005</v>
      </c>
      <c r="C684" t="s">
        <v>365</v>
      </c>
      <c r="D684">
        <v>0</v>
      </c>
      <c r="E684">
        <v>0</v>
      </c>
      <c r="F684" t="str">
        <f t="shared" si="20"/>
        <v>一般社団法人グリーンコープでんき</v>
      </c>
      <c r="G684" t="str">
        <f t="shared" si="21"/>
        <v>一般社団法人グリーンコープでんき_メニューA</v>
      </c>
    </row>
    <row r="685" spans="1:7">
      <c r="C685" t="s">
        <v>886</v>
      </c>
      <c r="D685">
        <v>0</v>
      </c>
      <c r="E685">
        <v>0</v>
      </c>
      <c r="F685" t="str">
        <f t="shared" si="20"/>
        <v>一般社団法人グリーンコープでんき</v>
      </c>
      <c r="G685" t="str">
        <f t="shared" si="21"/>
        <v>一般社団法人グリーンコープでんき_メニューB</v>
      </c>
    </row>
    <row r="686" spans="1:7">
      <c r="C686" t="s">
        <v>898</v>
      </c>
      <c r="D686">
        <v>5.9400000000000002E-4</v>
      </c>
      <c r="E686">
        <v>5.9400000000000002E-4</v>
      </c>
      <c r="F686" t="str">
        <f t="shared" si="20"/>
        <v>一般社団法人グリーンコープでんき</v>
      </c>
      <c r="G686" t="str">
        <f t="shared" si="21"/>
        <v>一般社団法人グリーンコープでんき_メニューC(残差)</v>
      </c>
    </row>
    <row r="687" spans="1:7">
      <c r="C687" t="s">
        <v>885</v>
      </c>
      <c r="D687">
        <v>2.02E-4</v>
      </c>
      <c r="E687">
        <v>2.02E-4</v>
      </c>
      <c r="F687" t="str">
        <f t="shared" si="20"/>
        <v>一般社団法人グリーンコープでんき</v>
      </c>
      <c r="G687" t="str">
        <f t="shared" si="21"/>
        <v>一般社団法人グリーンコープでんき_(参考値)事業者全体</v>
      </c>
    </row>
    <row r="688" spans="1:7">
      <c r="A688" t="s">
        <v>682</v>
      </c>
      <c r="B688" t="s">
        <v>1004</v>
      </c>
      <c r="C688" t="s">
        <v>365</v>
      </c>
      <c r="D688">
        <v>4.4799999999999999E-4</v>
      </c>
      <c r="E688">
        <v>4.4799999999999999E-4</v>
      </c>
      <c r="F688" t="str">
        <f t="shared" si="20"/>
        <v>公益財団法人東京都環境公社</v>
      </c>
      <c r="G688" t="str">
        <f t="shared" si="21"/>
        <v>公益財団法人東京都環境公社_メニューA</v>
      </c>
    </row>
    <row r="689" spans="1:7">
      <c r="C689" t="s">
        <v>886</v>
      </c>
      <c r="D689">
        <v>4.4799999999999999E-4</v>
      </c>
      <c r="E689">
        <v>4.4799999999999999E-4</v>
      </c>
      <c r="F689" t="str">
        <f t="shared" si="20"/>
        <v>公益財団法人東京都環境公社</v>
      </c>
      <c r="G689" t="str">
        <f t="shared" si="21"/>
        <v>公益財団法人東京都環境公社_メニューB</v>
      </c>
    </row>
    <row r="690" spans="1:7">
      <c r="C690" t="s">
        <v>921</v>
      </c>
      <c r="D690">
        <v>4.0700000000000003E-4</v>
      </c>
      <c r="E690">
        <v>4.0700000000000003E-4</v>
      </c>
      <c r="F690" t="str">
        <f t="shared" si="20"/>
        <v>公益財団法人東京都環境公社</v>
      </c>
      <c r="G690" t="str">
        <f t="shared" si="21"/>
        <v>公益財団法人東京都環境公社_メニューC</v>
      </c>
    </row>
    <row r="691" spans="1:7">
      <c r="C691" t="s">
        <v>885</v>
      </c>
      <c r="D691">
        <v>4.2400000000000001E-4</v>
      </c>
      <c r="E691">
        <v>4.2400000000000001E-4</v>
      </c>
      <c r="F691" t="str">
        <f t="shared" si="20"/>
        <v>公益財団法人東京都環境公社</v>
      </c>
      <c r="G691" t="str">
        <f t="shared" si="21"/>
        <v>公益財団法人東京都環境公社_(参考値)事業者全体</v>
      </c>
    </row>
    <row r="692" spans="1:7">
      <c r="A692" t="s">
        <v>681</v>
      </c>
      <c r="B692" t="s">
        <v>224</v>
      </c>
      <c r="C692" t="s">
        <v>365</v>
      </c>
      <c r="D692">
        <v>0</v>
      </c>
      <c r="E692">
        <v>0</v>
      </c>
      <c r="F692" t="str">
        <f t="shared" si="20"/>
        <v>(株)ファミリーネット・ジャパン</v>
      </c>
      <c r="G692" t="str">
        <f t="shared" si="21"/>
        <v>(株)ファミリーネット・ジャパン_メニューA</v>
      </c>
    </row>
    <row r="693" spans="1:7">
      <c r="C693" t="s">
        <v>886</v>
      </c>
      <c r="D693">
        <v>0</v>
      </c>
      <c r="E693">
        <v>0</v>
      </c>
      <c r="F693" t="str">
        <f t="shared" si="20"/>
        <v>(株)ファミリーネット・ジャパン</v>
      </c>
      <c r="G693" t="str">
        <f t="shared" si="21"/>
        <v>(株)ファミリーネット・ジャパン_メニューB</v>
      </c>
    </row>
    <row r="694" spans="1:7">
      <c r="C694" t="s">
        <v>921</v>
      </c>
      <c r="D694">
        <v>0</v>
      </c>
      <c r="E694">
        <v>0</v>
      </c>
      <c r="F694" t="str">
        <f t="shared" si="20"/>
        <v>(株)ファミリーネット・ジャパン</v>
      </c>
      <c r="G694" t="str">
        <f t="shared" si="21"/>
        <v>(株)ファミリーネット・ジャパン_メニューC</v>
      </c>
    </row>
    <row r="695" spans="1:7">
      <c r="C695" t="s">
        <v>920</v>
      </c>
      <c r="D695">
        <v>0</v>
      </c>
      <c r="E695">
        <v>0</v>
      </c>
      <c r="F695" t="str">
        <f t="shared" si="20"/>
        <v>(株)ファミリーネット・ジャパン</v>
      </c>
      <c r="G695" t="str">
        <f t="shared" si="21"/>
        <v>(株)ファミリーネット・ジャパン_メニューD</v>
      </c>
    </row>
    <row r="696" spans="1:7">
      <c r="C696" t="s">
        <v>993</v>
      </c>
      <c r="D696">
        <v>3.3799999999999998E-4</v>
      </c>
      <c r="E696">
        <v>3.3799999999999998E-4</v>
      </c>
      <c r="F696" t="str">
        <f t="shared" si="20"/>
        <v>(株)ファミリーネット・ジャパン</v>
      </c>
      <c r="G696" t="str">
        <f t="shared" si="21"/>
        <v>(株)ファミリーネット・ジャパン_メニューE(残差)</v>
      </c>
    </row>
    <row r="697" spans="1:7">
      <c r="C697" t="s">
        <v>885</v>
      </c>
      <c r="D697">
        <v>2.9999999999999997E-4</v>
      </c>
      <c r="E697">
        <v>2.9999999999999997E-4</v>
      </c>
      <c r="F697" t="str">
        <f t="shared" si="20"/>
        <v>(株)ファミリーネット・ジャパン</v>
      </c>
      <c r="G697" t="str">
        <f t="shared" si="21"/>
        <v>(株)ファミリーネット・ジャパン_(参考値)事業者全体</v>
      </c>
    </row>
    <row r="698" spans="1:7">
      <c r="A698" t="s">
        <v>680</v>
      </c>
      <c r="B698" t="s">
        <v>1870</v>
      </c>
      <c r="D698">
        <v>6.1799999999999995E-4</v>
      </c>
      <c r="E698">
        <v>6.1799999999999995E-4</v>
      </c>
      <c r="F698" t="str">
        <f t="shared" si="20"/>
        <v>MKステーションズ(株)</v>
      </c>
      <c r="G698" t="str">
        <f t="shared" si="21"/>
        <v>MKステーションズ(株)_</v>
      </c>
    </row>
    <row r="699" spans="1:7">
      <c r="A699" t="s">
        <v>679</v>
      </c>
      <c r="B699" t="s">
        <v>1003</v>
      </c>
      <c r="D699">
        <v>6.5099999999999999E-4</v>
      </c>
      <c r="E699">
        <v>6.5099999999999999E-4</v>
      </c>
      <c r="F699" t="str">
        <f t="shared" si="20"/>
        <v>フラワーペイメント(株)</v>
      </c>
      <c r="G699" t="str">
        <f t="shared" si="21"/>
        <v>フラワーペイメント(株)_</v>
      </c>
    </row>
    <row r="700" spans="1:7">
      <c r="A700" t="s">
        <v>678</v>
      </c>
      <c r="B700" t="s">
        <v>1871</v>
      </c>
      <c r="D700">
        <v>4.9799999999999996E-4</v>
      </c>
      <c r="E700">
        <v>4.9799999999999996E-4</v>
      </c>
      <c r="F700" t="str">
        <f t="shared" si="20"/>
        <v>(株)JTBコミュニケーションデザイン</v>
      </c>
      <c r="G700" t="str">
        <f t="shared" si="21"/>
        <v>(株)JTBコミュニケーションデザイン_</v>
      </c>
    </row>
    <row r="701" spans="1:7">
      <c r="A701" t="s">
        <v>677</v>
      </c>
      <c r="B701" t="s">
        <v>225</v>
      </c>
      <c r="C701" t="s">
        <v>365</v>
      </c>
      <c r="D701">
        <v>0</v>
      </c>
      <c r="E701">
        <v>0</v>
      </c>
      <c r="F701" t="str">
        <f t="shared" si="20"/>
        <v>全農エネルギー(株)</v>
      </c>
      <c r="G701" t="str">
        <f t="shared" si="21"/>
        <v>全農エネルギー(株)_メニューA</v>
      </c>
    </row>
    <row r="702" spans="1:7">
      <c r="C702" t="s">
        <v>331</v>
      </c>
      <c r="D702">
        <v>6.0300000000000002E-4</v>
      </c>
      <c r="E702">
        <v>6.0300000000000002E-4</v>
      </c>
      <c r="F702" t="str">
        <f t="shared" si="20"/>
        <v>全農エネルギー(株)</v>
      </c>
      <c r="G702" t="str">
        <f t="shared" si="21"/>
        <v>全農エネルギー(株)_メニューB(残差)</v>
      </c>
    </row>
    <row r="703" spans="1:7">
      <c r="C703" t="s">
        <v>885</v>
      </c>
      <c r="D703">
        <v>5.9999999999999995E-4</v>
      </c>
      <c r="E703">
        <v>5.9999999999999995E-4</v>
      </c>
      <c r="F703" t="str">
        <f t="shared" si="20"/>
        <v>全農エネルギー(株)</v>
      </c>
      <c r="G703" t="str">
        <f t="shared" si="21"/>
        <v>全農エネルギー(株)_(参考値)事業者全体</v>
      </c>
    </row>
    <row r="704" spans="1:7">
      <c r="A704" t="s">
        <v>676</v>
      </c>
      <c r="B704" t="s">
        <v>226</v>
      </c>
      <c r="C704" t="s">
        <v>365</v>
      </c>
      <c r="D704">
        <v>0</v>
      </c>
      <c r="E704">
        <v>0</v>
      </c>
      <c r="F704" t="str">
        <f t="shared" si="20"/>
        <v>(株)ハルエネ</v>
      </c>
      <c r="G704" t="str">
        <f t="shared" si="21"/>
        <v>(株)ハルエネ_メニューA</v>
      </c>
    </row>
    <row r="705" spans="1:7">
      <c r="C705" t="s">
        <v>886</v>
      </c>
      <c r="D705">
        <v>0</v>
      </c>
      <c r="E705">
        <v>0</v>
      </c>
      <c r="F705" t="str">
        <f t="shared" si="20"/>
        <v>(株)ハルエネ</v>
      </c>
      <c r="G705" t="str">
        <f t="shared" si="21"/>
        <v>(株)ハルエネ_メニューB</v>
      </c>
    </row>
    <row r="706" spans="1:7">
      <c r="C706" t="s">
        <v>898</v>
      </c>
      <c r="D706">
        <v>3.5300000000000002E-4</v>
      </c>
      <c r="E706">
        <v>3.5300000000000002E-4</v>
      </c>
      <c r="F706" t="str">
        <f t="shared" si="20"/>
        <v>(株)ハルエネ</v>
      </c>
      <c r="G706" t="str">
        <f t="shared" si="21"/>
        <v>(株)ハルエネ_メニューC(残差)</v>
      </c>
    </row>
    <row r="707" spans="1:7">
      <c r="C707" t="s">
        <v>885</v>
      </c>
      <c r="D707">
        <v>3.5300000000000002E-4</v>
      </c>
      <c r="E707">
        <v>3.5300000000000002E-4</v>
      </c>
      <c r="F707" t="str">
        <f t="shared" si="20"/>
        <v>(株)ハルエネ</v>
      </c>
      <c r="G707" t="str">
        <f t="shared" si="21"/>
        <v>(株)ハルエネ_(参考値)事業者全体</v>
      </c>
    </row>
    <row r="708" spans="1:7">
      <c r="A708" t="s">
        <v>675</v>
      </c>
      <c r="B708" t="s">
        <v>227</v>
      </c>
      <c r="D708">
        <v>4.3300000000000001E-4</v>
      </c>
      <c r="E708">
        <v>4.3300000000000001E-4</v>
      </c>
      <c r="F708" t="str">
        <f t="shared" si="20"/>
        <v>(株)ビビット</v>
      </c>
      <c r="G708" t="str">
        <f t="shared" si="21"/>
        <v>(株)ビビット_</v>
      </c>
    </row>
    <row r="709" spans="1:7">
      <c r="A709" t="s">
        <v>674</v>
      </c>
      <c r="B709" t="s">
        <v>228</v>
      </c>
      <c r="D709">
        <v>4.1899999999999999E-4</v>
      </c>
      <c r="E709">
        <v>4.1899999999999999E-4</v>
      </c>
      <c r="F709" t="str">
        <f t="shared" si="20"/>
        <v>(株)おおた電力</v>
      </c>
      <c r="G709" t="str">
        <f t="shared" si="21"/>
        <v>(株)おおた電力_</v>
      </c>
    </row>
    <row r="710" spans="1:7">
      <c r="A710" t="s">
        <v>673</v>
      </c>
      <c r="B710" t="s">
        <v>229</v>
      </c>
      <c r="D710">
        <v>6.2299999999999996E-4</v>
      </c>
      <c r="E710">
        <v>6.2299999999999996E-4</v>
      </c>
      <c r="F710" t="str">
        <f t="shared" ref="F710:F773" si="22">IF(A710="",F709,B710)</f>
        <v>伊藤忠プランテック(株)</v>
      </c>
      <c r="G710" t="str">
        <f t="shared" ref="G710:G773" si="23">F710&amp;"_"&amp;C710</f>
        <v>伊藤忠プランテック(株)_</v>
      </c>
    </row>
    <row r="711" spans="1:7">
      <c r="A711" t="s">
        <v>672</v>
      </c>
      <c r="B711" t="s">
        <v>230</v>
      </c>
      <c r="D711">
        <v>6.4599999999999998E-4</v>
      </c>
      <c r="E711">
        <v>6.4599999999999998E-4</v>
      </c>
      <c r="F711" t="str">
        <f t="shared" si="22"/>
        <v>(株)オカモト</v>
      </c>
      <c r="G711" t="str">
        <f t="shared" si="23"/>
        <v>(株)オカモト_</v>
      </c>
    </row>
    <row r="712" spans="1:7">
      <c r="A712" t="s">
        <v>671</v>
      </c>
      <c r="B712" t="s">
        <v>231</v>
      </c>
      <c r="D712">
        <v>4.0200000000000001E-4</v>
      </c>
      <c r="E712">
        <v>4.0200000000000001E-4</v>
      </c>
      <c r="F712" t="str">
        <f t="shared" si="22"/>
        <v>キタコー(株)</v>
      </c>
      <c r="G712" t="str">
        <f t="shared" si="23"/>
        <v>キタコー(株)_</v>
      </c>
    </row>
    <row r="713" spans="1:7">
      <c r="A713" t="s">
        <v>670</v>
      </c>
      <c r="B713" t="s">
        <v>1002</v>
      </c>
      <c r="C713" t="s">
        <v>365</v>
      </c>
      <c r="D713">
        <v>0</v>
      </c>
      <c r="E713">
        <v>0</v>
      </c>
      <c r="F713" t="str">
        <f t="shared" si="22"/>
        <v>香川電力(株)　</v>
      </c>
      <c r="G713" t="str">
        <f t="shared" si="23"/>
        <v>香川電力(株)　_メニューA</v>
      </c>
    </row>
    <row r="714" spans="1:7">
      <c r="C714" t="s">
        <v>886</v>
      </c>
      <c r="D714">
        <v>1.84E-4</v>
      </c>
      <c r="E714">
        <v>1.84E-4</v>
      </c>
      <c r="F714" t="str">
        <f t="shared" si="22"/>
        <v>香川電力(株)　</v>
      </c>
      <c r="G714" t="str">
        <f t="shared" si="23"/>
        <v>香川電力(株)　_メニューB</v>
      </c>
    </row>
    <row r="715" spans="1:7">
      <c r="C715" t="s">
        <v>921</v>
      </c>
      <c r="D715">
        <v>3.1199999999999999E-4</v>
      </c>
      <c r="E715">
        <v>3.1199999999999999E-4</v>
      </c>
      <c r="F715" t="str">
        <f t="shared" si="22"/>
        <v>香川電力(株)　</v>
      </c>
      <c r="G715" t="str">
        <f t="shared" si="23"/>
        <v>香川電力(株)　_メニューC</v>
      </c>
    </row>
    <row r="716" spans="1:7">
      <c r="C716" t="s">
        <v>939</v>
      </c>
      <c r="D716">
        <v>6.0599999999999998E-4</v>
      </c>
      <c r="E716">
        <v>6.0599999999999998E-4</v>
      </c>
      <c r="F716" t="str">
        <f t="shared" si="22"/>
        <v>香川電力(株)　</v>
      </c>
      <c r="G716" t="str">
        <f t="shared" si="23"/>
        <v>香川電力(株)　_メニューD(残差)</v>
      </c>
    </row>
    <row r="717" spans="1:7">
      <c r="C717" t="s">
        <v>885</v>
      </c>
      <c r="D717">
        <v>5.9400000000000002E-4</v>
      </c>
      <c r="E717">
        <v>5.9400000000000002E-4</v>
      </c>
      <c r="F717" t="str">
        <f t="shared" si="22"/>
        <v>香川電力(株)　</v>
      </c>
      <c r="G717" t="str">
        <f t="shared" si="23"/>
        <v>香川電力(株)　_(参考値)事業者全体</v>
      </c>
    </row>
    <row r="718" spans="1:7">
      <c r="A718" t="s">
        <v>669</v>
      </c>
      <c r="B718" t="s">
        <v>1872</v>
      </c>
      <c r="C718" t="s">
        <v>365</v>
      </c>
      <c r="D718">
        <v>0</v>
      </c>
      <c r="E718">
        <v>0</v>
      </c>
      <c r="F718" t="str">
        <f t="shared" si="22"/>
        <v>(株)PinT</v>
      </c>
      <c r="G718" t="str">
        <f t="shared" si="23"/>
        <v>(株)PinT_メニューA</v>
      </c>
    </row>
    <row r="719" spans="1:7">
      <c r="C719" t="s">
        <v>886</v>
      </c>
      <c r="D719">
        <v>0</v>
      </c>
      <c r="E719">
        <v>0</v>
      </c>
      <c r="F719" t="str">
        <f t="shared" si="22"/>
        <v>(株)PinT</v>
      </c>
      <c r="G719" t="str">
        <f t="shared" si="23"/>
        <v>(株)PinT_メニューB</v>
      </c>
    </row>
    <row r="720" spans="1:7">
      <c r="C720" t="s">
        <v>898</v>
      </c>
      <c r="D720">
        <v>4.0499999999999998E-4</v>
      </c>
      <c r="E720">
        <v>4.0499999999999998E-4</v>
      </c>
      <c r="F720" t="str">
        <f t="shared" si="22"/>
        <v>(株)PinT</v>
      </c>
      <c r="G720" t="str">
        <f t="shared" si="23"/>
        <v>(株)PinT_メニューC(残差)</v>
      </c>
    </row>
    <row r="721" spans="1:7">
      <c r="C721" t="s">
        <v>885</v>
      </c>
      <c r="D721">
        <v>4.0000000000000002E-4</v>
      </c>
      <c r="E721">
        <v>4.0000000000000002E-4</v>
      </c>
      <c r="F721" t="str">
        <f t="shared" si="22"/>
        <v>(株)PinT</v>
      </c>
      <c r="G721" t="str">
        <f t="shared" si="23"/>
        <v>(株)PinT_(参考値)事業者全体</v>
      </c>
    </row>
    <row r="722" spans="1:7">
      <c r="A722" t="s">
        <v>668</v>
      </c>
      <c r="B722" t="s">
        <v>232</v>
      </c>
      <c r="C722" t="s">
        <v>365</v>
      </c>
      <c r="D722">
        <v>0</v>
      </c>
      <c r="E722">
        <v>0</v>
      </c>
      <c r="F722" t="str">
        <f t="shared" si="22"/>
        <v>(株)沖縄ガスニューパワー</v>
      </c>
      <c r="G722" t="str">
        <f t="shared" si="23"/>
        <v>(株)沖縄ガスニューパワー_メニューA</v>
      </c>
    </row>
    <row r="723" spans="1:7">
      <c r="C723" t="s">
        <v>331</v>
      </c>
      <c r="D723">
        <v>5.4799999999999998E-4</v>
      </c>
      <c r="E723">
        <v>5.4799999999999998E-4</v>
      </c>
      <c r="F723" t="str">
        <f t="shared" si="22"/>
        <v>(株)沖縄ガスニューパワー</v>
      </c>
      <c r="G723" t="str">
        <f t="shared" si="23"/>
        <v>(株)沖縄ガスニューパワー_メニューB(残差)</v>
      </c>
    </row>
    <row r="724" spans="1:7">
      <c r="C724" t="s">
        <v>885</v>
      </c>
      <c r="D724">
        <v>4.7800000000000002E-4</v>
      </c>
      <c r="E724">
        <v>4.7800000000000002E-4</v>
      </c>
      <c r="F724" t="str">
        <f t="shared" si="22"/>
        <v>(株)沖縄ガスニューパワー</v>
      </c>
      <c r="G724" t="str">
        <f t="shared" si="23"/>
        <v>(株)沖縄ガスニューパワー_(参考値)事業者全体</v>
      </c>
    </row>
    <row r="725" spans="1:7">
      <c r="A725" t="s">
        <v>667</v>
      </c>
      <c r="B725" t="s">
        <v>233</v>
      </c>
      <c r="D725">
        <v>4.1899999999999999E-4</v>
      </c>
      <c r="E725">
        <v>4.1899999999999999E-4</v>
      </c>
      <c r="F725" t="str">
        <f t="shared" si="22"/>
        <v>諏訪瓦斯(株)</v>
      </c>
      <c r="G725" t="str">
        <f t="shared" si="23"/>
        <v>諏訪瓦斯(株)_</v>
      </c>
    </row>
    <row r="726" spans="1:7">
      <c r="A726" t="s">
        <v>666</v>
      </c>
      <c r="B726" t="s">
        <v>1001</v>
      </c>
      <c r="D726">
        <v>5.9400000000000002E-4</v>
      </c>
      <c r="E726">
        <v>5.9400000000000002E-4</v>
      </c>
      <c r="F726" t="str">
        <f t="shared" si="22"/>
        <v>エッセンシャルエナジー(株)</v>
      </c>
      <c r="G726" t="str">
        <f t="shared" si="23"/>
        <v>エッセンシャルエナジー(株)_</v>
      </c>
    </row>
    <row r="727" spans="1:7">
      <c r="A727" t="s">
        <v>665</v>
      </c>
      <c r="B727" t="s">
        <v>234</v>
      </c>
      <c r="D727">
        <v>2.99E-4</v>
      </c>
      <c r="E727">
        <v>2.99E-4</v>
      </c>
      <c r="F727" t="str">
        <f t="shared" si="22"/>
        <v>(株)いちき串木野電力</v>
      </c>
      <c r="G727" t="str">
        <f t="shared" si="23"/>
        <v>(株)いちき串木野電力_</v>
      </c>
    </row>
    <row r="728" spans="1:7">
      <c r="A728" t="s">
        <v>664</v>
      </c>
      <c r="B728" t="s">
        <v>1873</v>
      </c>
      <c r="D728">
        <v>5.7399999999999997E-4</v>
      </c>
      <c r="E728">
        <v>5.7399999999999997E-4</v>
      </c>
      <c r="F728" t="str">
        <f t="shared" si="22"/>
        <v>(株)クローバー・テクノロジーズ</v>
      </c>
      <c r="G728" t="str">
        <f t="shared" si="23"/>
        <v>(株)クローバー・テクノロジーズ_</v>
      </c>
    </row>
    <row r="729" spans="1:7">
      <c r="A729" t="s">
        <v>663</v>
      </c>
      <c r="B729" t="s">
        <v>235</v>
      </c>
      <c r="D729">
        <v>4.1899999999999999E-4</v>
      </c>
      <c r="E729">
        <v>4.1899999999999999E-4</v>
      </c>
      <c r="F729" t="str">
        <f t="shared" si="22"/>
        <v>西武ガス(株)</v>
      </c>
      <c r="G729" t="str">
        <f t="shared" si="23"/>
        <v>西武ガス(株)_</v>
      </c>
    </row>
    <row r="730" spans="1:7">
      <c r="A730" t="s">
        <v>662</v>
      </c>
      <c r="B730" t="s">
        <v>236</v>
      </c>
      <c r="C730" t="s">
        <v>365</v>
      </c>
      <c r="D730">
        <v>0</v>
      </c>
      <c r="E730">
        <v>0</v>
      </c>
      <c r="F730" t="str">
        <f t="shared" si="22"/>
        <v>松本ガス(株)</v>
      </c>
      <c r="G730" t="str">
        <f t="shared" si="23"/>
        <v>松本ガス(株)_メニューA</v>
      </c>
    </row>
    <row r="731" spans="1:7">
      <c r="C731" t="s">
        <v>331</v>
      </c>
      <c r="D731">
        <v>4.3399999999999998E-4</v>
      </c>
      <c r="E731">
        <v>4.3399999999999998E-4</v>
      </c>
      <c r="F731" t="str">
        <f t="shared" si="22"/>
        <v>松本ガス(株)</v>
      </c>
      <c r="G731" t="str">
        <f t="shared" si="23"/>
        <v>松本ガス(株)_メニューB(残差)</v>
      </c>
    </row>
    <row r="732" spans="1:7">
      <c r="C732" t="s">
        <v>885</v>
      </c>
      <c r="D732">
        <v>3.4000000000000002E-4</v>
      </c>
      <c r="E732">
        <v>3.4000000000000002E-4</v>
      </c>
      <c r="F732" t="str">
        <f t="shared" si="22"/>
        <v>松本ガス(株)</v>
      </c>
      <c r="G732" t="str">
        <f t="shared" si="23"/>
        <v>松本ガス(株)_(参考値)事業者全体</v>
      </c>
    </row>
    <row r="733" spans="1:7">
      <c r="A733" t="s">
        <v>661</v>
      </c>
      <c r="B733" t="s">
        <v>237</v>
      </c>
      <c r="D733">
        <v>4.7800000000000002E-4</v>
      </c>
      <c r="E733">
        <v>4.7800000000000002E-4</v>
      </c>
      <c r="F733" t="str">
        <f t="shared" si="22"/>
        <v>南部だんだんエナジー(株)</v>
      </c>
      <c r="G733" t="str">
        <f t="shared" si="23"/>
        <v>南部だんだんエナジー(株)_</v>
      </c>
    </row>
    <row r="734" spans="1:7">
      <c r="A734" t="s">
        <v>660</v>
      </c>
      <c r="B734" t="s">
        <v>238</v>
      </c>
      <c r="D734">
        <v>5.6499999999999996E-4</v>
      </c>
      <c r="E734">
        <v>5.6499999999999996E-4</v>
      </c>
      <c r="F734" t="str">
        <f t="shared" si="22"/>
        <v>(株)エフエネ</v>
      </c>
      <c r="G734" t="str">
        <f t="shared" si="23"/>
        <v>(株)エフエネ_</v>
      </c>
    </row>
    <row r="735" spans="1:7">
      <c r="A735" t="s">
        <v>659</v>
      </c>
      <c r="B735" t="s">
        <v>239</v>
      </c>
      <c r="D735">
        <v>5.1800000000000001E-4</v>
      </c>
      <c r="E735">
        <v>5.1800000000000001E-4</v>
      </c>
      <c r="F735" t="str">
        <f t="shared" si="22"/>
        <v>こなんウルトラパワー(株)</v>
      </c>
      <c r="G735" t="str">
        <f t="shared" si="23"/>
        <v>こなんウルトラパワー(株)_</v>
      </c>
    </row>
    <row r="736" spans="1:7">
      <c r="A736" t="s">
        <v>658</v>
      </c>
      <c r="B736" t="s">
        <v>1874</v>
      </c>
      <c r="D736">
        <v>3.9199999999999999E-4</v>
      </c>
      <c r="E736">
        <v>3.9199999999999999E-4</v>
      </c>
      <c r="F736" t="str">
        <f t="shared" si="22"/>
        <v>(株)CHIBAむつざわエナジー</v>
      </c>
      <c r="G736" t="str">
        <f t="shared" si="23"/>
        <v>(株)CHIBAむつざわエナジー_</v>
      </c>
    </row>
    <row r="737" spans="1:7">
      <c r="A737" t="s">
        <v>657</v>
      </c>
      <c r="B737" t="s">
        <v>2192</v>
      </c>
      <c r="D737">
        <v>5.6400000000000005E-4</v>
      </c>
      <c r="E737">
        <v>5.6400000000000005E-4</v>
      </c>
      <c r="F737" t="str">
        <f t="shared" si="22"/>
        <v>(株)関西空調</v>
      </c>
      <c r="G737" t="str">
        <f t="shared" si="23"/>
        <v>(株)関西空調_</v>
      </c>
    </row>
    <row r="738" spans="1:7">
      <c r="A738" t="s">
        <v>656</v>
      </c>
      <c r="B738" t="s">
        <v>240</v>
      </c>
      <c r="D738">
        <v>4.7800000000000002E-4</v>
      </c>
      <c r="E738">
        <v>4.7800000000000002E-4</v>
      </c>
      <c r="F738" t="str">
        <f t="shared" si="22"/>
        <v>奥出雲電力(株)</v>
      </c>
      <c r="G738" t="str">
        <f t="shared" si="23"/>
        <v>奥出雲電力(株)_</v>
      </c>
    </row>
    <row r="739" spans="1:7">
      <c r="A739" t="s">
        <v>655</v>
      </c>
      <c r="B739" t="s">
        <v>2193</v>
      </c>
      <c r="C739" t="s">
        <v>365</v>
      </c>
      <c r="D739">
        <v>0</v>
      </c>
      <c r="E739">
        <v>0</v>
      </c>
      <c r="F739" t="str">
        <f t="shared" si="22"/>
        <v>レジル(株)</v>
      </c>
      <c r="G739" t="str">
        <f t="shared" si="23"/>
        <v>レジル(株)_メニューA</v>
      </c>
    </row>
    <row r="740" spans="1:7">
      <c r="C740" t="s">
        <v>886</v>
      </c>
      <c r="D740">
        <v>0</v>
      </c>
      <c r="E740">
        <v>0</v>
      </c>
      <c r="F740" t="str">
        <f t="shared" si="22"/>
        <v>レジル(株)</v>
      </c>
      <c r="G740" t="str">
        <f t="shared" si="23"/>
        <v>レジル(株)_メニューB</v>
      </c>
    </row>
    <row r="741" spans="1:7">
      <c r="C741" t="s">
        <v>921</v>
      </c>
      <c r="D741">
        <v>0</v>
      </c>
      <c r="E741">
        <v>0</v>
      </c>
      <c r="F741" t="str">
        <f t="shared" si="22"/>
        <v>レジル(株)</v>
      </c>
      <c r="G741" t="str">
        <f t="shared" si="23"/>
        <v>レジル(株)_メニューC</v>
      </c>
    </row>
    <row r="742" spans="1:7">
      <c r="C742" t="s">
        <v>939</v>
      </c>
      <c r="D742">
        <v>4.2200000000000001E-4</v>
      </c>
      <c r="E742">
        <v>4.2200000000000001E-4</v>
      </c>
      <c r="F742" t="str">
        <f t="shared" si="22"/>
        <v>レジル(株)</v>
      </c>
      <c r="G742" t="str">
        <f t="shared" si="23"/>
        <v>レジル(株)_メニューD(残差)</v>
      </c>
    </row>
    <row r="743" spans="1:7">
      <c r="C743" t="s">
        <v>885</v>
      </c>
      <c r="D743">
        <v>1.6200000000000001E-4</v>
      </c>
      <c r="E743">
        <v>1.6200000000000001E-4</v>
      </c>
      <c r="F743" t="str">
        <f t="shared" si="22"/>
        <v>レジル(株)</v>
      </c>
      <c r="G743" t="str">
        <f t="shared" si="23"/>
        <v>レジル(株)_(参考値)事業者全体</v>
      </c>
    </row>
    <row r="744" spans="1:7">
      <c r="A744" t="s">
        <v>654</v>
      </c>
      <c r="B744" t="s">
        <v>241</v>
      </c>
      <c r="D744">
        <v>4.15E-4</v>
      </c>
      <c r="E744">
        <v>4.15E-4</v>
      </c>
      <c r="F744" t="str">
        <f t="shared" si="22"/>
        <v>(株)成田香取エネルギー</v>
      </c>
      <c r="G744" t="str">
        <f t="shared" si="23"/>
        <v>(株)成田香取エネルギー_</v>
      </c>
    </row>
    <row r="745" spans="1:7">
      <c r="A745" t="s">
        <v>653</v>
      </c>
      <c r="B745" t="s">
        <v>1875</v>
      </c>
      <c r="D745">
        <v>3.4099999999999999E-4</v>
      </c>
      <c r="E745">
        <v>3.4099999999999999E-4</v>
      </c>
      <c r="F745" t="str">
        <f t="shared" si="22"/>
        <v>(株)CWS</v>
      </c>
      <c r="G745" t="str">
        <f t="shared" si="23"/>
        <v>(株)CWS_</v>
      </c>
    </row>
    <row r="746" spans="1:7">
      <c r="A746" t="s">
        <v>652</v>
      </c>
      <c r="B746" t="s">
        <v>242</v>
      </c>
      <c r="D746">
        <v>3.9800000000000002E-4</v>
      </c>
      <c r="E746">
        <v>3.9800000000000002E-4</v>
      </c>
      <c r="F746" t="str">
        <f t="shared" si="22"/>
        <v>ふくしま新電力(株)</v>
      </c>
      <c r="G746" t="str">
        <f t="shared" si="23"/>
        <v>ふくしま新電力(株)_</v>
      </c>
    </row>
    <row r="747" spans="1:7">
      <c r="A747" t="s">
        <v>651</v>
      </c>
      <c r="B747" t="s">
        <v>1000</v>
      </c>
      <c r="C747" t="s">
        <v>365</v>
      </c>
      <c r="D747">
        <v>0</v>
      </c>
      <c r="E747">
        <v>0</v>
      </c>
      <c r="F747" t="str">
        <f t="shared" si="22"/>
        <v>ティーダッシュ合同会社</v>
      </c>
      <c r="G747" t="str">
        <f t="shared" si="23"/>
        <v>ティーダッシュ合同会社_メニューA</v>
      </c>
    </row>
    <row r="748" spans="1:7">
      <c r="C748" t="s">
        <v>331</v>
      </c>
      <c r="D748">
        <v>4.0099999999999999E-4</v>
      </c>
      <c r="E748">
        <v>4.0099999999999999E-4</v>
      </c>
      <c r="F748" t="str">
        <f t="shared" si="22"/>
        <v>ティーダッシュ合同会社</v>
      </c>
      <c r="G748" t="str">
        <f t="shared" si="23"/>
        <v>ティーダッシュ合同会社_メニューB(残差)</v>
      </c>
    </row>
    <row r="749" spans="1:7">
      <c r="C749" t="s">
        <v>885</v>
      </c>
      <c r="D749">
        <v>3.9399999999999998E-4</v>
      </c>
      <c r="E749">
        <v>3.9399999999999998E-4</v>
      </c>
      <c r="F749" t="str">
        <f t="shared" si="22"/>
        <v>ティーダッシュ合同会社</v>
      </c>
      <c r="G749" t="str">
        <f t="shared" si="23"/>
        <v>ティーダッシュ合同会社_(参考値)事業者全体</v>
      </c>
    </row>
    <row r="750" spans="1:7">
      <c r="A750" t="s">
        <v>650</v>
      </c>
      <c r="B750" t="s">
        <v>243</v>
      </c>
      <c r="D750">
        <v>3.3300000000000002E-4</v>
      </c>
      <c r="E750">
        <v>3.3300000000000002E-4</v>
      </c>
      <c r="F750" t="str">
        <f t="shared" si="22"/>
        <v>(株)エネクスライフサービス</v>
      </c>
      <c r="G750" t="str">
        <f t="shared" si="23"/>
        <v>(株)エネクスライフサービス_</v>
      </c>
    </row>
    <row r="751" spans="1:7">
      <c r="A751" t="s">
        <v>649</v>
      </c>
      <c r="B751" t="s">
        <v>244</v>
      </c>
      <c r="D751">
        <v>4.8200000000000001E-4</v>
      </c>
      <c r="E751">
        <v>4.8200000000000001E-4</v>
      </c>
      <c r="F751" t="str">
        <f t="shared" si="22"/>
        <v>ネイチャーエナジー小国(株)</v>
      </c>
      <c r="G751" t="str">
        <f t="shared" si="23"/>
        <v>ネイチャーエナジー小国(株)_</v>
      </c>
    </row>
    <row r="752" spans="1:7">
      <c r="A752" t="s">
        <v>648</v>
      </c>
      <c r="B752" t="s">
        <v>245</v>
      </c>
      <c r="D752">
        <v>3.8200000000000002E-4</v>
      </c>
      <c r="E752">
        <v>3.7399999999999998E-4</v>
      </c>
      <c r="F752" t="str">
        <f t="shared" si="22"/>
        <v>リエスパワーネクスト(株)</v>
      </c>
      <c r="G752" t="str">
        <f t="shared" si="23"/>
        <v>リエスパワーネクスト(株)_</v>
      </c>
    </row>
    <row r="753" spans="1:7">
      <c r="A753" t="s">
        <v>647</v>
      </c>
      <c r="B753" t="s">
        <v>999</v>
      </c>
      <c r="D753">
        <v>5.6999999999999998E-4</v>
      </c>
      <c r="E753">
        <v>5.6999999999999998E-4</v>
      </c>
      <c r="F753" t="str">
        <f t="shared" si="22"/>
        <v>エネルギーパワー(株)</v>
      </c>
      <c r="G753" t="str">
        <f t="shared" si="23"/>
        <v>エネルギーパワー(株)_</v>
      </c>
    </row>
    <row r="754" spans="1:7">
      <c r="A754" t="s">
        <v>646</v>
      </c>
      <c r="B754" t="s">
        <v>246</v>
      </c>
      <c r="C754" t="s">
        <v>365</v>
      </c>
      <c r="D754">
        <v>0</v>
      </c>
      <c r="E754">
        <v>0</v>
      </c>
      <c r="F754" t="str">
        <f t="shared" si="22"/>
        <v>(株)グリムスパワー</v>
      </c>
      <c r="G754" t="str">
        <f t="shared" si="23"/>
        <v>(株)グリムスパワー_メニューA</v>
      </c>
    </row>
    <row r="755" spans="1:7">
      <c r="C755" t="s">
        <v>331</v>
      </c>
      <c r="D755">
        <v>5.5199999999999997E-4</v>
      </c>
      <c r="E755">
        <v>5.5199999999999997E-4</v>
      </c>
      <c r="F755" t="str">
        <f t="shared" si="22"/>
        <v>(株)グリムスパワー</v>
      </c>
      <c r="G755" t="str">
        <f t="shared" si="23"/>
        <v>(株)グリムスパワー_メニューB(残差)</v>
      </c>
    </row>
    <row r="756" spans="1:7">
      <c r="C756" t="s">
        <v>885</v>
      </c>
      <c r="D756">
        <v>5.4699999999999996E-4</v>
      </c>
      <c r="E756">
        <v>5.4699999999999996E-4</v>
      </c>
      <c r="F756" t="str">
        <f t="shared" si="22"/>
        <v>(株)グリムスパワー</v>
      </c>
      <c r="G756" t="str">
        <f t="shared" si="23"/>
        <v>(株)グリムスパワー_(参考値)事業者全体</v>
      </c>
    </row>
    <row r="757" spans="1:7">
      <c r="A757" t="s">
        <v>2195</v>
      </c>
      <c r="B757" t="s">
        <v>2196</v>
      </c>
      <c r="D757">
        <v>5.71E-4</v>
      </c>
      <c r="E757">
        <v>5.71E-4</v>
      </c>
      <c r="F757" t="str">
        <f t="shared" si="22"/>
        <v>自然電力(株)</v>
      </c>
      <c r="G757" t="str">
        <f t="shared" si="23"/>
        <v>自然電力(株)_</v>
      </c>
    </row>
    <row r="758" spans="1:7">
      <c r="A758" t="s">
        <v>645</v>
      </c>
      <c r="B758" t="s">
        <v>247</v>
      </c>
      <c r="D758">
        <v>4.1899999999999999E-4</v>
      </c>
      <c r="E758">
        <v>4.1899999999999999E-4</v>
      </c>
      <c r="F758" t="str">
        <f t="shared" si="22"/>
        <v>本庄ガス(株)</v>
      </c>
      <c r="G758" t="str">
        <f t="shared" si="23"/>
        <v>本庄ガス(株)_</v>
      </c>
    </row>
    <row r="759" spans="1:7">
      <c r="A759" t="s">
        <v>644</v>
      </c>
      <c r="B759" t="s">
        <v>248</v>
      </c>
      <c r="D759">
        <v>4.84E-4</v>
      </c>
      <c r="E759">
        <v>4.84E-4</v>
      </c>
      <c r="F759" t="str">
        <f t="shared" si="22"/>
        <v>青森県民エナジー(株)</v>
      </c>
      <c r="G759" t="str">
        <f t="shared" si="23"/>
        <v>青森県民エナジー(株)_</v>
      </c>
    </row>
    <row r="760" spans="1:7">
      <c r="A760" t="s">
        <v>643</v>
      </c>
      <c r="B760" t="s">
        <v>249</v>
      </c>
      <c r="C760" t="s">
        <v>365</v>
      </c>
      <c r="D760">
        <v>0</v>
      </c>
      <c r="E760">
        <v>0</v>
      </c>
      <c r="F760" t="str">
        <f t="shared" si="22"/>
        <v>国際航業(株)</v>
      </c>
      <c r="G760" t="str">
        <f t="shared" si="23"/>
        <v>国際航業(株)_メニューA</v>
      </c>
    </row>
    <row r="761" spans="1:7">
      <c r="C761" t="s">
        <v>331</v>
      </c>
      <c r="D761">
        <v>6.4400000000000004E-4</v>
      </c>
      <c r="E761">
        <v>6.4400000000000004E-4</v>
      </c>
      <c r="F761" t="str">
        <f t="shared" si="22"/>
        <v>国際航業(株)</v>
      </c>
      <c r="G761" t="str">
        <f t="shared" si="23"/>
        <v>国際航業(株)_メニューB(残差)</v>
      </c>
    </row>
    <row r="762" spans="1:7">
      <c r="C762" t="s">
        <v>885</v>
      </c>
      <c r="D762">
        <v>2.6800000000000001E-4</v>
      </c>
      <c r="E762">
        <v>2.6800000000000001E-4</v>
      </c>
      <c r="F762" t="str">
        <f t="shared" si="22"/>
        <v>国際航業(株)</v>
      </c>
      <c r="G762" t="str">
        <f t="shared" si="23"/>
        <v>国際航業(株)_(参考値)事業者全体</v>
      </c>
    </row>
    <row r="763" spans="1:7">
      <c r="A763" t="s">
        <v>642</v>
      </c>
      <c r="B763" t="s">
        <v>250</v>
      </c>
      <c r="C763" t="s">
        <v>365</v>
      </c>
      <c r="D763">
        <v>0</v>
      </c>
      <c r="E763">
        <v>0</v>
      </c>
      <c r="F763" t="str">
        <f t="shared" si="22"/>
        <v>ローカルでんき(株)</v>
      </c>
      <c r="G763" t="str">
        <f t="shared" si="23"/>
        <v>ローカルでんき(株)_メニューA</v>
      </c>
    </row>
    <row r="764" spans="1:7">
      <c r="C764" t="s">
        <v>331</v>
      </c>
      <c r="D764">
        <v>5.4100000000000003E-4</v>
      </c>
      <c r="E764">
        <v>5.4100000000000003E-4</v>
      </c>
      <c r="F764" t="str">
        <f t="shared" si="22"/>
        <v>ローカルでんき(株)</v>
      </c>
      <c r="G764" t="str">
        <f t="shared" si="23"/>
        <v>ローカルでんき(株)_メニューB(残差)</v>
      </c>
    </row>
    <row r="765" spans="1:7">
      <c r="C765" t="s">
        <v>885</v>
      </c>
      <c r="D765">
        <v>4.7699999999999999E-4</v>
      </c>
      <c r="E765">
        <v>4.7699999999999999E-4</v>
      </c>
      <c r="F765" t="str">
        <f t="shared" si="22"/>
        <v>ローカルでんき(株)</v>
      </c>
      <c r="G765" t="str">
        <f t="shared" si="23"/>
        <v>ローカルでんき(株)_(参考値)事業者全体</v>
      </c>
    </row>
    <row r="766" spans="1:7">
      <c r="A766" t="s">
        <v>641</v>
      </c>
      <c r="B766" t="s">
        <v>251</v>
      </c>
      <c r="D766">
        <v>4.4099999999999999E-4</v>
      </c>
      <c r="E766">
        <v>4.4099999999999999E-4</v>
      </c>
      <c r="F766" t="str">
        <f t="shared" si="22"/>
        <v>(株)明治産業</v>
      </c>
      <c r="G766" t="str">
        <f t="shared" si="23"/>
        <v>(株)明治産業_</v>
      </c>
    </row>
    <row r="767" spans="1:7">
      <c r="A767" t="s">
        <v>640</v>
      </c>
      <c r="B767" t="s">
        <v>252</v>
      </c>
      <c r="C767" t="s">
        <v>365</v>
      </c>
      <c r="D767">
        <v>0</v>
      </c>
      <c r="E767">
        <v>0</v>
      </c>
      <c r="F767" t="str">
        <f t="shared" si="22"/>
        <v>岡山電力(株)</v>
      </c>
      <c r="G767" t="str">
        <f t="shared" si="23"/>
        <v>岡山電力(株)_メニューA</v>
      </c>
    </row>
    <row r="768" spans="1:7">
      <c r="C768" t="s">
        <v>331</v>
      </c>
      <c r="D768">
        <v>4.55E-4</v>
      </c>
      <c r="E768">
        <v>4.55E-4</v>
      </c>
      <c r="F768" t="str">
        <f t="shared" si="22"/>
        <v>岡山電力(株)</v>
      </c>
      <c r="G768" t="str">
        <f t="shared" si="23"/>
        <v>岡山電力(株)_メニューB(残差)</v>
      </c>
    </row>
    <row r="769" spans="1:7">
      <c r="C769" t="s">
        <v>885</v>
      </c>
      <c r="D769">
        <v>4.35E-4</v>
      </c>
      <c r="E769">
        <v>4.35E-4</v>
      </c>
      <c r="F769" t="str">
        <f t="shared" si="22"/>
        <v>岡山電力(株)</v>
      </c>
      <c r="G769" t="str">
        <f t="shared" si="23"/>
        <v>岡山電力(株)_(参考値)事業者全体</v>
      </c>
    </row>
    <row r="770" spans="1:7">
      <c r="A770" t="s">
        <v>639</v>
      </c>
      <c r="B770" t="s">
        <v>253</v>
      </c>
      <c r="C770" t="s">
        <v>365</v>
      </c>
      <c r="D770">
        <v>0</v>
      </c>
      <c r="E770">
        <v>0</v>
      </c>
      <c r="F770" t="str">
        <f t="shared" si="22"/>
        <v>ミライフ(株)</v>
      </c>
      <c r="G770" t="str">
        <f t="shared" si="23"/>
        <v>ミライフ(株)_メニューA</v>
      </c>
    </row>
    <row r="771" spans="1:7">
      <c r="C771" t="s">
        <v>331</v>
      </c>
      <c r="D771">
        <v>4.2000000000000002E-4</v>
      </c>
      <c r="E771">
        <v>4.2000000000000002E-4</v>
      </c>
      <c r="F771" t="str">
        <f t="shared" si="22"/>
        <v>ミライフ(株)</v>
      </c>
      <c r="G771" t="str">
        <f t="shared" si="23"/>
        <v>ミライフ(株)_メニューB(残差)</v>
      </c>
    </row>
    <row r="772" spans="1:7">
      <c r="C772" t="s">
        <v>885</v>
      </c>
      <c r="D772">
        <v>4.1599999999999997E-4</v>
      </c>
      <c r="E772">
        <v>4.1599999999999997E-4</v>
      </c>
      <c r="F772" t="str">
        <f t="shared" si="22"/>
        <v>ミライフ(株)</v>
      </c>
      <c r="G772" t="str">
        <f t="shared" si="23"/>
        <v>ミライフ(株)_(参考値)事業者全体</v>
      </c>
    </row>
    <row r="773" spans="1:7">
      <c r="A773" t="s">
        <v>638</v>
      </c>
      <c r="B773" t="s">
        <v>2197</v>
      </c>
      <c r="C773" t="s">
        <v>365</v>
      </c>
      <c r="D773">
        <v>0</v>
      </c>
      <c r="E773">
        <v>0</v>
      </c>
      <c r="F773" t="str">
        <f t="shared" si="22"/>
        <v>楽天モバイル(株)(旧：楽天エナジー(株))</v>
      </c>
      <c r="G773" t="str">
        <f t="shared" si="23"/>
        <v>楽天モバイル(株)(旧：楽天エナジー(株))_メニューA</v>
      </c>
    </row>
    <row r="774" spans="1:7">
      <c r="C774" t="s">
        <v>886</v>
      </c>
      <c r="D774">
        <v>0</v>
      </c>
      <c r="E774">
        <v>0</v>
      </c>
      <c r="F774" t="str">
        <f t="shared" ref="F774:F837" si="24">IF(A774="",F773,B774)</f>
        <v>楽天モバイル(株)(旧：楽天エナジー(株))</v>
      </c>
      <c r="G774" t="str">
        <f t="shared" ref="G774:G837" si="25">F774&amp;"_"&amp;C774</f>
        <v>楽天モバイル(株)(旧：楽天エナジー(株))_メニューB</v>
      </c>
    </row>
    <row r="775" spans="1:7">
      <c r="C775" t="s">
        <v>898</v>
      </c>
      <c r="D775">
        <v>5.7799999999999995E-4</v>
      </c>
      <c r="E775">
        <v>5.7799999999999995E-4</v>
      </c>
      <c r="F775" t="str">
        <f t="shared" si="24"/>
        <v>楽天モバイル(株)(旧：楽天エナジー(株))</v>
      </c>
      <c r="G775" t="str">
        <f t="shared" si="25"/>
        <v>楽天モバイル(株)(旧：楽天エナジー(株))_メニューC(残差)</v>
      </c>
    </row>
    <row r="776" spans="1:7">
      <c r="C776" t="s">
        <v>885</v>
      </c>
      <c r="D776">
        <v>5.71E-4</v>
      </c>
      <c r="E776">
        <v>5.71E-4</v>
      </c>
      <c r="F776" t="str">
        <f t="shared" si="24"/>
        <v>楽天モバイル(株)(旧：楽天エナジー(株))</v>
      </c>
      <c r="G776" t="str">
        <f t="shared" si="25"/>
        <v>楽天モバイル(株)(旧：楽天エナジー(株))_(参考値)事業者全体</v>
      </c>
    </row>
    <row r="777" spans="1:7">
      <c r="A777" t="s">
        <v>637</v>
      </c>
      <c r="B777" t="s">
        <v>254</v>
      </c>
      <c r="D777">
        <v>5.5500000000000005E-4</v>
      </c>
      <c r="E777">
        <v>5.5500000000000005E-4</v>
      </c>
      <c r="F777" t="str">
        <f t="shared" si="24"/>
        <v>うすきエネルギー(株)</v>
      </c>
      <c r="G777" t="str">
        <f t="shared" si="25"/>
        <v>うすきエネルギー(株)_</v>
      </c>
    </row>
    <row r="778" spans="1:7">
      <c r="A778" t="s">
        <v>636</v>
      </c>
      <c r="B778" t="s">
        <v>998</v>
      </c>
      <c r="D778">
        <v>5.6300000000000002E-4</v>
      </c>
      <c r="E778">
        <v>5.6300000000000002E-4</v>
      </c>
      <c r="F778" t="str">
        <f t="shared" si="24"/>
        <v>森のエネルギー(株)</v>
      </c>
      <c r="G778" t="str">
        <f t="shared" si="25"/>
        <v>森のエネルギー(株)_</v>
      </c>
    </row>
    <row r="779" spans="1:7">
      <c r="A779" t="s">
        <v>635</v>
      </c>
      <c r="B779" t="s">
        <v>255</v>
      </c>
      <c r="C779" t="s">
        <v>365</v>
      </c>
      <c r="D779">
        <v>1.5999999999999999E-5</v>
      </c>
      <c r="E779">
        <v>0</v>
      </c>
      <c r="F779" t="str">
        <f t="shared" si="24"/>
        <v>岐阜電力(株)</v>
      </c>
      <c r="G779" t="str">
        <f t="shared" si="25"/>
        <v>岐阜電力(株)_メニューA</v>
      </c>
    </row>
    <row r="780" spans="1:7">
      <c r="C780" t="s">
        <v>885</v>
      </c>
      <c r="D780">
        <v>1.5999999999999999E-5</v>
      </c>
      <c r="E780">
        <v>0</v>
      </c>
      <c r="F780" t="str">
        <f t="shared" si="24"/>
        <v>岐阜電力(株)</v>
      </c>
      <c r="G780" t="str">
        <f t="shared" si="25"/>
        <v>岐阜電力(株)_(参考値)事業者全体</v>
      </c>
    </row>
    <row r="781" spans="1:7">
      <c r="A781" t="s">
        <v>634</v>
      </c>
      <c r="B781" t="s">
        <v>256</v>
      </c>
      <c r="D781">
        <v>4.1899999999999999E-4</v>
      </c>
      <c r="E781">
        <v>4.1899999999999999E-4</v>
      </c>
      <c r="F781" t="str">
        <f t="shared" si="24"/>
        <v>名南共同エネルギー(株)</v>
      </c>
      <c r="G781" t="str">
        <f t="shared" si="25"/>
        <v>名南共同エネルギー(株)_</v>
      </c>
    </row>
    <row r="782" spans="1:7">
      <c r="A782" t="s">
        <v>633</v>
      </c>
      <c r="B782" t="s">
        <v>1876</v>
      </c>
      <c r="D782">
        <v>6.3699999999999998E-4</v>
      </c>
      <c r="E782">
        <v>6.3699999999999998E-4</v>
      </c>
      <c r="F782" t="str">
        <f t="shared" si="24"/>
        <v>Apaman Energy(株)</v>
      </c>
      <c r="G782" t="str">
        <f t="shared" si="25"/>
        <v>Apaman Energy(株)_</v>
      </c>
    </row>
    <row r="783" spans="1:7">
      <c r="A783" t="s">
        <v>632</v>
      </c>
      <c r="B783" t="s">
        <v>2023</v>
      </c>
      <c r="C783" t="s">
        <v>365</v>
      </c>
      <c r="D783">
        <v>0</v>
      </c>
      <c r="E783">
        <v>0</v>
      </c>
      <c r="F783" t="str">
        <f t="shared" si="24"/>
        <v>アストマックス・エネルギー(株)</v>
      </c>
      <c r="G783" t="str">
        <f t="shared" si="25"/>
        <v>アストマックス・エネルギー(株)_メニューA</v>
      </c>
    </row>
    <row r="784" spans="1:7">
      <c r="C784" t="s">
        <v>886</v>
      </c>
      <c r="D784">
        <v>0</v>
      </c>
      <c r="E784">
        <v>0</v>
      </c>
      <c r="F784" t="str">
        <f t="shared" si="24"/>
        <v>アストマックス・エネルギー(株)</v>
      </c>
      <c r="G784" t="str">
        <f t="shared" si="25"/>
        <v>アストマックス・エネルギー(株)_メニューB</v>
      </c>
    </row>
    <row r="785" spans="1:7">
      <c r="C785" t="s">
        <v>921</v>
      </c>
      <c r="D785">
        <v>0</v>
      </c>
      <c r="E785">
        <v>0</v>
      </c>
      <c r="F785" t="str">
        <f t="shared" si="24"/>
        <v>アストマックス・エネルギー(株)</v>
      </c>
      <c r="G785" t="str">
        <f t="shared" si="25"/>
        <v>アストマックス・エネルギー(株)_メニューC</v>
      </c>
    </row>
    <row r="786" spans="1:7">
      <c r="C786" t="s">
        <v>939</v>
      </c>
      <c r="D786">
        <v>6.4199999999999999E-4</v>
      </c>
      <c r="E786">
        <v>6.4199999999999999E-4</v>
      </c>
      <c r="F786" t="str">
        <f t="shared" si="24"/>
        <v>アストマックス・エネルギー(株)</v>
      </c>
      <c r="G786" t="str">
        <f t="shared" si="25"/>
        <v>アストマックス・エネルギー(株)_メニューD(残差)</v>
      </c>
    </row>
    <row r="787" spans="1:7">
      <c r="C787" t="s">
        <v>885</v>
      </c>
      <c r="D787">
        <v>6.2299999999999996E-4</v>
      </c>
      <c r="E787">
        <v>6.2299999999999996E-4</v>
      </c>
      <c r="F787" t="str">
        <f t="shared" si="24"/>
        <v>アストマックス・エネルギー(株)</v>
      </c>
      <c r="G787" t="str">
        <f t="shared" si="25"/>
        <v>アストマックス・エネルギー(株)_(参考値)事業者全体</v>
      </c>
    </row>
    <row r="788" spans="1:7">
      <c r="A788" t="s">
        <v>1877</v>
      </c>
      <c r="B788" t="s">
        <v>1878</v>
      </c>
      <c r="D788">
        <v>4.2200000000000001E-4</v>
      </c>
      <c r="E788">
        <v>4.2200000000000001E-4</v>
      </c>
      <c r="F788" t="str">
        <f t="shared" si="24"/>
        <v>ALL GREEN POWER(株)</v>
      </c>
      <c r="G788" t="str">
        <f t="shared" si="25"/>
        <v>ALL GREEN POWER(株)_</v>
      </c>
    </row>
    <row r="789" spans="1:7">
      <c r="A789" t="s">
        <v>631</v>
      </c>
      <c r="B789" t="s">
        <v>257</v>
      </c>
      <c r="D789">
        <v>6.11E-4</v>
      </c>
      <c r="E789">
        <v>6.11E-4</v>
      </c>
      <c r="F789" t="str">
        <f t="shared" si="24"/>
        <v>福井電力(株)</v>
      </c>
      <c r="G789" t="str">
        <f t="shared" si="25"/>
        <v>福井電力(株)_</v>
      </c>
    </row>
    <row r="790" spans="1:7">
      <c r="A790" t="s">
        <v>630</v>
      </c>
      <c r="B790" t="s">
        <v>1879</v>
      </c>
      <c r="D790">
        <v>6.2600000000000004E-4</v>
      </c>
      <c r="E790">
        <v>6.2600000000000004E-4</v>
      </c>
      <c r="F790" t="str">
        <f t="shared" si="24"/>
        <v>(株)MKエネルギー</v>
      </c>
      <c r="G790" t="str">
        <f t="shared" si="25"/>
        <v>(株)MKエネルギー_</v>
      </c>
    </row>
    <row r="791" spans="1:7">
      <c r="A791" t="s">
        <v>629</v>
      </c>
      <c r="B791" t="s">
        <v>997</v>
      </c>
      <c r="C791" t="s">
        <v>365</v>
      </c>
      <c r="D791">
        <v>4.3199999999999998E-4</v>
      </c>
      <c r="E791">
        <v>0</v>
      </c>
      <c r="F791" t="str">
        <f t="shared" si="24"/>
        <v>エネラボ(株)</v>
      </c>
      <c r="G791" t="str">
        <f t="shared" si="25"/>
        <v>エネラボ(株)_メニューA</v>
      </c>
    </row>
    <row r="792" spans="1:7">
      <c r="C792" t="s">
        <v>331</v>
      </c>
      <c r="D792">
        <v>4.5800000000000002E-4</v>
      </c>
      <c r="E792">
        <v>4.5800000000000002E-4</v>
      </c>
      <c r="F792" t="str">
        <f t="shared" si="24"/>
        <v>エネラボ(株)</v>
      </c>
      <c r="G792" t="str">
        <f t="shared" si="25"/>
        <v>エネラボ(株)_メニューB(残差)</v>
      </c>
    </row>
    <row r="793" spans="1:7">
      <c r="C793" t="s">
        <v>885</v>
      </c>
      <c r="D793">
        <v>4.5800000000000002E-4</v>
      </c>
      <c r="E793">
        <v>4.5800000000000002E-4</v>
      </c>
      <c r="F793" t="str">
        <f t="shared" si="24"/>
        <v>エネラボ(株)</v>
      </c>
      <c r="G793" t="str">
        <f t="shared" si="25"/>
        <v>エネラボ(株)_(参考値)事業者全体</v>
      </c>
    </row>
    <row r="794" spans="1:7">
      <c r="A794" t="s">
        <v>628</v>
      </c>
      <c r="B794" t="s">
        <v>258</v>
      </c>
      <c r="C794" t="s">
        <v>365</v>
      </c>
      <c r="D794">
        <v>0</v>
      </c>
      <c r="E794">
        <v>0</v>
      </c>
      <c r="F794" t="str">
        <f t="shared" si="24"/>
        <v>スマートエナジー磐田(株)</v>
      </c>
      <c r="G794" t="str">
        <f t="shared" si="25"/>
        <v>スマートエナジー磐田(株)_メニューA</v>
      </c>
    </row>
    <row r="795" spans="1:7">
      <c r="C795" t="s">
        <v>886</v>
      </c>
      <c r="D795">
        <v>3.0600000000000001E-4</v>
      </c>
      <c r="E795">
        <v>3.0600000000000001E-4</v>
      </c>
      <c r="F795" t="str">
        <f t="shared" si="24"/>
        <v>スマートエナジー磐田(株)</v>
      </c>
      <c r="G795" t="str">
        <f t="shared" si="25"/>
        <v>スマートエナジー磐田(株)_メニューB</v>
      </c>
    </row>
    <row r="796" spans="1:7">
      <c r="C796" t="s">
        <v>898</v>
      </c>
      <c r="D796">
        <v>3.6900000000000002E-4</v>
      </c>
      <c r="E796">
        <v>3.6900000000000002E-4</v>
      </c>
      <c r="F796" t="str">
        <f t="shared" si="24"/>
        <v>スマートエナジー磐田(株)</v>
      </c>
      <c r="G796" t="str">
        <f t="shared" si="25"/>
        <v>スマートエナジー磐田(株)_メニューC(残差)</v>
      </c>
    </row>
    <row r="797" spans="1:7">
      <c r="C797" t="s">
        <v>885</v>
      </c>
      <c r="D797">
        <v>3.59E-4</v>
      </c>
      <c r="E797">
        <v>3.59E-4</v>
      </c>
      <c r="F797" t="str">
        <f t="shared" si="24"/>
        <v>スマートエナジー磐田(株)</v>
      </c>
      <c r="G797" t="str">
        <f t="shared" si="25"/>
        <v>スマートエナジー磐田(株)_(参考値)事業者全体</v>
      </c>
    </row>
    <row r="798" spans="1:7">
      <c r="A798" t="s">
        <v>627</v>
      </c>
      <c r="B798" t="s">
        <v>1880</v>
      </c>
      <c r="D798">
        <v>4.8799999999999999E-4</v>
      </c>
      <c r="E798">
        <v>4.8799999999999999E-4</v>
      </c>
      <c r="F798" t="str">
        <f t="shared" si="24"/>
        <v>そうまIグリッド合同会社</v>
      </c>
      <c r="G798" t="str">
        <f t="shared" si="25"/>
        <v>そうまIグリッド合同会社_</v>
      </c>
    </row>
    <row r="799" spans="1:7">
      <c r="A799" t="s">
        <v>626</v>
      </c>
      <c r="B799" t="s">
        <v>259</v>
      </c>
      <c r="D799">
        <v>4.2200000000000001E-4</v>
      </c>
      <c r="E799">
        <v>4.2200000000000001E-4</v>
      </c>
      <c r="F799" t="str">
        <f t="shared" si="24"/>
        <v>エネトレード(株)</v>
      </c>
      <c r="G799" t="str">
        <f t="shared" si="25"/>
        <v>エネトレード(株)_</v>
      </c>
    </row>
    <row r="800" spans="1:7">
      <c r="A800" t="s">
        <v>625</v>
      </c>
      <c r="B800" t="s">
        <v>996</v>
      </c>
      <c r="D800">
        <v>6.1899999999999998E-4</v>
      </c>
      <c r="E800">
        <v>6.1899999999999998E-4</v>
      </c>
      <c r="F800" t="str">
        <f t="shared" si="24"/>
        <v>ニシムラ(株)</v>
      </c>
      <c r="G800" t="str">
        <f t="shared" si="25"/>
        <v>ニシムラ(株)_</v>
      </c>
    </row>
    <row r="801" spans="1:7">
      <c r="A801" t="s">
        <v>624</v>
      </c>
      <c r="B801" t="s">
        <v>260</v>
      </c>
      <c r="C801" t="s">
        <v>365</v>
      </c>
      <c r="D801">
        <v>0</v>
      </c>
      <c r="E801">
        <v>0</v>
      </c>
      <c r="F801" t="str">
        <f t="shared" si="24"/>
        <v>(株)さくら新電力</v>
      </c>
      <c r="G801" t="str">
        <f t="shared" si="25"/>
        <v>(株)さくら新電力_メニューA</v>
      </c>
    </row>
    <row r="802" spans="1:7">
      <c r="C802" t="s">
        <v>331</v>
      </c>
      <c r="D802">
        <v>4.8299999999999998E-4</v>
      </c>
      <c r="E802">
        <v>4.8299999999999998E-4</v>
      </c>
      <c r="F802" t="str">
        <f t="shared" si="24"/>
        <v>(株)さくら新電力</v>
      </c>
      <c r="G802" t="str">
        <f t="shared" si="25"/>
        <v>(株)さくら新電力_メニューB(残差)</v>
      </c>
    </row>
    <row r="803" spans="1:7">
      <c r="C803" t="s">
        <v>885</v>
      </c>
      <c r="D803">
        <v>4.44E-4</v>
      </c>
      <c r="E803">
        <v>4.44E-4</v>
      </c>
      <c r="F803" t="str">
        <f t="shared" si="24"/>
        <v>(株)さくら新電力</v>
      </c>
      <c r="G803" t="str">
        <f t="shared" si="25"/>
        <v>(株)さくら新電力_(参考値)事業者全体</v>
      </c>
    </row>
    <row r="804" spans="1:7">
      <c r="A804" t="s">
        <v>623</v>
      </c>
      <c r="B804" t="s">
        <v>261</v>
      </c>
      <c r="D804">
        <v>3.1399999999999999E-4</v>
      </c>
      <c r="E804">
        <v>3.1399999999999999E-4</v>
      </c>
      <c r="F804" t="str">
        <f t="shared" si="24"/>
        <v>(株)グローアップ</v>
      </c>
      <c r="G804" t="str">
        <f t="shared" si="25"/>
        <v>(株)グローアップ_</v>
      </c>
    </row>
    <row r="805" spans="1:7">
      <c r="A805" t="s">
        <v>622</v>
      </c>
      <c r="B805" t="s">
        <v>262</v>
      </c>
      <c r="D805">
        <v>4.0499999999999998E-4</v>
      </c>
      <c r="E805">
        <v>4.0499999999999998E-4</v>
      </c>
      <c r="F805" t="str">
        <f t="shared" si="24"/>
        <v>いこま市民パワー(株)</v>
      </c>
      <c r="G805" t="str">
        <f t="shared" si="25"/>
        <v>いこま市民パワー(株)_</v>
      </c>
    </row>
    <row r="806" spans="1:7">
      <c r="A806" t="s">
        <v>621</v>
      </c>
      <c r="B806" t="s">
        <v>263</v>
      </c>
      <c r="C806" t="s">
        <v>365</v>
      </c>
      <c r="D806">
        <v>0</v>
      </c>
      <c r="E806">
        <v>0</v>
      </c>
      <c r="F806" t="str">
        <f t="shared" si="24"/>
        <v>おもてなし山形(株)</v>
      </c>
      <c r="G806" t="str">
        <f t="shared" si="25"/>
        <v>おもてなし山形(株)_メニューA</v>
      </c>
    </row>
    <row r="807" spans="1:7">
      <c r="C807" t="s">
        <v>331</v>
      </c>
      <c r="D807">
        <v>4.3100000000000001E-4</v>
      </c>
      <c r="E807">
        <v>4.3100000000000001E-4</v>
      </c>
      <c r="F807" t="str">
        <f t="shared" si="24"/>
        <v>おもてなし山形(株)</v>
      </c>
      <c r="G807" t="str">
        <f t="shared" si="25"/>
        <v>おもてなし山形(株)_メニューB(残差)</v>
      </c>
    </row>
    <row r="808" spans="1:7">
      <c r="C808" t="s">
        <v>885</v>
      </c>
      <c r="D808">
        <v>6.7000000000000002E-5</v>
      </c>
      <c r="E808">
        <v>6.7000000000000002E-5</v>
      </c>
      <c r="F808" t="str">
        <f t="shared" si="24"/>
        <v>おもてなし山形(株)</v>
      </c>
      <c r="G808" t="str">
        <f t="shared" si="25"/>
        <v>おもてなし山形(株)_(参考値)事業者全体</v>
      </c>
    </row>
    <row r="809" spans="1:7">
      <c r="A809" t="s">
        <v>620</v>
      </c>
      <c r="B809" t="s">
        <v>264</v>
      </c>
      <c r="D809">
        <v>4.06E-4</v>
      </c>
      <c r="E809">
        <v>4.06E-4</v>
      </c>
      <c r="F809" t="str">
        <f t="shared" si="24"/>
        <v>長野都市ガス(株)</v>
      </c>
      <c r="G809" t="str">
        <f t="shared" si="25"/>
        <v>長野都市ガス(株)_</v>
      </c>
    </row>
    <row r="810" spans="1:7">
      <c r="A810" t="s">
        <v>619</v>
      </c>
      <c r="B810" t="s">
        <v>265</v>
      </c>
      <c r="D810">
        <v>4.1899999999999999E-4</v>
      </c>
      <c r="E810">
        <v>4.1899999999999999E-4</v>
      </c>
      <c r="F810" t="str">
        <f t="shared" si="24"/>
        <v>上田ガス(株)</v>
      </c>
      <c r="G810" t="str">
        <f t="shared" si="25"/>
        <v>上田ガス(株)_</v>
      </c>
    </row>
    <row r="811" spans="1:7">
      <c r="A811" t="s">
        <v>618</v>
      </c>
      <c r="B811" t="s">
        <v>2199</v>
      </c>
      <c r="C811" t="s">
        <v>365</v>
      </c>
      <c r="D811">
        <v>0</v>
      </c>
      <c r="E811">
        <v>0</v>
      </c>
      <c r="F811" t="str">
        <f t="shared" si="24"/>
        <v>日本瓦斯(株)</v>
      </c>
      <c r="G811" t="str">
        <f t="shared" si="25"/>
        <v>日本瓦斯(株)_メニューA</v>
      </c>
    </row>
    <row r="812" spans="1:7">
      <c r="C812" t="s">
        <v>331</v>
      </c>
      <c r="D812">
        <v>3.9100000000000002E-4</v>
      </c>
      <c r="E812">
        <v>3.9100000000000002E-4</v>
      </c>
      <c r="F812" t="str">
        <f t="shared" si="24"/>
        <v>日本瓦斯(株)</v>
      </c>
      <c r="G812" t="str">
        <f t="shared" si="25"/>
        <v>日本瓦斯(株)_メニューB(残差)</v>
      </c>
    </row>
    <row r="813" spans="1:7">
      <c r="C813" t="s">
        <v>885</v>
      </c>
      <c r="D813">
        <v>3.8400000000000001E-4</v>
      </c>
      <c r="E813">
        <v>3.8400000000000001E-4</v>
      </c>
      <c r="F813" t="str">
        <f t="shared" si="24"/>
        <v>日本瓦斯(株)</v>
      </c>
      <c r="G813" t="str">
        <f t="shared" si="25"/>
        <v>日本瓦斯(株)_(参考値)事業者全体</v>
      </c>
    </row>
    <row r="814" spans="1:7">
      <c r="A814" t="s">
        <v>617</v>
      </c>
      <c r="B814" t="s">
        <v>266</v>
      </c>
      <c r="D814">
        <v>4.6299999999999998E-4</v>
      </c>
      <c r="E814">
        <v>4.6299999999999998E-4</v>
      </c>
      <c r="F814" t="str">
        <f t="shared" si="24"/>
        <v>(株)シグナストラスト</v>
      </c>
      <c r="G814" t="str">
        <f t="shared" si="25"/>
        <v>(株)シグナストラスト_</v>
      </c>
    </row>
    <row r="815" spans="1:7">
      <c r="A815" t="s">
        <v>616</v>
      </c>
      <c r="B815" t="s">
        <v>267</v>
      </c>
      <c r="D815">
        <v>5.0600000000000005E-4</v>
      </c>
      <c r="E815">
        <v>5.0600000000000005E-4</v>
      </c>
      <c r="F815" t="str">
        <f t="shared" si="24"/>
        <v>ゲーテハウス(株)</v>
      </c>
      <c r="G815" t="str">
        <f t="shared" si="25"/>
        <v>ゲーテハウス(株)_</v>
      </c>
    </row>
    <row r="816" spans="1:7">
      <c r="A816" t="s">
        <v>615</v>
      </c>
      <c r="B816" t="s">
        <v>1881</v>
      </c>
      <c r="D816">
        <v>6.1700000000000004E-4</v>
      </c>
      <c r="E816">
        <v>6.1700000000000004E-4</v>
      </c>
      <c r="F816" t="str">
        <f t="shared" si="24"/>
        <v>JPエネルギー(株)</v>
      </c>
      <c r="G816" t="str">
        <f t="shared" si="25"/>
        <v>JPエネルギー(株)_</v>
      </c>
    </row>
    <row r="817" spans="1:7">
      <c r="A817" t="s">
        <v>614</v>
      </c>
      <c r="B817" t="s">
        <v>268</v>
      </c>
      <c r="D817">
        <v>6.2299999999999996E-4</v>
      </c>
      <c r="E817">
        <v>6.2299999999999996E-4</v>
      </c>
      <c r="F817" t="str">
        <f t="shared" si="24"/>
        <v>兵庫電力(株)</v>
      </c>
      <c r="G817" t="str">
        <f t="shared" si="25"/>
        <v>兵庫電力(株)_</v>
      </c>
    </row>
    <row r="818" spans="1:7">
      <c r="A818" t="s">
        <v>613</v>
      </c>
      <c r="B818" t="s">
        <v>1882</v>
      </c>
      <c r="D818">
        <v>5.1900000000000004E-4</v>
      </c>
      <c r="E818">
        <v>5.1900000000000004E-4</v>
      </c>
      <c r="F818" t="str">
        <f t="shared" si="24"/>
        <v>Cocoテラスたがわ(株)</v>
      </c>
      <c r="G818" t="str">
        <f t="shared" si="25"/>
        <v>Cocoテラスたがわ(株)_</v>
      </c>
    </row>
    <row r="819" spans="1:7">
      <c r="A819" t="s">
        <v>612</v>
      </c>
      <c r="B819" t="s">
        <v>269</v>
      </c>
      <c r="D819">
        <v>4.2200000000000001E-4</v>
      </c>
      <c r="E819">
        <v>4.2200000000000001E-4</v>
      </c>
      <c r="F819" t="str">
        <f t="shared" si="24"/>
        <v>東北電力エナジートレーディング(株)</v>
      </c>
      <c r="G819" t="str">
        <f t="shared" si="25"/>
        <v>東北電力エナジートレーディング(株)_</v>
      </c>
    </row>
    <row r="820" spans="1:7">
      <c r="A820" t="s">
        <v>611</v>
      </c>
      <c r="B820" t="s">
        <v>270</v>
      </c>
      <c r="C820" t="s">
        <v>365</v>
      </c>
      <c r="D820">
        <v>0</v>
      </c>
      <c r="E820">
        <v>0</v>
      </c>
      <c r="F820" t="str">
        <f t="shared" si="24"/>
        <v>(株)まち未来製作所</v>
      </c>
      <c r="G820" t="str">
        <f t="shared" si="25"/>
        <v>(株)まち未来製作所_メニューA</v>
      </c>
    </row>
    <row r="821" spans="1:7">
      <c r="C821" t="s">
        <v>331</v>
      </c>
      <c r="D821">
        <v>5.4699999999999996E-4</v>
      </c>
      <c r="E821">
        <v>5.4699999999999996E-4</v>
      </c>
      <c r="F821" t="str">
        <f t="shared" si="24"/>
        <v>(株)まち未来製作所</v>
      </c>
      <c r="G821" t="str">
        <f t="shared" si="25"/>
        <v>(株)まち未来製作所_メニューB(残差)</v>
      </c>
    </row>
    <row r="822" spans="1:7">
      <c r="C822" t="s">
        <v>885</v>
      </c>
      <c r="D822">
        <v>4.2499999999999998E-4</v>
      </c>
      <c r="E822">
        <v>4.2499999999999998E-4</v>
      </c>
      <c r="F822" t="str">
        <f t="shared" si="24"/>
        <v>(株)まち未来製作所</v>
      </c>
      <c r="G822" t="str">
        <f t="shared" si="25"/>
        <v>(株)まち未来製作所_(参考値)事業者全体</v>
      </c>
    </row>
    <row r="823" spans="1:7">
      <c r="A823" t="s">
        <v>610</v>
      </c>
      <c r="B823" t="s">
        <v>271</v>
      </c>
      <c r="D823">
        <v>6.3599999999999996E-4</v>
      </c>
      <c r="E823">
        <v>6.3599999999999996E-4</v>
      </c>
      <c r="F823" t="str">
        <f t="shared" si="24"/>
        <v>(株)どさんこパワー</v>
      </c>
      <c r="G823" t="str">
        <f t="shared" si="25"/>
        <v>(株)どさんこパワー_</v>
      </c>
    </row>
    <row r="824" spans="1:7">
      <c r="A824" t="s">
        <v>609</v>
      </c>
      <c r="B824" t="s">
        <v>995</v>
      </c>
      <c r="D824">
        <v>5.8100000000000003E-4</v>
      </c>
      <c r="E824">
        <v>5.8100000000000003E-4</v>
      </c>
      <c r="F824" t="str">
        <f t="shared" si="24"/>
        <v>トリニティエナジー(株)</v>
      </c>
      <c r="G824" t="str">
        <f t="shared" si="25"/>
        <v>トリニティエナジー(株)_</v>
      </c>
    </row>
    <row r="825" spans="1:7">
      <c r="A825" t="s">
        <v>608</v>
      </c>
      <c r="B825" t="s">
        <v>1883</v>
      </c>
      <c r="D825">
        <v>4.2200000000000001E-4</v>
      </c>
      <c r="E825">
        <v>4.2200000000000001E-4</v>
      </c>
      <c r="F825" t="str">
        <f t="shared" si="24"/>
        <v>(株)LIXIL TEPCO スマートパートナーズ</v>
      </c>
      <c r="G825" t="str">
        <f t="shared" si="25"/>
        <v>(株)LIXIL TEPCO スマートパートナーズ_</v>
      </c>
    </row>
    <row r="826" spans="1:7">
      <c r="A826" t="s">
        <v>607</v>
      </c>
      <c r="B826" t="s">
        <v>1884</v>
      </c>
      <c r="D826">
        <v>4.6900000000000002E-4</v>
      </c>
      <c r="E826">
        <v>4.6900000000000002E-4</v>
      </c>
      <c r="F826" t="str">
        <f t="shared" si="24"/>
        <v>(株)NEXT ONE</v>
      </c>
      <c r="G826" t="str">
        <f t="shared" si="25"/>
        <v>(株)NEXT ONE_</v>
      </c>
    </row>
    <row r="827" spans="1:7">
      <c r="A827" t="s">
        <v>606</v>
      </c>
      <c r="B827" t="s">
        <v>2298</v>
      </c>
      <c r="D827">
        <v>5.0500000000000002E-4</v>
      </c>
      <c r="E827">
        <v>5.0500000000000002E-4</v>
      </c>
      <c r="F827" t="str">
        <f t="shared" si="24"/>
        <v>(株)テラス(旧：(株)ネオ・コーポレーション)</v>
      </c>
      <c r="G827" t="str">
        <f t="shared" si="25"/>
        <v>(株)テラス(旧：(株)ネオ・コーポレーション)_</v>
      </c>
    </row>
    <row r="828" spans="1:7">
      <c r="A828" t="s">
        <v>605</v>
      </c>
      <c r="B828" t="s">
        <v>2203</v>
      </c>
      <c r="D828">
        <v>7.0899999999999999E-4</v>
      </c>
      <c r="E828">
        <v>7.0899999999999999E-4</v>
      </c>
      <c r="F828" t="str">
        <f t="shared" si="24"/>
        <v>つばさでんき(株)(旧：(株)アルファライズ)</v>
      </c>
      <c r="G828" t="str">
        <f t="shared" si="25"/>
        <v>つばさでんき(株)(旧：(株)アルファライズ)_</v>
      </c>
    </row>
    <row r="829" spans="1:7">
      <c r="A829" t="s">
        <v>604</v>
      </c>
      <c r="B829" t="s">
        <v>272</v>
      </c>
      <c r="D829">
        <v>5.8699999999999996E-4</v>
      </c>
      <c r="E829">
        <v>5.8699999999999996E-4</v>
      </c>
      <c r="F829" t="str">
        <f t="shared" si="24"/>
        <v>おおすみ半島スマートエネルギー(株)</v>
      </c>
      <c r="G829" t="str">
        <f t="shared" si="25"/>
        <v>おおすみ半島スマートエネルギー(株)_</v>
      </c>
    </row>
    <row r="830" spans="1:7">
      <c r="A830" t="s">
        <v>603</v>
      </c>
      <c r="B830" t="s">
        <v>273</v>
      </c>
      <c r="D830">
        <v>6.5600000000000001E-4</v>
      </c>
      <c r="E830">
        <v>6.5600000000000001E-4</v>
      </c>
      <c r="F830" t="str">
        <f t="shared" si="24"/>
        <v>おきなわコープエナジー(株)</v>
      </c>
      <c r="G830" t="str">
        <f t="shared" si="25"/>
        <v>おきなわコープエナジー(株)_</v>
      </c>
    </row>
    <row r="831" spans="1:7">
      <c r="A831" t="s">
        <v>602</v>
      </c>
      <c r="B831" t="s">
        <v>274</v>
      </c>
      <c r="C831" t="s">
        <v>365</v>
      </c>
      <c r="D831">
        <v>0</v>
      </c>
      <c r="E831">
        <v>0</v>
      </c>
      <c r="F831" t="str">
        <f t="shared" si="24"/>
        <v>久慈地域エネルギー(株)</v>
      </c>
      <c r="G831" t="str">
        <f t="shared" si="25"/>
        <v>久慈地域エネルギー(株)_メニューA</v>
      </c>
    </row>
    <row r="832" spans="1:7">
      <c r="C832" t="s">
        <v>331</v>
      </c>
      <c r="D832">
        <v>4.08E-4</v>
      </c>
      <c r="E832">
        <v>4.0700000000000003E-4</v>
      </c>
      <c r="F832" t="str">
        <f t="shared" si="24"/>
        <v>久慈地域エネルギー(株)</v>
      </c>
      <c r="G832" t="str">
        <f t="shared" si="25"/>
        <v>久慈地域エネルギー(株)_メニューB(残差)</v>
      </c>
    </row>
    <row r="833" spans="1:7">
      <c r="C833" t="s">
        <v>885</v>
      </c>
      <c r="D833">
        <v>3.1500000000000001E-4</v>
      </c>
      <c r="E833">
        <v>3.1399999999999999E-4</v>
      </c>
      <c r="F833" t="str">
        <f t="shared" si="24"/>
        <v>久慈地域エネルギー(株)</v>
      </c>
      <c r="G833" t="str">
        <f t="shared" si="25"/>
        <v>久慈地域エネルギー(株)_(参考値)事業者全体</v>
      </c>
    </row>
    <row r="834" spans="1:7">
      <c r="A834" t="s">
        <v>601</v>
      </c>
      <c r="B834" t="s">
        <v>275</v>
      </c>
      <c r="D834">
        <v>5.9000000000000003E-4</v>
      </c>
      <c r="E834">
        <v>5.9000000000000003E-4</v>
      </c>
      <c r="F834" t="str">
        <f t="shared" si="24"/>
        <v>弘前ガス(株)</v>
      </c>
      <c r="G834" t="str">
        <f t="shared" si="25"/>
        <v>弘前ガス(株)_</v>
      </c>
    </row>
    <row r="835" spans="1:7">
      <c r="A835" t="s">
        <v>600</v>
      </c>
      <c r="B835" t="s">
        <v>2204</v>
      </c>
      <c r="C835" t="s">
        <v>365</v>
      </c>
      <c r="D835">
        <v>0</v>
      </c>
      <c r="E835">
        <v>0</v>
      </c>
      <c r="F835" t="str">
        <f t="shared" si="24"/>
        <v>(株)フォーバルテレコム</v>
      </c>
      <c r="G835" t="str">
        <f t="shared" si="25"/>
        <v>(株)フォーバルテレコム_メニューA</v>
      </c>
    </row>
    <row r="836" spans="1:7">
      <c r="C836" t="s">
        <v>331</v>
      </c>
      <c r="D836">
        <v>4.7199999999999998E-4</v>
      </c>
      <c r="E836">
        <v>4.7199999999999998E-4</v>
      </c>
      <c r="F836" t="str">
        <f t="shared" si="24"/>
        <v>(株)フォーバルテレコム</v>
      </c>
      <c r="G836" t="str">
        <f t="shared" si="25"/>
        <v>(株)フォーバルテレコム_メニューB(残差)</v>
      </c>
    </row>
    <row r="837" spans="1:7">
      <c r="C837" t="s">
        <v>885</v>
      </c>
      <c r="D837">
        <v>4.66E-4</v>
      </c>
      <c r="E837">
        <v>4.66E-4</v>
      </c>
      <c r="F837" t="str">
        <f t="shared" si="24"/>
        <v>(株)フォーバルテレコム</v>
      </c>
      <c r="G837" t="str">
        <f t="shared" si="25"/>
        <v>(株)フォーバルテレコム_(参考値)事業者全体</v>
      </c>
    </row>
    <row r="838" spans="1:7">
      <c r="A838" t="s">
        <v>599</v>
      </c>
      <c r="B838" t="s">
        <v>2205</v>
      </c>
      <c r="D838">
        <v>3.3399999999999999E-4</v>
      </c>
      <c r="E838">
        <v>3.3399999999999999E-4</v>
      </c>
      <c r="F838" t="str">
        <f t="shared" ref="F838:F901" si="26">IF(A838="",F837,B838)</f>
        <v>(株)ストエネ</v>
      </c>
      <c r="G838" t="str">
        <f t="shared" ref="G838:G901" si="27">F838&amp;"_"&amp;C838</f>
        <v>(株)ストエネ_</v>
      </c>
    </row>
    <row r="839" spans="1:7">
      <c r="A839" t="s">
        <v>598</v>
      </c>
      <c r="B839" t="s">
        <v>276</v>
      </c>
      <c r="D839">
        <v>5.8600000000000004E-4</v>
      </c>
      <c r="E839">
        <v>5.8600000000000004E-4</v>
      </c>
      <c r="F839" t="str">
        <f t="shared" si="26"/>
        <v>くるめエネルギー(株)</v>
      </c>
      <c r="G839" t="str">
        <f t="shared" si="27"/>
        <v>くるめエネルギー(株)_</v>
      </c>
    </row>
    <row r="840" spans="1:7">
      <c r="A840" t="s">
        <v>597</v>
      </c>
      <c r="B840" t="s">
        <v>277</v>
      </c>
      <c r="D840">
        <v>4.1100000000000002E-4</v>
      </c>
      <c r="E840">
        <v>2.9300000000000002E-4</v>
      </c>
      <c r="F840" t="str">
        <f t="shared" si="26"/>
        <v>松阪新電力(株)</v>
      </c>
      <c r="G840" t="str">
        <f t="shared" si="27"/>
        <v>松阪新電力(株)_</v>
      </c>
    </row>
    <row r="841" spans="1:7">
      <c r="A841" t="s">
        <v>596</v>
      </c>
      <c r="B841" t="s">
        <v>278</v>
      </c>
      <c r="C841" t="s">
        <v>365</v>
      </c>
      <c r="D841">
        <v>0</v>
      </c>
      <c r="E841">
        <v>0</v>
      </c>
      <c r="F841" t="str">
        <f t="shared" si="26"/>
        <v>ヒューリックプロパティソリューション(株)</v>
      </c>
      <c r="G841" t="str">
        <f t="shared" si="27"/>
        <v>ヒューリックプロパティソリューション(株)_メニューA</v>
      </c>
    </row>
    <row r="842" spans="1:7">
      <c r="C842" t="s">
        <v>331</v>
      </c>
      <c r="D842">
        <v>4.6000000000000001E-4</v>
      </c>
      <c r="E842">
        <v>4.6000000000000001E-4</v>
      </c>
      <c r="F842" t="str">
        <f t="shared" si="26"/>
        <v>ヒューリックプロパティソリューション(株)</v>
      </c>
      <c r="G842" t="str">
        <f t="shared" si="27"/>
        <v>ヒューリックプロパティソリューション(株)_メニューB(残差)</v>
      </c>
    </row>
    <row r="843" spans="1:7">
      <c r="C843" t="s">
        <v>885</v>
      </c>
      <c r="D843">
        <v>3.1599999999999998E-4</v>
      </c>
      <c r="E843">
        <v>3.1599999999999998E-4</v>
      </c>
      <c r="F843" t="str">
        <f t="shared" si="26"/>
        <v>ヒューリックプロパティソリューション(株)</v>
      </c>
      <c r="G843" t="str">
        <f t="shared" si="27"/>
        <v>ヒューリックプロパティソリューション(株)_(参考値)事業者全体</v>
      </c>
    </row>
    <row r="844" spans="1:7">
      <c r="A844" t="s">
        <v>595</v>
      </c>
      <c r="B844" t="s">
        <v>994</v>
      </c>
      <c r="D844">
        <v>4.9200000000000003E-4</v>
      </c>
      <c r="E844">
        <v>4.9200000000000003E-4</v>
      </c>
      <c r="F844" t="str">
        <f t="shared" si="26"/>
        <v>宮崎電力(株)</v>
      </c>
      <c r="G844" t="str">
        <f t="shared" si="27"/>
        <v>宮崎電力(株)_</v>
      </c>
    </row>
    <row r="845" spans="1:7">
      <c r="A845" t="s">
        <v>594</v>
      </c>
      <c r="B845" t="s">
        <v>1885</v>
      </c>
      <c r="C845" t="s">
        <v>365</v>
      </c>
      <c r="D845">
        <v>0</v>
      </c>
      <c r="E845">
        <v>0</v>
      </c>
      <c r="F845" t="str">
        <f t="shared" si="26"/>
        <v>(株)CDエナジーダイレクト</v>
      </c>
      <c r="G845" t="str">
        <f t="shared" si="27"/>
        <v>(株)CDエナジーダイレクト_メニューA</v>
      </c>
    </row>
    <row r="846" spans="1:7">
      <c r="C846" t="s">
        <v>331</v>
      </c>
      <c r="D846">
        <v>4.6500000000000003E-4</v>
      </c>
      <c r="E846">
        <v>4.6500000000000003E-4</v>
      </c>
      <c r="F846" t="str">
        <f t="shared" si="26"/>
        <v>(株)CDエナジーダイレクト</v>
      </c>
      <c r="G846" t="str">
        <f t="shared" si="27"/>
        <v>(株)CDエナジーダイレクト_メニューB(残差)</v>
      </c>
    </row>
    <row r="847" spans="1:7">
      <c r="C847" t="s">
        <v>885</v>
      </c>
      <c r="D847">
        <v>4.28E-4</v>
      </c>
      <c r="E847">
        <v>4.28E-4</v>
      </c>
      <c r="F847" t="str">
        <f t="shared" si="26"/>
        <v>(株)CDエナジーダイレクト</v>
      </c>
      <c r="G847" t="str">
        <f t="shared" si="27"/>
        <v>(株)CDエナジーダイレクト_(参考値)事業者全体</v>
      </c>
    </row>
    <row r="848" spans="1:7">
      <c r="A848" t="s">
        <v>593</v>
      </c>
      <c r="B848" t="s">
        <v>1886</v>
      </c>
      <c r="C848" t="s">
        <v>365</v>
      </c>
      <c r="D848">
        <v>0</v>
      </c>
      <c r="E848">
        <v>0</v>
      </c>
      <c r="F848" t="str">
        <f t="shared" si="26"/>
        <v>Q.ENESTでんき(株)</v>
      </c>
      <c r="G848" t="str">
        <f t="shared" si="27"/>
        <v>Q.ENESTでんき(株)_メニューA</v>
      </c>
    </row>
    <row r="849" spans="1:7">
      <c r="C849" t="s">
        <v>886</v>
      </c>
      <c r="D849">
        <v>3.19E-4</v>
      </c>
      <c r="E849">
        <v>3.19E-4</v>
      </c>
      <c r="F849" t="str">
        <f t="shared" si="26"/>
        <v>Q.ENESTでんき(株)</v>
      </c>
      <c r="G849" t="str">
        <f t="shared" si="27"/>
        <v>Q.ENESTでんき(株)_メニューB</v>
      </c>
    </row>
    <row r="850" spans="1:7">
      <c r="C850" t="s">
        <v>921</v>
      </c>
      <c r="D850">
        <v>4.95E-4</v>
      </c>
      <c r="E850">
        <v>4.95E-4</v>
      </c>
      <c r="F850" t="str">
        <f t="shared" si="26"/>
        <v>Q.ENESTでんき(株)</v>
      </c>
      <c r="G850" t="str">
        <f t="shared" si="27"/>
        <v>Q.ENESTでんき(株)_メニューC</v>
      </c>
    </row>
    <row r="851" spans="1:7">
      <c r="C851" t="s">
        <v>885</v>
      </c>
      <c r="D851">
        <v>3.2600000000000001E-4</v>
      </c>
      <c r="E851">
        <v>3.2600000000000001E-4</v>
      </c>
      <c r="F851" t="str">
        <f t="shared" si="26"/>
        <v>Q.ENESTでんき(株)</v>
      </c>
      <c r="G851" t="str">
        <f t="shared" si="27"/>
        <v>Q.ENESTでんき(株)_(参考値)事業者全体</v>
      </c>
    </row>
    <row r="852" spans="1:7">
      <c r="A852" t="s">
        <v>592</v>
      </c>
      <c r="B852" t="s">
        <v>279</v>
      </c>
      <c r="C852" t="s">
        <v>365</v>
      </c>
      <c r="D852">
        <v>0</v>
      </c>
      <c r="E852">
        <v>0</v>
      </c>
      <c r="F852" t="str">
        <f t="shared" si="26"/>
        <v>(株)ぶんごおおのエナジー</v>
      </c>
      <c r="G852" t="str">
        <f t="shared" si="27"/>
        <v>(株)ぶんごおおのエナジー_メニューA</v>
      </c>
    </row>
    <row r="853" spans="1:7">
      <c r="C853" t="s">
        <v>886</v>
      </c>
      <c r="D853">
        <v>3.8499999999999998E-4</v>
      </c>
      <c r="E853">
        <v>3.8499999999999998E-4</v>
      </c>
      <c r="F853" t="str">
        <f t="shared" si="26"/>
        <v>(株)ぶんごおおのエナジー</v>
      </c>
      <c r="G853" t="str">
        <f t="shared" si="27"/>
        <v>(株)ぶんごおおのエナジー_メニューB</v>
      </c>
    </row>
    <row r="854" spans="1:7">
      <c r="C854" t="s">
        <v>885</v>
      </c>
      <c r="D854">
        <v>3.8200000000000002E-4</v>
      </c>
      <c r="E854">
        <v>3.8200000000000002E-4</v>
      </c>
      <c r="F854" t="str">
        <f t="shared" si="26"/>
        <v>(株)ぶんごおおのエナジー</v>
      </c>
      <c r="G854" t="str">
        <f t="shared" si="27"/>
        <v>(株)ぶんごおおのエナジー_(参考値)事業者全体</v>
      </c>
    </row>
    <row r="855" spans="1:7">
      <c r="A855" t="s">
        <v>591</v>
      </c>
      <c r="B855" t="s">
        <v>280</v>
      </c>
      <c r="D855">
        <v>2.5300000000000002E-4</v>
      </c>
      <c r="E855">
        <v>2.5300000000000002E-4</v>
      </c>
      <c r="F855" t="str">
        <f t="shared" si="26"/>
        <v>ヴィジョナリーパワー(株)</v>
      </c>
      <c r="G855" t="str">
        <f t="shared" si="27"/>
        <v>ヴィジョナリーパワー(株)_</v>
      </c>
    </row>
    <row r="856" spans="1:7">
      <c r="A856" t="s">
        <v>590</v>
      </c>
      <c r="B856" t="s">
        <v>281</v>
      </c>
      <c r="D856">
        <v>6.2299999999999996E-4</v>
      </c>
      <c r="E856">
        <v>6.2299999999999996E-4</v>
      </c>
      <c r="F856" t="str">
        <f t="shared" si="26"/>
        <v>有明エナジー(株)</v>
      </c>
      <c r="G856" t="str">
        <f t="shared" si="27"/>
        <v>有明エナジー(株)_</v>
      </c>
    </row>
    <row r="857" spans="1:7">
      <c r="A857" t="s">
        <v>589</v>
      </c>
      <c r="B857" t="s">
        <v>282</v>
      </c>
      <c r="C857" t="s">
        <v>365</v>
      </c>
      <c r="D857">
        <v>0</v>
      </c>
      <c r="E857">
        <v>0</v>
      </c>
      <c r="F857" t="str">
        <f t="shared" si="26"/>
        <v>厚木瓦斯(株)</v>
      </c>
      <c r="G857" t="str">
        <f t="shared" si="27"/>
        <v>厚木瓦斯(株)_メニューA</v>
      </c>
    </row>
    <row r="858" spans="1:7">
      <c r="C858" t="s">
        <v>331</v>
      </c>
      <c r="D858">
        <v>4.2000000000000002E-4</v>
      </c>
      <c r="E858">
        <v>4.2000000000000002E-4</v>
      </c>
      <c r="F858" t="str">
        <f t="shared" si="26"/>
        <v>厚木瓦斯(株)</v>
      </c>
      <c r="G858" t="str">
        <f t="shared" si="27"/>
        <v>厚木瓦斯(株)_メニューB(残差)</v>
      </c>
    </row>
    <row r="859" spans="1:7">
      <c r="C859" t="s">
        <v>885</v>
      </c>
      <c r="D859">
        <v>4.1399999999999998E-4</v>
      </c>
      <c r="E859">
        <v>4.1399999999999998E-4</v>
      </c>
      <c r="F859" t="str">
        <f t="shared" si="26"/>
        <v>厚木瓦斯(株)</v>
      </c>
      <c r="G859" t="str">
        <f t="shared" si="27"/>
        <v>厚木瓦斯(株)_(参考値)事業者全体</v>
      </c>
    </row>
    <row r="860" spans="1:7">
      <c r="A860" t="s">
        <v>588</v>
      </c>
      <c r="B860" t="s">
        <v>283</v>
      </c>
      <c r="D860">
        <v>6.4000000000000005E-4</v>
      </c>
      <c r="E860">
        <v>6.4000000000000005E-4</v>
      </c>
      <c r="F860" t="str">
        <f t="shared" si="26"/>
        <v>(株)エネ・ビジョン</v>
      </c>
      <c r="G860" t="str">
        <f t="shared" si="27"/>
        <v>(株)エネ・ビジョン_</v>
      </c>
    </row>
    <row r="861" spans="1:7">
      <c r="A861" t="s">
        <v>587</v>
      </c>
      <c r="B861" t="s">
        <v>284</v>
      </c>
      <c r="D861">
        <v>4.1899999999999999E-4</v>
      </c>
      <c r="E861">
        <v>4.1899999999999999E-4</v>
      </c>
      <c r="F861" t="str">
        <f t="shared" si="26"/>
        <v>イワタニ三重(株)</v>
      </c>
      <c r="G861" t="str">
        <f t="shared" si="27"/>
        <v>イワタニ三重(株)_</v>
      </c>
    </row>
    <row r="862" spans="1:7">
      <c r="A862" t="s">
        <v>586</v>
      </c>
      <c r="B862" t="s">
        <v>285</v>
      </c>
      <c r="D862">
        <v>5.4900000000000001E-4</v>
      </c>
      <c r="E862">
        <v>5.4900000000000001E-4</v>
      </c>
      <c r="F862" t="str">
        <f t="shared" si="26"/>
        <v>(株)マルヰ</v>
      </c>
      <c r="G862" t="str">
        <f t="shared" si="27"/>
        <v>(株)マルヰ_</v>
      </c>
    </row>
    <row r="863" spans="1:7">
      <c r="A863" t="s">
        <v>585</v>
      </c>
      <c r="B863" t="s">
        <v>286</v>
      </c>
      <c r="C863" t="s">
        <v>365</v>
      </c>
      <c r="D863">
        <v>0</v>
      </c>
      <c r="E863">
        <v>0</v>
      </c>
      <c r="F863" t="str">
        <f t="shared" si="26"/>
        <v>大多喜ガス(株)</v>
      </c>
      <c r="G863" t="str">
        <f t="shared" si="27"/>
        <v>大多喜ガス(株)_メニューA</v>
      </c>
    </row>
    <row r="864" spans="1:7">
      <c r="C864" t="s">
        <v>331</v>
      </c>
      <c r="D864">
        <v>4.3199999999999998E-4</v>
      </c>
      <c r="E864">
        <v>4.3199999999999998E-4</v>
      </c>
      <c r="F864" t="str">
        <f t="shared" si="26"/>
        <v>大多喜ガス(株)</v>
      </c>
      <c r="G864" t="str">
        <f t="shared" si="27"/>
        <v>大多喜ガス(株)_メニューB(残差)</v>
      </c>
    </row>
    <row r="865" spans="1:7">
      <c r="C865" t="s">
        <v>885</v>
      </c>
      <c r="D865">
        <v>4.28E-4</v>
      </c>
      <c r="E865">
        <v>4.28E-4</v>
      </c>
      <c r="F865" t="str">
        <f t="shared" si="26"/>
        <v>大多喜ガス(株)</v>
      </c>
      <c r="G865" t="str">
        <f t="shared" si="27"/>
        <v>大多喜ガス(株)_(参考値)事業者全体</v>
      </c>
    </row>
    <row r="866" spans="1:7">
      <c r="A866" t="s">
        <v>584</v>
      </c>
      <c r="B866" t="s">
        <v>287</v>
      </c>
      <c r="C866" t="s">
        <v>365</v>
      </c>
      <c r="D866">
        <v>0</v>
      </c>
      <c r="E866">
        <v>0</v>
      </c>
      <c r="F866" t="str">
        <f t="shared" si="26"/>
        <v>鈴与電力(株)</v>
      </c>
      <c r="G866" t="str">
        <f t="shared" si="27"/>
        <v>鈴与電力(株)_メニューA</v>
      </c>
    </row>
    <row r="867" spans="1:7">
      <c r="C867" t="s">
        <v>886</v>
      </c>
      <c r="D867">
        <v>0</v>
      </c>
      <c r="E867">
        <v>0</v>
      </c>
      <c r="F867" t="str">
        <f t="shared" si="26"/>
        <v>鈴与電力(株)</v>
      </c>
      <c r="G867" t="str">
        <f t="shared" si="27"/>
        <v>鈴与電力(株)_メニューB</v>
      </c>
    </row>
    <row r="868" spans="1:7">
      <c r="C868" t="s">
        <v>921</v>
      </c>
      <c r="D868">
        <v>0</v>
      </c>
      <c r="E868">
        <v>0</v>
      </c>
      <c r="F868" t="str">
        <f t="shared" si="26"/>
        <v>鈴与電力(株)</v>
      </c>
      <c r="G868" t="str">
        <f t="shared" si="27"/>
        <v>鈴与電力(株)_メニューC</v>
      </c>
    </row>
    <row r="869" spans="1:7">
      <c r="C869" t="s">
        <v>920</v>
      </c>
      <c r="D869">
        <v>0</v>
      </c>
      <c r="E869">
        <v>0</v>
      </c>
      <c r="F869" t="str">
        <f t="shared" si="26"/>
        <v>鈴与電力(株)</v>
      </c>
      <c r="G869" t="str">
        <f t="shared" si="27"/>
        <v>鈴与電力(株)_メニューD</v>
      </c>
    </row>
    <row r="870" spans="1:7">
      <c r="C870" t="s">
        <v>919</v>
      </c>
      <c r="D870">
        <v>0</v>
      </c>
      <c r="E870">
        <v>0</v>
      </c>
      <c r="F870" t="str">
        <f t="shared" si="26"/>
        <v>鈴与電力(株)</v>
      </c>
      <c r="G870" t="str">
        <f t="shared" si="27"/>
        <v>鈴与電力(株)_メニューE</v>
      </c>
    </row>
    <row r="871" spans="1:7">
      <c r="C871" t="s">
        <v>918</v>
      </c>
      <c r="D871">
        <v>0</v>
      </c>
      <c r="E871">
        <v>0</v>
      </c>
      <c r="F871" t="str">
        <f t="shared" si="26"/>
        <v>鈴与電力(株)</v>
      </c>
      <c r="G871" t="str">
        <f t="shared" si="27"/>
        <v>鈴与電力(株)_メニューF</v>
      </c>
    </row>
    <row r="872" spans="1:7">
      <c r="C872" t="s">
        <v>1011</v>
      </c>
      <c r="D872">
        <v>5.8799999999999998E-4</v>
      </c>
      <c r="E872">
        <v>5.8799999999999998E-4</v>
      </c>
      <c r="F872" t="str">
        <f t="shared" si="26"/>
        <v>鈴与電力(株)</v>
      </c>
      <c r="G872" t="str">
        <f t="shared" si="27"/>
        <v>鈴与電力(株)_メニューG</v>
      </c>
    </row>
    <row r="873" spans="1:7">
      <c r="C873" t="s">
        <v>1010</v>
      </c>
      <c r="D873">
        <v>5.8500000000000002E-4</v>
      </c>
      <c r="E873">
        <v>5.8500000000000002E-4</v>
      </c>
      <c r="F873" t="str">
        <f t="shared" si="26"/>
        <v>鈴与電力(株)</v>
      </c>
      <c r="G873" t="str">
        <f t="shared" si="27"/>
        <v>鈴与電力(株)_メニューH</v>
      </c>
    </row>
    <row r="874" spans="1:7">
      <c r="C874" t="s">
        <v>1009</v>
      </c>
      <c r="D874">
        <v>5.8399999999999999E-4</v>
      </c>
      <c r="E874">
        <v>5.8399999999999999E-4</v>
      </c>
      <c r="F874" t="str">
        <f t="shared" si="26"/>
        <v>鈴与電力(株)</v>
      </c>
      <c r="G874" t="str">
        <f t="shared" si="27"/>
        <v>鈴与電力(株)_メニューI</v>
      </c>
    </row>
    <row r="875" spans="1:7">
      <c r="C875" t="s">
        <v>1021</v>
      </c>
      <c r="D875">
        <v>5.8E-4</v>
      </c>
      <c r="E875">
        <v>5.8E-4</v>
      </c>
      <c r="F875" t="str">
        <f t="shared" si="26"/>
        <v>鈴与電力(株)</v>
      </c>
      <c r="G875" t="str">
        <f t="shared" si="27"/>
        <v>鈴与電力(株)_メニューJ</v>
      </c>
    </row>
    <row r="876" spans="1:7">
      <c r="C876" t="s">
        <v>1024</v>
      </c>
      <c r="D876">
        <v>0</v>
      </c>
      <c r="E876">
        <v>0</v>
      </c>
      <c r="F876" t="str">
        <f t="shared" si="26"/>
        <v>鈴与電力(株)</v>
      </c>
      <c r="G876" t="str">
        <f t="shared" si="27"/>
        <v>鈴与電力(株)_メニューK</v>
      </c>
    </row>
    <row r="877" spans="1:7">
      <c r="C877" t="s">
        <v>2218</v>
      </c>
      <c r="D877">
        <v>6.2200000000000005E-4</v>
      </c>
      <c r="E877">
        <v>6.2200000000000005E-4</v>
      </c>
      <c r="F877" t="str">
        <f t="shared" si="26"/>
        <v>鈴与電力(株)</v>
      </c>
      <c r="G877" t="str">
        <f t="shared" si="27"/>
        <v>鈴与電力(株)_メニューL(残差)</v>
      </c>
    </row>
    <row r="878" spans="1:7">
      <c r="C878" t="s">
        <v>885</v>
      </c>
      <c r="D878">
        <v>5.2499999999999997E-4</v>
      </c>
      <c r="E878">
        <v>5.2499999999999997E-4</v>
      </c>
      <c r="F878" t="str">
        <f t="shared" si="26"/>
        <v>鈴与電力(株)</v>
      </c>
      <c r="G878" t="str">
        <f t="shared" si="27"/>
        <v>鈴与電力(株)_(参考値)事業者全体</v>
      </c>
    </row>
    <row r="879" spans="1:7">
      <c r="A879" t="s">
        <v>583</v>
      </c>
      <c r="B879" t="s">
        <v>288</v>
      </c>
      <c r="C879" t="s">
        <v>365</v>
      </c>
      <c r="D879">
        <v>0</v>
      </c>
      <c r="E879">
        <v>0</v>
      </c>
      <c r="F879" t="str">
        <f t="shared" si="26"/>
        <v>コープ電力(株)</v>
      </c>
      <c r="G879" t="str">
        <f t="shared" si="27"/>
        <v>コープ電力(株)_メニューA</v>
      </c>
    </row>
    <row r="880" spans="1:7">
      <c r="C880" t="s">
        <v>331</v>
      </c>
      <c r="D880">
        <v>4.2999999999999999E-4</v>
      </c>
      <c r="E880">
        <v>4.2999999999999999E-4</v>
      </c>
      <c r="F880" t="str">
        <f t="shared" si="26"/>
        <v>コープ電力(株)</v>
      </c>
      <c r="G880" t="str">
        <f t="shared" si="27"/>
        <v>コープ電力(株)_メニューB(残差)</v>
      </c>
    </row>
    <row r="881" spans="1:7">
      <c r="C881" t="s">
        <v>885</v>
      </c>
      <c r="D881">
        <v>4.2000000000000002E-4</v>
      </c>
      <c r="E881">
        <v>4.2000000000000002E-4</v>
      </c>
      <c r="F881" t="str">
        <f t="shared" si="26"/>
        <v>コープ電力(株)</v>
      </c>
      <c r="G881" t="str">
        <f t="shared" si="27"/>
        <v>コープ電力(株)_(参考値)事業者全体</v>
      </c>
    </row>
    <row r="882" spans="1:7">
      <c r="A882" t="s">
        <v>582</v>
      </c>
      <c r="B882" t="s">
        <v>289</v>
      </c>
      <c r="D882">
        <v>6.3500000000000004E-4</v>
      </c>
      <c r="E882">
        <v>6.3500000000000004E-4</v>
      </c>
      <c r="F882" t="str">
        <f t="shared" si="26"/>
        <v>亀岡ふるさとエナジー(株)</v>
      </c>
      <c r="G882" t="str">
        <f t="shared" si="27"/>
        <v>亀岡ふるさとエナジー(株)_</v>
      </c>
    </row>
    <row r="883" spans="1:7">
      <c r="A883" t="s">
        <v>581</v>
      </c>
      <c r="B883" t="s">
        <v>290</v>
      </c>
      <c r="C883" t="s">
        <v>365</v>
      </c>
      <c r="D883">
        <v>4.2400000000000001E-4</v>
      </c>
      <c r="E883">
        <v>4.2400000000000001E-4</v>
      </c>
      <c r="F883" t="str">
        <f t="shared" si="26"/>
        <v>(株)織戸組</v>
      </c>
      <c r="G883" t="str">
        <f t="shared" si="27"/>
        <v>(株)織戸組_メニューA</v>
      </c>
    </row>
    <row r="884" spans="1:7">
      <c r="C884" t="s">
        <v>885</v>
      </c>
      <c r="D884">
        <v>4.2400000000000001E-4</v>
      </c>
      <c r="E884">
        <v>4.2400000000000001E-4</v>
      </c>
      <c r="F884" t="str">
        <f t="shared" si="26"/>
        <v>(株)織戸組</v>
      </c>
      <c r="G884" t="str">
        <f t="shared" si="27"/>
        <v>(株)織戸組_(参考値)事業者全体</v>
      </c>
    </row>
    <row r="885" spans="1:7">
      <c r="A885" t="s">
        <v>580</v>
      </c>
      <c r="B885" t="s">
        <v>1887</v>
      </c>
      <c r="C885" t="s">
        <v>365</v>
      </c>
      <c r="D885">
        <v>0</v>
      </c>
      <c r="E885">
        <v>0</v>
      </c>
      <c r="F885" t="str">
        <f t="shared" si="26"/>
        <v>ふかやeパワー(株)</v>
      </c>
      <c r="G885" t="str">
        <f t="shared" si="27"/>
        <v>ふかやeパワー(株)_メニューA</v>
      </c>
    </row>
    <row r="886" spans="1:7">
      <c r="C886" t="s">
        <v>331</v>
      </c>
      <c r="D886">
        <v>3.9199999999999999E-4</v>
      </c>
      <c r="E886">
        <v>3.9199999999999999E-4</v>
      </c>
      <c r="F886" t="str">
        <f t="shared" si="26"/>
        <v>ふかやeパワー(株)</v>
      </c>
      <c r="G886" t="str">
        <f t="shared" si="27"/>
        <v>ふかやeパワー(株)_メニューB(残差)</v>
      </c>
    </row>
    <row r="887" spans="1:7">
      <c r="C887" t="s">
        <v>885</v>
      </c>
      <c r="D887">
        <v>3.6299999999999999E-4</v>
      </c>
      <c r="E887">
        <v>3.6299999999999999E-4</v>
      </c>
      <c r="F887" t="str">
        <f t="shared" si="26"/>
        <v>ふかやeパワー(株)</v>
      </c>
      <c r="G887" t="str">
        <f t="shared" si="27"/>
        <v>ふかやeパワー(株)_(参考値)事業者全体</v>
      </c>
    </row>
    <row r="888" spans="1:7">
      <c r="A888" t="s">
        <v>579</v>
      </c>
      <c r="B888" t="s">
        <v>1888</v>
      </c>
      <c r="D888">
        <v>4.6299999999999998E-4</v>
      </c>
      <c r="E888">
        <v>4.6299999999999998E-4</v>
      </c>
      <c r="F888" t="str">
        <f t="shared" si="26"/>
        <v>(株)Link Life</v>
      </c>
      <c r="G888" t="str">
        <f t="shared" si="27"/>
        <v>(株)Link Life_</v>
      </c>
    </row>
    <row r="889" spans="1:7">
      <c r="A889" t="s">
        <v>578</v>
      </c>
      <c r="B889" t="s">
        <v>992</v>
      </c>
      <c r="D889">
        <v>4.1899999999999999E-4</v>
      </c>
      <c r="E889">
        <v>4.1899999999999999E-4</v>
      </c>
      <c r="F889" t="str">
        <f t="shared" si="26"/>
        <v>(株)グローバルキャスト</v>
      </c>
      <c r="G889" t="str">
        <f t="shared" si="27"/>
        <v>(株)グローバルキャスト_</v>
      </c>
    </row>
    <row r="890" spans="1:7">
      <c r="A890" t="s">
        <v>577</v>
      </c>
      <c r="B890" t="s">
        <v>291</v>
      </c>
      <c r="C890" t="s">
        <v>365</v>
      </c>
      <c r="D890">
        <v>0</v>
      </c>
      <c r="E890">
        <v>0</v>
      </c>
      <c r="F890" t="str">
        <f t="shared" si="26"/>
        <v>日本エネルギー総合システム(株)</v>
      </c>
      <c r="G890" t="str">
        <f t="shared" si="27"/>
        <v>日本エネルギー総合システム(株)_メニューA</v>
      </c>
    </row>
    <row r="891" spans="1:7">
      <c r="C891" t="s">
        <v>886</v>
      </c>
      <c r="D891">
        <v>1.6699999999999999E-4</v>
      </c>
      <c r="E891">
        <v>1.6699999999999999E-4</v>
      </c>
      <c r="F891" t="str">
        <f t="shared" si="26"/>
        <v>日本エネルギー総合システム(株)</v>
      </c>
      <c r="G891" t="str">
        <f t="shared" si="27"/>
        <v>日本エネルギー総合システム(株)_メニューB</v>
      </c>
    </row>
    <row r="892" spans="1:7">
      <c r="C892" t="s">
        <v>921</v>
      </c>
      <c r="D892">
        <v>2.1000000000000001E-4</v>
      </c>
      <c r="E892">
        <v>2.1000000000000001E-4</v>
      </c>
      <c r="F892" t="str">
        <f t="shared" si="26"/>
        <v>日本エネルギー総合システム(株)</v>
      </c>
      <c r="G892" t="str">
        <f t="shared" si="27"/>
        <v>日本エネルギー総合システム(株)_メニューC</v>
      </c>
    </row>
    <row r="893" spans="1:7">
      <c r="C893" t="s">
        <v>920</v>
      </c>
      <c r="D893">
        <v>2.7399999999999999E-4</v>
      </c>
      <c r="E893">
        <v>2.7399999999999999E-4</v>
      </c>
      <c r="F893" t="str">
        <f t="shared" si="26"/>
        <v>日本エネルギー総合システム(株)</v>
      </c>
      <c r="G893" t="str">
        <f t="shared" si="27"/>
        <v>日本エネルギー総合システム(株)_メニューD</v>
      </c>
    </row>
    <row r="894" spans="1:7">
      <c r="C894" t="s">
        <v>919</v>
      </c>
      <c r="D894">
        <v>2.9500000000000001E-4</v>
      </c>
      <c r="E894">
        <v>2.9500000000000001E-4</v>
      </c>
      <c r="F894" t="str">
        <f t="shared" si="26"/>
        <v>日本エネルギー総合システム(株)</v>
      </c>
      <c r="G894" t="str">
        <f t="shared" si="27"/>
        <v>日本エネルギー総合システム(株)_メニューE</v>
      </c>
    </row>
    <row r="895" spans="1:7">
      <c r="C895" t="s">
        <v>918</v>
      </c>
      <c r="D895">
        <v>3.8000000000000002E-4</v>
      </c>
      <c r="E895">
        <v>3.8000000000000002E-4</v>
      </c>
      <c r="F895" t="str">
        <f t="shared" si="26"/>
        <v>日本エネルギー総合システム(株)</v>
      </c>
      <c r="G895" t="str">
        <f t="shared" si="27"/>
        <v>日本エネルギー総合システム(株)_メニューF</v>
      </c>
    </row>
    <row r="896" spans="1:7">
      <c r="C896" t="s">
        <v>1030</v>
      </c>
      <c r="D896">
        <v>4.64E-4</v>
      </c>
      <c r="E896">
        <v>4.64E-4</v>
      </c>
      <c r="F896" t="str">
        <f t="shared" si="26"/>
        <v>日本エネルギー総合システム(株)</v>
      </c>
      <c r="G896" t="str">
        <f t="shared" si="27"/>
        <v>日本エネルギー総合システム(株)_メニューG(残差)</v>
      </c>
    </row>
    <row r="897" spans="1:7">
      <c r="C897" t="s">
        <v>885</v>
      </c>
      <c r="D897">
        <v>3.9899999999999999E-4</v>
      </c>
      <c r="E897">
        <v>3.9899999999999999E-4</v>
      </c>
      <c r="F897" t="str">
        <f t="shared" si="26"/>
        <v>日本エネルギー総合システム(株)</v>
      </c>
      <c r="G897" t="str">
        <f t="shared" si="27"/>
        <v>日本エネルギー総合システム(株)_(参考値)事業者全体</v>
      </c>
    </row>
    <row r="898" spans="1:7">
      <c r="A898" t="s">
        <v>576</v>
      </c>
      <c r="B898" t="s">
        <v>292</v>
      </c>
      <c r="D898">
        <v>4.1899999999999999E-4</v>
      </c>
      <c r="E898">
        <v>4.1899999999999999E-4</v>
      </c>
      <c r="F898" t="str">
        <f t="shared" si="26"/>
        <v>イワタニ東海(株)</v>
      </c>
      <c r="G898" t="str">
        <f t="shared" si="27"/>
        <v>イワタニ東海(株)_</v>
      </c>
    </row>
    <row r="899" spans="1:7">
      <c r="A899" t="s">
        <v>575</v>
      </c>
      <c r="B899" t="s">
        <v>293</v>
      </c>
      <c r="C899" t="s">
        <v>365</v>
      </c>
      <c r="D899">
        <v>1E-4</v>
      </c>
      <c r="E899">
        <v>1E-4</v>
      </c>
      <c r="F899" t="str">
        <f t="shared" si="26"/>
        <v>(株)ところざわ未来電力</v>
      </c>
      <c r="G899" t="str">
        <f t="shared" si="27"/>
        <v>(株)ところざわ未来電力_メニューA</v>
      </c>
    </row>
    <row r="900" spans="1:7">
      <c r="C900" t="s">
        <v>886</v>
      </c>
      <c r="D900">
        <v>0</v>
      </c>
      <c r="E900">
        <v>0</v>
      </c>
      <c r="F900" t="str">
        <f t="shared" si="26"/>
        <v>(株)ところざわ未来電力</v>
      </c>
      <c r="G900" t="str">
        <f t="shared" si="27"/>
        <v>(株)ところざわ未来電力_メニューB</v>
      </c>
    </row>
    <row r="901" spans="1:7">
      <c r="C901" t="s">
        <v>898</v>
      </c>
      <c r="D901">
        <v>1.02E-4</v>
      </c>
      <c r="E901">
        <v>1.02E-4</v>
      </c>
      <c r="F901" t="str">
        <f t="shared" si="26"/>
        <v>(株)ところざわ未来電力</v>
      </c>
      <c r="G901" t="str">
        <f t="shared" si="27"/>
        <v>(株)ところざわ未来電力_メニューC(残差)</v>
      </c>
    </row>
    <row r="902" spans="1:7">
      <c r="C902" t="s">
        <v>885</v>
      </c>
      <c r="D902">
        <v>1E-4</v>
      </c>
      <c r="E902">
        <v>1E-4</v>
      </c>
      <c r="F902" t="str">
        <f t="shared" ref="F902:F965" si="28">IF(A902="",F901,B902)</f>
        <v>(株)ところざわ未来電力</v>
      </c>
      <c r="G902" t="str">
        <f t="shared" ref="G902:G965" si="29">F902&amp;"_"&amp;C902</f>
        <v>(株)ところざわ未来電力_(参考値)事業者全体</v>
      </c>
    </row>
    <row r="903" spans="1:7">
      <c r="A903" t="s">
        <v>574</v>
      </c>
      <c r="B903" t="s">
        <v>294</v>
      </c>
      <c r="D903">
        <v>4.1899999999999999E-4</v>
      </c>
      <c r="E903">
        <v>4.1899999999999999E-4</v>
      </c>
      <c r="F903" t="str">
        <f t="shared" si="28"/>
        <v>朝日ガスエナジー(株)</v>
      </c>
      <c r="G903" t="str">
        <f t="shared" si="29"/>
        <v>朝日ガスエナジー(株)_</v>
      </c>
    </row>
    <row r="904" spans="1:7">
      <c r="A904" t="s">
        <v>573</v>
      </c>
      <c r="B904" t="s">
        <v>295</v>
      </c>
      <c r="C904" t="s">
        <v>365</v>
      </c>
      <c r="D904">
        <v>0</v>
      </c>
      <c r="E904">
        <v>0</v>
      </c>
      <c r="F904" t="str">
        <f t="shared" si="28"/>
        <v>(株)エネファント</v>
      </c>
      <c r="G904" t="str">
        <f t="shared" si="29"/>
        <v>(株)エネファント_メニューA</v>
      </c>
    </row>
    <row r="905" spans="1:7">
      <c r="C905" t="s">
        <v>886</v>
      </c>
      <c r="D905">
        <v>8.7000000000000001E-5</v>
      </c>
      <c r="E905">
        <v>8.7000000000000001E-5</v>
      </c>
      <c r="F905" t="str">
        <f t="shared" si="28"/>
        <v>(株)エネファント</v>
      </c>
      <c r="G905" t="str">
        <f t="shared" si="29"/>
        <v>(株)エネファント_メニューB</v>
      </c>
    </row>
    <row r="906" spans="1:7">
      <c r="C906" t="s">
        <v>898</v>
      </c>
      <c r="D906">
        <v>3.7300000000000001E-4</v>
      </c>
      <c r="E906">
        <v>3.7300000000000001E-4</v>
      </c>
      <c r="F906" t="str">
        <f t="shared" si="28"/>
        <v>(株)エネファント</v>
      </c>
      <c r="G906" t="str">
        <f t="shared" si="29"/>
        <v>(株)エネファント_メニューC(残差)</v>
      </c>
    </row>
    <row r="907" spans="1:7">
      <c r="C907" t="s">
        <v>885</v>
      </c>
      <c r="D907">
        <v>3.7199999999999999E-4</v>
      </c>
      <c r="E907">
        <v>3.7199999999999999E-4</v>
      </c>
      <c r="F907" t="str">
        <f t="shared" si="28"/>
        <v>(株)エネファント</v>
      </c>
      <c r="G907" t="str">
        <f t="shared" si="29"/>
        <v>(株)エネファント_(参考値)事業者全体</v>
      </c>
    </row>
    <row r="908" spans="1:7">
      <c r="A908" t="s">
        <v>572</v>
      </c>
      <c r="B908" t="s">
        <v>991</v>
      </c>
      <c r="D908">
        <v>5.9000000000000003E-4</v>
      </c>
      <c r="E908">
        <v>5.9000000000000003E-4</v>
      </c>
      <c r="F908" t="str">
        <f t="shared" si="28"/>
        <v>(株)エスエナジー</v>
      </c>
      <c r="G908" t="str">
        <f t="shared" si="29"/>
        <v>(株)エスエナジー_</v>
      </c>
    </row>
    <row r="909" spans="1:7">
      <c r="A909" t="s">
        <v>2222</v>
      </c>
      <c r="B909" t="s">
        <v>2223</v>
      </c>
      <c r="D909">
        <v>4.2400000000000001E-4</v>
      </c>
      <c r="E909">
        <v>4.2400000000000001E-4</v>
      </c>
      <c r="F909" t="str">
        <f t="shared" si="28"/>
        <v>(株)フリクト電力(旧：(株)Mpower)</v>
      </c>
      <c r="G909" t="str">
        <f t="shared" si="29"/>
        <v>(株)フリクト電力(旧：(株)Mpower)_</v>
      </c>
    </row>
    <row r="910" spans="1:7">
      <c r="A910" t="s">
        <v>571</v>
      </c>
      <c r="B910" t="s">
        <v>990</v>
      </c>
      <c r="C910" t="s">
        <v>365</v>
      </c>
      <c r="D910">
        <v>0</v>
      </c>
      <c r="E910">
        <v>0</v>
      </c>
      <c r="F910" t="str">
        <f t="shared" si="28"/>
        <v>秩父新電力(株)</v>
      </c>
      <c r="G910" t="str">
        <f t="shared" si="29"/>
        <v>秩父新電力(株)_メニューA</v>
      </c>
    </row>
    <row r="911" spans="1:7">
      <c r="C911" t="s">
        <v>886</v>
      </c>
      <c r="D911">
        <v>2.99E-4</v>
      </c>
      <c r="E911">
        <v>2.99E-4</v>
      </c>
      <c r="F911" t="str">
        <f t="shared" si="28"/>
        <v>秩父新電力(株)</v>
      </c>
      <c r="G911" t="str">
        <f t="shared" si="29"/>
        <v>秩父新電力(株)_メニューB</v>
      </c>
    </row>
    <row r="912" spans="1:7">
      <c r="C912" t="s">
        <v>898</v>
      </c>
      <c r="D912">
        <v>7.0100000000000002E-4</v>
      </c>
      <c r="E912">
        <v>7.0100000000000002E-4</v>
      </c>
      <c r="F912" t="str">
        <f t="shared" si="28"/>
        <v>秩父新電力(株)</v>
      </c>
      <c r="G912" t="str">
        <f t="shared" si="29"/>
        <v>秩父新電力(株)_メニューC(残差)</v>
      </c>
    </row>
    <row r="913" spans="1:7">
      <c r="C913" t="s">
        <v>885</v>
      </c>
      <c r="D913">
        <v>4.5199999999999998E-4</v>
      </c>
      <c r="E913">
        <v>4.5199999999999998E-4</v>
      </c>
      <c r="F913" t="str">
        <f t="shared" si="28"/>
        <v>秩父新電力(株)</v>
      </c>
      <c r="G913" t="str">
        <f t="shared" si="29"/>
        <v>秩父新電力(株)_(参考値)事業者全体</v>
      </c>
    </row>
    <row r="914" spans="1:7">
      <c r="A914" t="s">
        <v>570</v>
      </c>
      <c r="B914" t="s">
        <v>296</v>
      </c>
      <c r="C914" t="s">
        <v>365</v>
      </c>
      <c r="D914">
        <v>4.35E-4</v>
      </c>
      <c r="E914">
        <v>4.35E-4</v>
      </c>
      <c r="F914" t="str">
        <f t="shared" si="28"/>
        <v>みよしエナジー(株)</v>
      </c>
      <c r="G914" t="str">
        <f t="shared" si="29"/>
        <v>みよしエナジー(株)_メニューA</v>
      </c>
    </row>
    <row r="915" spans="1:7">
      <c r="C915" t="s">
        <v>331</v>
      </c>
      <c r="D915">
        <v>5.5800000000000001E-4</v>
      </c>
      <c r="E915">
        <v>5.5800000000000001E-4</v>
      </c>
      <c r="F915" t="str">
        <f t="shared" si="28"/>
        <v>みよしエナジー(株)</v>
      </c>
      <c r="G915" t="str">
        <f t="shared" si="29"/>
        <v>みよしエナジー(株)_メニューB(残差)</v>
      </c>
    </row>
    <row r="916" spans="1:7">
      <c r="C916" t="s">
        <v>885</v>
      </c>
      <c r="D916">
        <v>5.1000000000000004E-4</v>
      </c>
      <c r="E916">
        <v>5.1000000000000004E-4</v>
      </c>
      <c r="F916" t="str">
        <f t="shared" si="28"/>
        <v>みよしエナジー(株)</v>
      </c>
      <c r="G916" t="str">
        <f t="shared" si="29"/>
        <v>みよしエナジー(株)_(参考値)事業者全体</v>
      </c>
    </row>
    <row r="917" spans="1:7">
      <c r="A917" t="s">
        <v>569</v>
      </c>
      <c r="B917" t="s">
        <v>989</v>
      </c>
      <c r="D917">
        <v>6.3400000000000001E-4</v>
      </c>
      <c r="E917">
        <v>6.3400000000000001E-4</v>
      </c>
      <c r="F917" t="str">
        <f t="shared" si="28"/>
        <v>綿半パートナーズ(株)</v>
      </c>
      <c r="G917" t="str">
        <f t="shared" si="29"/>
        <v>綿半パートナーズ(株)_</v>
      </c>
    </row>
    <row r="918" spans="1:7">
      <c r="A918" t="s">
        <v>568</v>
      </c>
      <c r="B918" t="s">
        <v>1889</v>
      </c>
      <c r="D918">
        <v>4.1100000000000002E-4</v>
      </c>
      <c r="E918">
        <v>4.1100000000000002E-4</v>
      </c>
      <c r="F918" t="str">
        <f t="shared" si="28"/>
        <v>(株)karch</v>
      </c>
      <c r="G918" t="str">
        <f t="shared" si="29"/>
        <v>(株)karch_</v>
      </c>
    </row>
    <row r="919" spans="1:7">
      <c r="A919" t="s">
        <v>567</v>
      </c>
      <c r="B919" t="s">
        <v>297</v>
      </c>
      <c r="D919">
        <v>5.4799999999999998E-4</v>
      </c>
      <c r="E919">
        <v>5.4799999999999998E-4</v>
      </c>
      <c r="F919" t="str">
        <f t="shared" si="28"/>
        <v>(株)かみでん里山公社</v>
      </c>
      <c r="G919" t="str">
        <f t="shared" si="29"/>
        <v>(株)かみでん里山公社_</v>
      </c>
    </row>
    <row r="920" spans="1:7">
      <c r="A920" t="s">
        <v>566</v>
      </c>
      <c r="B920" t="s">
        <v>988</v>
      </c>
      <c r="C920" t="s">
        <v>365</v>
      </c>
      <c r="D920">
        <v>5.9000000000000003E-4</v>
      </c>
      <c r="E920">
        <v>5.9000000000000003E-4</v>
      </c>
      <c r="F920" t="str">
        <f t="shared" si="28"/>
        <v>(株)三郷ひまわりエナジー</v>
      </c>
      <c r="G920" t="str">
        <f t="shared" si="29"/>
        <v>(株)三郷ひまわりエナジー_メニューA</v>
      </c>
    </row>
    <row r="921" spans="1:7">
      <c r="C921" t="s">
        <v>885</v>
      </c>
      <c r="D921">
        <v>5.9000000000000003E-4</v>
      </c>
      <c r="E921">
        <v>5.9000000000000003E-4</v>
      </c>
      <c r="F921" t="str">
        <f t="shared" si="28"/>
        <v>(株)三郷ひまわりエナジー</v>
      </c>
      <c r="G921" t="str">
        <f t="shared" si="29"/>
        <v>(株)三郷ひまわりエナジー_(参考値)事業者全体</v>
      </c>
    </row>
    <row r="922" spans="1:7">
      <c r="A922" t="s">
        <v>565</v>
      </c>
      <c r="B922" t="s">
        <v>987</v>
      </c>
      <c r="D922">
        <v>5.8399999999999999E-4</v>
      </c>
      <c r="E922">
        <v>5.8399999999999999E-4</v>
      </c>
      <c r="F922" t="str">
        <f t="shared" si="28"/>
        <v>(株)球磨村森電力</v>
      </c>
      <c r="G922" t="str">
        <f t="shared" si="29"/>
        <v>(株)球磨村森電力_</v>
      </c>
    </row>
    <row r="923" spans="1:7">
      <c r="A923" t="s">
        <v>564</v>
      </c>
      <c r="B923" t="s">
        <v>1890</v>
      </c>
      <c r="D923">
        <v>5.9199999999999997E-4</v>
      </c>
      <c r="E923">
        <v>5.9199999999999997E-4</v>
      </c>
      <c r="F923" t="str">
        <f t="shared" si="28"/>
        <v>くこくエネルギー(株)</v>
      </c>
      <c r="G923" t="str">
        <f t="shared" si="29"/>
        <v>くこくエネルギー(株)_</v>
      </c>
    </row>
    <row r="924" spans="1:7">
      <c r="A924" t="s">
        <v>563</v>
      </c>
      <c r="B924" t="s">
        <v>986</v>
      </c>
      <c r="D924">
        <v>4.2400000000000001E-4</v>
      </c>
      <c r="E924">
        <v>4.2400000000000001E-4</v>
      </c>
      <c r="F924" t="str">
        <f t="shared" si="28"/>
        <v>(株)エコログ</v>
      </c>
      <c r="G924" t="str">
        <f t="shared" si="29"/>
        <v>(株)エコログ_</v>
      </c>
    </row>
    <row r="925" spans="1:7">
      <c r="A925" t="s">
        <v>562</v>
      </c>
      <c r="B925" t="s">
        <v>985</v>
      </c>
      <c r="C925" t="s">
        <v>365</v>
      </c>
      <c r="D925">
        <v>0</v>
      </c>
      <c r="E925">
        <v>0</v>
      </c>
      <c r="F925" t="str">
        <f t="shared" si="28"/>
        <v>飯田まちづくり電力(株)</v>
      </c>
      <c r="G925" t="str">
        <f t="shared" si="29"/>
        <v>飯田まちづくり電力(株)_メニューA</v>
      </c>
    </row>
    <row r="926" spans="1:7">
      <c r="C926" t="s">
        <v>886</v>
      </c>
      <c r="D926">
        <v>4.2700000000000002E-4</v>
      </c>
      <c r="E926">
        <v>4.2700000000000002E-4</v>
      </c>
      <c r="F926" t="str">
        <f t="shared" si="28"/>
        <v>飯田まちづくり電力(株)</v>
      </c>
      <c r="G926" t="str">
        <f t="shared" si="29"/>
        <v>飯田まちづくり電力(株)_メニューB</v>
      </c>
    </row>
    <row r="927" spans="1:7">
      <c r="C927" t="s">
        <v>921</v>
      </c>
      <c r="D927">
        <v>3.7599999999999998E-4</v>
      </c>
      <c r="E927">
        <v>3.7599999999999998E-4</v>
      </c>
      <c r="F927" t="str">
        <f t="shared" si="28"/>
        <v>飯田まちづくり電力(株)</v>
      </c>
      <c r="G927" t="str">
        <f t="shared" si="29"/>
        <v>飯田まちづくり電力(株)_メニューC</v>
      </c>
    </row>
    <row r="928" spans="1:7">
      <c r="C928" t="s">
        <v>920</v>
      </c>
      <c r="D928">
        <v>2.9999999999999997E-4</v>
      </c>
      <c r="E928">
        <v>2.9999999999999997E-4</v>
      </c>
      <c r="F928" t="str">
        <f t="shared" si="28"/>
        <v>飯田まちづくり電力(株)</v>
      </c>
      <c r="G928" t="str">
        <f t="shared" si="29"/>
        <v>飯田まちづくり電力(株)_メニューD</v>
      </c>
    </row>
    <row r="929" spans="1:7">
      <c r="C929" t="s">
        <v>885</v>
      </c>
      <c r="D929">
        <v>3.0200000000000002E-4</v>
      </c>
      <c r="E929">
        <v>3.0200000000000002E-4</v>
      </c>
      <c r="F929" t="str">
        <f t="shared" si="28"/>
        <v>飯田まちづくり電力(株)</v>
      </c>
      <c r="G929" t="str">
        <f t="shared" si="29"/>
        <v>飯田まちづくり電力(株)_(参考値)事業者全体</v>
      </c>
    </row>
    <row r="930" spans="1:7">
      <c r="A930" t="s">
        <v>561</v>
      </c>
      <c r="B930" t="s">
        <v>298</v>
      </c>
      <c r="D930">
        <v>4.1899999999999999E-4</v>
      </c>
      <c r="E930">
        <v>4.1899999999999999E-4</v>
      </c>
      <c r="F930" t="str">
        <f t="shared" si="28"/>
        <v>イワタニ長野(株)</v>
      </c>
      <c r="G930" t="str">
        <f t="shared" si="29"/>
        <v>イワタニ長野(株)_</v>
      </c>
    </row>
    <row r="931" spans="1:7">
      <c r="A931" t="s">
        <v>560</v>
      </c>
      <c r="B931" t="s">
        <v>984</v>
      </c>
      <c r="C931" t="s">
        <v>365</v>
      </c>
      <c r="D931">
        <v>0</v>
      </c>
      <c r="E931">
        <v>0</v>
      </c>
      <c r="F931" t="str">
        <f t="shared" si="28"/>
        <v>シェルジャパン(株)</v>
      </c>
      <c r="G931" t="str">
        <f t="shared" si="29"/>
        <v>シェルジャパン(株)_メニューA</v>
      </c>
    </row>
    <row r="932" spans="1:7">
      <c r="C932" t="s">
        <v>886</v>
      </c>
      <c r="D932">
        <v>2.9999999999999997E-4</v>
      </c>
      <c r="E932">
        <v>2.9999999999999997E-4</v>
      </c>
      <c r="F932" t="str">
        <f t="shared" si="28"/>
        <v>シェルジャパン(株)</v>
      </c>
      <c r="G932" t="str">
        <f t="shared" si="29"/>
        <v>シェルジャパン(株)_メニューB</v>
      </c>
    </row>
    <row r="933" spans="1:7">
      <c r="C933" t="s">
        <v>898</v>
      </c>
      <c r="D933">
        <v>4.2200000000000001E-4</v>
      </c>
      <c r="E933">
        <v>4.2200000000000001E-4</v>
      </c>
      <c r="F933" t="str">
        <f t="shared" si="28"/>
        <v>シェルジャパン(株)</v>
      </c>
      <c r="G933" t="str">
        <f t="shared" si="29"/>
        <v>シェルジャパン(株)_メニューC(残差)</v>
      </c>
    </row>
    <row r="934" spans="1:7">
      <c r="C934" t="s">
        <v>885</v>
      </c>
      <c r="D934">
        <v>4.2200000000000001E-4</v>
      </c>
      <c r="E934">
        <v>4.2200000000000001E-4</v>
      </c>
      <c r="F934" t="str">
        <f t="shared" si="28"/>
        <v>シェルジャパン(株)</v>
      </c>
      <c r="G934" t="str">
        <f t="shared" si="29"/>
        <v>シェルジャパン(株)_(参考値)事業者全体</v>
      </c>
    </row>
    <row r="935" spans="1:7">
      <c r="A935" t="s">
        <v>559</v>
      </c>
      <c r="B935" t="s">
        <v>983</v>
      </c>
      <c r="D935">
        <v>4.2200000000000001E-4</v>
      </c>
      <c r="E935">
        <v>4.2200000000000001E-4</v>
      </c>
      <c r="F935" t="str">
        <f t="shared" si="28"/>
        <v>石油資源開発(株)</v>
      </c>
      <c r="G935" t="str">
        <f t="shared" si="29"/>
        <v>石油資源開発(株)_</v>
      </c>
    </row>
    <row r="936" spans="1:7">
      <c r="A936" t="s">
        <v>558</v>
      </c>
      <c r="B936" t="s">
        <v>982</v>
      </c>
      <c r="C936" t="s">
        <v>365</v>
      </c>
      <c r="D936">
        <v>0</v>
      </c>
      <c r="E936">
        <v>0</v>
      </c>
      <c r="F936" t="str">
        <f t="shared" si="28"/>
        <v>越後天然ガス(株)</v>
      </c>
      <c r="G936" t="str">
        <f t="shared" si="29"/>
        <v>越後天然ガス(株)_メニューA</v>
      </c>
    </row>
    <row r="937" spans="1:7">
      <c r="C937" t="s">
        <v>331</v>
      </c>
      <c r="D937">
        <v>6.9800000000000005E-4</v>
      </c>
      <c r="E937">
        <v>6.9800000000000005E-4</v>
      </c>
      <c r="F937" t="str">
        <f t="shared" si="28"/>
        <v>越後天然ガス(株)</v>
      </c>
      <c r="G937" t="str">
        <f t="shared" si="29"/>
        <v>越後天然ガス(株)_メニューB(残差)</v>
      </c>
    </row>
    <row r="938" spans="1:7">
      <c r="C938" t="s">
        <v>885</v>
      </c>
      <c r="D938">
        <v>3.4400000000000001E-4</v>
      </c>
      <c r="E938">
        <v>3.4400000000000001E-4</v>
      </c>
      <c r="F938" t="str">
        <f t="shared" si="28"/>
        <v>越後天然ガス(株)</v>
      </c>
      <c r="G938" t="str">
        <f t="shared" si="29"/>
        <v>越後天然ガス(株)_(参考値)事業者全体</v>
      </c>
    </row>
    <row r="939" spans="1:7">
      <c r="A939" t="s">
        <v>557</v>
      </c>
      <c r="B939" t="s">
        <v>981</v>
      </c>
      <c r="D939">
        <v>3.88E-4</v>
      </c>
      <c r="E939">
        <v>3.88E-4</v>
      </c>
      <c r="F939" t="str">
        <f t="shared" si="28"/>
        <v>坂戸ガス(株)</v>
      </c>
      <c r="G939" t="str">
        <f t="shared" si="29"/>
        <v>坂戸ガス(株)_</v>
      </c>
    </row>
    <row r="940" spans="1:7">
      <c r="A940" t="s">
        <v>556</v>
      </c>
      <c r="B940" t="s">
        <v>980</v>
      </c>
      <c r="D940">
        <v>5.3999999999999998E-5</v>
      </c>
      <c r="E940">
        <v>5.3999999999999998E-5</v>
      </c>
      <c r="F940" t="str">
        <f t="shared" si="28"/>
        <v>(株)デベロップ</v>
      </c>
      <c r="G940" t="str">
        <f t="shared" si="29"/>
        <v>(株)デベロップ_</v>
      </c>
    </row>
    <row r="941" spans="1:7">
      <c r="A941" t="s">
        <v>555</v>
      </c>
      <c r="B941" t="s">
        <v>979</v>
      </c>
      <c r="D941">
        <v>8.1800000000000004E-4</v>
      </c>
      <c r="E941">
        <v>8.1800000000000004E-4</v>
      </c>
      <c r="F941" t="str">
        <f t="shared" si="28"/>
        <v>(株)テレ・マーカー</v>
      </c>
      <c r="G941" t="str">
        <f t="shared" si="29"/>
        <v>(株)テレ・マーカー_</v>
      </c>
    </row>
    <row r="942" spans="1:7">
      <c r="A942" t="s">
        <v>554</v>
      </c>
      <c r="B942" t="s">
        <v>1891</v>
      </c>
      <c r="D942">
        <v>2.7099999999999997E-4</v>
      </c>
      <c r="E942">
        <v>2.7099999999999997E-4</v>
      </c>
      <c r="F942" t="str">
        <f t="shared" si="28"/>
        <v>MGCエネルギー(株)</v>
      </c>
      <c r="G942" t="str">
        <f t="shared" si="29"/>
        <v>MGCエネルギー(株)_</v>
      </c>
    </row>
    <row r="943" spans="1:7">
      <c r="A943" t="s">
        <v>553</v>
      </c>
      <c r="B943" t="s">
        <v>978</v>
      </c>
      <c r="D943">
        <v>4.1399999999999998E-4</v>
      </c>
      <c r="E943">
        <v>4.1399999999999998E-4</v>
      </c>
      <c r="F943" t="str">
        <f t="shared" si="28"/>
        <v>福島フェニックス電力(株)</v>
      </c>
      <c r="G943" t="str">
        <f t="shared" si="29"/>
        <v>福島フェニックス電力(株)_</v>
      </c>
    </row>
    <row r="944" spans="1:7">
      <c r="A944" t="s">
        <v>552</v>
      </c>
      <c r="B944" t="s">
        <v>977</v>
      </c>
      <c r="D944">
        <v>4.4700000000000002E-4</v>
      </c>
      <c r="E944">
        <v>4.4700000000000002E-4</v>
      </c>
      <c r="F944" t="str">
        <f t="shared" si="28"/>
        <v>(株)美作国電力</v>
      </c>
      <c r="G944" t="str">
        <f t="shared" si="29"/>
        <v>(株)美作国電力_</v>
      </c>
    </row>
    <row r="945" spans="1:7">
      <c r="A945" t="s">
        <v>976</v>
      </c>
      <c r="B945" t="s">
        <v>975</v>
      </c>
      <c r="D945">
        <v>4.1899999999999999E-4</v>
      </c>
      <c r="E945">
        <v>4.1899999999999999E-4</v>
      </c>
      <c r="F945" t="str">
        <f t="shared" si="28"/>
        <v>八幡商事(株)</v>
      </c>
      <c r="G945" t="str">
        <f t="shared" si="29"/>
        <v>八幡商事(株)_</v>
      </c>
    </row>
    <row r="946" spans="1:7">
      <c r="A946" t="s">
        <v>551</v>
      </c>
      <c r="B946" t="s">
        <v>974</v>
      </c>
      <c r="C946" t="s">
        <v>365</v>
      </c>
      <c r="D946">
        <v>0</v>
      </c>
      <c r="E946">
        <v>0</v>
      </c>
      <c r="F946" t="str">
        <f t="shared" si="28"/>
        <v>おいでんエネルギー(株)</v>
      </c>
      <c r="G946" t="str">
        <f t="shared" si="29"/>
        <v>おいでんエネルギー(株)_メニューA</v>
      </c>
    </row>
    <row r="947" spans="1:7">
      <c r="C947" t="s">
        <v>886</v>
      </c>
      <c r="D947">
        <v>0</v>
      </c>
      <c r="E947">
        <v>0</v>
      </c>
      <c r="F947" t="str">
        <f t="shared" si="28"/>
        <v>おいでんエネルギー(株)</v>
      </c>
      <c r="G947" t="str">
        <f t="shared" si="29"/>
        <v>おいでんエネルギー(株)_メニューB</v>
      </c>
    </row>
    <row r="948" spans="1:7">
      <c r="C948" t="s">
        <v>898</v>
      </c>
      <c r="D948">
        <v>4.2200000000000001E-4</v>
      </c>
      <c r="E948">
        <v>4.2200000000000001E-4</v>
      </c>
      <c r="F948" t="str">
        <f t="shared" si="28"/>
        <v>おいでんエネルギー(株)</v>
      </c>
      <c r="G948" t="str">
        <f t="shared" si="29"/>
        <v>おいでんエネルギー(株)_メニューC(残差)</v>
      </c>
    </row>
    <row r="949" spans="1:7">
      <c r="C949" t="s">
        <v>885</v>
      </c>
      <c r="D949">
        <v>2.8E-5</v>
      </c>
      <c r="E949">
        <v>2.8E-5</v>
      </c>
      <c r="F949" t="str">
        <f t="shared" si="28"/>
        <v>おいでんエネルギー(株)</v>
      </c>
      <c r="G949" t="str">
        <f t="shared" si="29"/>
        <v>おいでんエネルギー(株)_(参考値)事業者全体</v>
      </c>
    </row>
    <row r="950" spans="1:7">
      <c r="A950" t="s">
        <v>550</v>
      </c>
      <c r="B950" t="s">
        <v>973</v>
      </c>
      <c r="D950">
        <v>6.4300000000000002E-4</v>
      </c>
      <c r="E950">
        <v>6.4300000000000002E-4</v>
      </c>
      <c r="F950" t="str">
        <f t="shared" si="28"/>
        <v>(株)イシオ</v>
      </c>
      <c r="G950" t="str">
        <f t="shared" si="29"/>
        <v>(株)イシオ_</v>
      </c>
    </row>
    <row r="951" spans="1:7">
      <c r="A951" t="s">
        <v>549</v>
      </c>
      <c r="B951" t="s">
        <v>972</v>
      </c>
      <c r="C951" t="s">
        <v>365</v>
      </c>
      <c r="D951">
        <v>0</v>
      </c>
      <c r="E951">
        <v>0</v>
      </c>
      <c r="F951" t="str">
        <f t="shared" si="28"/>
        <v>北陸電力ビズ・エナジーソリューション(株)</v>
      </c>
      <c r="G951" t="str">
        <f t="shared" si="29"/>
        <v>北陸電力ビズ・エナジーソリューション(株)_メニューA</v>
      </c>
    </row>
    <row r="952" spans="1:7">
      <c r="C952" t="s">
        <v>331</v>
      </c>
      <c r="D952">
        <v>4.7399999999999997E-4</v>
      </c>
      <c r="E952">
        <v>4.7399999999999997E-4</v>
      </c>
      <c r="F952" t="str">
        <f t="shared" si="28"/>
        <v>北陸電力ビズ・エナジーソリューション(株)</v>
      </c>
      <c r="G952" t="str">
        <f t="shared" si="29"/>
        <v>北陸電力ビズ・エナジーソリューション(株)_メニューB(残差)</v>
      </c>
    </row>
    <row r="953" spans="1:7">
      <c r="C953" t="s">
        <v>885</v>
      </c>
      <c r="D953">
        <v>4.6999999999999999E-4</v>
      </c>
      <c r="E953">
        <v>4.6999999999999999E-4</v>
      </c>
      <c r="F953" t="str">
        <f t="shared" si="28"/>
        <v>北陸電力ビズ・エナジーソリューション(株)</v>
      </c>
      <c r="G953" t="str">
        <f t="shared" si="29"/>
        <v>北陸電力ビズ・エナジーソリューション(株)_(参考値)事業者全体</v>
      </c>
    </row>
    <row r="954" spans="1:7">
      <c r="A954" t="s">
        <v>2225</v>
      </c>
      <c r="B954" t="s">
        <v>2226</v>
      </c>
      <c r="D954">
        <v>6.1700000000000004E-4</v>
      </c>
      <c r="E954">
        <v>6.1700000000000004E-4</v>
      </c>
      <c r="F954" t="str">
        <f t="shared" si="28"/>
        <v>リニューアブルトレード(株)</v>
      </c>
      <c r="G954" t="str">
        <f t="shared" si="29"/>
        <v>リニューアブルトレード(株)_</v>
      </c>
    </row>
    <row r="955" spans="1:7">
      <c r="A955" t="s">
        <v>548</v>
      </c>
      <c r="B955" t="s">
        <v>2227</v>
      </c>
      <c r="C955" t="s">
        <v>365</v>
      </c>
      <c r="D955">
        <v>0</v>
      </c>
      <c r="E955">
        <v>0</v>
      </c>
      <c r="F955" t="str">
        <f t="shared" si="28"/>
        <v>ICT伊那みらいでんき(株)(旧:丸紅伊那みらいでんき(株))</v>
      </c>
      <c r="G955" t="str">
        <f t="shared" si="29"/>
        <v>ICT伊那みらいでんき(株)(旧:丸紅伊那みらいでんき(株))_メニューA</v>
      </c>
    </row>
    <row r="956" spans="1:7">
      <c r="C956" t="s">
        <v>331</v>
      </c>
      <c r="D956">
        <v>3.6699999999999998E-4</v>
      </c>
      <c r="E956">
        <v>3.6699999999999998E-4</v>
      </c>
      <c r="F956" t="str">
        <f t="shared" si="28"/>
        <v>ICT伊那みらいでんき(株)(旧:丸紅伊那みらいでんき(株))</v>
      </c>
      <c r="G956" t="str">
        <f t="shared" si="29"/>
        <v>ICT伊那みらいでんき(株)(旧:丸紅伊那みらいでんき(株))_メニューB(残差)</v>
      </c>
    </row>
    <row r="957" spans="1:7">
      <c r="C957" t="s">
        <v>885</v>
      </c>
      <c r="D957">
        <v>3.4299999999999999E-4</v>
      </c>
      <c r="E957">
        <v>3.4299999999999999E-4</v>
      </c>
      <c r="F957" t="str">
        <f t="shared" si="28"/>
        <v>ICT伊那みらいでんき(株)(旧:丸紅伊那みらいでんき(株))</v>
      </c>
      <c r="G957" t="str">
        <f t="shared" si="29"/>
        <v>ICT伊那みらいでんき(株)(旧:丸紅伊那みらいでんき(株))_(参考値)事業者全体</v>
      </c>
    </row>
    <row r="958" spans="1:7">
      <c r="A958" t="s">
        <v>547</v>
      </c>
      <c r="B958" t="s">
        <v>971</v>
      </c>
      <c r="D958">
        <v>5.1800000000000001E-4</v>
      </c>
      <c r="E958">
        <v>5.1800000000000001E-4</v>
      </c>
      <c r="F958" t="str">
        <f t="shared" si="28"/>
        <v>富士山エナジー(株)</v>
      </c>
      <c r="G958" t="str">
        <f t="shared" si="29"/>
        <v>富士山エナジー(株)_</v>
      </c>
    </row>
    <row r="959" spans="1:7">
      <c r="A959" t="s">
        <v>546</v>
      </c>
      <c r="B959" t="s">
        <v>1892</v>
      </c>
      <c r="D959">
        <v>4.1899999999999999E-4</v>
      </c>
      <c r="E959">
        <v>4.1899999999999999E-4</v>
      </c>
      <c r="F959" t="str">
        <f t="shared" si="28"/>
        <v>WSエナジー(株)</v>
      </c>
      <c r="G959" t="str">
        <f t="shared" si="29"/>
        <v>WSエナジー(株)_</v>
      </c>
    </row>
    <row r="960" spans="1:7">
      <c r="A960" t="s">
        <v>545</v>
      </c>
      <c r="B960" t="s">
        <v>1893</v>
      </c>
      <c r="C960" t="s">
        <v>365</v>
      </c>
      <c r="D960">
        <v>0</v>
      </c>
      <c r="E960">
        <v>0</v>
      </c>
      <c r="F960" t="str">
        <f t="shared" si="28"/>
        <v>TERA Energy(株)</v>
      </c>
      <c r="G960" t="str">
        <f t="shared" si="29"/>
        <v>TERA Energy(株)_メニューA</v>
      </c>
    </row>
    <row r="961" spans="1:7">
      <c r="C961" t="s">
        <v>886</v>
      </c>
      <c r="D961">
        <v>4.0099999999999999E-4</v>
      </c>
      <c r="E961">
        <v>4.0099999999999999E-4</v>
      </c>
      <c r="F961" t="str">
        <f t="shared" si="28"/>
        <v>TERA Energy(株)</v>
      </c>
      <c r="G961" t="str">
        <f t="shared" si="29"/>
        <v>TERA Energy(株)_メニューB</v>
      </c>
    </row>
    <row r="962" spans="1:7">
      <c r="C962" t="s">
        <v>885</v>
      </c>
      <c r="D962">
        <v>3.97E-4</v>
      </c>
      <c r="E962">
        <v>3.97E-4</v>
      </c>
      <c r="F962" t="str">
        <f t="shared" si="28"/>
        <v>TERA Energy(株)</v>
      </c>
      <c r="G962" t="str">
        <f t="shared" si="29"/>
        <v>TERA Energy(株)_(参考値)事業者全体</v>
      </c>
    </row>
    <row r="963" spans="1:7">
      <c r="A963" t="s">
        <v>544</v>
      </c>
      <c r="B963" t="s">
        <v>1894</v>
      </c>
      <c r="C963" t="s">
        <v>365</v>
      </c>
      <c r="D963">
        <v>0</v>
      </c>
      <c r="E963">
        <v>0</v>
      </c>
      <c r="F963" t="str">
        <f t="shared" si="28"/>
        <v>MCPD(株)</v>
      </c>
      <c r="G963" t="str">
        <f t="shared" si="29"/>
        <v>MCPD(株)_メニューA</v>
      </c>
    </row>
    <row r="964" spans="1:7">
      <c r="C964" t="s">
        <v>331</v>
      </c>
      <c r="D964">
        <v>3.3399999999999999E-4</v>
      </c>
      <c r="E964">
        <v>3.3399999999999999E-4</v>
      </c>
      <c r="F964" t="str">
        <f t="shared" si="28"/>
        <v>MCPD(株)</v>
      </c>
      <c r="G964" t="str">
        <f t="shared" si="29"/>
        <v>MCPD(株)_メニューB(残差)</v>
      </c>
    </row>
    <row r="965" spans="1:7">
      <c r="C965" t="s">
        <v>885</v>
      </c>
      <c r="D965">
        <v>3.0000000000000001E-5</v>
      </c>
      <c r="E965">
        <v>3.0000000000000001E-5</v>
      </c>
      <c r="F965" t="str">
        <f t="shared" si="28"/>
        <v>MCPD(株)</v>
      </c>
      <c r="G965" t="str">
        <f t="shared" si="29"/>
        <v>MCPD(株)_(参考値)事業者全体</v>
      </c>
    </row>
    <row r="966" spans="1:7">
      <c r="A966" t="s">
        <v>543</v>
      </c>
      <c r="B966" t="s">
        <v>970</v>
      </c>
      <c r="D966">
        <v>5.3700000000000004E-4</v>
      </c>
      <c r="E966">
        <v>5.3700000000000004E-4</v>
      </c>
      <c r="F966" t="str">
        <f t="shared" ref="F966:F1029" si="30">IF(A966="",F965,B966)</f>
        <v>グリーンシティこばやし(株)</v>
      </c>
      <c r="G966" t="str">
        <f t="shared" ref="G966:G1029" si="31">F966&amp;"_"&amp;C966</f>
        <v>グリーンシティこばやし(株)_</v>
      </c>
    </row>
    <row r="967" spans="1:7">
      <c r="A967" t="s">
        <v>542</v>
      </c>
      <c r="B967" t="s">
        <v>969</v>
      </c>
      <c r="D967">
        <v>4.17E-4</v>
      </c>
      <c r="E967">
        <v>4.17E-4</v>
      </c>
      <c r="F967" t="str">
        <f t="shared" si="30"/>
        <v>(株)吉田石油店</v>
      </c>
      <c r="G967" t="str">
        <f t="shared" si="31"/>
        <v>(株)吉田石油店_</v>
      </c>
    </row>
    <row r="968" spans="1:7">
      <c r="A968" t="s">
        <v>541</v>
      </c>
      <c r="B968" t="s">
        <v>968</v>
      </c>
      <c r="D968">
        <v>0</v>
      </c>
      <c r="E968">
        <v>0</v>
      </c>
      <c r="F968" t="str">
        <f t="shared" si="30"/>
        <v>スマートエナジー熊本(株)</v>
      </c>
      <c r="G968" t="str">
        <f t="shared" si="31"/>
        <v>スマートエナジー熊本(株)_</v>
      </c>
    </row>
    <row r="969" spans="1:7">
      <c r="A969" t="s">
        <v>540</v>
      </c>
      <c r="B969" t="s">
        <v>967</v>
      </c>
      <c r="C969" t="s">
        <v>365</v>
      </c>
      <c r="D969">
        <v>0</v>
      </c>
      <c r="E969">
        <v>0</v>
      </c>
      <c r="F969" t="str">
        <f t="shared" si="30"/>
        <v>福山未来エナジー(株)</v>
      </c>
      <c r="G969" t="str">
        <f t="shared" si="31"/>
        <v>福山未来エナジー(株)_メニューA</v>
      </c>
    </row>
    <row r="970" spans="1:7">
      <c r="C970" t="s">
        <v>331</v>
      </c>
      <c r="D970">
        <v>1.7200000000000001E-4</v>
      </c>
      <c r="E970">
        <v>1.7200000000000001E-4</v>
      </c>
      <c r="F970" t="str">
        <f t="shared" si="30"/>
        <v>福山未来エナジー(株)</v>
      </c>
      <c r="G970" t="str">
        <f t="shared" si="31"/>
        <v>福山未来エナジー(株)_メニューB(残差)</v>
      </c>
    </row>
    <row r="971" spans="1:7">
      <c r="C971" t="s">
        <v>885</v>
      </c>
      <c r="D971">
        <v>1.2999999999999999E-4</v>
      </c>
      <c r="E971">
        <v>1.2999999999999999E-4</v>
      </c>
      <c r="F971" t="str">
        <f t="shared" si="30"/>
        <v>福山未来エナジー(株)</v>
      </c>
      <c r="G971" t="str">
        <f t="shared" si="31"/>
        <v>福山未来エナジー(株)_(参考値)事業者全体</v>
      </c>
    </row>
    <row r="972" spans="1:7">
      <c r="A972" t="s">
        <v>539</v>
      </c>
      <c r="B972" t="s">
        <v>966</v>
      </c>
      <c r="C972" t="s">
        <v>365</v>
      </c>
      <c r="D972">
        <v>0</v>
      </c>
      <c r="E972">
        <v>0</v>
      </c>
      <c r="F972" t="str">
        <f t="shared" si="30"/>
        <v>五島市民電力(株)</v>
      </c>
      <c r="G972" t="str">
        <f t="shared" si="31"/>
        <v>五島市民電力(株)_メニューA</v>
      </c>
    </row>
    <row r="973" spans="1:7">
      <c r="C973" t="s">
        <v>886</v>
      </c>
      <c r="D973">
        <v>0</v>
      </c>
      <c r="E973">
        <v>0</v>
      </c>
      <c r="F973" t="str">
        <f t="shared" si="30"/>
        <v>五島市民電力(株)</v>
      </c>
      <c r="G973" t="str">
        <f t="shared" si="31"/>
        <v>五島市民電力(株)_メニューB</v>
      </c>
    </row>
    <row r="974" spans="1:7">
      <c r="C974" t="s">
        <v>898</v>
      </c>
      <c r="D974">
        <v>6.4999999999999997E-4</v>
      </c>
      <c r="E974">
        <v>6.4999999999999997E-4</v>
      </c>
      <c r="F974" t="str">
        <f t="shared" si="30"/>
        <v>五島市民電力(株)</v>
      </c>
      <c r="G974" t="str">
        <f t="shared" si="31"/>
        <v>五島市民電力(株)_メニューC(残差)</v>
      </c>
    </row>
    <row r="975" spans="1:7">
      <c r="C975" t="s">
        <v>885</v>
      </c>
      <c r="D975">
        <v>2.6200000000000003E-4</v>
      </c>
      <c r="E975">
        <v>2.6200000000000003E-4</v>
      </c>
      <c r="F975" t="str">
        <f t="shared" si="30"/>
        <v>五島市民電力(株)</v>
      </c>
      <c r="G975" t="str">
        <f t="shared" si="31"/>
        <v>五島市民電力(株)_(参考値)事業者全体</v>
      </c>
    </row>
    <row r="976" spans="1:7">
      <c r="A976" t="s">
        <v>538</v>
      </c>
      <c r="B976" t="s">
        <v>965</v>
      </c>
      <c r="D976">
        <v>6.1799999999999995E-4</v>
      </c>
      <c r="E976">
        <v>6.1799999999999995E-4</v>
      </c>
      <c r="F976" t="str">
        <f t="shared" si="30"/>
        <v>リストプロパティーズ(株)</v>
      </c>
      <c r="G976" t="str">
        <f t="shared" si="31"/>
        <v>リストプロパティーズ(株)_</v>
      </c>
    </row>
    <row r="977" spans="1:7">
      <c r="A977" t="s">
        <v>537</v>
      </c>
      <c r="B977" t="s">
        <v>964</v>
      </c>
      <c r="D977">
        <v>4.5399999999999998E-4</v>
      </c>
      <c r="E977">
        <v>4.5399999999999998E-4</v>
      </c>
      <c r="F977" t="str">
        <f t="shared" si="30"/>
        <v>(株)情熱電力</v>
      </c>
      <c r="G977" t="str">
        <f t="shared" si="31"/>
        <v>(株)情熱電力_</v>
      </c>
    </row>
    <row r="978" spans="1:7">
      <c r="A978" t="s">
        <v>536</v>
      </c>
      <c r="B978" t="s">
        <v>963</v>
      </c>
      <c r="C978" t="s">
        <v>365</v>
      </c>
      <c r="D978">
        <v>0</v>
      </c>
      <c r="E978">
        <v>0</v>
      </c>
      <c r="F978" t="str">
        <f t="shared" si="30"/>
        <v>バンプーパワートレーディング合同会社</v>
      </c>
      <c r="G978" t="str">
        <f t="shared" si="31"/>
        <v>バンプーパワートレーディング合同会社_メニューA</v>
      </c>
    </row>
    <row r="979" spans="1:7">
      <c r="C979" t="s">
        <v>331</v>
      </c>
      <c r="D979">
        <v>1.94E-4</v>
      </c>
      <c r="E979">
        <v>1.94E-4</v>
      </c>
      <c r="F979" t="str">
        <f t="shared" si="30"/>
        <v>バンプーパワートレーディング合同会社</v>
      </c>
      <c r="G979" t="str">
        <f t="shared" si="31"/>
        <v>バンプーパワートレーディング合同会社_メニューB(残差)</v>
      </c>
    </row>
    <row r="980" spans="1:7">
      <c r="C980" t="s">
        <v>885</v>
      </c>
      <c r="D980">
        <v>1.94E-4</v>
      </c>
      <c r="E980">
        <v>1.94E-4</v>
      </c>
      <c r="F980" t="str">
        <f t="shared" si="30"/>
        <v>バンプーパワートレーディング合同会社</v>
      </c>
      <c r="G980" t="str">
        <f t="shared" si="31"/>
        <v>バンプーパワートレーディング合同会社_(参考値)事業者全体</v>
      </c>
    </row>
    <row r="981" spans="1:7">
      <c r="A981" t="s">
        <v>535</v>
      </c>
      <c r="B981" t="s">
        <v>962</v>
      </c>
      <c r="D981">
        <v>6.3699999999999998E-4</v>
      </c>
      <c r="E981">
        <v>6.3699999999999998E-4</v>
      </c>
      <c r="F981" t="str">
        <f t="shared" si="30"/>
        <v>(株)センカク</v>
      </c>
      <c r="G981" t="str">
        <f t="shared" si="31"/>
        <v>(株)センカク_</v>
      </c>
    </row>
    <row r="982" spans="1:7">
      <c r="A982" t="s">
        <v>534</v>
      </c>
      <c r="B982" t="s">
        <v>961</v>
      </c>
      <c r="D982">
        <v>5.0100000000000003E-4</v>
      </c>
      <c r="E982">
        <v>5.0100000000000003E-4</v>
      </c>
      <c r="F982" t="str">
        <f t="shared" si="30"/>
        <v>(株)ミナサポ</v>
      </c>
      <c r="G982" t="str">
        <f t="shared" si="31"/>
        <v>(株)ミナサポ_</v>
      </c>
    </row>
    <row r="983" spans="1:7">
      <c r="A983" t="s">
        <v>533</v>
      </c>
      <c r="B983" t="s">
        <v>960</v>
      </c>
      <c r="D983">
        <v>4.26E-4</v>
      </c>
      <c r="E983">
        <v>4.26E-4</v>
      </c>
      <c r="F983" t="str">
        <f t="shared" si="30"/>
        <v>唐津電力(株)</v>
      </c>
      <c r="G983" t="str">
        <f t="shared" si="31"/>
        <v>唐津電力(株)_</v>
      </c>
    </row>
    <row r="984" spans="1:7">
      <c r="A984" t="s">
        <v>532</v>
      </c>
      <c r="B984" t="s">
        <v>2228</v>
      </c>
      <c r="C984" t="s">
        <v>365</v>
      </c>
      <c r="D984">
        <v>0</v>
      </c>
      <c r="E984">
        <v>0</v>
      </c>
      <c r="F984" t="str">
        <f t="shared" si="30"/>
        <v>RE100電力(株)</v>
      </c>
      <c r="G984" t="str">
        <f t="shared" si="31"/>
        <v>RE100電力(株)_メニューA</v>
      </c>
    </row>
    <row r="985" spans="1:7">
      <c r="C985" t="s">
        <v>886</v>
      </c>
      <c r="D985">
        <v>1.64E-4</v>
      </c>
      <c r="E985">
        <v>1.64E-4</v>
      </c>
      <c r="F985" t="str">
        <f t="shared" si="30"/>
        <v>RE100電力(株)</v>
      </c>
      <c r="G985" t="str">
        <f t="shared" si="31"/>
        <v>RE100電力(株)_メニューB</v>
      </c>
    </row>
    <row r="986" spans="1:7">
      <c r="C986" t="s">
        <v>921</v>
      </c>
      <c r="D986">
        <v>2.7399999999999999E-4</v>
      </c>
      <c r="E986">
        <v>2.7399999999999999E-4</v>
      </c>
      <c r="F986" t="str">
        <f t="shared" si="30"/>
        <v>RE100電力(株)</v>
      </c>
      <c r="G986" t="str">
        <f t="shared" si="31"/>
        <v>RE100電力(株)_メニューC</v>
      </c>
    </row>
    <row r="987" spans="1:7">
      <c r="C987" t="s">
        <v>920</v>
      </c>
      <c r="D987">
        <v>2.9500000000000001E-4</v>
      </c>
      <c r="E987">
        <v>2.9500000000000001E-4</v>
      </c>
      <c r="F987" t="str">
        <f t="shared" si="30"/>
        <v>RE100電力(株)</v>
      </c>
      <c r="G987" t="str">
        <f t="shared" si="31"/>
        <v>RE100電力(株)_メニューD</v>
      </c>
    </row>
    <row r="988" spans="1:7">
      <c r="C988" t="s">
        <v>993</v>
      </c>
      <c r="D988">
        <v>4.8799999999999999E-4</v>
      </c>
      <c r="E988">
        <v>4.8799999999999999E-4</v>
      </c>
      <c r="F988" t="str">
        <f t="shared" si="30"/>
        <v>RE100電力(株)</v>
      </c>
      <c r="G988" t="str">
        <f t="shared" si="31"/>
        <v>RE100電力(株)_メニューE(残差)</v>
      </c>
    </row>
    <row r="989" spans="1:7">
      <c r="C989" t="s">
        <v>885</v>
      </c>
      <c r="D989">
        <v>3.48E-4</v>
      </c>
      <c r="E989">
        <v>3.48E-4</v>
      </c>
      <c r="F989" t="str">
        <f t="shared" si="30"/>
        <v>RE100電力(株)</v>
      </c>
      <c r="G989" t="str">
        <f t="shared" si="31"/>
        <v>RE100電力(株)_(参考値)事業者全体</v>
      </c>
    </row>
    <row r="990" spans="1:7">
      <c r="A990" t="s">
        <v>1814</v>
      </c>
      <c r="B990" t="s">
        <v>1812</v>
      </c>
      <c r="D990">
        <v>5.9000000000000003E-4</v>
      </c>
      <c r="E990">
        <v>5.9000000000000003E-4</v>
      </c>
      <c r="F990" t="str">
        <f t="shared" si="30"/>
        <v>日本エネルギーファーム(株)</v>
      </c>
      <c r="G990" t="str">
        <f t="shared" si="31"/>
        <v>日本エネルギーファーム(株)_</v>
      </c>
    </row>
    <row r="991" spans="1:7">
      <c r="A991" t="s">
        <v>531</v>
      </c>
      <c r="B991" t="s">
        <v>959</v>
      </c>
      <c r="D991">
        <v>3.86E-4</v>
      </c>
      <c r="E991">
        <v>3.86E-4</v>
      </c>
      <c r="F991" t="str">
        <f t="shared" si="30"/>
        <v>(株)イーネットワーク</v>
      </c>
      <c r="G991" t="str">
        <f t="shared" si="31"/>
        <v>(株)イーネットワーク_</v>
      </c>
    </row>
    <row r="992" spans="1:7">
      <c r="A992" t="s">
        <v>530</v>
      </c>
      <c r="B992" t="s">
        <v>958</v>
      </c>
      <c r="C992" t="s">
        <v>365</v>
      </c>
      <c r="D992">
        <v>0</v>
      </c>
      <c r="E992">
        <v>0</v>
      </c>
      <c r="F992" t="str">
        <f t="shared" si="30"/>
        <v>スマートエコエナジー(株)</v>
      </c>
      <c r="G992" t="str">
        <f t="shared" si="31"/>
        <v>スマートエコエナジー(株)_メニューA</v>
      </c>
    </row>
    <row r="993" spans="1:7">
      <c r="C993" t="s">
        <v>886</v>
      </c>
      <c r="D993">
        <v>0</v>
      </c>
      <c r="E993">
        <v>0</v>
      </c>
      <c r="F993" t="str">
        <f t="shared" si="30"/>
        <v>スマートエコエナジー(株)</v>
      </c>
      <c r="G993" t="str">
        <f t="shared" si="31"/>
        <v>スマートエコエナジー(株)_メニューB</v>
      </c>
    </row>
    <row r="994" spans="1:7">
      <c r="C994" t="s">
        <v>921</v>
      </c>
      <c r="D994">
        <v>3.7800000000000003E-4</v>
      </c>
      <c r="E994">
        <v>3.7800000000000003E-4</v>
      </c>
      <c r="F994" t="str">
        <f t="shared" si="30"/>
        <v>スマートエコエナジー(株)</v>
      </c>
      <c r="G994" t="str">
        <f t="shared" si="31"/>
        <v>スマートエコエナジー(株)_メニューC</v>
      </c>
    </row>
    <row r="995" spans="1:7">
      <c r="C995" t="s">
        <v>920</v>
      </c>
      <c r="D995">
        <v>3.8699999999999997E-4</v>
      </c>
      <c r="E995">
        <v>3.8699999999999997E-4</v>
      </c>
      <c r="F995" t="str">
        <f t="shared" si="30"/>
        <v>スマートエコエナジー(株)</v>
      </c>
      <c r="G995" t="str">
        <f t="shared" si="31"/>
        <v>スマートエコエナジー(株)_メニューD</v>
      </c>
    </row>
    <row r="996" spans="1:7">
      <c r="C996" t="s">
        <v>919</v>
      </c>
      <c r="D996">
        <v>3.8699999999999997E-4</v>
      </c>
      <c r="E996">
        <v>3.8699999999999997E-4</v>
      </c>
      <c r="F996" t="str">
        <f t="shared" si="30"/>
        <v>スマートエコエナジー(株)</v>
      </c>
      <c r="G996" t="str">
        <f t="shared" si="31"/>
        <v>スマートエコエナジー(株)_メニューE</v>
      </c>
    </row>
    <row r="997" spans="1:7">
      <c r="C997" t="s">
        <v>918</v>
      </c>
      <c r="D997">
        <v>4.0299999999999998E-4</v>
      </c>
      <c r="E997">
        <v>4.0299999999999998E-4</v>
      </c>
      <c r="F997" t="str">
        <f t="shared" si="30"/>
        <v>スマートエコエナジー(株)</v>
      </c>
      <c r="G997" t="str">
        <f t="shared" si="31"/>
        <v>スマートエコエナジー(株)_メニューF</v>
      </c>
    </row>
    <row r="998" spans="1:7">
      <c r="C998" t="s">
        <v>885</v>
      </c>
      <c r="D998">
        <v>3.5100000000000002E-4</v>
      </c>
      <c r="E998">
        <v>3.5100000000000002E-4</v>
      </c>
      <c r="F998" t="str">
        <f t="shared" si="30"/>
        <v>スマートエコエナジー(株)</v>
      </c>
      <c r="G998" t="str">
        <f t="shared" si="31"/>
        <v>スマートエコエナジー(株)_(参考値)事業者全体</v>
      </c>
    </row>
    <row r="999" spans="1:7">
      <c r="A999" t="s">
        <v>529</v>
      </c>
      <c r="B999" t="s">
        <v>1895</v>
      </c>
      <c r="D999">
        <v>6.29E-4</v>
      </c>
      <c r="E999">
        <v>6.29E-4</v>
      </c>
      <c r="F999" t="str">
        <f t="shared" si="30"/>
        <v>(株)LENETS</v>
      </c>
      <c r="G999" t="str">
        <f t="shared" si="31"/>
        <v>(株)LENETS_</v>
      </c>
    </row>
    <row r="1000" spans="1:7">
      <c r="A1000" t="s">
        <v>528</v>
      </c>
      <c r="B1000" t="s">
        <v>957</v>
      </c>
      <c r="D1000">
        <v>1.6100000000000001E-4</v>
      </c>
      <c r="E1000">
        <v>1.6100000000000001E-4</v>
      </c>
      <c r="F1000" t="str">
        <f t="shared" si="30"/>
        <v>アイエスジー(株)</v>
      </c>
      <c r="G1000" t="str">
        <f t="shared" si="31"/>
        <v>アイエスジー(株)_</v>
      </c>
    </row>
    <row r="1001" spans="1:7">
      <c r="A1001" t="s">
        <v>527</v>
      </c>
      <c r="B1001" t="s">
        <v>1896</v>
      </c>
      <c r="C1001" t="s">
        <v>365</v>
      </c>
      <c r="D1001">
        <v>0</v>
      </c>
      <c r="E1001">
        <v>0</v>
      </c>
      <c r="F1001" t="str">
        <f t="shared" si="30"/>
        <v>(株)エネクル</v>
      </c>
      <c r="G1001" t="str">
        <f t="shared" si="31"/>
        <v>(株)エネクル_メニューA</v>
      </c>
    </row>
    <row r="1002" spans="1:7">
      <c r="C1002" t="s">
        <v>331</v>
      </c>
      <c r="D1002">
        <v>4.2000000000000002E-4</v>
      </c>
      <c r="E1002">
        <v>4.2000000000000002E-4</v>
      </c>
      <c r="F1002" t="str">
        <f t="shared" si="30"/>
        <v>(株)エネクル</v>
      </c>
      <c r="G1002" t="str">
        <f t="shared" si="31"/>
        <v>(株)エネクル_メニューB(残差)</v>
      </c>
    </row>
    <row r="1003" spans="1:7">
      <c r="C1003" t="s">
        <v>885</v>
      </c>
      <c r="D1003">
        <v>4.17E-4</v>
      </c>
      <c r="E1003">
        <v>4.17E-4</v>
      </c>
      <c r="F1003" t="str">
        <f t="shared" si="30"/>
        <v>(株)エネクル</v>
      </c>
      <c r="G1003" t="str">
        <f t="shared" si="31"/>
        <v>(株)エネクル_(参考値)事業者全体</v>
      </c>
    </row>
    <row r="1004" spans="1:7">
      <c r="A1004" t="s">
        <v>526</v>
      </c>
      <c r="B1004" t="s">
        <v>956</v>
      </c>
      <c r="D1004">
        <v>8.0800000000000002E-4</v>
      </c>
      <c r="E1004">
        <v>8.0800000000000002E-4</v>
      </c>
      <c r="F1004" t="str">
        <f t="shared" si="30"/>
        <v>フィンテックラボ協同組合</v>
      </c>
      <c r="G1004" t="str">
        <f t="shared" si="31"/>
        <v>フィンテックラボ協同組合_</v>
      </c>
    </row>
    <row r="1005" spans="1:7">
      <c r="A1005" t="s">
        <v>525</v>
      </c>
      <c r="B1005" t="s">
        <v>955</v>
      </c>
      <c r="D1005">
        <v>5.9000000000000003E-4</v>
      </c>
      <c r="E1005">
        <v>5.9000000000000003E-4</v>
      </c>
      <c r="F1005" t="str">
        <f t="shared" si="30"/>
        <v>新電力新潟(株)</v>
      </c>
      <c r="G1005" t="str">
        <f t="shared" si="31"/>
        <v>新電力新潟(株)_</v>
      </c>
    </row>
    <row r="1006" spans="1:7">
      <c r="A1006" t="s">
        <v>954</v>
      </c>
      <c r="B1006" t="s">
        <v>1897</v>
      </c>
      <c r="C1006" t="s">
        <v>365</v>
      </c>
      <c r="D1006">
        <v>0</v>
      </c>
      <c r="E1006">
        <v>0</v>
      </c>
      <c r="F1006" t="str">
        <f t="shared" si="30"/>
        <v>(株)タケエイでんき</v>
      </c>
      <c r="G1006" t="str">
        <f t="shared" si="31"/>
        <v>(株)タケエイでんき_メニューA</v>
      </c>
    </row>
    <row r="1007" spans="1:7">
      <c r="C1007" t="s">
        <v>886</v>
      </c>
      <c r="D1007">
        <v>0</v>
      </c>
      <c r="E1007">
        <v>0</v>
      </c>
      <c r="F1007" t="str">
        <f t="shared" si="30"/>
        <v>(株)タケエイでんき</v>
      </c>
      <c r="G1007" t="str">
        <f t="shared" si="31"/>
        <v>(株)タケエイでんき_メニューB</v>
      </c>
    </row>
    <row r="1008" spans="1:7">
      <c r="C1008" t="s">
        <v>898</v>
      </c>
      <c r="D1008">
        <v>3.2000000000000003E-4</v>
      </c>
      <c r="E1008">
        <v>3.2000000000000003E-4</v>
      </c>
      <c r="F1008" t="str">
        <f t="shared" si="30"/>
        <v>(株)タケエイでんき</v>
      </c>
      <c r="G1008" t="str">
        <f t="shared" si="31"/>
        <v>(株)タケエイでんき_メニューC(残差)</v>
      </c>
    </row>
    <row r="1009" spans="1:7">
      <c r="C1009" t="s">
        <v>885</v>
      </c>
      <c r="D1009">
        <v>6.6000000000000005E-5</v>
      </c>
      <c r="E1009">
        <v>6.6000000000000005E-5</v>
      </c>
      <c r="F1009" t="str">
        <f t="shared" si="30"/>
        <v>(株)タケエイでんき</v>
      </c>
      <c r="G1009" t="str">
        <f t="shared" si="31"/>
        <v>(株)タケエイでんき_(参考値)事業者全体</v>
      </c>
    </row>
    <row r="1010" spans="1:7">
      <c r="A1010" t="s">
        <v>524</v>
      </c>
      <c r="B1010" t="s">
        <v>953</v>
      </c>
      <c r="C1010" t="s">
        <v>365</v>
      </c>
      <c r="D1010">
        <v>3.8699999999999997E-4</v>
      </c>
      <c r="E1010">
        <v>3.8699999999999997E-4</v>
      </c>
      <c r="F1010" t="str">
        <f t="shared" si="30"/>
        <v>気仙沼グリーンエナジー(株)</v>
      </c>
      <c r="G1010" t="str">
        <f t="shared" si="31"/>
        <v>気仙沼グリーンエナジー(株)_メニューA</v>
      </c>
    </row>
    <row r="1011" spans="1:7">
      <c r="C1011" t="s">
        <v>331</v>
      </c>
      <c r="D1011">
        <v>4.0900000000000002E-4</v>
      </c>
      <c r="E1011">
        <v>4.0900000000000002E-4</v>
      </c>
      <c r="F1011" t="str">
        <f t="shared" si="30"/>
        <v>気仙沼グリーンエナジー(株)</v>
      </c>
      <c r="G1011" t="str">
        <f t="shared" si="31"/>
        <v>気仙沼グリーンエナジー(株)_メニューB(残差)</v>
      </c>
    </row>
    <row r="1012" spans="1:7">
      <c r="C1012" t="s">
        <v>885</v>
      </c>
      <c r="D1012">
        <v>4.0299999999999998E-4</v>
      </c>
      <c r="E1012">
        <v>4.0299999999999998E-4</v>
      </c>
      <c r="F1012" t="str">
        <f t="shared" si="30"/>
        <v>気仙沼グリーンエナジー(株)</v>
      </c>
      <c r="G1012" t="str">
        <f t="shared" si="31"/>
        <v>気仙沼グリーンエナジー(株)_(参考値)事業者全体</v>
      </c>
    </row>
    <row r="1013" spans="1:7">
      <c r="A1013" t="s">
        <v>523</v>
      </c>
      <c r="B1013" t="s">
        <v>952</v>
      </c>
      <c r="C1013" t="s">
        <v>365</v>
      </c>
      <c r="D1013">
        <v>0</v>
      </c>
      <c r="E1013">
        <v>0</v>
      </c>
      <c r="F1013" t="str">
        <f t="shared" si="30"/>
        <v>(株)ユーラスグリーンエナジー</v>
      </c>
      <c r="G1013" t="str">
        <f t="shared" si="31"/>
        <v>(株)ユーラスグリーンエナジー_メニューA</v>
      </c>
    </row>
    <row r="1014" spans="1:7">
      <c r="C1014" t="s">
        <v>331</v>
      </c>
      <c r="D1014">
        <v>6.7500000000000004E-4</v>
      </c>
      <c r="E1014">
        <v>6.7500000000000004E-4</v>
      </c>
      <c r="F1014" t="str">
        <f t="shared" si="30"/>
        <v>(株)ユーラスグリーンエナジー</v>
      </c>
      <c r="G1014" t="str">
        <f t="shared" si="31"/>
        <v>(株)ユーラスグリーンエナジー_メニューB(残差)</v>
      </c>
    </row>
    <row r="1015" spans="1:7">
      <c r="C1015" t="s">
        <v>885</v>
      </c>
      <c r="D1015">
        <v>3.1999999999999999E-5</v>
      </c>
      <c r="E1015">
        <v>3.1999999999999999E-5</v>
      </c>
      <c r="F1015" t="str">
        <f t="shared" si="30"/>
        <v>(株)ユーラスグリーンエナジー</v>
      </c>
      <c r="G1015" t="str">
        <f t="shared" si="31"/>
        <v>(株)ユーラスグリーンエナジー_(参考値)事業者全体</v>
      </c>
    </row>
    <row r="1016" spans="1:7">
      <c r="A1016" t="s">
        <v>522</v>
      </c>
      <c r="B1016" t="s">
        <v>951</v>
      </c>
      <c r="D1016">
        <v>4.1899999999999999E-4</v>
      </c>
      <c r="E1016">
        <v>4.1899999999999999E-4</v>
      </c>
      <c r="F1016" t="str">
        <f t="shared" si="30"/>
        <v>酒田天然瓦斯(株)</v>
      </c>
      <c r="G1016" t="str">
        <f t="shared" si="31"/>
        <v>酒田天然瓦斯(株)_</v>
      </c>
    </row>
    <row r="1017" spans="1:7">
      <c r="A1017" t="s">
        <v>521</v>
      </c>
      <c r="B1017" t="s">
        <v>950</v>
      </c>
      <c r="D1017">
        <v>6.4400000000000004E-4</v>
      </c>
      <c r="E1017">
        <v>6.4400000000000004E-4</v>
      </c>
      <c r="F1017" t="str">
        <f t="shared" si="30"/>
        <v>東亜ガス(株)</v>
      </c>
      <c r="G1017" t="str">
        <f t="shared" si="31"/>
        <v>東亜ガス(株)_</v>
      </c>
    </row>
    <row r="1018" spans="1:7">
      <c r="A1018" t="s">
        <v>520</v>
      </c>
      <c r="B1018" t="s">
        <v>949</v>
      </c>
      <c r="C1018" t="s">
        <v>365</v>
      </c>
      <c r="D1018">
        <v>0</v>
      </c>
      <c r="E1018">
        <v>0</v>
      </c>
      <c r="F1018" t="str">
        <f t="shared" si="30"/>
        <v>(株)三河の山里コミュニティパワー</v>
      </c>
      <c r="G1018" t="str">
        <f t="shared" si="31"/>
        <v>(株)三河の山里コミュニティパワー_メニューA</v>
      </c>
    </row>
    <row r="1019" spans="1:7">
      <c r="C1019" t="s">
        <v>331</v>
      </c>
      <c r="D1019">
        <v>4.2200000000000001E-4</v>
      </c>
      <c r="E1019">
        <v>4.2200000000000001E-4</v>
      </c>
      <c r="F1019" t="str">
        <f t="shared" si="30"/>
        <v>(株)三河の山里コミュニティパワー</v>
      </c>
      <c r="G1019" t="str">
        <f t="shared" si="31"/>
        <v>(株)三河の山里コミュニティパワー_メニューB(残差)</v>
      </c>
    </row>
    <row r="1020" spans="1:7">
      <c r="C1020" t="s">
        <v>885</v>
      </c>
      <c r="D1020">
        <v>7.7999999999999999E-5</v>
      </c>
      <c r="E1020">
        <v>7.7999999999999999E-5</v>
      </c>
      <c r="F1020" t="str">
        <f t="shared" si="30"/>
        <v>(株)三河の山里コミュニティパワー</v>
      </c>
      <c r="G1020" t="str">
        <f t="shared" si="31"/>
        <v>(株)三河の山里コミュニティパワー_(参考値)事業者全体</v>
      </c>
    </row>
    <row r="1021" spans="1:7">
      <c r="A1021" t="s">
        <v>519</v>
      </c>
      <c r="B1021" t="s">
        <v>948</v>
      </c>
      <c r="C1021" t="s">
        <v>365</v>
      </c>
      <c r="D1021">
        <v>0</v>
      </c>
      <c r="E1021">
        <v>0</v>
      </c>
      <c r="F1021" t="str">
        <f t="shared" si="30"/>
        <v>新潟スワンエナジー(株)</v>
      </c>
      <c r="G1021" t="str">
        <f t="shared" si="31"/>
        <v>新潟スワンエナジー(株)_メニューA</v>
      </c>
    </row>
    <row r="1022" spans="1:7">
      <c r="C1022" t="s">
        <v>886</v>
      </c>
      <c r="D1022">
        <v>2.6600000000000001E-4</v>
      </c>
      <c r="E1022">
        <v>2.6600000000000001E-4</v>
      </c>
      <c r="F1022" t="str">
        <f t="shared" si="30"/>
        <v>新潟スワンエナジー(株)</v>
      </c>
      <c r="G1022" t="str">
        <f t="shared" si="31"/>
        <v>新潟スワンエナジー(株)_メニューB</v>
      </c>
    </row>
    <row r="1023" spans="1:7">
      <c r="C1023" t="s">
        <v>921</v>
      </c>
      <c r="D1023">
        <v>1.3799999999999999E-4</v>
      </c>
      <c r="E1023">
        <v>1.3799999999999999E-4</v>
      </c>
      <c r="F1023" t="str">
        <f t="shared" si="30"/>
        <v>新潟スワンエナジー(株)</v>
      </c>
      <c r="G1023" t="str">
        <f t="shared" si="31"/>
        <v>新潟スワンエナジー(株)_メニューC</v>
      </c>
    </row>
    <row r="1024" spans="1:7">
      <c r="C1024" t="s">
        <v>939</v>
      </c>
      <c r="D1024">
        <v>2.8800000000000001E-4</v>
      </c>
      <c r="E1024">
        <v>2.8800000000000001E-4</v>
      </c>
      <c r="F1024" t="str">
        <f t="shared" si="30"/>
        <v>新潟スワンエナジー(株)</v>
      </c>
      <c r="G1024" t="str">
        <f t="shared" si="31"/>
        <v>新潟スワンエナジー(株)_メニューD(残差)</v>
      </c>
    </row>
    <row r="1025" spans="1:7">
      <c r="C1025" t="s">
        <v>885</v>
      </c>
      <c r="D1025">
        <v>2.0000000000000001E-4</v>
      </c>
      <c r="E1025">
        <v>2.0000000000000001E-4</v>
      </c>
      <c r="F1025" t="str">
        <f t="shared" si="30"/>
        <v>新潟スワンエナジー(株)</v>
      </c>
      <c r="G1025" t="str">
        <f t="shared" si="31"/>
        <v>新潟スワンエナジー(株)_(参考値)事業者全体</v>
      </c>
    </row>
    <row r="1026" spans="1:7">
      <c r="A1026" t="s">
        <v>518</v>
      </c>
      <c r="B1026" t="s">
        <v>947</v>
      </c>
      <c r="D1026">
        <v>2.4600000000000002E-4</v>
      </c>
      <c r="E1026">
        <v>2.4600000000000002E-4</v>
      </c>
      <c r="F1026" t="str">
        <f t="shared" si="30"/>
        <v>グリーンピープルズパワー(株)</v>
      </c>
      <c r="G1026" t="str">
        <f t="shared" si="31"/>
        <v>グリーンピープルズパワー(株)_</v>
      </c>
    </row>
    <row r="1027" spans="1:7">
      <c r="A1027" t="s">
        <v>517</v>
      </c>
      <c r="B1027" t="s">
        <v>946</v>
      </c>
      <c r="D1027">
        <v>2.05E-4</v>
      </c>
      <c r="E1027">
        <v>2.05E-4</v>
      </c>
      <c r="F1027" t="str">
        <f t="shared" si="30"/>
        <v>(株)マルイファシリティーズ</v>
      </c>
      <c r="G1027" t="str">
        <f t="shared" si="31"/>
        <v>(株)マルイファシリティーズ_</v>
      </c>
    </row>
    <row r="1028" spans="1:7">
      <c r="A1028" t="s">
        <v>516</v>
      </c>
      <c r="B1028" t="s">
        <v>945</v>
      </c>
      <c r="D1028">
        <v>4.6099999999999998E-4</v>
      </c>
      <c r="E1028">
        <v>4.6099999999999998E-4</v>
      </c>
      <c r="F1028" t="str">
        <f t="shared" si="30"/>
        <v>(株)デンケン</v>
      </c>
      <c r="G1028" t="str">
        <f t="shared" si="31"/>
        <v>(株)デンケン_</v>
      </c>
    </row>
    <row r="1029" spans="1:7">
      <c r="A1029" t="s">
        <v>515</v>
      </c>
      <c r="B1029" t="s">
        <v>944</v>
      </c>
      <c r="C1029" t="s">
        <v>365</v>
      </c>
      <c r="D1029">
        <v>0</v>
      </c>
      <c r="E1029">
        <v>0</v>
      </c>
      <c r="F1029" t="str">
        <f t="shared" si="30"/>
        <v>(株)東名</v>
      </c>
      <c r="G1029" t="str">
        <f t="shared" si="31"/>
        <v>(株)東名_メニューA</v>
      </c>
    </row>
    <row r="1030" spans="1:7">
      <c r="C1030" t="s">
        <v>331</v>
      </c>
      <c r="D1030">
        <v>9.1E-4</v>
      </c>
      <c r="E1030">
        <v>9.1E-4</v>
      </c>
      <c r="F1030" t="str">
        <f t="shared" ref="F1030:F1093" si="32">IF(A1030="",F1029,B1030)</f>
        <v>(株)東名</v>
      </c>
      <c r="G1030" t="str">
        <f t="shared" ref="G1030:G1093" si="33">F1030&amp;"_"&amp;C1030</f>
        <v>(株)東名_メニューB(残差)</v>
      </c>
    </row>
    <row r="1031" spans="1:7">
      <c r="C1031" t="s">
        <v>885</v>
      </c>
      <c r="D1031">
        <v>3.7100000000000002E-4</v>
      </c>
      <c r="E1031">
        <v>3.7100000000000002E-4</v>
      </c>
      <c r="F1031" t="str">
        <f t="shared" si="32"/>
        <v>(株)東名</v>
      </c>
      <c r="G1031" t="str">
        <f t="shared" si="33"/>
        <v>(株)東名_(参考値)事業者全体</v>
      </c>
    </row>
    <row r="1032" spans="1:7">
      <c r="A1032" t="s">
        <v>514</v>
      </c>
      <c r="B1032" t="s">
        <v>1898</v>
      </c>
      <c r="C1032" t="s">
        <v>365</v>
      </c>
      <c r="D1032">
        <v>0</v>
      </c>
      <c r="E1032">
        <v>0</v>
      </c>
      <c r="F1032" t="str">
        <f t="shared" si="32"/>
        <v>NTTアノードエナジー(株)</v>
      </c>
      <c r="G1032" t="str">
        <f t="shared" si="33"/>
        <v>NTTアノードエナジー(株)_メニューA</v>
      </c>
    </row>
    <row r="1033" spans="1:7">
      <c r="C1033" t="s">
        <v>331</v>
      </c>
      <c r="D1033">
        <v>9.19E-4</v>
      </c>
      <c r="E1033">
        <v>9.19E-4</v>
      </c>
      <c r="F1033" t="str">
        <f t="shared" si="32"/>
        <v>NTTアノードエナジー(株)</v>
      </c>
      <c r="G1033" t="str">
        <f t="shared" si="33"/>
        <v>NTTアノードエナジー(株)_メニューB(残差)</v>
      </c>
    </row>
    <row r="1034" spans="1:7">
      <c r="C1034" t="s">
        <v>885</v>
      </c>
      <c r="D1034">
        <v>2.2800000000000001E-4</v>
      </c>
      <c r="E1034">
        <v>2.2800000000000001E-4</v>
      </c>
      <c r="F1034" t="str">
        <f t="shared" si="32"/>
        <v>NTTアノードエナジー(株)</v>
      </c>
      <c r="G1034" t="str">
        <f t="shared" si="33"/>
        <v>NTTアノードエナジー(株)_(参考値)事業者全体</v>
      </c>
    </row>
    <row r="1035" spans="1:7">
      <c r="A1035" t="s">
        <v>513</v>
      </c>
      <c r="B1035" t="s">
        <v>943</v>
      </c>
      <c r="D1035">
        <v>8.4599999999999996E-4</v>
      </c>
      <c r="E1035">
        <v>8.4599999999999996E-4</v>
      </c>
      <c r="F1035" t="str">
        <f t="shared" si="32"/>
        <v>スマート電気(株)</v>
      </c>
      <c r="G1035" t="str">
        <f t="shared" si="33"/>
        <v>スマート電気(株)_</v>
      </c>
    </row>
    <row r="1036" spans="1:7">
      <c r="A1036" t="s">
        <v>512</v>
      </c>
      <c r="B1036" t="s">
        <v>942</v>
      </c>
      <c r="D1036">
        <v>5.2800000000000004E-4</v>
      </c>
      <c r="E1036">
        <v>5.2800000000000004E-4</v>
      </c>
      <c r="F1036" t="str">
        <f t="shared" si="32"/>
        <v>(株)唐津パワーホールディングス</v>
      </c>
      <c r="G1036" t="str">
        <f t="shared" si="33"/>
        <v>(株)唐津パワーホールディングス_</v>
      </c>
    </row>
    <row r="1037" spans="1:7">
      <c r="A1037" t="s">
        <v>511</v>
      </c>
      <c r="B1037" t="s">
        <v>941</v>
      </c>
      <c r="C1037" t="s">
        <v>365</v>
      </c>
      <c r="D1037">
        <v>0</v>
      </c>
      <c r="E1037">
        <v>0</v>
      </c>
      <c r="F1037" t="str">
        <f t="shared" si="32"/>
        <v>(株)クリーンエネルギー総合研究所</v>
      </c>
      <c r="G1037" t="str">
        <f t="shared" si="33"/>
        <v>(株)クリーンエネルギー総合研究所_メニューA</v>
      </c>
    </row>
    <row r="1038" spans="1:7">
      <c r="C1038" t="s">
        <v>886</v>
      </c>
      <c r="D1038">
        <v>3.4000000000000002E-4</v>
      </c>
      <c r="E1038">
        <v>3.4000000000000002E-4</v>
      </c>
      <c r="F1038" t="str">
        <f t="shared" si="32"/>
        <v>(株)クリーンエネルギー総合研究所</v>
      </c>
      <c r="G1038" t="str">
        <f t="shared" si="33"/>
        <v>(株)クリーンエネルギー総合研究所_メニューB</v>
      </c>
    </row>
    <row r="1039" spans="1:7">
      <c r="C1039" t="s">
        <v>921</v>
      </c>
      <c r="D1039">
        <v>2.9599999999999998E-4</v>
      </c>
      <c r="E1039">
        <v>2.9599999999999998E-4</v>
      </c>
      <c r="F1039" t="str">
        <f t="shared" si="32"/>
        <v>(株)クリーンエネルギー総合研究所</v>
      </c>
      <c r="G1039" t="str">
        <f t="shared" si="33"/>
        <v>(株)クリーンエネルギー総合研究所_メニューC</v>
      </c>
    </row>
    <row r="1040" spans="1:7">
      <c r="C1040" t="s">
        <v>939</v>
      </c>
      <c r="D1040">
        <v>4.2400000000000001E-4</v>
      </c>
      <c r="E1040">
        <v>4.2400000000000001E-4</v>
      </c>
      <c r="F1040" t="str">
        <f t="shared" si="32"/>
        <v>(株)クリーンエネルギー総合研究所</v>
      </c>
      <c r="G1040" t="str">
        <f t="shared" si="33"/>
        <v>(株)クリーンエネルギー総合研究所_メニューD(残差)</v>
      </c>
    </row>
    <row r="1041" spans="1:7">
      <c r="C1041" t="s">
        <v>885</v>
      </c>
      <c r="D1041">
        <v>3.1E-4</v>
      </c>
      <c r="E1041">
        <v>3.1E-4</v>
      </c>
      <c r="F1041" t="str">
        <f t="shared" si="32"/>
        <v>(株)クリーンエネルギー総合研究所</v>
      </c>
      <c r="G1041" t="str">
        <f t="shared" si="33"/>
        <v>(株)クリーンエネルギー総合研究所_(参考値)事業者全体</v>
      </c>
    </row>
    <row r="1042" spans="1:7">
      <c r="A1042" t="s">
        <v>1763</v>
      </c>
      <c r="B1042" t="s">
        <v>1803</v>
      </c>
      <c r="D1042">
        <v>1.9900000000000001E-4</v>
      </c>
      <c r="E1042">
        <v>1.9900000000000001E-4</v>
      </c>
      <c r="F1042" t="str">
        <f t="shared" si="32"/>
        <v>(株)かづのパワー</v>
      </c>
      <c r="G1042" t="str">
        <f t="shared" si="33"/>
        <v>(株)かづのパワー_</v>
      </c>
    </row>
    <row r="1043" spans="1:7">
      <c r="A1043" t="s">
        <v>510</v>
      </c>
      <c r="B1043" t="s">
        <v>1899</v>
      </c>
      <c r="C1043" t="s">
        <v>365</v>
      </c>
      <c r="D1043">
        <v>0</v>
      </c>
      <c r="E1043">
        <v>0</v>
      </c>
      <c r="F1043" t="str">
        <f t="shared" si="32"/>
        <v>UNIVERGY(株)</v>
      </c>
      <c r="G1043" t="str">
        <f t="shared" si="33"/>
        <v>UNIVERGY(株)_メニューA</v>
      </c>
    </row>
    <row r="1044" spans="1:7">
      <c r="C1044" t="s">
        <v>331</v>
      </c>
      <c r="D1044">
        <v>5.8399999999999999E-4</v>
      </c>
      <c r="E1044">
        <v>5.8399999999999999E-4</v>
      </c>
      <c r="F1044" t="str">
        <f t="shared" si="32"/>
        <v>UNIVERGY(株)</v>
      </c>
      <c r="G1044" t="str">
        <f t="shared" si="33"/>
        <v>UNIVERGY(株)_メニューB(残差)</v>
      </c>
    </row>
    <row r="1045" spans="1:7">
      <c r="C1045" t="s">
        <v>885</v>
      </c>
      <c r="D1045">
        <v>5.8299999999999997E-4</v>
      </c>
      <c r="E1045">
        <v>5.8299999999999997E-4</v>
      </c>
      <c r="F1045" t="str">
        <f t="shared" si="32"/>
        <v>UNIVERGY(株)</v>
      </c>
      <c r="G1045" t="str">
        <f t="shared" si="33"/>
        <v>UNIVERGY(株)_(参考値)事業者全体</v>
      </c>
    </row>
    <row r="1046" spans="1:7">
      <c r="A1046" t="s">
        <v>509</v>
      </c>
      <c r="B1046" t="s">
        <v>940</v>
      </c>
      <c r="C1046" t="s">
        <v>365</v>
      </c>
      <c r="D1046">
        <v>0</v>
      </c>
      <c r="E1046">
        <v>0</v>
      </c>
      <c r="F1046" t="str">
        <f t="shared" si="32"/>
        <v>デジタルグリッド(株)</v>
      </c>
      <c r="G1046" t="str">
        <f t="shared" si="33"/>
        <v>デジタルグリッド(株)_メニューA</v>
      </c>
    </row>
    <row r="1047" spans="1:7">
      <c r="C1047" t="s">
        <v>886</v>
      </c>
      <c r="D1047">
        <v>2.12E-4</v>
      </c>
      <c r="E1047">
        <v>2.12E-4</v>
      </c>
      <c r="F1047" t="str">
        <f t="shared" si="32"/>
        <v>デジタルグリッド(株)</v>
      </c>
      <c r="G1047" t="str">
        <f t="shared" si="33"/>
        <v>デジタルグリッド(株)_メニューB</v>
      </c>
    </row>
    <row r="1048" spans="1:7">
      <c r="C1048" t="s">
        <v>921</v>
      </c>
      <c r="D1048">
        <v>3.1799999999999998E-4</v>
      </c>
      <c r="E1048">
        <v>3.1799999999999998E-4</v>
      </c>
      <c r="F1048" t="str">
        <f t="shared" si="32"/>
        <v>デジタルグリッド(株)</v>
      </c>
      <c r="G1048" t="str">
        <f t="shared" si="33"/>
        <v>デジタルグリッド(株)_メニューC</v>
      </c>
    </row>
    <row r="1049" spans="1:7">
      <c r="C1049" t="s">
        <v>920</v>
      </c>
      <c r="D1049">
        <v>3.39E-4</v>
      </c>
      <c r="E1049">
        <v>3.39E-4</v>
      </c>
      <c r="F1049" t="str">
        <f t="shared" si="32"/>
        <v>デジタルグリッド(株)</v>
      </c>
      <c r="G1049" t="str">
        <f t="shared" si="33"/>
        <v>デジタルグリッド(株)_メニューD</v>
      </c>
    </row>
    <row r="1050" spans="1:7">
      <c r="C1050" t="s">
        <v>919</v>
      </c>
      <c r="D1050">
        <v>3.3700000000000001E-4</v>
      </c>
      <c r="E1050">
        <v>3.3700000000000001E-4</v>
      </c>
      <c r="F1050" t="str">
        <f t="shared" si="32"/>
        <v>デジタルグリッド(株)</v>
      </c>
      <c r="G1050" t="str">
        <f t="shared" si="33"/>
        <v>デジタルグリッド(株)_メニューE</v>
      </c>
    </row>
    <row r="1051" spans="1:7">
      <c r="C1051" t="s">
        <v>918</v>
      </c>
      <c r="D1051">
        <v>3.5500000000000001E-4</v>
      </c>
      <c r="E1051">
        <v>3.5500000000000001E-4</v>
      </c>
      <c r="F1051" t="str">
        <f t="shared" si="32"/>
        <v>デジタルグリッド(株)</v>
      </c>
      <c r="G1051" t="str">
        <f t="shared" si="33"/>
        <v>デジタルグリッド(株)_メニューF</v>
      </c>
    </row>
    <row r="1052" spans="1:7">
      <c r="C1052" t="s">
        <v>1030</v>
      </c>
      <c r="D1052">
        <v>6.11E-4</v>
      </c>
      <c r="E1052">
        <v>6.11E-4</v>
      </c>
      <c r="F1052" t="str">
        <f t="shared" si="32"/>
        <v>デジタルグリッド(株)</v>
      </c>
      <c r="G1052" t="str">
        <f t="shared" si="33"/>
        <v>デジタルグリッド(株)_メニューG(残差)</v>
      </c>
    </row>
    <row r="1053" spans="1:7">
      <c r="C1053" t="s">
        <v>885</v>
      </c>
      <c r="D1053">
        <v>5.1199999999999998E-4</v>
      </c>
      <c r="E1053">
        <v>5.1199999999999998E-4</v>
      </c>
      <c r="F1053" t="str">
        <f t="shared" si="32"/>
        <v>デジタルグリッド(株)</v>
      </c>
      <c r="G1053" t="str">
        <f t="shared" si="33"/>
        <v>デジタルグリッド(株)_(参考値)事業者全体</v>
      </c>
    </row>
    <row r="1054" spans="1:7">
      <c r="A1054" t="s">
        <v>508</v>
      </c>
      <c r="B1054" t="s">
        <v>938</v>
      </c>
      <c r="C1054" t="s">
        <v>365</v>
      </c>
      <c r="D1054">
        <v>0</v>
      </c>
      <c r="E1054">
        <v>0</v>
      </c>
      <c r="F1054" t="str">
        <f t="shared" si="32"/>
        <v>(株)西九州させぼパワーズ</v>
      </c>
      <c r="G1054" t="str">
        <f t="shared" si="33"/>
        <v>(株)西九州させぼパワーズ_メニューA</v>
      </c>
    </row>
    <row r="1055" spans="1:7">
      <c r="C1055" t="s">
        <v>886</v>
      </c>
      <c r="D1055">
        <v>3.9300000000000001E-4</v>
      </c>
      <c r="E1055">
        <v>3.9300000000000001E-4</v>
      </c>
      <c r="F1055" t="str">
        <f t="shared" si="32"/>
        <v>(株)西九州させぼパワーズ</v>
      </c>
      <c r="G1055" t="str">
        <f t="shared" si="33"/>
        <v>(株)西九州させぼパワーズ_メニューB</v>
      </c>
    </row>
    <row r="1056" spans="1:7">
      <c r="C1056" t="s">
        <v>898</v>
      </c>
      <c r="D1056">
        <v>5.3300000000000005E-4</v>
      </c>
      <c r="E1056">
        <v>5.3300000000000005E-4</v>
      </c>
      <c r="F1056" t="str">
        <f t="shared" si="32"/>
        <v>(株)西九州させぼパワーズ</v>
      </c>
      <c r="G1056" t="str">
        <f t="shared" si="33"/>
        <v>(株)西九州させぼパワーズ_メニューC(残差)</v>
      </c>
    </row>
    <row r="1057" spans="1:7">
      <c r="C1057" t="s">
        <v>885</v>
      </c>
      <c r="D1057">
        <v>5.1199999999999998E-4</v>
      </c>
      <c r="E1057">
        <v>5.1199999999999998E-4</v>
      </c>
      <c r="F1057" t="str">
        <f t="shared" si="32"/>
        <v>(株)西九州させぼパワーズ</v>
      </c>
      <c r="G1057" t="str">
        <f t="shared" si="33"/>
        <v>(株)西九州させぼパワーズ_(参考値)事業者全体</v>
      </c>
    </row>
    <row r="1058" spans="1:7">
      <c r="A1058" t="s">
        <v>507</v>
      </c>
      <c r="B1058" t="s">
        <v>937</v>
      </c>
      <c r="C1058" t="s">
        <v>365</v>
      </c>
      <c r="D1058">
        <v>0</v>
      </c>
      <c r="E1058">
        <v>0</v>
      </c>
      <c r="F1058" t="str">
        <f t="shared" si="32"/>
        <v>たんたんエナジー(株)</v>
      </c>
      <c r="G1058" t="str">
        <f t="shared" si="33"/>
        <v>たんたんエナジー(株)_メニューA</v>
      </c>
    </row>
    <row r="1059" spans="1:7">
      <c r="C1059" t="s">
        <v>331</v>
      </c>
      <c r="D1059">
        <v>2.4600000000000002E-4</v>
      </c>
      <c r="E1059">
        <v>2.4600000000000002E-4</v>
      </c>
      <c r="F1059" t="str">
        <f t="shared" si="32"/>
        <v>たんたんエナジー(株)</v>
      </c>
      <c r="G1059" t="str">
        <f t="shared" si="33"/>
        <v>たんたんエナジー(株)_メニューB(残差)</v>
      </c>
    </row>
    <row r="1060" spans="1:7">
      <c r="C1060" t="s">
        <v>885</v>
      </c>
      <c r="D1060">
        <v>0</v>
      </c>
      <c r="E1060">
        <v>0</v>
      </c>
      <c r="F1060" t="str">
        <f t="shared" si="32"/>
        <v>たんたんエナジー(株)</v>
      </c>
      <c r="G1060" t="str">
        <f t="shared" si="33"/>
        <v>たんたんエナジー(株)_(参考値)事業者全体</v>
      </c>
    </row>
    <row r="1061" spans="1:7">
      <c r="A1061" t="s">
        <v>506</v>
      </c>
      <c r="B1061" t="s">
        <v>936</v>
      </c>
      <c r="C1061" t="s">
        <v>365</v>
      </c>
      <c r="D1061">
        <v>0</v>
      </c>
      <c r="E1061">
        <v>0</v>
      </c>
      <c r="F1061" t="str">
        <f t="shared" si="32"/>
        <v>(株)能勢・豊能まちづくり</v>
      </c>
      <c r="G1061" t="str">
        <f t="shared" si="33"/>
        <v>(株)能勢・豊能まちづくり_メニューA</v>
      </c>
    </row>
    <row r="1062" spans="1:7">
      <c r="C1062" t="s">
        <v>331</v>
      </c>
      <c r="D1062">
        <v>0</v>
      </c>
      <c r="E1062">
        <v>0</v>
      </c>
      <c r="F1062" t="str">
        <f t="shared" si="32"/>
        <v>(株)能勢・豊能まちづくり</v>
      </c>
      <c r="G1062" t="str">
        <f t="shared" si="33"/>
        <v>(株)能勢・豊能まちづくり_メニューB(残差)</v>
      </c>
    </row>
    <row r="1063" spans="1:7">
      <c r="C1063" t="s">
        <v>885</v>
      </c>
      <c r="D1063">
        <v>0</v>
      </c>
      <c r="E1063">
        <v>0</v>
      </c>
      <c r="F1063" t="str">
        <f t="shared" si="32"/>
        <v>(株)能勢・豊能まちづくり</v>
      </c>
      <c r="G1063" t="str">
        <f t="shared" si="33"/>
        <v>(株)能勢・豊能まちづくり_(参考値)事業者全体</v>
      </c>
    </row>
    <row r="1064" spans="1:7">
      <c r="A1064" t="s">
        <v>505</v>
      </c>
      <c r="B1064" t="s">
        <v>935</v>
      </c>
      <c r="D1064">
        <v>6.3500000000000004E-4</v>
      </c>
      <c r="E1064">
        <v>6.3500000000000004E-4</v>
      </c>
      <c r="F1064" t="str">
        <f t="shared" si="32"/>
        <v>(株)再エネ思考電力</v>
      </c>
      <c r="G1064" t="str">
        <f t="shared" si="33"/>
        <v>(株)再エネ思考電力_</v>
      </c>
    </row>
    <row r="1065" spans="1:7">
      <c r="A1065" t="s">
        <v>2230</v>
      </c>
      <c r="B1065" t="s">
        <v>2231</v>
      </c>
      <c r="D1065">
        <v>6.3199999999999997E-4</v>
      </c>
      <c r="E1065">
        <v>6.3199999999999997E-4</v>
      </c>
      <c r="F1065" t="str">
        <f t="shared" si="32"/>
        <v>(株)スマート</v>
      </c>
      <c r="G1065" t="str">
        <f t="shared" si="33"/>
        <v>(株)スマート_</v>
      </c>
    </row>
    <row r="1066" spans="1:7">
      <c r="A1066" t="s">
        <v>504</v>
      </c>
      <c r="B1066" t="s">
        <v>934</v>
      </c>
      <c r="D1066">
        <v>6.4400000000000004E-4</v>
      </c>
      <c r="E1066">
        <v>6.4400000000000004E-4</v>
      </c>
      <c r="F1066" t="str">
        <f t="shared" si="32"/>
        <v>(株)ジャパネットサービスイノベーション</v>
      </c>
      <c r="G1066" t="str">
        <f t="shared" si="33"/>
        <v>(株)ジャパネットサービスイノベーション_</v>
      </c>
    </row>
    <row r="1067" spans="1:7">
      <c r="A1067" t="s">
        <v>933</v>
      </c>
      <c r="B1067" t="s">
        <v>1900</v>
      </c>
      <c r="D1067">
        <v>7.2599999999999997E-4</v>
      </c>
      <c r="E1067">
        <v>7.2599999999999997E-4</v>
      </c>
      <c r="F1067" t="str">
        <f t="shared" si="32"/>
        <v>KBN(株)</v>
      </c>
      <c r="G1067" t="str">
        <f t="shared" si="33"/>
        <v>KBN(株)_</v>
      </c>
    </row>
    <row r="1068" spans="1:7">
      <c r="A1068" t="s">
        <v>503</v>
      </c>
      <c r="B1068" t="s">
        <v>932</v>
      </c>
      <c r="C1068" t="s">
        <v>365</v>
      </c>
      <c r="D1068">
        <v>0</v>
      </c>
      <c r="E1068">
        <v>0</v>
      </c>
      <c r="F1068" t="str">
        <f t="shared" si="32"/>
        <v>(株)しおさい電力</v>
      </c>
      <c r="G1068" t="str">
        <f t="shared" si="33"/>
        <v>(株)しおさい電力_メニューA</v>
      </c>
    </row>
    <row r="1069" spans="1:7">
      <c r="C1069" t="s">
        <v>886</v>
      </c>
      <c r="D1069">
        <v>0</v>
      </c>
      <c r="E1069">
        <v>0</v>
      </c>
      <c r="F1069" t="str">
        <f t="shared" si="32"/>
        <v>(株)しおさい電力</v>
      </c>
      <c r="G1069" t="str">
        <f t="shared" si="33"/>
        <v>(株)しおさい電力_メニューB</v>
      </c>
    </row>
    <row r="1070" spans="1:7">
      <c r="C1070" t="s">
        <v>898</v>
      </c>
      <c r="D1070">
        <v>4.1800000000000002E-4</v>
      </c>
      <c r="E1070">
        <v>4.1800000000000002E-4</v>
      </c>
      <c r="F1070" t="str">
        <f t="shared" si="32"/>
        <v>(株)しおさい電力</v>
      </c>
      <c r="G1070" t="str">
        <f t="shared" si="33"/>
        <v>(株)しおさい電力_メニューC(残差)</v>
      </c>
    </row>
    <row r="1071" spans="1:7">
      <c r="C1071" t="s">
        <v>885</v>
      </c>
      <c r="D1071">
        <v>3.6699999999999998E-4</v>
      </c>
      <c r="E1071">
        <v>3.6699999999999998E-4</v>
      </c>
      <c r="F1071" t="str">
        <f t="shared" si="32"/>
        <v>(株)しおさい電力</v>
      </c>
      <c r="G1071" t="str">
        <f t="shared" si="33"/>
        <v>(株)しおさい電力_(参考値)事業者全体</v>
      </c>
    </row>
    <row r="1072" spans="1:7">
      <c r="A1072" t="s">
        <v>502</v>
      </c>
      <c r="B1072" t="s">
        <v>931</v>
      </c>
      <c r="C1072" t="s">
        <v>365</v>
      </c>
      <c r="D1072">
        <v>0</v>
      </c>
      <c r="E1072">
        <v>0</v>
      </c>
      <c r="F1072" t="str">
        <f t="shared" si="32"/>
        <v>会津エナジー(株)</v>
      </c>
      <c r="G1072" t="str">
        <f t="shared" si="33"/>
        <v>会津エナジー(株)_メニューA</v>
      </c>
    </row>
    <row r="1073" spans="1:7">
      <c r="C1073" t="s">
        <v>886</v>
      </c>
      <c r="D1073">
        <v>0</v>
      </c>
      <c r="E1073">
        <v>0</v>
      </c>
      <c r="F1073" t="str">
        <f t="shared" si="32"/>
        <v>会津エナジー(株)</v>
      </c>
      <c r="G1073" t="str">
        <f t="shared" si="33"/>
        <v>会津エナジー(株)_メニューB</v>
      </c>
    </row>
    <row r="1074" spans="1:7">
      <c r="C1074" t="s">
        <v>921</v>
      </c>
      <c r="D1074">
        <v>0</v>
      </c>
      <c r="E1074">
        <v>0</v>
      </c>
      <c r="F1074" t="str">
        <f t="shared" si="32"/>
        <v>会津エナジー(株)</v>
      </c>
      <c r="G1074" t="str">
        <f t="shared" si="33"/>
        <v>会津エナジー(株)_メニューC</v>
      </c>
    </row>
    <row r="1075" spans="1:7">
      <c r="C1075" t="s">
        <v>920</v>
      </c>
      <c r="D1075">
        <v>0</v>
      </c>
      <c r="E1075">
        <v>0</v>
      </c>
      <c r="F1075" t="str">
        <f t="shared" si="32"/>
        <v>会津エナジー(株)</v>
      </c>
      <c r="G1075" t="str">
        <f t="shared" si="33"/>
        <v>会津エナジー(株)_メニューD</v>
      </c>
    </row>
    <row r="1076" spans="1:7">
      <c r="C1076" t="s">
        <v>919</v>
      </c>
      <c r="D1076">
        <v>0</v>
      </c>
      <c r="E1076">
        <v>0</v>
      </c>
      <c r="F1076" t="str">
        <f t="shared" si="32"/>
        <v>会津エナジー(株)</v>
      </c>
      <c r="G1076" t="str">
        <f t="shared" si="33"/>
        <v>会津エナジー(株)_メニューE</v>
      </c>
    </row>
    <row r="1077" spans="1:7">
      <c r="C1077" t="s">
        <v>918</v>
      </c>
      <c r="D1077">
        <v>0</v>
      </c>
      <c r="E1077">
        <v>0</v>
      </c>
      <c r="F1077" t="str">
        <f t="shared" si="32"/>
        <v>会津エナジー(株)</v>
      </c>
      <c r="G1077" t="str">
        <f t="shared" si="33"/>
        <v>会津エナジー(株)_メニューF</v>
      </c>
    </row>
    <row r="1078" spans="1:7">
      <c r="C1078" t="s">
        <v>1011</v>
      </c>
      <c r="D1078">
        <v>0</v>
      </c>
      <c r="E1078">
        <v>0</v>
      </c>
      <c r="F1078" t="str">
        <f t="shared" si="32"/>
        <v>会津エナジー(株)</v>
      </c>
      <c r="G1078" t="str">
        <f t="shared" si="33"/>
        <v>会津エナジー(株)_メニューG</v>
      </c>
    </row>
    <row r="1079" spans="1:7">
      <c r="C1079" t="s">
        <v>1010</v>
      </c>
      <c r="D1079">
        <v>0</v>
      </c>
      <c r="E1079">
        <v>0</v>
      </c>
      <c r="F1079" t="str">
        <f t="shared" si="32"/>
        <v>会津エナジー(株)</v>
      </c>
      <c r="G1079" t="str">
        <f t="shared" si="33"/>
        <v>会津エナジー(株)_メニューH</v>
      </c>
    </row>
    <row r="1080" spans="1:7">
      <c r="C1080" t="s">
        <v>1009</v>
      </c>
      <c r="D1080">
        <v>0</v>
      </c>
      <c r="E1080">
        <v>0</v>
      </c>
      <c r="F1080" t="str">
        <f t="shared" si="32"/>
        <v>会津エナジー(株)</v>
      </c>
      <c r="G1080" t="str">
        <f t="shared" si="33"/>
        <v>会津エナジー(株)_メニューI</v>
      </c>
    </row>
    <row r="1081" spans="1:7">
      <c r="C1081" t="s">
        <v>1021</v>
      </c>
      <c r="D1081">
        <v>0</v>
      </c>
      <c r="E1081">
        <v>0</v>
      </c>
      <c r="F1081" t="str">
        <f t="shared" si="32"/>
        <v>会津エナジー(株)</v>
      </c>
      <c r="G1081" t="str">
        <f t="shared" si="33"/>
        <v>会津エナジー(株)_メニューJ</v>
      </c>
    </row>
    <row r="1082" spans="1:7">
      <c r="C1082" t="s">
        <v>1024</v>
      </c>
      <c r="D1082">
        <v>0</v>
      </c>
      <c r="E1082">
        <v>0</v>
      </c>
      <c r="F1082" t="str">
        <f t="shared" si="32"/>
        <v>会津エナジー(株)</v>
      </c>
      <c r="G1082" t="str">
        <f t="shared" si="33"/>
        <v>会津エナジー(株)_メニューK</v>
      </c>
    </row>
    <row r="1083" spans="1:7">
      <c r="C1083" t="s">
        <v>1023</v>
      </c>
      <c r="D1083">
        <v>4.2200000000000001E-4</v>
      </c>
      <c r="E1083">
        <v>4.2200000000000001E-4</v>
      </c>
      <c r="F1083" t="str">
        <f t="shared" si="32"/>
        <v>会津エナジー(株)</v>
      </c>
      <c r="G1083" t="str">
        <f t="shared" si="33"/>
        <v>会津エナジー(株)_メニューL(残差)</v>
      </c>
    </row>
    <row r="1084" spans="1:7">
      <c r="C1084" t="s">
        <v>885</v>
      </c>
      <c r="D1084">
        <v>1.0000000000000001E-5</v>
      </c>
      <c r="E1084">
        <v>1.0000000000000001E-5</v>
      </c>
      <c r="F1084" t="str">
        <f t="shared" si="32"/>
        <v>会津エナジー(株)</v>
      </c>
      <c r="G1084" t="str">
        <f t="shared" si="33"/>
        <v>会津エナジー(株)_(参考値)事業者全体</v>
      </c>
    </row>
    <row r="1085" spans="1:7">
      <c r="A1085" t="s">
        <v>501</v>
      </c>
      <c r="B1085" t="s">
        <v>930</v>
      </c>
      <c r="C1085" t="s">
        <v>365</v>
      </c>
      <c r="D1085">
        <v>0</v>
      </c>
      <c r="E1085">
        <v>0</v>
      </c>
      <c r="F1085" t="str">
        <f t="shared" si="32"/>
        <v>うべ未来エネルギー(株)</v>
      </c>
      <c r="G1085" t="str">
        <f t="shared" si="33"/>
        <v>うべ未来エネルギー(株)_メニューA</v>
      </c>
    </row>
    <row r="1086" spans="1:7">
      <c r="C1086" t="s">
        <v>331</v>
      </c>
      <c r="D1086">
        <v>5.5599999999999996E-4</v>
      </c>
      <c r="E1086">
        <v>5.5599999999999996E-4</v>
      </c>
      <c r="F1086" t="str">
        <f t="shared" si="32"/>
        <v>うべ未来エネルギー(株)</v>
      </c>
      <c r="G1086" t="str">
        <f t="shared" si="33"/>
        <v>うべ未来エネルギー(株)_メニューB(残差)</v>
      </c>
    </row>
    <row r="1087" spans="1:7">
      <c r="C1087" t="s">
        <v>885</v>
      </c>
      <c r="D1087">
        <v>5.5000000000000003E-4</v>
      </c>
      <c r="E1087">
        <v>5.5000000000000003E-4</v>
      </c>
      <c r="F1087" t="str">
        <f t="shared" si="32"/>
        <v>うべ未来エネルギー(株)</v>
      </c>
      <c r="G1087" t="str">
        <f t="shared" si="33"/>
        <v>うべ未来エネルギー(株)_(参考値)事業者全体</v>
      </c>
    </row>
    <row r="1088" spans="1:7">
      <c r="A1088" t="s">
        <v>500</v>
      </c>
      <c r="B1088" t="s">
        <v>929</v>
      </c>
      <c r="D1088">
        <v>4.9600000000000002E-4</v>
      </c>
      <c r="E1088">
        <v>4.9600000000000002E-4</v>
      </c>
      <c r="F1088" t="str">
        <f t="shared" si="32"/>
        <v>永井自動車工業(株)</v>
      </c>
      <c r="G1088" t="str">
        <f t="shared" si="33"/>
        <v>永井自動車工業(株)_</v>
      </c>
    </row>
    <row r="1089" spans="1:7">
      <c r="A1089" t="s">
        <v>499</v>
      </c>
      <c r="B1089" t="s">
        <v>928</v>
      </c>
      <c r="D1089">
        <v>5.44E-4</v>
      </c>
      <c r="E1089">
        <v>5.44E-4</v>
      </c>
      <c r="F1089" t="str">
        <f t="shared" si="32"/>
        <v>陸前高田しみんエネルギー(株)</v>
      </c>
      <c r="G1089" t="str">
        <f t="shared" si="33"/>
        <v>陸前高田しみんエネルギー(株)_</v>
      </c>
    </row>
    <row r="1090" spans="1:7">
      <c r="A1090" t="s">
        <v>498</v>
      </c>
      <c r="B1090" t="s">
        <v>927</v>
      </c>
      <c r="D1090">
        <v>5.5400000000000002E-4</v>
      </c>
      <c r="E1090">
        <v>5.5400000000000002E-4</v>
      </c>
      <c r="F1090" t="str">
        <f t="shared" si="32"/>
        <v>(株)チャームドライフ</v>
      </c>
      <c r="G1090" t="str">
        <f t="shared" si="33"/>
        <v>(株)チャームドライフ_</v>
      </c>
    </row>
    <row r="1091" spans="1:7">
      <c r="A1091" t="s">
        <v>497</v>
      </c>
      <c r="B1091" t="s">
        <v>926</v>
      </c>
      <c r="C1091" t="s">
        <v>365</v>
      </c>
      <c r="D1091">
        <v>2.3E-5</v>
      </c>
      <c r="E1091">
        <v>2.3E-5</v>
      </c>
      <c r="F1091" t="str">
        <f t="shared" si="32"/>
        <v>スターティア(株)</v>
      </c>
      <c r="G1091" t="str">
        <f t="shared" si="33"/>
        <v>スターティア(株)_メニューA</v>
      </c>
    </row>
    <row r="1092" spans="1:7">
      <c r="C1092" t="s">
        <v>331</v>
      </c>
      <c r="D1092">
        <v>6.6100000000000002E-4</v>
      </c>
      <c r="E1092">
        <v>6.6100000000000002E-4</v>
      </c>
      <c r="F1092" t="str">
        <f t="shared" si="32"/>
        <v>スターティア(株)</v>
      </c>
      <c r="G1092" t="str">
        <f t="shared" si="33"/>
        <v>スターティア(株)_メニューB(残差)</v>
      </c>
    </row>
    <row r="1093" spans="1:7">
      <c r="C1093" t="s">
        <v>885</v>
      </c>
      <c r="D1093">
        <v>6.6E-4</v>
      </c>
      <c r="E1093">
        <v>6.6E-4</v>
      </c>
      <c r="F1093" t="str">
        <f t="shared" si="32"/>
        <v>スターティア(株)</v>
      </c>
      <c r="G1093" t="str">
        <f t="shared" si="33"/>
        <v>スターティア(株)_(参考値)事業者全体</v>
      </c>
    </row>
    <row r="1094" spans="1:7">
      <c r="A1094" t="s">
        <v>496</v>
      </c>
      <c r="B1094" t="s">
        <v>925</v>
      </c>
      <c r="D1094">
        <v>4.17E-4</v>
      </c>
      <c r="E1094">
        <v>3.68E-4</v>
      </c>
      <c r="F1094" t="str">
        <f t="shared" ref="F1094:F1157" si="34">IF(A1094="",F1093,B1094)</f>
        <v>東広島スマートエネルギー(株)</v>
      </c>
      <c r="G1094" t="str">
        <f t="shared" ref="G1094:G1157" si="35">F1094&amp;"_"&amp;C1094</f>
        <v>東広島スマートエネルギー(株)_</v>
      </c>
    </row>
    <row r="1095" spans="1:7">
      <c r="A1095" t="s">
        <v>495</v>
      </c>
      <c r="B1095" t="s">
        <v>924</v>
      </c>
      <c r="C1095" t="s">
        <v>365</v>
      </c>
      <c r="D1095">
        <v>3.5199999999999999E-4</v>
      </c>
      <c r="E1095">
        <v>3.5199999999999999E-4</v>
      </c>
      <c r="F1095" t="str">
        <f t="shared" si="34"/>
        <v>旭化成(株)</v>
      </c>
      <c r="G1095" t="str">
        <f t="shared" si="35"/>
        <v>旭化成(株)_メニューA</v>
      </c>
    </row>
    <row r="1096" spans="1:7">
      <c r="C1096" t="s">
        <v>886</v>
      </c>
      <c r="D1096">
        <v>5.9900000000000003E-4</v>
      </c>
      <c r="E1096">
        <v>5.9900000000000003E-4</v>
      </c>
      <c r="F1096" t="str">
        <f t="shared" si="34"/>
        <v>旭化成(株)</v>
      </c>
      <c r="G1096" t="str">
        <f t="shared" si="35"/>
        <v>旭化成(株)_メニューB</v>
      </c>
    </row>
    <row r="1097" spans="1:7">
      <c r="C1097" t="s">
        <v>921</v>
      </c>
      <c r="D1097">
        <v>3.77E-4</v>
      </c>
      <c r="E1097">
        <v>3.77E-4</v>
      </c>
      <c r="F1097" t="str">
        <f t="shared" si="34"/>
        <v>旭化成(株)</v>
      </c>
      <c r="G1097" t="str">
        <f t="shared" si="35"/>
        <v>旭化成(株)_メニューC</v>
      </c>
    </row>
    <row r="1098" spans="1:7">
      <c r="C1098" t="s">
        <v>920</v>
      </c>
      <c r="D1098">
        <v>3.5399999999999999E-4</v>
      </c>
      <c r="E1098">
        <v>3.5399999999999999E-4</v>
      </c>
      <c r="F1098" t="str">
        <f t="shared" si="34"/>
        <v>旭化成(株)</v>
      </c>
      <c r="G1098" t="str">
        <f t="shared" si="35"/>
        <v>旭化成(株)_メニューD</v>
      </c>
    </row>
    <row r="1099" spans="1:7">
      <c r="C1099" t="s">
        <v>919</v>
      </c>
      <c r="D1099">
        <v>3.6000000000000002E-4</v>
      </c>
      <c r="E1099">
        <v>3.6000000000000002E-4</v>
      </c>
      <c r="F1099" t="str">
        <f t="shared" si="34"/>
        <v>旭化成(株)</v>
      </c>
      <c r="G1099" t="str">
        <f t="shared" si="35"/>
        <v>旭化成(株)_メニューE</v>
      </c>
    </row>
    <row r="1100" spans="1:7">
      <c r="C1100" t="s">
        <v>918</v>
      </c>
      <c r="D1100">
        <v>0</v>
      </c>
      <c r="E1100">
        <v>0</v>
      </c>
      <c r="F1100" t="str">
        <f t="shared" si="34"/>
        <v>旭化成(株)</v>
      </c>
      <c r="G1100" t="str">
        <f t="shared" si="35"/>
        <v>旭化成(株)_メニューF</v>
      </c>
    </row>
    <row r="1101" spans="1:7">
      <c r="C1101" t="s">
        <v>1011</v>
      </c>
      <c r="D1101">
        <v>0</v>
      </c>
      <c r="E1101">
        <v>0</v>
      </c>
      <c r="F1101" t="str">
        <f t="shared" si="34"/>
        <v>旭化成(株)</v>
      </c>
      <c r="G1101" t="str">
        <f t="shared" si="35"/>
        <v>旭化成(株)_メニューG</v>
      </c>
    </row>
    <row r="1102" spans="1:7">
      <c r="C1102" t="s">
        <v>885</v>
      </c>
      <c r="D1102">
        <v>4.3199999999999998E-4</v>
      </c>
      <c r="E1102">
        <v>4.3199999999999998E-4</v>
      </c>
      <c r="F1102" t="str">
        <f t="shared" si="34"/>
        <v>旭化成(株)</v>
      </c>
      <c r="G1102" t="str">
        <f t="shared" si="35"/>
        <v>旭化成(株)_(参考値)事業者全体</v>
      </c>
    </row>
    <row r="1103" spans="1:7">
      <c r="A1103" t="s">
        <v>494</v>
      </c>
      <c r="B1103" t="s">
        <v>923</v>
      </c>
      <c r="D1103">
        <v>4.2900000000000002E-4</v>
      </c>
      <c r="E1103">
        <v>4.2900000000000002E-4</v>
      </c>
      <c r="F1103" t="str">
        <f t="shared" si="34"/>
        <v>京和ガス(株)</v>
      </c>
      <c r="G1103" t="str">
        <f t="shared" si="35"/>
        <v>京和ガス(株)_</v>
      </c>
    </row>
    <row r="1104" spans="1:7">
      <c r="A1104" t="s">
        <v>1764</v>
      </c>
      <c r="B1104" t="s">
        <v>1901</v>
      </c>
      <c r="D1104">
        <v>4.57E-4</v>
      </c>
      <c r="E1104">
        <v>4.57E-4</v>
      </c>
      <c r="F1104" t="str">
        <f t="shared" si="34"/>
        <v>KMパワー(株)</v>
      </c>
      <c r="G1104" t="str">
        <f t="shared" si="35"/>
        <v>KMパワー(株)_</v>
      </c>
    </row>
    <row r="1105" spans="1:7">
      <c r="A1105" t="s">
        <v>493</v>
      </c>
      <c r="B1105" t="s">
        <v>1902</v>
      </c>
      <c r="D1105">
        <v>6.2699999999999995E-4</v>
      </c>
      <c r="E1105">
        <v>6.2699999999999995E-4</v>
      </c>
      <c r="F1105" t="str">
        <f t="shared" si="34"/>
        <v>(株)Okazaki</v>
      </c>
      <c r="G1105" t="str">
        <f t="shared" si="35"/>
        <v>(株)Okazaki_</v>
      </c>
    </row>
    <row r="1106" spans="1:7">
      <c r="A1106" t="s">
        <v>492</v>
      </c>
      <c r="B1106" t="s">
        <v>922</v>
      </c>
      <c r="C1106" t="s">
        <v>365</v>
      </c>
      <c r="D1106">
        <v>0</v>
      </c>
      <c r="E1106">
        <v>0</v>
      </c>
      <c r="F1106" t="str">
        <f t="shared" si="34"/>
        <v>(株)エフオン</v>
      </c>
      <c r="G1106" t="str">
        <f t="shared" si="35"/>
        <v>(株)エフオン_メニューA</v>
      </c>
    </row>
    <row r="1107" spans="1:7">
      <c r="C1107" t="s">
        <v>886</v>
      </c>
      <c r="D1107">
        <v>1.74E-4</v>
      </c>
      <c r="E1107">
        <v>1.74E-4</v>
      </c>
      <c r="F1107" t="str">
        <f t="shared" si="34"/>
        <v>(株)エフオン</v>
      </c>
      <c r="G1107" t="str">
        <f t="shared" si="35"/>
        <v>(株)エフオン_メニューB</v>
      </c>
    </row>
    <row r="1108" spans="1:7">
      <c r="C1108" t="s">
        <v>921</v>
      </c>
      <c r="D1108">
        <v>2.6200000000000003E-4</v>
      </c>
      <c r="E1108">
        <v>2.6200000000000003E-4</v>
      </c>
      <c r="F1108" t="str">
        <f t="shared" si="34"/>
        <v>(株)エフオン</v>
      </c>
      <c r="G1108" t="str">
        <f t="shared" si="35"/>
        <v>(株)エフオン_メニューC</v>
      </c>
    </row>
    <row r="1109" spans="1:7">
      <c r="C1109" t="s">
        <v>920</v>
      </c>
      <c r="D1109">
        <v>3.48E-4</v>
      </c>
      <c r="E1109">
        <v>3.48E-4</v>
      </c>
      <c r="F1109" t="str">
        <f t="shared" si="34"/>
        <v>(株)エフオン</v>
      </c>
      <c r="G1109" t="str">
        <f t="shared" si="35"/>
        <v>(株)エフオン_メニューD</v>
      </c>
    </row>
    <row r="1110" spans="1:7">
      <c r="C1110" t="s">
        <v>885</v>
      </c>
      <c r="D1110">
        <v>1.01E-4</v>
      </c>
      <c r="E1110">
        <v>1.01E-4</v>
      </c>
      <c r="F1110" t="str">
        <f t="shared" si="34"/>
        <v>(株)エフオン</v>
      </c>
      <c r="G1110" t="str">
        <f t="shared" si="35"/>
        <v>(株)エフオン_(参考値)事業者全体</v>
      </c>
    </row>
    <row r="1111" spans="1:7">
      <c r="A1111" t="s">
        <v>491</v>
      </c>
      <c r="B1111" t="s">
        <v>917</v>
      </c>
      <c r="D1111">
        <v>3.2000000000000003E-4</v>
      </c>
      <c r="E1111">
        <v>3.2000000000000003E-4</v>
      </c>
      <c r="F1111" t="str">
        <f t="shared" si="34"/>
        <v>(株)岡崎さくら電力</v>
      </c>
      <c r="G1111" t="str">
        <f t="shared" si="35"/>
        <v>(株)岡崎さくら電力_</v>
      </c>
    </row>
    <row r="1112" spans="1:7">
      <c r="A1112" t="s">
        <v>490</v>
      </c>
      <c r="B1112" t="s">
        <v>2234</v>
      </c>
      <c r="D1112">
        <v>4.2499999999999998E-4</v>
      </c>
      <c r="E1112">
        <v>4.2499999999999998E-4</v>
      </c>
      <c r="F1112" t="str">
        <f t="shared" si="34"/>
        <v>旭マルヰ(株)(旧：旭マルヰガス(株))</v>
      </c>
      <c r="G1112" t="str">
        <f t="shared" si="35"/>
        <v>旭マルヰ(株)(旧：旭マルヰガス(株))_</v>
      </c>
    </row>
    <row r="1113" spans="1:7">
      <c r="A1113" t="s">
        <v>489</v>
      </c>
      <c r="B1113" t="s">
        <v>2235</v>
      </c>
      <c r="D1113">
        <v>0</v>
      </c>
      <c r="E1113">
        <v>0</v>
      </c>
      <c r="F1113" t="str">
        <f t="shared" si="34"/>
        <v>ENEOSリニューアブル・エナジー・ソリューションズ(株)(旧：JREトレーディング(株))</v>
      </c>
      <c r="G1113" t="str">
        <f t="shared" si="35"/>
        <v>ENEOSリニューアブル・エナジー・ソリューションズ(株)(旧：JREトレーディング(株))_</v>
      </c>
    </row>
    <row r="1114" spans="1:7">
      <c r="A1114" t="s">
        <v>488</v>
      </c>
      <c r="B1114" t="s">
        <v>1903</v>
      </c>
      <c r="D1114">
        <v>3.86E-4</v>
      </c>
      <c r="E1114">
        <v>3.86E-4</v>
      </c>
      <c r="F1114" t="str">
        <f t="shared" si="34"/>
        <v>Castleton Commodities Japan合同会社</v>
      </c>
      <c r="G1114" t="str">
        <f t="shared" si="35"/>
        <v>Castleton Commodities Japan合同会社_</v>
      </c>
    </row>
    <row r="1115" spans="1:7">
      <c r="A1115" t="s">
        <v>487</v>
      </c>
      <c r="B1115" t="s">
        <v>916</v>
      </c>
      <c r="D1115">
        <v>2.04E-4</v>
      </c>
      <c r="E1115">
        <v>2.04E-4</v>
      </c>
      <c r="F1115" t="str">
        <f t="shared" si="34"/>
        <v>神戸電力(株)</v>
      </c>
      <c r="G1115" t="str">
        <f t="shared" si="35"/>
        <v>神戸電力(株)_</v>
      </c>
    </row>
    <row r="1116" spans="1:7">
      <c r="A1116" t="s">
        <v>2236</v>
      </c>
      <c r="B1116" t="s">
        <v>2237</v>
      </c>
      <c r="D1116">
        <v>4.2200000000000001E-4</v>
      </c>
      <c r="E1116">
        <v>4.2200000000000001E-4</v>
      </c>
      <c r="F1116" t="str">
        <f t="shared" si="34"/>
        <v>Valhall合同会社</v>
      </c>
      <c r="G1116" t="str">
        <f t="shared" si="35"/>
        <v>Valhall合同会社_</v>
      </c>
    </row>
    <row r="1117" spans="1:7">
      <c r="A1117" t="s">
        <v>486</v>
      </c>
      <c r="B1117" t="s">
        <v>1904</v>
      </c>
      <c r="D1117">
        <v>5.6099999999999998E-4</v>
      </c>
      <c r="E1117">
        <v>5.6099999999999998E-4</v>
      </c>
      <c r="F1117" t="str">
        <f t="shared" si="34"/>
        <v>エア・ウォーター・ライフソリューション(株)</v>
      </c>
      <c r="G1117" t="str">
        <f t="shared" si="35"/>
        <v>エア・ウォーター・ライフソリューション(株)_</v>
      </c>
    </row>
    <row r="1118" spans="1:7">
      <c r="A1118" t="s">
        <v>485</v>
      </c>
      <c r="B1118" t="s">
        <v>915</v>
      </c>
      <c r="C1118" t="s">
        <v>365</v>
      </c>
      <c r="D1118">
        <v>3.4499999999999998E-4</v>
      </c>
      <c r="E1118">
        <v>3.4499999999999998E-4</v>
      </c>
      <c r="F1118" t="str">
        <f t="shared" si="34"/>
        <v>生活協同組合ひろしま</v>
      </c>
      <c r="G1118" t="str">
        <f t="shared" si="35"/>
        <v>生活協同組合ひろしま_メニューA</v>
      </c>
    </row>
    <row r="1119" spans="1:7">
      <c r="C1119" t="s">
        <v>331</v>
      </c>
      <c r="D1119">
        <v>2.7099999999999997E-4</v>
      </c>
      <c r="E1119">
        <v>2.7099999999999997E-4</v>
      </c>
      <c r="F1119" t="str">
        <f t="shared" si="34"/>
        <v>生活協同組合ひろしま</v>
      </c>
      <c r="G1119" t="str">
        <f t="shared" si="35"/>
        <v>生活協同組合ひろしま_メニューB(残差)</v>
      </c>
    </row>
    <row r="1120" spans="1:7">
      <c r="C1120" t="s">
        <v>885</v>
      </c>
      <c r="D1120">
        <v>2.72E-4</v>
      </c>
      <c r="E1120">
        <v>2.72E-4</v>
      </c>
      <c r="F1120" t="str">
        <f t="shared" si="34"/>
        <v>生活協同組合ひろしま</v>
      </c>
      <c r="G1120" t="str">
        <f t="shared" si="35"/>
        <v>生活協同組合ひろしま_(参考値)事業者全体</v>
      </c>
    </row>
    <row r="1121" spans="1:7">
      <c r="A1121" t="s">
        <v>484</v>
      </c>
      <c r="B1121" t="s">
        <v>2238</v>
      </c>
      <c r="D1121">
        <v>6.3299999999999999E-4</v>
      </c>
      <c r="E1121">
        <v>6.3299999999999999E-4</v>
      </c>
      <c r="F1121" t="str">
        <f t="shared" si="34"/>
        <v>(株)RenoLabo</v>
      </c>
      <c r="G1121" t="str">
        <f t="shared" si="35"/>
        <v>(株)RenoLabo_</v>
      </c>
    </row>
    <row r="1122" spans="1:7">
      <c r="A1122" t="s">
        <v>483</v>
      </c>
      <c r="B1122" t="s">
        <v>914</v>
      </c>
      <c r="D1122">
        <v>1.07E-4</v>
      </c>
      <c r="E1122">
        <v>1.07E-4</v>
      </c>
      <c r="F1122" t="str">
        <f t="shared" si="34"/>
        <v>アークエルテクノロジーズ(株)</v>
      </c>
      <c r="G1122" t="str">
        <f t="shared" si="35"/>
        <v>アークエルテクノロジーズ(株)_</v>
      </c>
    </row>
    <row r="1123" spans="1:7">
      <c r="A1123" t="s">
        <v>482</v>
      </c>
      <c r="B1123" t="s">
        <v>913</v>
      </c>
      <c r="D1123">
        <v>6.0400000000000004E-4</v>
      </c>
      <c r="E1123">
        <v>6.0400000000000004E-4</v>
      </c>
      <c r="F1123" t="str">
        <f t="shared" si="34"/>
        <v>エルメック(株)</v>
      </c>
      <c r="G1123" t="str">
        <f t="shared" si="35"/>
        <v>エルメック(株)_</v>
      </c>
    </row>
    <row r="1124" spans="1:7">
      <c r="A1124" t="s">
        <v>481</v>
      </c>
      <c r="B1124" t="s">
        <v>912</v>
      </c>
      <c r="D1124">
        <v>4.4099999999999999E-4</v>
      </c>
      <c r="E1124">
        <v>4.4099999999999999E-4</v>
      </c>
      <c r="F1124" t="str">
        <f t="shared" si="34"/>
        <v>(株)オズエナジー</v>
      </c>
      <c r="G1124" t="str">
        <f t="shared" si="35"/>
        <v>(株)オズエナジー_</v>
      </c>
    </row>
    <row r="1125" spans="1:7">
      <c r="A1125" t="s">
        <v>480</v>
      </c>
      <c r="B1125" t="s">
        <v>911</v>
      </c>
      <c r="D1125">
        <v>4.2700000000000002E-4</v>
      </c>
      <c r="E1125">
        <v>4.2700000000000002E-4</v>
      </c>
      <c r="F1125" t="str">
        <f t="shared" si="34"/>
        <v>レモンガス(株)</v>
      </c>
      <c r="G1125" t="str">
        <f t="shared" si="35"/>
        <v>レモンガス(株)_</v>
      </c>
    </row>
    <row r="1126" spans="1:7">
      <c r="A1126" t="s">
        <v>479</v>
      </c>
      <c r="B1126" t="s">
        <v>910</v>
      </c>
      <c r="D1126">
        <v>3.0600000000000001E-4</v>
      </c>
      <c r="E1126">
        <v>3.0600000000000001E-4</v>
      </c>
      <c r="F1126" t="str">
        <f t="shared" si="34"/>
        <v>(株)日本海水</v>
      </c>
      <c r="G1126" t="str">
        <f t="shared" si="35"/>
        <v>(株)日本海水_</v>
      </c>
    </row>
    <row r="1127" spans="1:7">
      <c r="A1127" t="s">
        <v>478</v>
      </c>
      <c r="B1127" t="s">
        <v>2239</v>
      </c>
      <c r="C1127" t="s">
        <v>365</v>
      </c>
      <c r="D1127">
        <v>0</v>
      </c>
      <c r="E1127">
        <v>0</v>
      </c>
      <c r="F1127" t="str">
        <f t="shared" si="34"/>
        <v>しろくま電力(株)</v>
      </c>
      <c r="G1127" t="str">
        <f t="shared" si="35"/>
        <v>しろくま電力(株)_メニューA</v>
      </c>
    </row>
    <row r="1128" spans="1:7">
      <c r="C1128" t="s">
        <v>886</v>
      </c>
      <c r="D1128">
        <v>3.9899999999999999E-4</v>
      </c>
      <c r="E1128">
        <v>3.9899999999999999E-4</v>
      </c>
      <c r="F1128" t="str">
        <f t="shared" si="34"/>
        <v>しろくま電力(株)</v>
      </c>
      <c r="G1128" t="str">
        <f t="shared" si="35"/>
        <v>しろくま電力(株)_メニューB</v>
      </c>
    </row>
    <row r="1129" spans="1:7">
      <c r="C1129" t="s">
        <v>898</v>
      </c>
      <c r="D1129">
        <v>5.3200000000000003E-4</v>
      </c>
      <c r="E1129">
        <v>5.3200000000000003E-4</v>
      </c>
      <c r="F1129" t="str">
        <f t="shared" si="34"/>
        <v>しろくま電力(株)</v>
      </c>
      <c r="G1129" t="str">
        <f t="shared" si="35"/>
        <v>しろくま電力(株)_メニューC(残差)</v>
      </c>
    </row>
    <row r="1130" spans="1:7">
      <c r="C1130" t="s">
        <v>885</v>
      </c>
      <c r="D1130">
        <v>1.5699999999999999E-4</v>
      </c>
      <c r="E1130">
        <v>1.5699999999999999E-4</v>
      </c>
      <c r="F1130" t="str">
        <f t="shared" si="34"/>
        <v>しろくま電力(株)</v>
      </c>
      <c r="G1130" t="str">
        <f t="shared" si="35"/>
        <v>しろくま電力(株)_(参考値)事業者全体</v>
      </c>
    </row>
    <row r="1131" spans="1:7">
      <c r="A1131" t="s">
        <v>477</v>
      </c>
      <c r="B1131" t="s">
        <v>909</v>
      </c>
      <c r="D1131">
        <v>4.8899999999999996E-4</v>
      </c>
      <c r="E1131">
        <v>4.8899999999999996E-4</v>
      </c>
      <c r="F1131" t="str">
        <f t="shared" si="34"/>
        <v>中小企業支援(株)</v>
      </c>
      <c r="G1131" t="str">
        <f t="shared" si="35"/>
        <v>中小企業支援(株)_</v>
      </c>
    </row>
    <row r="1132" spans="1:7">
      <c r="A1132" t="s">
        <v>476</v>
      </c>
      <c r="B1132" t="s">
        <v>908</v>
      </c>
      <c r="D1132">
        <v>6.1799999999999995E-4</v>
      </c>
      <c r="E1132">
        <v>6.1799999999999995E-4</v>
      </c>
      <c r="F1132" t="str">
        <f t="shared" si="34"/>
        <v>サントラベラーズサービス有限会社</v>
      </c>
      <c r="G1132" t="str">
        <f t="shared" si="35"/>
        <v>サントラベラーズサービス有限会社_</v>
      </c>
    </row>
    <row r="1133" spans="1:7">
      <c r="A1133" t="s">
        <v>475</v>
      </c>
      <c r="B1133" t="s">
        <v>907</v>
      </c>
      <c r="D1133">
        <v>3.8299999999999999E-4</v>
      </c>
      <c r="E1133">
        <v>3.8299999999999999E-4</v>
      </c>
      <c r="F1133" t="str">
        <f t="shared" si="34"/>
        <v>八千代エンジニヤリング(株)</v>
      </c>
      <c r="G1133" t="str">
        <f t="shared" si="35"/>
        <v>八千代エンジニヤリング(株)_</v>
      </c>
    </row>
    <row r="1134" spans="1:7">
      <c r="A1134" t="s">
        <v>474</v>
      </c>
      <c r="B1134" t="s">
        <v>906</v>
      </c>
      <c r="C1134" t="s">
        <v>365</v>
      </c>
      <c r="D1134">
        <v>0</v>
      </c>
      <c r="E1134">
        <v>0</v>
      </c>
      <c r="F1134" t="str">
        <f t="shared" si="34"/>
        <v>神楽電力(株)</v>
      </c>
      <c r="G1134" t="str">
        <f t="shared" si="35"/>
        <v>神楽電力(株)_メニューA</v>
      </c>
    </row>
    <row r="1135" spans="1:7">
      <c r="C1135" t="s">
        <v>886</v>
      </c>
      <c r="D1135">
        <v>0</v>
      </c>
      <c r="E1135">
        <v>0</v>
      </c>
      <c r="F1135" t="str">
        <f t="shared" si="34"/>
        <v>神楽電力(株)</v>
      </c>
      <c r="G1135" t="str">
        <f t="shared" si="35"/>
        <v>神楽電力(株)_メニューB</v>
      </c>
    </row>
    <row r="1136" spans="1:7">
      <c r="C1136" t="s">
        <v>898</v>
      </c>
      <c r="D1136">
        <v>5.9400000000000002E-4</v>
      </c>
      <c r="E1136">
        <v>5.9400000000000002E-4</v>
      </c>
      <c r="F1136" t="str">
        <f t="shared" si="34"/>
        <v>神楽電力(株)</v>
      </c>
      <c r="G1136" t="str">
        <f t="shared" si="35"/>
        <v>神楽電力(株)_メニューC(残差)</v>
      </c>
    </row>
    <row r="1137" spans="1:7">
      <c r="C1137" t="s">
        <v>885</v>
      </c>
      <c r="D1137">
        <v>2.0799999999999999E-4</v>
      </c>
      <c r="E1137">
        <v>2.0799999999999999E-4</v>
      </c>
      <c r="F1137" t="str">
        <f t="shared" si="34"/>
        <v>神楽電力(株)</v>
      </c>
      <c r="G1137" t="str">
        <f t="shared" si="35"/>
        <v>神楽電力(株)_(参考値)事業者全体</v>
      </c>
    </row>
    <row r="1138" spans="1:7">
      <c r="A1138" t="s">
        <v>473</v>
      </c>
      <c r="B1138" t="s">
        <v>905</v>
      </c>
      <c r="D1138">
        <v>4.3300000000000001E-4</v>
      </c>
      <c r="E1138">
        <v>4.3300000000000001E-4</v>
      </c>
      <c r="F1138" t="str">
        <f t="shared" si="34"/>
        <v>ゆきぐに新電力(株)</v>
      </c>
      <c r="G1138" t="str">
        <f t="shared" si="35"/>
        <v>ゆきぐに新電力(株)_</v>
      </c>
    </row>
    <row r="1139" spans="1:7">
      <c r="A1139" t="s">
        <v>472</v>
      </c>
      <c r="B1139" t="s">
        <v>904</v>
      </c>
      <c r="D1139">
        <v>3.0000000000000001E-6</v>
      </c>
      <c r="E1139">
        <v>3.0000000000000001E-6</v>
      </c>
      <c r="F1139" t="str">
        <f t="shared" si="34"/>
        <v>(株)ながさきサステナエナジー</v>
      </c>
      <c r="G1139" t="str">
        <f t="shared" si="35"/>
        <v>(株)ながさきサステナエナジー_</v>
      </c>
    </row>
    <row r="1140" spans="1:7">
      <c r="A1140" t="s">
        <v>1807</v>
      </c>
      <c r="B1140" t="s">
        <v>1805</v>
      </c>
      <c r="D1140">
        <v>3.6299999999999999E-4</v>
      </c>
      <c r="E1140">
        <v>3.6299999999999999E-4</v>
      </c>
      <c r="F1140" t="str">
        <f t="shared" si="34"/>
        <v>葛尾創生電力(株)</v>
      </c>
      <c r="G1140" t="str">
        <f t="shared" si="35"/>
        <v>葛尾創生電力(株)_</v>
      </c>
    </row>
    <row r="1141" spans="1:7">
      <c r="A1141" t="s">
        <v>1827</v>
      </c>
      <c r="B1141" t="s">
        <v>2240</v>
      </c>
      <c r="C1141" t="s">
        <v>365</v>
      </c>
      <c r="D1141">
        <v>0</v>
      </c>
      <c r="E1141">
        <v>0</v>
      </c>
      <c r="F1141" t="str">
        <f t="shared" si="34"/>
        <v>(株)EFでんき(旧：(株)ライフエナジー)</v>
      </c>
      <c r="G1141" t="str">
        <f t="shared" si="35"/>
        <v>(株)EFでんき(旧：(株)ライフエナジー)_メニューA</v>
      </c>
    </row>
    <row r="1142" spans="1:7">
      <c r="C1142" t="s">
        <v>886</v>
      </c>
      <c r="D1142">
        <v>1.2400000000000001E-4</v>
      </c>
      <c r="E1142">
        <v>1.2400000000000001E-4</v>
      </c>
      <c r="F1142" t="str">
        <f t="shared" si="34"/>
        <v>(株)EFでんき(旧：(株)ライフエナジー)</v>
      </c>
      <c r="G1142" t="str">
        <f t="shared" si="35"/>
        <v>(株)EFでんき(旧：(株)ライフエナジー)_メニューB</v>
      </c>
    </row>
    <row r="1143" spans="1:7">
      <c r="C1143" t="s">
        <v>898</v>
      </c>
      <c r="D1143">
        <v>0</v>
      </c>
      <c r="E1143">
        <v>0</v>
      </c>
      <c r="F1143" t="str">
        <f t="shared" si="34"/>
        <v>(株)EFでんき(旧：(株)ライフエナジー)</v>
      </c>
      <c r="G1143" t="str">
        <f t="shared" si="35"/>
        <v>(株)EFでんき(旧：(株)ライフエナジー)_メニューC(残差)</v>
      </c>
    </row>
    <row r="1144" spans="1:7">
      <c r="C1144" t="s">
        <v>885</v>
      </c>
      <c r="D1144">
        <v>0</v>
      </c>
      <c r="E1144">
        <v>0</v>
      </c>
      <c r="F1144" t="str">
        <f t="shared" si="34"/>
        <v>(株)EFでんき(旧：(株)ライフエナジー)</v>
      </c>
      <c r="G1144" t="str">
        <f t="shared" si="35"/>
        <v>(株)EFでんき(旧：(株)ライフエナジー)_(参考値)事業者全体</v>
      </c>
    </row>
    <row r="1145" spans="1:7">
      <c r="A1145" t="s">
        <v>471</v>
      </c>
      <c r="B1145" t="s">
        <v>903</v>
      </c>
      <c r="D1145">
        <v>4.2999999999999999E-4</v>
      </c>
      <c r="E1145">
        <v>4.2999999999999999E-4</v>
      </c>
      <c r="F1145" t="str">
        <f t="shared" si="34"/>
        <v>(株)グルーヴエナジー</v>
      </c>
      <c r="G1145" t="str">
        <f t="shared" si="35"/>
        <v>(株)グルーヴエナジー_</v>
      </c>
    </row>
    <row r="1146" spans="1:7">
      <c r="A1146" t="s">
        <v>470</v>
      </c>
      <c r="B1146" t="s">
        <v>902</v>
      </c>
      <c r="D1146">
        <v>5.1199999999999998E-4</v>
      </c>
      <c r="E1146">
        <v>5.1199999999999998E-4</v>
      </c>
      <c r="F1146" t="str">
        <f t="shared" si="34"/>
        <v>高知ニューエナジー(株)</v>
      </c>
      <c r="G1146" t="str">
        <f t="shared" si="35"/>
        <v>高知ニューエナジー(株)_</v>
      </c>
    </row>
    <row r="1147" spans="1:7">
      <c r="A1147" t="s">
        <v>469</v>
      </c>
      <c r="B1147" t="s">
        <v>901</v>
      </c>
      <c r="D1147">
        <v>4.64E-4</v>
      </c>
      <c r="E1147">
        <v>4.64E-4</v>
      </c>
      <c r="F1147" t="str">
        <f t="shared" si="34"/>
        <v>もみじ電力(株)</v>
      </c>
      <c r="G1147" t="str">
        <f t="shared" si="35"/>
        <v>もみじ電力(株)_</v>
      </c>
    </row>
    <row r="1148" spans="1:7">
      <c r="A1148" t="s">
        <v>468</v>
      </c>
      <c r="B1148" t="s">
        <v>900</v>
      </c>
      <c r="D1148">
        <v>5.1199999999999998E-4</v>
      </c>
      <c r="E1148">
        <v>5.1199999999999998E-4</v>
      </c>
      <c r="F1148" t="str">
        <f t="shared" si="34"/>
        <v>(株)縁人</v>
      </c>
      <c r="G1148" t="str">
        <f t="shared" si="35"/>
        <v>(株)縁人_</v>
      </c>
    </row>
    <row r="1149" spans="1:7">
      <c r="A1149" t="s">
        <v>467</v>
      </c>
      <c r="B1149" t="s">
        <v>1905</v>
      </c>
      <c r="D1149">
        <v>4.55E-4</v>
      </c>
      <c r="E1149">
        <v>4.55E-4</v>
      </c>
      <c r="F1149" t="str">
        <f t="shared" si="34"/>
        <v>T＆Tエナジー(株)</v>
      </c>
      <c r="G1149" t="str">
        <f t="shared" si="35"/>
        <v>T＆Tエナジー(株)_</v>
      </c>
    </row>
    <row r="1150" spans="1:7">
      <c r="A1150" t="s">
        <v>466</v>
      </c>
      <c r="B1150" t="s">
        <v>899</v>
      </c>
      <c r="C1150" t="s">
        <v>365</v>
      </c>
      <c r="D1150">
        <v>0</v>
      </c>
      <c r="E1150">
        <v>0</v>
      </c>
      <c r="F1150" t="str">
        <f t="shared" si="34"/>
        <v>(株)ルーク</v>
      </c>
      <c r="G1150" t="str">
        <f t="shared" si="35"/>
        <v>(株)ルーク_メニューA</v>
      </c>
    </row>
    <row r="1151" spans="1:7">
      <c r="C1151" t="s">
        <v>331</v>
      </c>
      <c r="D1151">
        <v>4.2999999999999999E-4</v>
      </c>
      <c r="E1151">
        <v>4.2999999999999999E-4</v>
      </c>
      <c r="F1151" t="str">
        <f t="shared" si="34"/>
        <v>(株)ルーク</v>
      </c>
      <c r="G1151" t="str">
        <f t="shared" si="35"/>
        <v>(株)ルーク_メニューB(残差)</v>
      </c>
    </row>
    <row r="1152" spans="1:7">
      <c r="C1152" t="s">
        <v>885</v>
      </c>
      <c r="D1152">
        <v>4.0900000000000002E-4</v>
      </c>
      <c r="E1152">
        <v>4.0900000000000002E-4</v>
      </c>
      <c r="F1152" t="str">
        <f t="shared" si="34"/>
        <v>(株)ルーク</v>
      </c>
      <c r="G1152" t="str">
        <f t="shared" si="35"/>
        <v>(株)ルーク_(参考値)事業者全体</v>
      </c>
    </row>
    <row r="1153" spans="1:7">
      <c r="A1153" t="s">
        <v>465</v>
      </c>
      <c r="B1153" t="s">
        <v>897</v>
      </c>
      <c r="D1153">
        <v>0</v>
      </c>
      <c r="E1153">
        <v>0</v>
      </c>
      <c r="F1153" t="str">
        <f t="shared" si="34"/>
        <v>かけがわ報徳パワー(株)</v>
      </c>
      <c r="G1153" t="str">
        <f t="shared" si="35"/>
        <v>かけがわ報徳パワー(株)_</v>
      </c>
    </row>
    <row r="1154" spans="1:7">
      <c r="A1154" t="s">
        <v>464</v>
      </c>
      <c r="B1154" t="s">
        <v>1906</v>
      </c>
      <c r="D1154">
        <v>6.2100000000000002E-4</v>
      </c>
      <c r="E1154">
        <v>6.2100000000000002E-4</v>
      </c>
      <c r="F1154" t="str">
        <f t="shared" si="34"/>
        <v>SustainableEnergy(株)</v>
      </c>
      <c r="G1154" t="str">
        <f t="shared" si="35"/>
        <v>SustainableEnergy(株)_</v>
      </c>
    </row>
    <row r="1155" spans="1:7">
      <c r="A1155" t="s">
        <v>463</v>
      </c>
      <c r="B1155" t="s">
        <v>896</v>
      </c>
      <c r="D1155">
        <v>2.4600000000000002E-4</v>
      </c>
      <c r="E1155">
        <v>2.4600000000000002E-4</v>
      </c>
      <c r="F1155" t="str">
        <f t="shared" si="34"/>
        <v>穂の国とよはし電力(株)</v>
      </c>
      <c r="G1155" t="str">
        <f t="shared" si="35"/>
        <v>穂の国とよはし電力(株)_</v>
      </c>
    </row>
    <row r="1156" spans="1:7">
      <c r="A1156" t="s">
        <v>462</v>
      </c>
      <c r="B1156" t="s">
        <v>895</v>
      </c>
      <c r="D1156">
        <v>5.6499999999999996E-4</v>
      </c>
      <c r="E1156">
        <v>5.6499999999999996E-4</v>
      </c>
      <c r="F1156" t="str">
        <f t="shared" si="34"/>
        <v>イワタニセントラル北海道(株)</v>
      </c>
      <c r="G1156" t="str">
        <f t="shared" si="35"/>
        <v>イワタニセントラル北海道(株)_</v>
      </c>
    </row>
    <row r="1157" spans="1:7">
      <c r="A1157" t="s">
        <v>461</v>
      </c>
      <c r="B1157" t="s">
        <v>894</v>
      </c>
      <c r="C1157" t="s">
        <v>365</v>
      </c>
      <c r="D1157">
        <v>2.63E-4</v>
      </c>
      <c r="E1157">
        <v>2.63E-4</v>
      </c>
      <c r="F1157" t="str">
        <f t="shared" si="34"/>
        <v>ホームタウンエナジー(株)</v>
      </c>
      <c r="G1157" t="str">
        <f t="shared" si="35"/>
        <v>ホームタウンエナジー(株)_メニューA</v>
      </c>
    </row>
    <row r="1158" spans="1:7">
      <c r="C1158" t="s">
        <v>331</v>
      </c>
      <c r="D1158">
        <v>5.7899999999999998E-4</v>
      </c>
      <c r="E1158">
        <v>5.7899999999999998E-4</v>
      </c>
      <c r="F1158" t="str">
        <f t="shared" ref="F1158:F1221" si="36">IF(A1158="",F1157,B1158)</f>
        <v>ホームタウンエナジー(株)</v>
      </c>
      <c r="G1158" t="str">
        <f t="shared" ref="G1158:G1221" si="37">F1158&amp;"_"&amp;C1158</f>
        <v>ホームタウンエナジー(株)_メニューB(残差)</v>
      </c>
    </row>
    <row r="1159" spans="1:7">
      <c r="C1159" t="s">
        <v>885</v>
      </c>
      <c r="D1159">
        <v>5.4600000000000004E-4</v>
      </c>
      <c r="E1159">
        <v>5.4600000000000004E-4</v>
      </c>
      <c r="F1159" t="str">
        <f t="shared" si="36"/>
        <v>ホームタウンエナジー(株)</v>
      </c>
      <c r="G1159" t="str">
        <f t="shared" si="37"/>
        <v>ホームタウンエナジー(株)_(参考値)事業者全体</v>
      </c>
    </row>
    <row r="1160" spans="1:7">
      <c r="A1160" t="s">
        <v>460</v>
      </c>
      <c r="B1160" t="s">
        <v>893</v>
      </c>
      <c r="D1160">
        <v>6.6200000000000005E-4</v>
      </c>
      <c r="E1160">
        <v>6.6200000000000005E-4</v>
      </c>
      <c r="F1160" t="str">
        <f t="shared" si="36"/>
        <v>(株)彩の国でんき</v>
      </c>
      <c r="G1160" t="str">
        <f t="shared" si="37"/>
        <v>(株)彩の国でんき_</v>
      </c>
    </row>
    <row r="1161" spans="1:7">
      <c r="A1161" t="s">
        <v>1824</v>
      </c>
      <c r="B1161" t="s">
        <v>1822</v>
      </c>
      <c r="D1161">
        <v>5.8299999999999997E-4</v>
      </c>
      <c r="E1161">
        <v>5.8299999999999997E-4</v>
      </c>
      <c r="F1161" t="str">
        <f t="shared" si="36"/>
        <v>(株)みやきエネルギー</v>
      </c>
      <c r="G1161" t="str">
        <f t="shared" si="37"/>
        <v>(株)みやきエネルギー_</v>
      </c>
    </row>
    <row r="1162" spans="1:7">
      <c r="A1162" t="s">
        <v>459</v>
      </c>
      <c r="B1162" t="s">
        <v>1907</v>
      </c>
      <c r="D1162">
        <v>5.5400000000000002E-4</v>
      </c>
      <c r="E1162">
        <v>5.5400000000000002E-4</v>
      </c>
      <c r="F1162" t="str">
        <f t="shared" si="36"/>
        <v>(株)クリーンベンチャー21</v>
      </c>
      <c r="G1162" t="str">
        <f t="shared" si="37"/>
        <v>(株)クリーンベンチャー21_</v>
      </c>
    </row>
    <row r="1163" spans="1:7">
      <c r="A1163" t="s">
        <v>458</v>
      </c>
      <c r="B1163" t="s">
        <v>892</v>
      </c>
      <c r="D1163">
        <v>6.0300000000000002E-4</v>
      </c>
      <c r="E1163">
        <v>6.0300000000000002E-4</v>
      </c>
      <c r="F1163" t="str">
        <f t="shared" si="36"/>
        <v>三河商事(株)</v>
      </c>
      <c r="G1163" t="str">
        <f t="shared" si="37"/>
        <v>三河商事(株)_</v>
      </c>
    </row>
    <row r="1164" spans="1:7">
      <c r="A1164" t="s">
        <v>457</v>
      </c>
      <c r="B1164" t="s">
        <v>891</v>
      </c>
      <c r="D1164">
        <v>5.8100000000000003E-4</v>
      </c>
      <c r="E1164">
        <v>5.8100000000000003E-4</v>
      </c>
      <c r="F1164" t="str">
        <f t="shared" si="36"/>
        <v>沖縄新エネ開発(株)</v>
      </c>
      <c r="G1164" t="str">
        <f t="shared" si="37"/>
        <v>沖縄新エネ開発(株)_</v>
      </c>
    </row>
    <row r="1165" spans="1:7">
      <c r="A1165" t="s">
        <v>456</v>
      </c>
      <c r="B1165" t="s">
        <v>890</v>
      </c>
      <c r="D1165">
        <v>4.0099999999999999E-4</v>
      </c>
      <c r="E1165">
        <v>4.0099999999999999E-4</v>
      </c>
      <c r="F1165" t="str">
        <f t="shared" si="36"/>
        <v>(株)ほくだん</v>
      </c>
      <c r="G1165" t="str">
        <f t="shared" si="37"/>
        <v>(株)ほくだん_</v>
      </c>
    </row>
    <row r="1166" spans="1:7">
      <c r="A1166" t="s">
        <v>1787</v>
      </c>
      <c r="B1166" t="s">
        <v>1785</v>
      </c>
      <c r="D1166">
        <v>4.06E-4</v>
      </c>
      <c r="E1166">
        <v>4.06E-4</v>
      </c>
      <c r="F1166" t="str">
        <f t="shared" si="36"/>
        <v>(株)エスコ</v>
      </c>
      <c r="G1166" t="str">
        <f t="shared" si="37"/>
        <v>(株)エスコ_</v>
      </c>
    </row>
    <row r="1167" spans="1:7">
      <c r="A1167" t="s">
        <v>2242</v>
      </c>
      <c r="B1167" t="s">
        <v>2243</v>
      </c>
      <c r="D1167">
        <v>3.88E-4</v>
      </c>
      <c r="E1167">
        <v>3.88E-4</v>
      </c>
      <c r="F1167" t="str">
        <f t="shared" si="36"/>
        <v>(株)Qvou</v>
      </c>
      <c r="G1167" t="str">
        <f t="shared" si="37"/>
        <v>(株)Qvou_</v>
      </c>
    </row>
    <row r="1168" spans="1:7">
      <c r="A1168" t="s">
        <v>2244</v>
      </c>
      <c r="B1168" t="s">
        <v>2245</v>
      </c>
      <c r="C1168" t="s">
        <v>365</v>
      </c>
      <c r="D1168">
        <v>0</v>
      </c>
      <c r="E1168">
        <v>0</v>
      </c>
      <c r="F1168" t="str">
        <f t="shared" si="36"/>
        <v>住友商事(株)</v>
      </c>
      <c r="G1168" t="str">
        <f t="shared" si="37"/>
        <v>住友商事(株)_メニューA</v>
      </c>
    </row>
    <row r="1169" spans="1:7">
      <c r="C1169" t="s">
        <v>331</v>
      </c>
      <c r="D1169">
        <v>3.77E-4</v>
      </c>
      <c r="E1169">
        <v>3.77E-4</v>
      </c>
      <c r="F1169" t="str">
        <f t="shared" si="36"/>
        <v>住友商事(株)</v>
      </c>
      <c r="G1169" t="str">
        <f t="shared" si="37"/>
        <v>住友商事(株)_メニューB(残差)</v>
      </c>
    </row>
    <row r="1170" spans="1:7">
      <c r="C1170" t="s">
        <v>885</v>
      </c>
      <c r="D1170">
        <v>3.6999999999999999E-4</v>
      </c>
      <c r="E1170">
        <v>3.6999999999999999E-4</v>
      </c>
      <c r="F1170" t="str">
        <f t="shared" si="36"/>
        <v>住友商事(株)</v>
      </c>
      <c r="G1170" t="str">
        <f t="shared" si="37"/>
        <v>住友商事(株)_(参考値)事業者全体</v>
      </c>
    </row>
    <row r="1171" spans="1:7">
      <c r="A1171" t="s">
        <v>455</v>
      </c>
      <c r="B1171" t="s">
        <v>889</v>
      </c>
      <c r="D1171">
        <v>6.2699999999999995E-4</v>
      </c>
      <c r="E1171">
        <v>6.2699999999999995E-4</v>
      </c>
      <c r="F1171" t="str">
        <f t="shared" si="36"/>
        <v>(株)丸の内電力</v>
      </c>
      <c r="G1171" t="str">
        <f t="shared" si="37"/>
        <v>(株)丸の内電力_</v>
      </c>
    </row>
    <row r="1172" spans="1:7">
      <c r="A1172" t="s">
        <v>454</v>
      </c>
      <c r="B1172" t="s">
        <v>888</v>
      </c>
      <c r="D1172">
        <v>4.6799999999999999E-4</v>
      </c>
      <c r="E1172">
        <v>4.6799999999999999E-4</v>
      </c>
      <c r="F1172" t="str">
        <f t="shared" si="36"/>
        <v>(株)中京電力</v>
      </c>
      <c r="G1172" t="str">
        <f t="shared" si="37"/>
        <v>(株)中京電力_</v>
      </c>
    </row>
    <row r="1173" spans="1:7">
      <c r="A1173" t="s">
        <v>453</v>
      </c>
      <c r="B1173" t="s">
        <v>887</v>
      </c>
      <c r="D1173">
        <v>4.7600000000000002E-4</v>
      </c>
      <c r="E1173">
        <v>4.7600000000000002E-4</v>
      </c>
      <c r="F1173" t="str">
        <f t="shared" si="36"/>
        <v>(株)クオリティプラス</v>
      </c>
      <c r="G1173" t="str">
        <f t="shared" si="37"/>
        <v>(株)クオリティプラス_</v>
      </c>
    </row>
    <row r="1174" spans="1:7">
      <c r="A1174" t="s">
        <v>452</v>
      </c>
      <c r="B1174" t="s">
        <v>1908</v>
      </c>
      <c r="C1174" t="s">
        <v>365</v>
      </c>
      <c r="D1174">
        <v>4.0999999999999999E-4</v>
      </c>
      <c r="E1174">
        <v>4.0999999999999999E-4</v>
      </c>
      <c r="F1174" t="str">
        <f t="shared" si="36"/>
        <v>Y.W.C.(株)</v>
      </c>
      <c r="G1174" t="str">
        <f t="shared" si="37"/>
        <v>Y.W.C.(株)_メニューA</v>
      </c>
    </row>
    <row r="1175" spans="1:7">
      <c r="C1175" t="s">
        <v>331</v>
      </c>
      <c r="D1175">
        <v>4.2499999999999998E-4</v>
      </c>
      <c r="E1175">
        <v>4.2499999999999998E-4</v>
      </c>
      <c r="F1175" t="str">
        <f t="shared" si="36"/>
        <v>Y.W.C.(株)</v>
      </c>
      <c r="G1175" t="str">
        <f t="shared" si="37"/>
        <v>Y.W.C.(株)_メニューB(残差)</v>
      </c>
    </row>
    <row r="1176" spans="1:7">
      <c r="C1176" t="s">
        <v>885</v>
      </c>
      <c r="D1176">
        <v>4.2099999999999999E-4</v>
      </c>
      <c r="E1176">
        <v>4.2099999999999999E-4</v>
      </c>
      <c r="F1176" t="str">
        <f t="shared" si="36"/>
        <v>Y.W.C.(株)</v>
      </c>
      <c r="G1176" t="str">
        <f t="shared" si="37"/>
        <v>Y.W.C.(株)_(参考値)事業者全体</v>
      </c>
    </row>
    <row r="1177" spans="1:7">
      <c r="A1177" t="s">
        <v>1779</v>
      </c>
      <c r="B1177" t="s">
        <v>1909</v>
      </c>
      <c r="D1177">
        <v>6.2299999999999996E-4</v>
      </c>
      <c r="E1177">
        <v>6.2299999999999996E-4</v>
      </c>
      <c r="F1177" t="str">
        <f t="shared" si="36"/>
        <v>(株)MTエナジー</v>
      </c>
      <c r="G1177" t="str">
        <f t="shared" si="37"/>
        <v>(株)MTエナジー_</v>
      </c>
    </row>
    <row r="1178" spans="1:7">
      <c r="A1178" t="s">
        <v>451</v>
      </c>
      <c r="B1178" t="s">
        <v>1910</v>
      </c>
      <c r="C1178" t="s">
        <v>365</v>
      </c>
      <c r="D1178">
        <v>0</v>
      </c>
      <c r="E1178">
        <v>0</v>
      </c>
      <c r="F1178" t="str">
        <f t="shared" si="36"/>
        <v>TGオクトパスエナジー(株)</v>
      </c>
      <c r="G1178" t="str">
        <f t="shared" si="37"/>
        <v>TGオクトパスエナジー(株)_メニューA</v>
      </c>
    </row>
    <row r="1179" spans="1:7">
      <c r="C1179" t="s">
        <v>886</v>
      </c>
      <c r="D1179">
        <v>2.9999999999999997E-4</v>
      </c>
      <c r="E1179">
        <v>2.9999999999999997E-4</v>
      </c>
      <c r="F1179" t="str">
        <f t="shared" si="36"/>
        <v>TGオクトパスエナジー(株)</v>
      </c>
      <c r="G1179" t="str">
        <f t="shared" si="37"/>
        <v>TGオクトパスエナジー(株)_メニューB</v>
      </c>
    </row>
    <row r="1180" spans="1:7">
      <c r="C1180" t="s">
        <v>885</v>
      </c>
      <c r="D1180">
        <v>4.6E-5</v>
      </c>
      <c r="E1180">
        <v>4.6E-5</v>
      </c>
      <c r="F1180" t="str">
        <f t="shared" si="36"/>
        <v>TGオクトパスエナジー(株)</v>
      </c>
      <c r="G1180" t="str">
        <f t="shared" si="37"/>
        <v>TGオクトパスエナジー(株)_(参考値)事業者全体</v>
      </c>
    </row>
    <row r="1181" spans="1:7">
      <c r="A1181" t="s">
        <v>449</v>
      </c>
      <c r="B1181" t="s">
        <v>884</v>
      </c>
      <c r="C1181" t="s">
        <v>365</v>
      </c>
      <c r="D1181">
        <v>0</v>
      </c>
      <c r="E1181">
        <v>0</v>
      </c>
      <c r="F1181" t="str">
        <f t="shared" si="36"/>
        <v>東北電力フロンティア(株)</v>
      </c>
      <c r="G1181" t="str">
        <f t="shared" si="37"/>
        <v>東北電力フロンティア(株)_メニューA</v>
      </c>
    </row>
    <row r="1182" spans="1:7">
      <c r="C1182" t="s">
        <v>331</v>
      </c>
      <c r="D1182">
        <v>5.2899999999999996E-4</v>
      </c>
      <c r="E1182">
        <v>5.2899999999999996E-4</v>
      </c>
      <c r="F1182" t="str">
        <f t="shared" si="36"/>
        <v>東北電力フロンティア(株)</v>
      </c>
      <c r="G1182" t="str">
        <f t="shared" si="37"/>
        <v>東北電力フロンティア(株)_メニューB(残差)</v>
      </c>
    </row>
    <row r="1183" spans="1:7">
      <c r="C1183" t="s">
        <v>885</v>
      </c>
      <c r="D1183">
        <v>5.2700000000000002E-4</v>
      </c>
      <c r="E1183">
        <v>5.2700000000000002E-4</v>
      </c>
      <c r="F1183" t="str">
        <f t="shared" si="36"/>
        <v>東北電力フロンティア(株)</v>
      </c>
      <c r="G1183" t="str">
        <f t="shared" si="37"/>
        <v>東北電力フロンティア(株)_(参考値)事業者全体</v>
      </c>
    </row>
    <row r="1184" spans="1:7">
      <c r="A1184" t="s">
        <v>448</v>
      </c>
      <c r="B1184" t="s">
        <v>883</v>
      </c>
      <c r="D1184">
        <v>4.3300000000000001E-4</v>
      </c>
      <c r="E1184">
        <v>4.3300000000000001E-4</v>
      </c>
      <c r="F1184" t="str">
        <f t="shared" si="36"/>
        <v>(株)ファラデー</v>
      </c>
      <c r="G1184" t="str">
        <f t="shared" si="37"/>
        <v>(株)ファラデー_</v>
      </c>
    </row>
    <row r="1185" spans="1:7">
      <c r="A1185" t="s">
        <v>1911</v>
      </c>
      <c r="B1185" t="s">
        <v>1912</v>
      </c>
      <c r="D1185">
        <v>0</v>
      </c>
      <c r="E1185">
        <v>0</v>
      </c>
      <c r="F1185" t="str">
        <f t="shared" si="36"/>
        <v>三菱HCキャピタルエナジー(株)</v>
      </c>
      <c r="G1185" t="str">
        <f t="shared" si="37"/>
        <v>三菱HCキャピタルエナジー(株)_</v>
      </c>
    </row>
    <row r="1186" spans="1:7">
      <c r="A1186" t="s">
        <v>1913</v>
      </c>
      <c r="B1186" t="s">
        <v>1914</v>
      </c>
      <c r="D1186">
        <v>6.3199999999999997E-4</v>
      </c>
      <c r="E1186">
        <v>6.3199999999999997E-4</v>
      </c>
      <c r="F1186" t="str">
        <f t="shared" si="36"/>
        <v>(株)Meisin</v>
      </c>
      <c r="G1186" t="str">
        <f t="shared" si="37"/>
        <v>(株)Meisin_</v>
      </c>
    </row>
    <row r="1187" spans="1:7">
      <c r="A1187" t="s">
        <v>1798</v>
      </c>
      <c r="B1187" t="s">
        <v>1796</v>
      </c>
      <c r="D1187">
        <v>3.9999999999999998E-6</v>
      </c>
      <c r="E1187">
        <v>3.9999999999999998E-6</v>
      </c>
      <c r="F1187" t="str">
        <f t="shared" si="36"/>
        <v>大塚ビジネスサポート(株)</v>
      </c>
      <c r="G1187" t="str">
        <f t="shared" si="37"/>
        <v>大塚ビジネスサポート(株)_</v>
      </c>
    </row>
    <row r="1188" spans="1:7">
      <c r="A1188" t="s">
        <v>447</v>
      </c>
      <c r="B1188" t="s">
        <v>882</v>
      </c>
      <c r="D1188">
        <v>7.1199999999999996E-4</v>
      </c>
      <c r="E1188">
        <v>7.1199999999999996E-4</v>
      </c>
      <c r="F1188" t="str">
        <f t="shared" si="36"/>
        <v>出雲ケーブルビジョン(株)</v>
      </c>
      <c r="G1188" t="str">
        <f t="shared" si="37"/>
        <v>出雲ケーブルビジョン(株)_</v>
      </c>
    </row>
    <row r="1189" spans="1:7">
      <c r="A1189" t="s">
        <v>446</v>
      </c>
      <c r="B1189" t="s">
        <v>881</v>
      </c>
      <c r="D1189">
        <v>9.8999999999999994E-5</v>
      </c>
      <c r="E1189">
        <v>9.8999999999999994E-5</v>
      </c>
      <c r="F1189" t="str">
        <f t="shared" si="36"/>
        <v>いずも縁結び電力(株)</v>
      </c>
      <c r="G1189" t="str">
        <f t="shared" si="37"/>
        <v>いずも縁結び電力(株)_</v>
      </c>
    </row>
    <row r="1190" spans="1:7">
      <c r="A1190" t="s">
        <v>1790</v>
      </c>
      <c r="B1190" t="s">
        <v>1788</v>
      </c>
      <c r="C1190" t="s">
        <v>365</v>
      </c>
      <c r="D1190">
        <v>2.6600000000000001E-4</v>
      </c>
      <c r="E1190">
        <v>2.6600000000000001E-4</v>
      </c>
      <c r="F1190" t="str">
        <f t="shared" si="36"/>
        <v>恵那電力(株)</v>
      </c>
      <c r="G1190" t="str">
        <f t="shared" si="37"/>
        <v>恵那電力(株)_メニューA</v>
      </c>
    </row>
    <row r="1191" spans="1:7">
      <c r="C1191" t="s">
        <v>331</v>
      </c>
      <c r="D1191">
        <v>3.4499999999999998E-4</v>
      </c>
      <c r="E1191">
        <v>3.4499999999999998E-4</v>
      </c>
      <c r="F1191" t="str">
        <f t="shared" si="36"/>
        <v>恵那電力(株)</v>
      </c>
      <c r="G1191" t="str">
        <f t="shared" si="37"/>
        <v>恵那電力(株)_メニューB(残差)</v>
      </c>
    </row>
    <row r="1192" spans="1:7">
      <c r="C1192" t="s">
        <v>885</v>
      </c>
      <c r="D1192">
        <v>3.3599999999999998E-4</v>
      </c>
      <c r="E1192">
        <v>3.3599999999999998E-4</v>
      </c>
      <c r="F1192" t="str">
        <f t="shared" si="36"/>
        <v>恵那電力(株)</v>
      </c>
      <c r="G1192" t="str">
        <f t="shared" si="37"/>
        <v>恵那電力(株)_(参考値)事業者全体</v>
      </c>
    </row>
    <row r="1193" spans="1:7">
      <c r="A1193" t="s">
        <v>445</v>
      </c>
      <c r="B1193" t="s">
        <v>880</v>
      </c>
      <c r="C1193" t="s">
        <v>365</v>
      </c>
      <c r="D1193">
        <v>0</v>
      </c>
      <c r="E1193">
        <v>0</v>
      </c>
      <c r="F1193" t="str">
        <f t="shared" si="36"/>
        <v>宇都宮ライトパワー(株)</v>
      </c>
      <c r="G1193" t="str">
        <f t="shared" si="37"/>
        <v>宇都宮ライトパワー(株)_メニューA</v>
      </c>
    </row>
    <row r="1194" spans="1:7">
      <c r="C1194" t="s">
        <v>331</v>
      </c>
      <c r="D1194">
        <v>3.6099999999999999E-4</v>
      </c>
      <c r="E1194">
        <v>3.6099999999999999E-4</v>
      </c>
      <c r="F1194" t="str">
        <f t="shared" si="36"/>
        <v>宇都宮ライトパワー(株)</v>
      </c>
      <c r="G1194" t="str">
        <f t="shared" si="37"/>
        <v>宇都宮ライトパワー(株)_メニューB(残差)</v>
      </c>
    </row>
    <row r="1195" spans="1:7">
      <c r="C1195" t="s">
        <v>885</v>
      </c>
      <c r="D1195">
        <v>3.1100000000000002E-4</v>
      </c>
      <c r="E1195">
        <v>3.1100000000000002E-4</v>
      </c>
      <c r="F1195" t="str">
        <f t="shared" si="36"/>
        <v>宇都宮ライトパワー(株)</v>
      </c>
      <c r="G1195" t="str">
        <f t="shared" si="37"/>
        <v>宇都宮ライトパワー(株)_(参考値)事業者全体</v>
      </c>
    </row>
    <row r="1196" spans="1:7">
      <c r="A1196" t="s">
        <v>1765</v>
      </c>
      <c r="B1196" t="s">
        <v>1801</v>
      </c>
      <c r="D1196">
        <v>4.75E-4</v>
      </c>
      <c r="E1196">
        <v>4.75E-4</v>
      </c>
      <c r="F1196" t="str">
        <f t="shared" si="36"/>
        <v>帯広電力(株)</v>
      </c>
      <c r="G1196" t="str">
        <f t="shared" si="37"/>
        <v>帯広電力(株)_</v>
      </c>
    </row>
    <row r="1197" spans="1:7">
      <c r="A1197" t="s">
        <v>1915</v>
      </c>
      <c r="B1197" t="s">
        <v>1916</v>
      </c>
      <c r="D1197">
        <v>4.73E-4</v>
      </c>
      <c r="E1197">
        <v>4.73E-4</v>
      </c>
      <c r="F1197" t="str">
        <f t="shared" si="36"/>
        <v>フジ物産(株)</v>
      </c>
      <c r="G1197" t="str">
        <f t="shared" si="37"/>
        <v>フジ物産(株)_</v>
      </c>
    </row>
    <row r="1198" spans="1:7">
      <c r="A1198" t="s">
        <v>1917</v>
      </c>
      <c r="B1198" t="s">
        <v>1918</v>
      </c>
      <c r="C1198" t="s">
        <v>365</v>
      </c>
      <c r="D1198">
        <v>0</v>
      </c>
      <c r="E1198">
        <v>0</v>
      </c>
      <c r="F1198" t="str">
        <f t="shared" si="36"/>
        <v>金沢エナジー(株)</v>
      </c>
      <c r="G1198" t="str">
        <f t="shared" si="37"/>
        <v>金沢エナジー(株)_メニューA</v>
      </c>
    </row>
    <row r="1199" spans="1:7">
      <c r="C1199" t="s">
        <v>331</v>
      </c>
      <c r="D1199">
        <v>3.88E-4</v>
      </c>
      <c r="E1199">
        <v>3.88E-4</v>
      </c>
      <c r="F1199" t="str">
        <f t="shared" si="36"/>
        <v>金沢エナジー(株)</v>
      </c>
      <c r="G1199" t="str">
        <f t="shared" si="37"/>
        <v>金沢エナジー(株)_メニューB(残差)</v>
      </c>
    </row>
    <row r="1200" spans="1:7">
      <c r="C1200" t="s">
        <v>885</v>
      </c>
      <c r="D1200">
        <v>3.3100000000000002E-4</v>
      </c>
      <c r="E1200">
        <v>3.3100000000000002E-4</v>
      </c>
      <c r="F1200" t="str">
        <f t="shared" si="36"/>
        <v>金沢エナジー(株)</v>
      </c>
      <c r="G1200" t="str">
        <f t="shared" si="37"/>
        <v>金沢エナジー(株)_(参考値)事業者全体</v>
      </c>
    </row>
    <row r="1201" spans="1:7">
      <c r="A1201" t="s">
        <v>1766</v>
      </c>
      <c r="B1201" t="s">
        <v>1810</v>
      </c>
      <c r="D1201">
        <v>4.4299999999999998E-4</v>
      </c>
      <c r="E1201">
        <v>4.4299999999999998E-4</v>
      </c>
      <c r="F1201" t="str">
        <f t="shared" si="36"/>
        <v>(株)なんとエナジー</v>
      </c>
      <c r="G1201" t="str">
        <f t="shared" si="37"/>
        <v>(株)なんとエナジー_</v>
      </c>
    </row>
    <row r="1202" spans="1:7">
      <c r="A1202" t="s">
        <v>1767</v>
      </c>
      <c r="B1202" t="s">
        <v>1819</v>
      </c>
      <c r="D1202">
        <v>0</v>
      </c>
      <c r="E1202">
        <v>0</v>
      </c>
      <c r="F1202" t="str">
        <f t="shared" si="36"/>
        <v>(株)ボーダレス・ジャパン</v>
      </c>
      <c r="G1202" t="str">
        <f t="shared" si="37"/>
        <v>(株)ボーダレス・ジャパン_</v>
      </c>
    </row>
    <row r="1203" spans="1:7">
      <c r="A1203" t="s">
        <v>1768</v>
      </c>
      <c r="B1203" t="s">
        <v>1833</v>
      </c>
      <c r="C1203" t="s">
        <v>365</v>
      </c>
      <c r="D1203">
        <v>0</v>
      </c>
      <c r="E1203">
        <v>0</v>
      </c>
      <c r="F1203" t="str">
        <f t="shared" si="36"/>
        <v>(株)ワット</v>
      </c>
      <c r="G1203" t="str">
        <f t="shared" si="37"/>
        <v>(株)ワット_メニューA</v>
      </c>
    </row>
    <row r="1204" spans="1:7">
      <c r="C1204" t="s">
        <v>886</v>
      </c>
      <c r="D1204">
        <v>0</v>
      </c>
      <c r="E1204">
        <v>0</v>
      </c>
      <c r="F1204" t="str">
        <f t="shared" si="36"/>
        <v>(株)ワット</v>
      </c>
      <c r="G1204" t="str">
        <f t="shared" si="37"/>
        <v>(株)ワット_メニューB</v>
      </c>
    </row>
    <row r="1205" spans="1:7">
      <c r="C1205" t="s">
        <v>885</v>
      </c>
      <c r="D1205">
        <v>0</v>
      </c>
      <c r="E1205">
        <v>0</v>
      </c>
      <c r="F1205" t="str">
        <f t="shared" si="36"/>
        <v>(株)ワット</v>
      </c>
      <c r="G1205" t="str">
        <f t="shared" si="37"/>
        <v>(株)ワット_(参考値)事業者全体</v>
      </c>
    </row>
    <row r="1206" spans="1:7">
      <c r="A1206" t="s">
        <v>1919</v>
      </c>
      <c r="B1206" t="s">
        <v>1920</v>
      </c>
      <c r="D1206">
        <v>5.7399999999999997E-4</v>
      </c>
      <c r="E1206">
        <v>5.7399999999999997E-4</v>
      </c>
      <c r="F1206" t="str">
        <f t="shared" si="36"/>
        <v>ジケイ・スペース(株)</v>
      </c>
      <c r="G1206" t="str">
        <f t="shared" si="37"/>
        <v>ジケイ・スペース(株)_</v>
      </c>
    </row>
    <row r="1207" spans="1:7">
      <c r="A1207" t="s">
        <v>1769</v>
      </c>
      <c r="B1207" t="s">
        <v>1817</v>
      </c>
      <c r="C1207" t="s">
        <v>365</v>
      </c>
      <c r="D1207">
        <v>0</v>
      </c>
      <c r="E1207">
        <v>0</v>
      </c>
      <c r="F1207" t="str">
        <f t="shared" si="36"/>
        <v>広島ガス(株)</v>
      </c>
      <c r="G1207" t="str">
        <f t="shared" si="37"/>
        <v>広島ガス(株)_メニューA</v>
      </c>
    </row>
    <row r="1208" spans="1:7">
      <c r="C1208" t="s">
        <v>331</v>
      </c>
      <c r="D1208">
        <v>4.6200000000000001E-4</v>
      </c>
      <c r="E1208">
        <v>4.6200000000000001E-4</v>
      </c>
      <c r="F1208" t="str">
        <f t="shared" si="36"/>
        <v>広島ガス(株)</v>
      </c>
      <c r="G1208" t="str">
        <f t="shared" si="37"/>
        <v>広島ガス(株)_メニューB(残差)</v>
      </c>
    </row>
    <row r="1209" spans="1:7">
      <c r="C1209" t="s">
        <v>885</v>
      </c>
      <c r="D1209">
        <v>0</v>
      </c>
      <c r="E1209">
        <v>0</v>
      </c>
      <c r="F1209" t="str">
        <f t="shared" si="36"/>
        <v>広島ガス(株)</v>
      </c>
      <c r="G1209" t="str">
        <f t="shared" si="37"/>
        <v>広島ガス(株)_(参考値)事業者全体</v>
      </c>
    </row>
    <row r="1210" spans="1:7">
      <c r="A1210" t="s">
        <v>1921</v>
      </c>
      <c r="B1210" t="s">
        <v>1922</v>
      </c>
      <c r="D1210">
        <v>6.38E-4</v>
      </c>
      <c r="E1210">
        <v>6.38E-4</v>
      </c>
      <c r="F1210" t="str">
        <f t="shared" si="36"/>
        <v>(株)IQg</v>
      </c>
      <c r="G1210" t="str">
        <f t="shared" si="37"/>
        <v>(株)IQg_</v>
      </c>
    </row>
    <row r="1211" spans="1:7">
      <c r="A1211" t="s">
        <v>1923</v>
      </c>
      <c r="B1211" t="s">
        <v>2247</v>
      </c>
      <c r="D1211">
        <v>4.7600000000000002E-4</v>
      </c>
      <c r="E1211">
        <v>4.7600000000000002E-4</v>
      </c>
      <c r="F1211" t="str">
        <f t="shared" si="36"/>
        <v>最適でんき(株)（旧：エナジーサプライ(株)）</v>
      </c>
      <c r="G1211" t="str">
        <f t="shared" si="37"/>
        <v>最適でんき(株)（旧：エナジーサプライ(株)）_</v>
      </c>
    </row>
    <row r="1212" spans="1:7">
      <c r="A1212" t="s">
        <v>1770</v>
      </c>
      <c r="B1212" t="s">
        <v>1924</v>
      </c>
      <c r="C1212" t="s">
        <v>365</v>
      </c>
      <c r="D1212">
        <v>0</v>
      </c>
      <c r="E1212">
        <v>0</v>
      </c>
      <c r="F1212" t="str">
        <f t="shared" si="36"/>
        <v>(株)FPS</v>
      </c>
      <c r="G1212" t="str">
        <f t="shared" si="37"/>
        <v>(株)FPS_メニューA</v>
      </c>
    </row>
    <row r="1213" spans="1:7">
      <c r="C1213" t="s">
        <v>886</v>
      </c>
      <c r="D1213">
        <v>0</v>
      </c>
      <c r="E1213">
        <v>0</v>
      </c>
      <c r="F1213" t="str">
        <f t="shared" si="36"/>
        <v>(株)FPS</v>
      </c>
      <c r="G1213" t="str">
        <f t="shared" si="37"/>
        <v>(株)FPS_メニューB</v>
      </c>
    </row>
    <row r="1214" spans="1:7">
      <c r="C1214" t="s">
        <v>921</v>
      </c>
      <c r="D1214">
        <v>1.6699999999999999E-4</v>
      </c>
      <c r="E1214">
        <v>1.6699999999999999E-4</v>
      </c>
      <c r="F1214" t="str">
        <f t="shared" si="36"/>
        <v>(株)FPS</v>
      </c>
      <c r="G1214" t="str">
        <f t="shared" si="37"/>
        <v>(株)FPS_メニューC</v>
      </c>
    </row>
    <row r="1215" spans="1:7">
      <c r="C1215" t="s">
        <v>920</v>
      </c>
      <c r="D1215">
        <v>2.13E-4</v>
      </c>
      <c r="E1215">
        <v>2.13E-4</v>
      </c>
      <c r="F1215" t="str">
        <f t="shared" si="36"/>
        <v>(株)FPS</v>
      </c>
      <c r="G1215" t="str">
        <f t="shared" si="37"/>
        <v>(株)FPS_メニューD</v>
      </c>
    </row>
    <row r="1216" spans="1:7">
      <c r="C1216" t="s">
        <v>919</v>
      </c>
      <c r="D1216">
        <v>3.0499999999999999E-4</v>
      </c>
      <c r="E1216">
        <v>3.0499999999999999E-4</v>
      </c>
      <c r="F1216" t="str">
        <f t="shared" si="36"/>
        <v>(株)FPS</v>
      </c>
      <c r="G1216" t="str">
        <f t="shared" si="37"/>
        <v>(株)FPS_メニューE</v>
      </c>
    </row>
    <row r="1217" spans="1:7">
      <c r="C1217" t="s">
        <v>918</v>
      </c>
      <c r="D1217">
        <v>3.97E-4</v>
      </c>
      <c r="E1217">
        <v>3.97E-4</v>
      </c>
      <c r="F1217" t="str">
        <f t="shared" si="36"/>
        <v>(株)FPS</v>
      </c>
      <c r="G1217" t="str">
        <f t="shared" si="37"/>
        <v>(株)FPS_メニューF</v>
      </c>
    </row>
    <row r="1218" spans="1:7">
      <c r="C1218" t="s">
        <v>1030</v>
      </c>
      <c r="D1218">
        <v>4.57E-4</v>
      </c>
      <c r="E1218">
        <v>4.57E-4</v>
      </c>
      <c r="F1218" t="str">
        <f t="shared" si="36"/>
        <v>(株)FPS</v>
      </c>
      <c r="G1218" t="str">
        <f t="shared" si="37"/>
        <v>(株)FPS_メニューG(残差)</v>
      </c>
    </row>
    <row r="1219" spans="1:7">
      <c r="C1219" t="s">
        <v>885</v>
      </c>
      <c r="D1219">
        <v>4.2499999999999998E-4</v>
      </c>
      <c r="E1219">
        <v>4.2499999999999998E-4</v>
      </c>
      <c r="F1219" t="str">
        <f t="shared" si="36"/>
        <v>(株)FPS</v>
      </c>
      <c r="G1219" t="str">
        <f t="shared" si="37"/>
        <v>(株)FPS_(参考値)事業者全体</v>
      </c>
    </row>
    <row r="1220" spans="1:7">
      <c r="A1220" t="s">
        <v>1771</v>
      </c>
      <c r="B1220" t="s">
        <v>1794</v>
      </c>
      <c r="D1220">
        <v>5.7399999999999997E-4</v>
      </c>
      <c r="E1220">
        <v>5.7399999999999997E-4</v>
      </c>
      <c r="F1220" t="str">
        <f t="shared" si="36"/>
        <v>大熊るるるん電力(株)</v>
      </c>
      <c r="G1220" t="str">
        <f t="shared" si="37"/>
        <v>大熊るるるん電力(株)_</v>
      </c>
    </row>
    <row r="1221" spans="1:7">
      <c r="A1221" t="s">
        <v>1772</v>
      </c>
      <c r="B1221" t="s">
        <v>1925</v>
      </c>
      <c r="C1221" t="s">
        <v>365</v>
      </c>
      <c r="D1221">
        <v>5.4699999999999996E-4</v>
      </c>
      <c r="E1221">
        <v>5.4699999999999996E-4</v>
      </c>
      <c r="F1221" t="str">
        <f t="shared" si="36"/>
        <v>(株)レックス</v>
      </c>
      <c r="G1221" t="str">
        <f t="shared" si="37"/>
        <v>(株)レックス_メニューA</v>
      </c>
    </row>
    <row r="1222" spans="1:7">
      <c r="C1222" t="s">
        <v>885</v>
      </c>
      <c r="D1222">
        <v>5.4699999999999996E-4</v>
      </c>
      <c r="E1222">
        <v>5.4699999999999996E-4</v>
      </c>
      <c r="F1222" t="str">
        <f t="shared" ref="F1222:F1285" si="38">IF(A1222="",F1221,B1222)</f>
        <v>(株)レックス</v>
      </c>
      <c r="G1222" t="str">
        <f t="shared" ref="G1222:G1285" si="39">F1222&amp;"_"&amp;C1222</f>
        <v>(株)レックス_(参考値)事業者全体</v>
      </c>
    </row>
    <row r="1223" spans="1:7">
      <c r="A1223" t="s">
        <v>1773</v>
      </c>
      <c r="B1223" t="s">
        <v>1799</v>
      </c>
      <c r="C1223" t="s">
        <v>365</v>
      </c>
      <c r="D1223">
        <v>0</v>
      </c>
      <c r="E1223">
        <v>0</v>
      </c>
      <c r="F1223" t="str">
        <f t="shared" si="38"/>
        <v>おきたま新電力(株)</v>
      </c>
      <c r="G1223" t="str">
        <f t="shared" si="39"/>
        <v>おきたま新電力(株)_メニューA</v>
      </c>
    </row>
    <row r="1224" spans="1:7">
      <c r="C1224" t="s">
        <v>331</v>
      </c>
      <c r="D1224">
        <v>5.9800000000000001E-4</v>
      </c>
      <c r="E1224">
        <v>5.9800000000000001E-4</v>
      </c>
      <c r="F1224" t="str">
        <f t="shared" si="38"/>
        <v>おきたま新電力(株)</v>
      </c>
      <c r="G1224" t="str">
        <f t="shared" si="39"/>
        <v>おきたま新電力(株)_メニューB(残差)</v>
      </c>
    </row>
    <row r="1225" spans="1:7">
      <c r="C1225" t="s">
        <v>885</v>
      </c>
      <c r="D1225">
        <v>5.1800000000000001E-4</v>
      </c>
      <c r="E1225">
        <v>5.1800000000000001E-4</v>
      </c>
      <c r="F1225" t="str">
        <f t="shared" si="38"/>
        <v>おきたま新電力(株)</v>
      </c>
      <c r="G1225" t="str">
        <f t="shared" si="39"/>
        <v>おきたま新電力(株)_(参考値)事業者全体</v>
      </c>
    </row>
    <row r="1226" spans="1:7">
      <c r="A1226" t="s">
        <v>1774</v>
      </c>
      <c r="B1226" t="s">
        <v>1808</v>
      </c>
      <c r="D1226">
        <v>4.8899999999999996E-4</v>
      </c>
      <c r="E1226">
        <v>4.8899999999999996E-4</v>
      </c>
      <c r="F1226" t="str">
        <f t="shared" si="38"/>
        <v>河原実業(株)</v>
      </c>
      <c r="G1226" t="str">
        <f t="shared" si="39"/>
        <v>河原実業(株)_</v>
      </c>
    </row>
    <row r="1227" spans="1:7">
      <c r="A1227" t="s">
        <v>1926</v>
      </c>
      <c r="B1227" t="s">
        <v>1927</v>
      </c>
      <c r="D1227">
        <v>4.2200000000000001E-4</v>
      </c>
      <c r="E1227">
        <v>4.2200000000000001E-4</v>
      </c>
      <c r="F1227" t="str">
        <f t="shared" si="38"/>
        <v>(株)stc</v>
      </c>
      <c r="G1227" t="str">
        <f t="shared" si="39"/>
        <v>(株)stc_</v>
      </c>
    </row>
    <row r="1228" spans="1:7">
      <c r="A1228" t="s">
        <v>1928</v>
      </c>
      <c r="B1228" t="s">
        <v>2057</v>
      </c>
      <c r="C1228" t="s">
        <v>365</v>
      </c>
      <c r="D1228">
        <v>2.0000000000000002E-5</v>
      </c>
      <c r="E1228">
        <v>2.0000000000000002E-5</v>
      </c>
      <c r="F1228" t="str">
        <f t="shared" si="38"/>
        <v>(株)工営エナジー</v>
      </c>
      <c r="G1228" t="str">
        <f t="shared" si="39"/>
        <v>(株)工営エナジー_メニューA</v>
      </c>
    </row>
    <row r="1229" spans="1:7">
      <c r="C1229" t="s">
        <v>885</v>
      </c>
      <c r="D1229">
        <v>2.0000000000000002E-5</v>
      </c>
      <c r="E1229">
        <v>2.0000000000000002E-5</v>
      </c>
      <c r="F1229" t="str">
        <f t="shared" si="38"/>
        <v>(株)工営エナジー</v>
      </c>
      <c r="G1229" t="str">
        <f t="shared" si="39"/>
        <v>(株)工営エナジー_(参考値)事業者全体</v>
      </c>
    </row>
    <row r="1230" spans="1:7">
      <c r="A1230" t="s">
        <v>1775</v>
      </c>
      <c r="B1230" t="s">
        <v>1780</v>
      </c>
      <c r="D1230">
        <v>8.8999999999999995E-5</v>
      </c>
      <c r="E1230">
        <v>8.8999999999999995E-5</v>
      </c>
      <c r="F1230" t="str">
        <f t="shared" si="38"/>
        <v>アースシグナルソリューションズ(株)</v>
      </c>
      <c r="G1230" t="str">
        <f t="shared" si="39"/>
        <v>アースシグナルソリューションズ(株)_</v>
      </c>
    </row>
    <row r="1231" spans="1:7">
      <c r="A1231" t="s">
        <v>1929</v>
      </c>
      <c r="B1231" t="s">
        <v>1930</v>
      </c>
      <c r="D1231">
        <v>2.8899999999999998E-4</v>
      </c>
      <c r="E1231">
        <v>2.8899999999999998E-4</v>
      </c>
      <c r="F1231" t="str">
        <f t="shared" si="38"/>
        <v>シントウエナジー(株)</v>
      </c>
      <c r="G1231" t="str">
        <f t="shared" si="39"/>
        <v>シントウエナジー(株)_</v>
      </c>
    </row>
    <row r="1232" spans="1:7">
      <c r="A1232" t="s">
        <v>2085</v>
      </c>
      <c r="B1232" t="s">
        <v>2083</v>
      </c>
      <c r="D1232">
        <v>2.22E-4</v>
      </c>
      <c r="E1232">
        <v>2.22E-4</v>
      </c>
      <c r="F1232" t="str">
        <f t="shared" si="38"/>
        <v>那須野ヶ原みらい電力(株)</v>
      </c>
      <c r="G1232" t="str">
        <f t="shared" si="39"/>
        <v>那須野ヶ原みらい電力(株)_</v>
      </c>
    </row>
    <row r="1233" spans="1:7">
      <c r="A1233" t="s">
        <v>1931</v>
      </c>
      <c r="B1233" t="s">
        <v>1932</v>
      </c>
      <c r="D1233">
        <v>5.7899999999999998E-4</v>
      </c>
      <c r="E1233">
        <v>5.7899999999999998E-4</v>
      </c>
      <c r="F1233" t="str">
        <f t="shared" si="38"/>
        <v>柏崎あい・あーるエナジー(株)</v>
      </c>
      <c r="G1233" t="str">
        <f t="shared" si="39"/>
        <v>柏崎あい・あーるエナジー(株)_</v>
      </c>
    </row>
    <row r="1234" spans="1:7">
      <c r="A1234" t="s">
        <v>1933</v>
      </c>
      <c r="B1234" t="s">
        <v>1934</v>
      </c>
      <c r="C1234" t="s">
        <v>365</v>
      </c>
      <c r="D1234">
        <v>0</v>
      </c>
      <c r="E1234">
        <v>0</v>
      </c>
      <c r="F1234" t="str">
        <f t="shared" si="38"/>
        <v>京セラ(株)</v>
      </c>
      <c r="G1234" t="str">
        <f t="shared" si="39"/>
        <v>京セラ(株)_メニューA</v>
      </c>
    </row>
    <row r="1235" spans="1:7">
      <c r="C1235" t="s">
        <v>885</v>
      </c>
      <c r="D1235">
        <v>0</v>
      </c>
      <c r="E1235">
        <v>0</v>
      </c>
      <c r="F1235" t="str">
        <f t="shared" si="38"/>
        <v>京セラ(株)</v>
      </c>
      <c r="G1235" t="str">
        <f t="shared" si="39"/>
        <v>京セラ(株)_(参考値)事業者全体</v>
      </c>
    </row>
    <row r="1236" spans="1:7">
      <c r="A1236" t="s">
        <v>1935</v>
      </c>
      <c r="B1236" t="s">
        <v>1936</v>
      </c>
      <c r="D1236">
        <v>4.28E-4</v>
      </c>
      <c r="E1236">
        <v>4.28E-4</v>
      </c>
      <c r="F1236" t="str">
        <f t="shared" si="38"/>
        <v>(株)鳥取みらい電力</v>
      </c>
      <c r="G1236" t="str">
        <f t="shared" si="39"/>
        <v>(株)鳥取みらい電力_</v>
      </c>
    </row>
    <row r="1237" spans="1:7">
      <c r="A1237" t="s">
        <v>1937</v>
      </c>
      <c r="B1237" t="s">
        <v>1938</v>
      </c>
      <c r="D1237">
        <v>2.31E-4</v>
      </c>
      <c r="E1237">
        <v>2.31E-4</v>
      </c>
      <c r="F1237" t="str">
        <f t="shared" si="38"/>
        <v>鈴鹿グリーンエナジー(株)</v>
      </c>
      <c r="G1237" t="str">
        <f t="shared" si="39"/>
        <v>鈴鹿グリーンエナジー(株)_</v>
      </c>
    </row>
    <row r="1238" spans="1:7">
      <c r="A1238" t="s">
        <v>2249</v>
      </c>
      <c r="B1238" t="s">
        <v>2250</v>
      </c>
      <c r="D1238">
        <v>0</v>
      </c>
      <c r="E1238">
        <v>0</v>
      </c>
      <c r="F1238" t="str">
        <f t="shared" si="38"/>
        <v>一般社団法人東北自動車産業グリーンエネルギー普及協会</v>
      </c>
      <c r="G1238" t="str">
        <f t="shared" si="39"/>
        <v>一般社団法人東北自動車産業グリーンエネルギー普及協会_</v>
      </c>
    </row>
    <row r="1239" spans="1:7">
      <c r="A1239" t="s">
        <v>2047</v>
      </c>
      <c r="B1239" t="s">
        <v>2045</v>
      </c>
      <c r="C1239" t="s">
        <v>365</v>
      </c>
      <c r="D1239">
        <v>3.0400000000000002E-4</v>
      </c>
      <c r="E1239">
        <v>3.0400000000000002E-4</v>
      </c>
      <c r="F1239" t="str">
        <f t="shared" si="38"/>
        <v>刈谷知立みらい電力(株)</v>
      </c>
      <c r="G1239" t="str">
        <f t="shared" si="39"/>
        <v>刈谷知立みらい電力(株)_メニューA</v>
      </c>
    </row>
    <row r="1240" spans="1:7">
      <c r="C1240" t="s">
        <v>885</v>
      </c>
      <c r="D1240">
        <v>3.0400000000000002E-4</v>
      </c>
      <c r="E1240">
        <v>3.0400000000000002E-4</v>
      </c>
      <c r="F1240" t="str">
        <f t="shared" si="38"/>
        <v>刈谷知立みらい電力(株)</v>
      </c>
      <c r="G1240" t="str">
        <f t="shared" si="39"/>
        <v>刈谷知立みらい電力(株)_(参考値)事業者全体</v>
      </c>
    </row>
    <row r="1241" spans="1:7">
      <c r="A1241" t="s">
        <v>2251</v>
      </c>
      <c r="B1241" t="s">
        <v>2252</v>
      </c>
      <c r="C1241" t="s">
        <v>365</v>
      </c>
      <c r="D1241">
        <v>2.9500000000000001E-4</v>
      </c>
      <c r="E1241">
        <v>2.9500000000000001E-4</v>
      </c>
      <c r="F1241" t="str">
        <f t="shared" si="38"/>
        <v>(株)パワーエックス</v>
      </c>
      <c r="G1241" t="str">
        <f t="shared" si="39"/>
        <v>(株)パワーエックス_メニューA</v>
      </c>
    </row>
    <row r="1242" spans="1:7">
      <c r="C1242" t="s">
        <v>886</v>
      </c>
      <c r="D1242">
        <v>4.2999999999999999E-4</v>
      </c>
      <c r="E1242">
        <v>4.2999999999999999E-4</v>
      </c>
      <c r="F1242" t="str">
        <f t="shared" si="38"/>
        <v>(株)パワーエックス</v>
      </c>
      <c r="G1242" t="str">
        <f t="shared" si="39"/>
        <v>(株)パワーエックス_メニューB</v>
      </c>
    </row>
    <row r="1243" spans="1:7">
      <c r="C1243" t="s">
        <v>898</v>
      </c>
      <c r="D1243">
        <v>4.2200000000000001E-4</v>
      </c>
      <c r="E1243">
        <v>4.2200000000000001E-4</v>
      </c>
      <c r="F1243" t="str">
        <f t="shared" si="38"/>
        <v>(株)パワーエックス</v>
      </c>
      <c r="G1243" t="str">
        <f t="shared" si="39"/>
        <v>(株)パワーエックス_メニューC(残差)</v>
      </c>
    </row>
    <row r="1244" spans="1:7">
      <c r="C1244" t="s">
        <v>885</v>
      </c>
      <c r="D1244">
        <v>1.023E-3</v>
      </c>
      <c r="E1244">
        <v>1.023E-3</v>
      </c>
      <c r="F1244" t="str">
        <f t="shared" si="38"/>
        <v>(株)パワーエックス</v>
      </c>
      <c r="G1244" t="str">
        <f t="shared" si="39"/>
        <v>(株)パワーエックス_(参考値)事業者全体</v>
      </c>
    </row>
    <row r="1245" spans="1:7">
      <c r="A1245" t="s">
        <v>2030</v>
      </c>
      <c r="B1245" t="s">
        <v>2028</v>
      </c>
      <c r="C1245" t="s">
        <v>365</v>
      </c>
      <c r="D1245">
        <v>0</v>
      </c>
      <c r="E1245">
        <v>0</v>
      </c>
      <c r="F1245" t="str">
        <f t="shared" si="38"/>
        <v>いちのみや未来エネルギー(株)</v>
      </c>
      <c r="G1245" t="str">
        <f t="shared" si="39"/>
        <v>いちのみや未来エネルギー(株)_メニューA</v>
      </c>
    </row>
    <row r="1246" spans="1:7">
      <c r="C1246" t="s">
        <v>885</v>
      </c>
      <c r="D1246">
        <v>0</v>
      </c>
      <c r="E1246">
        <v>0</v>
      </c>
      <c r="F1246" t="str">
        <f t="shared" si="38"/>
        <v>いちのみや未来エネルギー(株)</v>
      </c>
      <c r="G1246" t="str">
        <f t="shared" si="39"/>
        <v>いちのみや未来エネルギー(株)_(参考値)事業者全体</v>
      </c>
    </row>
    <row r="1247" spans="1:7">
      <c r="A1247" t="s">
        <v>2253</v>
      </c>
      <c r="B1247" t="s">
        <v>2254</v>
      </c>
      <c r="D1247">
        <v>6.2500000000000001E-4</v>
      </c>
      <c r="E1247">
        <v>6.2500000000000001E-4</v>
      </c>
      <c r="F1247" t="str">
        <f t="shared" si="38"/>
        <v>岡谷酸素(株)</v>
      </c>
      <c r="G1247" t="str">
        <f t="shared" si="39"/>
        <v>岡谷酸素(株)_</v>
      </c>
    </row>
    <row r="1248" spans="1:7">
      <c r="A1248" t="s">
        <v>1939</v>
      </c>
      <c r="B1248" t="s">
        <v>1940</v>
      </c>
      <c r="D1248">
        <v>6.1600000000000001E-4</v>
      </c>
      <c r="E1248">
        <v>6.1600000000000001E-4</v>
      </c>
      <c r="F1248" t="str">
        <f t="shared" si="38"/>
        <v>(株)絆</v>
      </c>
      <c r="G1248" t="str">
        <f t="shared" si="39"/>
        <v>(株)絆_</v>
      </c>
    </row>
    <row r="1249" spans="1:7">
      <c r="A1249" t="s">
        <v>1941</v>
      </c>
      <c r="B1249" t="s">
        <v>1942</v>
      </c>
      <c r="C1249" t="s">
        <v>365</v>
      </c>
      <c r="D1249">
        <v>1.2899999999999999E-4</v>
      </c>
      <c r="E1249">
        <v>1.2899999999999999E-4</v>
      </c>
      <c r="F1249" t="str">
        <f t="shared" si="38"/>
        <v>東北エネルギーサービス(株)</v>
      </c>
      <c r="G1249" t="str">
        <f t="shared" si="39"/>
        <v>東北エネルギーサービス(株)_メニューA</v>
      </c>
    </row>
    <row r="1250" spans="1:7">
      <c r="C1250" t="s">
        <v>886</v>
      </c>
      <c r="D1250">
        <v>1.4799999999999999E-4</v>
      </c>
      <c r="E1250">
        <v>1.4799999999999999E-4</v>
      </c>
      <c r="F1250" t="str">
        <f t="shared" si="38"/>
        <v>東北エネルギーサービス(株)</v>
      </c>
      <c r="G1250" t="str">
        <f t="shared" si="39"/>
        <v>東北エネルギーサービス(株)_メニューB</v>
      </c>
    </row>
    <row r="1251" spans="1:7">
      <c r="C1251" t="s">
        <v>921</v>
      </c>
      <c r="D1251">
        <v>9.7999999999999997E-5</v>
      </c>
      <c r="E1251">
        <v>9.7999999999999997E-5</v>
      </c>
      <c r="F1251" t="str">
        <f t="shared" si="38"/>
        <v>東北エネルギーサービス(株)</v>
      </c>
      <c r="G1251" t="str">
        <f t="shared" si="39"/>
        <v>東北エネルギーサービス(株)_メニューC</v>
      </c>
    </row>
    <row r="1252" spans="1:7">
      <c r="C1252" t="s">
        <v>885</v>
      </c>
      <c r="D1252">
        <v>1.2300000000000001E-4</v>
      </c>
      <c r="E1252">
        <v>1.2300000000000001E-4</v>
      </c>
      <c r="F1252" t="str">
        <f t="shared" si="38"/>
        <v>東北エネルギーサービス(株)</v>
      </c>
      <c r="G1252" t="str">
        <f t="shared" si="39"/>
        <v>東北エネルギーサービス(株)_(参考値)事業者全体</v>
      </c>
    </row>
    <row r="1253" spans="1:7">
      <c r="A1253" t="s">
        <v>1943</v>
      </c>
      <c r="B1253" t="s">
        <v>1944</v>
      </c>
      <c r="D1253">
        <v>2.41E-4</v>
      </c>
      <c r="E1253">
        <v>2.41E-4</v>
      </c>
      <c r="F1253" t="str">
        <f t="shared" si="38"/>
        <v>(株)いなしきエナジー</v>
      </c>
      <c r="G1253" t="str">
        <f t="shared" si="39"/>
        <v>(株)いなしきエナジー_</v>
      </c>
    </row>
    <row r="1254" spans="1:7">
      <c r="A1254" t="s">
        <v>1945</v>
      </c>
      <c r="B1254" t="s">
        <v>1946</v>
      </c>
      <c r="D1254">
        <v>9.3999999999999994E-5</v>
      </c>
      <c r="E1254">
        <v>9.3999999999999994E-5</v>
      </c>
      <c r="F1254" t="str">
        <f t="shared" si="38"/>
        <v>ながのスマートパワー(株)</v>
      </c>
      <c r="G1254" t="str">
        <f t="shared" si="39"/>
        <v>ながのスマートパワー(株)_</v>
      </c>
    </row>
    <row r="1255" spans="1:7">
      <c r="A1255" t="s">
        <v>1947</v>
      </c>
      <c r="B1255" t="s">
        <v>1948</v>
      </c>
      <c r="D1255">
        <v>5.1099999999999995E-4</v>
      </c>
      <c r="E1255">
        <v>5.1099999999999995E-4</v>
      </c>
      <c r="F1255" t="str">
        <f t="shared" si="38"/>
        <v>(株)ホクレン油機サービス</v>
      </c>
      <c r="G1255" t="str">
        <f t="shared" si="39"/>
        <v>(株)ホクレン油機サービス_</v>
      </c>
    </row>
    <row r="1256" spans="1:7">
      <c r="A1256" t="s">
        <v>2255</v>
      </c>
      <c r="B1256" t="s">
        <v>2256</v>
      </c>
      <c r="C1256" t="s">
        <v>365</v>
      </c>
      <c r="D1256">
        <v>0</v>
      </c>
      <c r="E1256">
        <v>0</v>
      </c>
      <c r="F1256" t="str">
        <f t="shared" si="38"/>
        <v>(株)JR東日本商事</v>
      </c>
      <c r="G1256" t="str">
        <f t="shared" si="39"/>
        <v>(株)JR東日本商事_メニューA</v>
      </c>
    </row>
    <row r="1257" spans="1:7">
      <c r="C1257" t="s">
        <v>331</v>
      </c>
      <c r="D1257">
        <v>5.8799999999999998E-4</v>
      </c>
      <c r="E1257">
        <v>5.8799999999999998E-4</v>
      </c>
      <c r="F1257" t="str">
        <f t="shared" si="38"/>
        <v>(株)JR東日本商事</v>
      </c>
      <c r="G1257" t="str">
        <f t="shared" si="39"/>
        <v>(株)JR東日本商事_メニューB(残差)</v>
      </c>
    </row>
    <row r="1258" spans="1:7">
      <c r="C1258" t="s">
        <v>885</v>
      </c>
      <c r="D1258">
        <v>3.1E-4</v>
      </c>
      <c r="E1258">
        <v>3.1E-4</v>
      </c>
      <c r="F1258" t="str">
        <f t="shared" si="38"/>
        <v>(株)JR東日本商事</v>
      </c>
      <c r="G1258" t="str">
        <f t="shared" si="39"/>
        <v>(株)JR東日本商事_(参考値)事業者全体</v>
      </c>
    </row>
    <row r="1259" spans="1:7">
      <c r="A1259" t="s">
        <v>2257</v>
      </c>
      <c r="B1259" t="s">
        <v>2258</v>
      </c>
      <c r="D1259">
        <v>3.0600000000000001E-4</v>
      </c>
      <c r="E1259">
        <v>3.0600000000000001E-4</v>
      </c>
      <c r="F1259" t="str">
        <f t="shared" si="38"/>
        <v>岡山ガス(株)</v>
      </c>
      <c r="G1259" t="str">
        <f t="shared" si="39"/>
        <v>岡山ガス(株)_</v>
      </c>
    </row>
    <row r="1260" spans="1:7">
      <c r="A1260" t="s">
        <v>2259</v>
      </c>
      <c r="B1260" t="s">
        <v>2260</v>
      </c>
      <c r="D1260">
        <v>4.66E-4</v>
      </c>
      <c r="E1260">
        <v>4.66E-4</v>
      </c>
      <c r="F1260" t="str">
        <f t="shared" si="38"/>
        <v>合同会社グリーンパワーリテイリング</v>
      </c>
      <c r="G1260" t="str">
        <f t="shared" si="39"/>
        <v>合同会社グリーンパワーリテイリング_</v>
      </c>
    </row>
    <row r="1261" spans="1:7">
      <c r="A1261" t="s">
        <v>2261</v>
      </c>
      <c r="B1261" t="s">
        <v>2262</v>
      </c>
      <c r="C1261" t="s">
        <v>365</v>
      </c>
      <c r="D1261">
        <v>0</v>
      </c>
      <c r="E1261">
        <v>0</v>
      </c>
      <c r="F1261" t="str">
        <f t="shared" si="38"/>
        <v>川崎未来エナジー(株)</v>
      </c>
      <c r="G1261" t="str">
        <f t="shared" si="39"/>
        <v>川崎未来エナジー(株)_メニューA</v>
      </c>
    </row>
    <row r="1262" spans="1:7">
      <c r="C1262" t="s">
        <v>885</v>
      </c>
      <c r="D1262">
        <v>0</v>
      </c>
      <c r="E1262">
        <v>0</v>
      </c>
      <c r="F1262" t="str">
        <f t="shared" si="38"/>
        <v>川崎未来エナジー(株)</v>
      </c>
      <c r="G1262" t="str">
        <f t="shared" si="39"/>
        <v>川崎未来エナジー(株)_(参考値)事業者全体</v>
      </c>
    </row>
    <row r="1263" spans="1:7">
      <c r="A1263" t="s">
        <v>2263</v>
      </c>
      <c r="B1263" t="s">
        <v>2264</v>
      </c>
      <c r="D1263">
        <v>4.7100000000000006E-4</v>
      </c>
      <c r="E1263">
        <v>4.7100000000000006E-4</v>
      </c>
      <c r="F1263" t="str">
        <f t="shared" si="38"/>
        <v>(株)いずみみらい</v>
      </c>
      <c r="G1263" t="str">
        <f t="shared" si="39"/>
        <v>(株)いずみみらい_</v>
      </c>
    </row>
    <row r="1264" spans="1:7">
      <c r="A1264" t="s">
        <v>2265</v>
      </c>
      <c r="B1264" t="s">
        <v>2266</v>
      </c>
      <c r="C1264" t="s">
        <v>365</v>
      </c>
      <c r="D1264">
        <v>4.2700000000000002E-4</v>
      </c>
      <c r="E1264">
        <v>4.2700000000000002E-4</v>
      </c>
      <c r="F1264" t="str">
        <f t="shared" si="38"/>
        <v>(株)アット東京</v>
      </c>
      <c r="G1264" t="str">
        <f t="shared" si="39"/>
        <v>(株)アット東京_メニューA</v>
      </c>
    </row>
    <row r="1265" spans="1:7">
      <c r="C1265" t="s">
        <v>331</v>
      </c>
      <c r="D1265">
        <v>4.4499999999999997E-4</v>
      </c>
      <c r="E1265">
        <v>4.4499999999999997E-4</v>
      </c>
      <c r="F1265" t="str">
        <f t="shared" si="38"/>
        <v>(株)アット東京</v>
      </c>
      <c r="G1265" t="str">
        <f t="shared" si="39"/>
        <v>(株)アット東京_メニューB(残差)</v>
      </c>
    </row>
    <row r="1266" spans="1:7">
      <c r="C1266" t="s">
        <v>885</v>
      </c>
      <c r="D1266">
        <v>4.3100000000000001E-4</v>
      </c>
      <c r="E1266">
        <v>4.3100000000000001E-4</v>
      </c>
      <c r="F1266" t="str">
        <f t="shared" si="38"/>
        <v>(株)アット東京</v>
      </c>
      <c r="G1266" t="str">
        <f t="shared" si="39"/>
        <v>(株)アット東京_(参考値)事業者全体</v>
      </c>
    </row>
    <row r="1267" spans="1:7">
      <c r="A1267" t="s">
        <v>2267</v>
      </c>
      <c r="B1267" t="s">
        <v>2268</v>
      </c>
      <c r="D1267">
        <v>4.1899999999999999E-4</v>
      </c>
      <c r="E1267">
        <v>4.1899999999999999E-4</v>
      </c>
      <c r="F1267" t="str">
        <f t="shared" si="38"/>
        <v>(株)つるエネルギー</v>
      </c>
      <c r="G1267" t="str">
        <f t="shared" si="39"/>
        <v>(株)つるエネルギー_</v>
      </c>
    </row>
    <row r="1268" spans="1:7">
      <c r="A1268" t="s">
        <v>2269</v>
      </c>
      <c r="B1268" t="s">
        <v>2270</v>
      </c>
      <c r="D1268">
        <v>4.4700000000000002E-4</v>
      </c>
      <c r="E1268">
        <v>4.4700000000000002E-4</v>
      </c>
      <c r="F1268" t="str">
        <f t="shared" si="38"/>
        <v>川重商事(株)</v>
      </c>
      <c r="G1268" t="str">
        <f t="shared" si="39"/>
        <v>川重商事(株)_</v>
      </c>
    </row>
    <row r="1269" spans="1:7">
      <c r="A1269" t="s">
        <v>2271</v>
      </c>
      <c r="B1269" t="s">
        <v>2272</v>
      </c>
      <c r="C1269" t="s">
        <v>365</v>
      </c>
      <c r="D1269">
        <v>0</v>
      </c>
      <c r="E1269">
        <v>0</v>
      </c>
      <c r="F1269" t="str">
        <f t="shared" si="38"/>
        <v>(株)JERA Cross</v>
      </c>
      <c r="G1269" t="str">
        <f t="shared" si="39"/>
        <v>(株)JERA Cross_メニューA</v>
      </c>
    </row>
    <row r="1270" spans="1:7">
      <c r="C1270" t="s">
        <v>886</v>
      </c>
      <c r="D1270">
        <v>0</v>
      </c>
      <c r="E1270">
        <v>0</v>
      </c>
      <c r="F1270" t="str">
        <f t="shared" si="38"/>
        <v>(株)JERA Cross</v>
      </c>
      <c r="G1270" t="str">
        <f t="shared" si="39"/>
        <v>(株)JERA Cross_メニューB</v>
      </c>
    </row>
    <row r="1271" spans="1:7">
      <c r="C1271" t="s">
        <v>921</v>
      </c>
      <c r="D1271">
        <v>3.77E-4</v>
      </c>
      <c r="E1271">
        <v>3.77E-4</v>
      </c>
      <c r="F1271" t="str">
        <f t="shared" si="38"/>
        <v>(株)JERA Cross</v>
      </c>
      <c r="G1271" t="str">
        <f t="shared" si="39"/>
        <v>(株)JERA Cross_メニューC</v>
      </c>
    </row>
    <row r="1272" spans="1:7">
      <c r="C1272" t="s">
        <v>885</v>
      </c>
      <c r="D1272">
        <v>4.2200000000000001E-4</v>
      </c>
      <c r="E1272">
        <v>4.2200000000000001E-4</v>
      </c>
      <c r="F1272" t="str">
        <f t="shared" si="38"/>
        <v>(株)JERA Cross</v>
      </c>
      <c r="G1272" t="str">
        <f t="shared" si="39"/>
        <v>(株)JERA Cross_(参考値)事業者全体</v>
      </c>
    </row>
    <row r="1273" spans="1:7">
      <c r="A1273" t="s">
        <v>2273</v>
      </c>
      <c r="B1273" t="s">
        <v>2274</v>
      </c>
      <c r="C1273" t="s">
        <v>365</v>
      </c>
      <c r="D1273">
        <v>6.3599999999999996E-4</v>
      </c>
      <c r="E1273">
        <v>6.3599999999999996E-4</v>
      </c>
      <c r="F1273" t="str">
        <f t="shared" si="38"/>
        <v>飛騨高山電力(株)</v>
      </c>
      <c r="G1273" t="str">
        <f t="shared" si="39"/>
        <v>飛騨高山電力(株)_メニューA</v>
      </c>
    </row>
    <row r="1274" spans="1:7">
      <c r="C1274" t="s">
        <v>885</v>
      </c>
      <c r="D1274">
        <v>6.3599999999999996E-4</v>
      </c>
      <c r="E1274">
        <v>6.3599999999999996E-4</v>
      </c>
      <c r="F1274" t="str">
        <f t="shared" si="38"/>
        <v>飛騨高山電力(株)</v>
      </c>
      <c r="G1274" t="str">
        <f t="shared" si="39"/>
        <v>飛騨高山電力(株)_(参考値)事業者全体</v>
      </c>
    </row>
    <row r="1275" spans="1:7">
      <c r="A1275" t="s">
        <v>2275</v>
      </c>
      <c r="B1275" t="s">
        <v>2276</v>
      </c>
      <c r="D1275">
        <v>9.3899999999999995E-4</v>
      </c>
      <c r="E1275">
        <v>9.3899999999999995E-4</v>
      </c>
      <c r="F1275" t="str">
        <f t="shared" si="38"/>
        <v>(株)リボンエナジー</v>
      </c>
      <c r="G1275" t="str">
        <f t="shared" si="39"/>
        <v>(株)リボンエナジー_</v>
      </c>
    </row>
    <row r="1276" spans="1:7">
      <c r="A1276" t="s">
        <v>2277</v>
      </c>
      <c r="B1276" t="s">
        <v>2278</v>
      </c>
      <c r="D1276">
        <v>5.5099999999999995E-4</v>
      </c>
      <c r="E1276">
        <v>5.5099999999999995E-4</v>
      </c>
      <c r="F1276" t="str">
        <f t="shared" si="38"/>
        <v>(株)大崎クリエーション</v>
      </c>
      <c r="G1276" t="str">
        <f t="shared" si="39"/>
        <v>(株)大崎クリエーション_</v>
      </c>
    </row>
    <row r="1277" spans="1:7">
      <c r="A1277" t="s">
        <v>2279</v>
      </c>
      <c r="B1277" t="s">
        <v>2280</v>
      </c>
      <c r="C1277" t="s">
        <v>365</v>
      </c>
      <c r="D1277">
        <v>0</v>
      </c>
      <c r="E1277">
        <v>0</v>
      </c>
      <c r="F1277" t="str">
        <f t="shared" si="38"/>
        <v>(株)UPX</v>
      </c>
      <c r="G1277" t="str">
        <f t="shared" si="39"/>
        <v>(株)UPX_メニューA</v>
      </c>
    </row>
    <row r="1278" spans="1:7">
      <c r="C1278" t="s">
        <v>886</v>
      </c>
      <c r="D1278">
        <v>3.9599999999999998E-4</v>
      </c>
      <c r="E1278">
        <v>3.9599999999999998E-4</v>
      </c>
      <c r="F1278" t="str">
        <f t="shared" si="38"/>
        <v>(株)UPX</v>
      </c>
      <c r="G1278" t="str">
        <f t="shared" si="39"/>
        <v>(株)UPX_メニューB</v>
      </c>
    </row>
    <row r="1279" spans="1:7">
      <c r="C1279" t="s">
        <v>898</v>
      </c>
      <c r="D1279">
        <v>4.8799999999999999E-4</v>
      </c>
      <c r="E1279">
        <v>4.8799999999999999E-4</v>
      </c>
      <c r="F1279" t="str">
        <f t="shared" si="38"/>
        <v>(株)UPX</v>
      </c>
      <c r="G1279" t="str">
        <f t="shared" si="39"/>
        <v>(株)UPX_メニューC(残差)</v>
      </c>
    </row>
    <row r="1280" spans="1:7">
      <c r="C1280" t="s">
        <v>885</v>
      </c>
      <c r="D1280">
        <v>4.6500000000000003E-4</v>
      </c>
      <c r="E1280">
        <v>4.6500000000000003E-4</v>
      </c>
      <c r="F1280" t="str">
        <f t="shared" si="38"/>
        <v>(株)UPX</v>
      </c>
      <c r="G1280" t="str">
        <f t="shared" si="39"/>
        <v>(株)UPX_(参考値)事業者全体</v>
      </c>
    </row>
    <row r="1281" spans="1:7">
      <c r="A1281" t="s">
        <v>2281</v>
      </c>
      <c r="B1281" t="s">
        <v>2282</v>
      </c>
      <c r="C1281" t="s">
        <v>365</v>
      </c>
      <c r="D1281">
        <v>3.7599999999999998E-4</v>
      </c>
      <c r="E1281">
        <v>3.7599999999999998E-4</v>
      </c>
      <c r="F1281" t="str">
        <f t="shared" si="38"/>
        <v>Miraiつのエナジー(株)</v>
      </c>
      <c r="G1281" t="str">
        <f t="shared" si="39"/>
        <v>Miraiつのエナジー(株)_メニューA</v>
      </c>
    </row>
    <row r="1282" spans="1:7">
      <c r="C1282" t="s">
        <v>885</v>
      </c>
      <c r="D1282">
        <v>3.7599999999999998E-4</v>
      </c>
      <c r="E1282">
        <v>3.7599999999999998E-4</v>
      </c>
      <c r="F1282" t="str">
        <f t="shared" si="38"/>
        <v>Miraiつのエナジー(株)</v>
      </c>
      <c r="G1282" t="str">
        <f t="shared" si="39"/>
        <v>Miraiつのエナジー(株)_(参考値)事業者全体</v>
      </c>
    </row>
    <row r="1283" spans="1:7">
      <c r="A1283" t="s">
        <v>2283</v>
      </c>
      <c r="B1283" t="s">
        <v>2284</v>
      </c>
      <c r="D1283">
        <v>4.8700000000000007E-4</v>
      </c>
      <c r="E1283">
        <v>4.8700000000000007E-4</v>
      </c>
      <c r="F1283" t="str">
        <f t="shared" si="38"/>
        <v>山口グリーンエネルギー(株)</v>
      </c>
      <c r="G1283" t="str">
        <f t="shared" si="39"/>
        <v>山口グリーンエネルギー(株)_</v>
      </c>
    </row>
    <row r="1284" spans="1:7">
      <c r="A1284" t="s">
        <v>2285</v>
      </c>
      <c r="B1284" t="s">
        <v>2286</v>
      </c>
      <c r="C1284" t="s">
        <v>365</v>
      </c>
      <c r="D1284">
        <v>0</v>
      </c>
      <c r="E1284">
        <v>0</v>
      </c>
      <c r="F1284" t="str">
        <f t="shared" si="38"/>
        <v>(株)はちまんたいジオパワー</v>
      </c>
      <c r="G1284" t="str">
        <f t="shared" si="39"/>
        <v>(株)はちまんたいジオパワー_メニューA</v>
      </c>
    </row>
    <row r="1285" spans="1:7">
      <c r="C1285" t="s">
        <v>331</v>
      </c>
      <c r="D1285">
        <v>6.3100000000000005E-4</v>
      </c>
      <c r="E1285">
        <v>6.3100000000000005E-4</v>
      </c>
      <c r="F1285" t="str">
        <f t="shared" si="38"/>
        <v>(株)はちまんたいジオパワー</v>
      </c>
      <c r="G1285" t="str">
        <f t="shared" si="39"/>
        <v>(株)はちまんたいジオパワー_メニューB(残差)</v>
      </c>
    </row>
    <row r="1286" spans="1:7">
      <c r="C1286" t="s">
        <v>885</v>
      </c>
      <c r="D1286">
        <v>5.5999999999999999E-5</v>
      </c>
      <c r="E1286">
        <v>5.5999999999999999E-5</v>
      </c>
      <c r="F1286" t="str">
        <f t="shared" ref="F1286:F1287" si="40">IF(A1286="",F1285,B1286)</f>
        <v>(株)はちまんたいジオパワー</v>
      </c>
      <c r="G1286" t="str">
        <f t="shared" ref="G1286:G1287" si="41">F1286&amp;"_"&amp;C1286</f>
        <v>(株)はちまんたいジオパワー_(参考値)事業者全体</v>
      </c>
    </row>
    <row r="1287" spans="1:7">
      <c r="A1287" t="s">
        <v>2287</v>
      </c>
      <c r="B1287" t="s">
        <v>2288</v>
      </c>
      <c r="D1287">
        <v>6.1700000000000004E-4</v>
      </c>
      <c r="E1287">
        <v>6.1700000000000004E-4</v>
      </c>
      <c r="F1287" t="str">
        <f t="shared" si="40"/>
        <v>(株)アイモバイル</v>
      </c>
      <c r="G1287" t="str">
        <f t="shared" si="41"/>
        <v>(株)アイモバイル_</v>
      </c>
    </row>
  </sheetData>
  <sortState xmlns:xlrd2="http://schemas.microsoft.com/office/spreadsheetml/2017/richdata2" ref="L5:N516">
    <sortCondition ref="M5:M516"/>
  </sortState>
  <phoneticPr fontId="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a 4 X P X P z + Y Y O l A A A A 9 g A A A B I A H A B D b 2 5 m a W c v U G F j a 2 F n Z S 5 4 b W w g o h g A K K A U A A A A A A A A A A A A A A A A A A A A A A A A A A A A h Y 8 x D o I w G I W v Q r r T F t R A y E 8 Z 3 I w k J C b G t a k V q l A M L Z a 7 O X g k r y B G U T f H 9 7 1 v e O 9 + v U E 2 N L V 3 k Z 1 R r U 5 R g C n y p B b t X u k y R b 0 9 + D H K G B R c n H g p v V H W J h n M P k W V t e e E E O c c d j P c d i U J K Q 3 I L l 9 v R C U b j j 6 y + i / 7 S h v L t Z C I w f Y 1 h o U 4 W M x x F M W Y A p k g 5 E p / h X D c + 2 x / I C z 7 2 v a d Z E f u r w o g U w T y / s A e U E s D B B Q A A g A I A G u F z 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r h c 9 c K I p H u A 4 A A A A R A A A A E w A c A E Z v c m 1 1 b G F z L 1 N l Y 3 R p b 2 4 x L m 0 g o h g A K K A U A A A A A A A A A A A A A A A A A A A A A A A A A A A A K 0 5 N L s n M z 1 M I h t C G 1 g B Q S w E C L Q A U A A I A C A B r h c 9 c / P 5 h g 6 U A A A D 2 A A A A E g A A A A A A A A A A A A A A A A A A A A A A Q 2 9 u Z m l n L 1 B h Y 2 t h Z 2 U u e G 1 s U E s B A i 0 A F A A C A A g A a 4 X P X A / K 6 a u k A A A A 6 Q A A A B M A A A A A A A A A A A A A A A A A 8 Q A A A F t D b 2 5 0 Z W 5 0 X 1 R 5 c G V z X S 5 4 b W x Q S w E C L Q A U A A I A C A B r h c 9 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f N p V z w / Z N U a g n P n 6 T I 4 T b A A A A A A C A A A A A A A Q Z g A A A A E A A C A A A A D 1 1 m R Q + D G D W 1 0 G J H 6 y M Y S x F l d B y l g 4 2 N E H d e i j D + Q J x w A A A A A O g A A A A A I A A C A A A A D f N p u z S T p X M Z N F 5 G 1 C S F u 6 C w j c N g x Q u J q C o P G Z s K u z K 1 A A A A C k u r 3 c l 9 6 Y f P L L W n o e Y b X j J / u b R d 5 Q f d z P J s P 2 Y B I i f Y m c T z i 1 I R Z 4 A J f W Y 6 q X D 1 a q v f 6 n a F j 4 3 b o N 2 E V s o a r d B d h X 6 Y b 5 u 1 I Q E f H w 7 d 3 H G 0 A A A A A s a T A 4 F 5 m N y O n A 0 R P 6 X K I G f c 2 a Z g 1 y 5 8 p 4 o R l 0 h f 6 j p A Z L e j K O 0 u c d f M 5 P 1 i l l U M 0 O 1 D w P H c y d g 0 l N T S a n / T 3 5 < / D a t a M a s h u p > 
</file>

<file path=customXml/itemProps1.xml><?xml version="1.0" encoding="utf-8"?>
<ds:datastoreItem xmlns:ds="http://schemas.openxmlformats.org/officeDocument/2006/customXml" ds:itemID="{43CDB490-BF50-4C1A-AB45-5C9B6DBC8FA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基準度排出量算出シート</vt:lpstr>
      <vt:lpstr>導入効果算出シート</vt:lpstr>
      <vt:lpstr>係数１</vt:lpstr>
      <vt:lpstr>係数2</vt:lpstr>
      <vt:lpstr>係数3</vt:lpstr>
      <vt:lpstr>基準度排出量算出シート!Print_Area</vt:lpstr>
      <vt:lpstr>係数2!Print_Area</vt:lpstr>
      <vt:lpstr>導入効果算出シート!Print_Area</vt:lpstr>
      <vt:lpstr>係数2!Print_Titles</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wkbysh</dc:creator>
  <cp:lastModifiedBy>酒盛　早美</cp:lastModifiedBy>
  <cp:lastPrinted>2026-06-30T04:55:57Z</cp:lastPrinted>
  <dcterms:created xsi:type="dcterms:W3CDTF">2008-02-29T00:21:49Z</dcterms:created>
  <dcterms:modified xsi:type="dcterms:W3CDTF">2026-07-24T04:24:48Z</dcterms:modified>
</cp:coreProperties>
</file>