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3_市町村回答\18.玖珠町〇\"/>
    </mc:Choice>
  </mc:AlternateContent>
  <xr:revisionPtr revIDLastSave="0" documentId="13_ncr:1_{3413A4EA-1029-4DC8-A66B-30BDBC9C0B86}" xr6:coauthVersionLast="47" xr6:coauthVersionMax="47" xr10:uidLastSave="{00000000-0000-0000-0000-000000000000}"/>
  <workbookProtection workbookAlgorithmName="SHA-512" workbookHashValue="RKbgevaVNYtw9kblSC/XQ4JaY0KNtKXOMt7Y3lywhmT5gQ55TYThUnnH/6sfhVkmy80uW0BYLKP83G78dmcXeg==" workbookSaltValue="1ndLcU9MEcN6o2G4tB9/HA==" workbookSpinCount="100000" lockStructure="1"/>
  <bookViews>
    <workbookView xWindow="-25845" yWindow="1095" windowWidth="23415" windowHeight="1129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W10" i="4" s="1"/>
  <c r="P6" i="5"/>
  <c r="O6" i="5"/>
  <c r="I10" i="4" s="1"/>
  <c r="N6" i="5"/>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H85" i="4"/>
  <c r="F85" i="4"/>
  <c r="P10" i="4"/>
  <c r="B10" i="4"/>
  <c r="AD8" i="4"/>
  <c r="W8" i="4"/>
  <c r="P8" i="4"/>
</calcChain>
</file>

<file path=xl/sharedStrings.xml><?xml version="1.0" encoding="utf-8"?>
<sst xmlns="http://schemas.openxmlformats.org/spreadsheetml/2006/main" count="228" uniqueCount="115">
  <si>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</si>
  <si>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</si>
  <si>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</si>
  <si>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</si>
  <si>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</si>
  <si>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</si>
  <si>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</si>
  <si>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</si>
  <si>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</si>
  <si>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</si>
  <si>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</si>
  <si>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</si>
  <si>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</si>
  <si>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</si>
  <si>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</si>
  <si>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</si>
  <si>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</si>
  <si>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</si>
  <si>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</si>
  <si>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</si>
  <si>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</si>
  <si>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</si>
  <si>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</si>
  <si>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</si>
  <si>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</si>
  <si>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</si>
  <si>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</si>
  <si>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</si>
  <si>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</si>
  <si>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</si>
  <si>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</si>
  <si>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</si>
  <si>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</si>
  <si>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</si>
  <si>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</si>
  <si>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</si>
  <si>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</si>
  <si>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</si>
  <si>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</si>
  <si>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</si>
  <si>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</si>
  <si>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</si>
  <si>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</si>
  <si>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</si>
  <si>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</si>
  <si>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</si>
  <si>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</si>
  <si>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</si>
  <si>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</si>
  <si>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</si>
  <si>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</si>
  <si>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</si>
  <si>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</si>
  <si>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</si>
  <si>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</si>
  <si>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</si>
  <si>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</si>
  <si>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</si>
  <si>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</si>
  <si>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</si>
  <si>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</si>
  <si>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</si>
  <si>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</si>
  <si>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</si>
  <si>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</si>
  <si>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</si>
  <si>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</si>
  <si>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</si>
  <si>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</si>
  <si>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</si>
  <si>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</si>
  <si>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</si>
  <si>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</si>
  <si>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</si>
  <si>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</si>
  <si>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</si>
  <si>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</si>
  <si>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</si>
  <si>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</si>
  <si>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</si>
  <si>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</si>
  <si>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</si>
  <si>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</si>
  <si>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</si>
  <si>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</si>
  <si>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</si>
  <si>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</si>
  <si>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</si>
  <si>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</si>
  <si>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</si>
  <si>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</si>
  <si>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</si>
  <si>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</si>
  <si>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玖珠町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</si>
  <si>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</si>
  <si>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</si>
  <si>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</si>
  <si>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</si>
  <si>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</si>
  <si>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</si>
  <si>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</si>
  <si>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</si>
  <si>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</si>
  <si>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</si>
  <si>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</si>
  <si>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</si>
  <si>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</si>
  <si>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</si>
  <si>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</si>
  <si>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</si>
  <si>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</si>
  <si>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</si>
  <si>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有形固定資産減価償却率は類似団体を年々上回っており、老朽施設の更新時期が迫っています。現在は、建設改良を行うための留保資金の確保及び各施設のスケールダウン等、事業規模に見合った更新を行っていく方針です。
②管路経年化率については、全国平均を上回っていますが、全面的な更新については資金の調達及びその維持について苦慮しているところです。
③管路更新率は、全国平均を上回っています。今後、管路更新計画の策定を実施し、効率的な管路の更新及び耐震化に取り組んでいきます。</t>
    <phoneticPr fontId="4"/>
  </si>
  <si>
    <t>①経常収支比率については過去5年100％を下回ることはなく、安定した経営状態だと言えますが、給水区域拡張に伴う建設改良事業などを実施していますので、その財源確保には予断を許さない状態です。
②累積欠損金は発生しておりません。
③流動比率は、475.80％と約4年分の債務支払い能力を有しています。
④企業債残高対給水収益比率は他の団体より低く、企業債残高は毎年減少していますが、令和8年度以降の建設改良事業で起債を予定しています。
⑤料金回収率は140.97％と前年度より改善しており、高い水準を維持しています。
⑥給水原価は114.24円と類似団体、全国平均と比べ低く、自然環境に恵まれていることもありますが、コストの抑制に引き続き取り組んでいきます。
⑦施設利用率は類似団体を上回ってはいるものの、今後、給水人口の減少に伴い、この数値は下がることが見込まれます。
⑧有収率は、76.43％と全国平均を下回っています。定期的な漏水調査等を実施し、有収率の向上に取り組んでいます。</t>
    <rPh sb="197" eb="201">
      <t>ケンセツカイリョウ</t>
    </rPh>
    <rPh sb="201" eb="203">
      <t>ジギョウ</t>
    </rPh>
    <rPh sb="204" eb="206">
      <t>キサイ</t>
    </rPh>
    <rPh sb="207" eb="209">
      <t>ヨテイ</t>
    </rPh>
    <rPh sb="236" eb="238">
      <t>カイゼン</t>
    </rPh>
    <rPh sb="310" eb="312">
      <t>ヨクセイ</t>
    </rPh>
    <rPh sb="313" eb="314">
      <t>ヒ</t>
    </rPh>
    <rPh sb="315" eb="316">
      <t>ツヅ</t>
    </rPh>
    <rPh sb="317" eb="318">
      <t>ト</t>
    </rPh>
    <rPh sb="319" eb="320">
      <t>ク</t>
    </rPh>
    <rPh sb="362" eb="363">
      <t>トモナ</t>
    </rPh>
    <phoneticPr fontId="4"/>
  </si>
  <si>
    <t xml:space="preserve"> 今後想定される給水人口の減少や施設の老朽化・物価高騰に対応する為、水道事業経営戦略や水道ビジョンに沿って、水道料金の値上げや経費削減に取り組み、持続可能な水道サービスの提供に努めます。
 またこれまで水道事業を支えてきたベテラン職員が退職し、職員の人材育成と技術の継承が問題となっています。そのため水道技術管理者研修をはじめとした各種研修会に積極的に参加するなど、職員の知識と技術力の向上に努めます。
　</t>
    <rPh sb="1" eb="3">
      <t>コンゴ</t>
    </rPh>
    <rPh sb="3" eb="5">
      <t>ソウテイ</t>
    </rPh>
    <rPh sb="8" eb="12">
      <t>キュウスイジンコウ</t>
    </rPh>
    <rPh sb="13" eb="15">
      <t>ゲンショウ</t>
    </rPh>
    <rPh sb="16" eb="18">
      <t>シセツ</t>
    </rPh>
    <rPh sb="19" eb="22">
      <t>ロウキュウカ</t>
    </rPh>
    <rPh sb="23" eb="27">
      <t>ブッカコウトウ</t>
    </rPh>
    <rPh sb="28" eb="30">
      <t>タイオウ</t>
    </rPh>
    <rPh sb="32" eb="33">
      <t>タメ</t>
    </rPh>
    <rPh sb="54" eb="56">
      <t>スイドウ</t>
    </rPh>
    <rPh sb="73" eb="77">
      <t>ジゾクカノウ</t>
    </rPh>
    <rPh sb="85" eb="87">
      <t>テイキョウ</t>
    </rPh>
    <rPh sb="88" eb="89">
      <t>ツト</t>
    </rPh>
    <rPh sb="101" eb="105">
      <t>スイドウジギョウ</t>
    </rPh>
    <rPh sb="106" eb="107">
      <t>ササ</t>
    </rPh>
    <rPh sb="118" eb="120">
      <t>タイショク</t>
    </rPh>
    <rPh sb="122" eb="124">
      <t>ショクイン</t>
    </rPh>
    <rPh sb="125" eb="129">
      <t>ジンザイイクセイ</t>
    </rPh>
    <rPh sb="130" eb="132">
      <t>ギジュツ</t>
    </rPh>
    <rPh sb="133" eb="135">
      <t>ケイショウ</t>
    </rPh>
    <rPh sb="136" eb="138">
      <t>モンダイ</t>
    </rPh>
    <rPh sb="150" eb="154">
      <t>スイドウギジュツ</t>
    </rPh>
    <rPh sb="154" eb="157">
      <t>カンリシャ</t>
    </rPh>
    <rPh sb="157" eb="159">
      <t>ケンシュウ</t>
    </rPh>
    <rPh sb="166" eb="168">
      <t>カクシュ</t>
    </rPh>
    <rPh sb="168" eb="171">
      <t>ケンシュウカイ</t>
    </rPh>
    <rPh sb="172" eb="175">
      <t>セッキョクテキ</t>
    </rPh>
    <rPh sb="176" eb="178">
      <t>サンカ</t>
    </rPh>
    <rPh sb="183" eb="185">
      <t>ショクイン</t>
    </rPh>
    <rPh sb="186" eb="188">
      <t>チシキ</t>
    </rPh>
    <rPh sb="189" eb="192">
      <t>ギジュツリョク</t>
    </rPh>
    <rPh sb="193" eb="195">
      <t>コウジョウ</t>
    </rPh>
    <rPh sb="196" eb="19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</si>
</sst>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1.55</c:v>
                </c:pt>
                <c:pt idx="1">
                  <c:v>0.2</c:v>
                </c:pt>
                <c:pt idx="2">
                  <c:v>0.52</c:v>
                </c:pt>
                <c:pt idx="3">
                  <c:v>0.92</c:v>
                </c:pt>
                <c:pt idx="4">
                  <c:v>0.6</c:v>
                </c:pt>
              </c:numCache>
            </c:numRef>
          </c:val>
          <c:extLst>
            <c:ext xmlns:c16="http://schemas.microsoft.com/office/drawing/2014/chart" uri="{C3380CC4-5D6E-409C-BE32-E72D297353CC}">
              <c16:uniqueId val="{00000000-949E-4FA4-BDEB-4AE9B44D817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949E-4FA4-BDEB-4AE9B44D817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57.98</c:v>
                </c:pt>
                <c:pt idx="1">
                  <c:v>59.08</c:v>
                </c:pt>
                <c:pt idx="2">
                  <c:v>61.23</c:v>
                </c:pt>
                <c:pt idx="3">
                  <c:v>60.98</c:v>
                </c:pt>
                <c:pt idx="4">
                  <c:v>63.97</c:v>
                </c:pt>
              </c:numCache>
            </c:numRef>
          </c:val>
          <c:extLst>
            <c:ext xmlns:c16="http://schemas.microsoft.com/office/drawing/2014/chart" uri="{C3380CC4-5D6E-409C-BE32-E72D297353CC}">
              <c16:uniqueId val="{00000000-9DB6-42D8-953E-C7D75C89747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9DB6-42D8-953E-C7D75C89747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80.27</c:v>
                </c:pt>
                <c:pt idx="1">
                  <c:v>77.959999999999994</c:v>
                </c:pt>
                <c:pt idx="2">
                  <c:v>76.64</c:v>
                </c:pt>
                <c:pt idx="3">
                  <c:v>78.53</c:v>
                </c:pt>
                <c:pt idx="4">
                  <c:v>76.430000000000007</c:v>
                </c:pt>
              </c:numCache>
            </c:numRef>
          </c:val>
          <c:extLst>
            <c:ext xmlns:c16="http://schemas.microsoft.com/office/drawing/2014/chart" uri="{C3380CC4-5D6E-409C-BE32-E72D297353CC}">
              <c16:uniqueId val="{00000000-9FF7-4D18-8E43-58D2A585015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9FF7-4D18-8E43-58D2A585015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140.85</c:v>
                </c:pt>
                <c:pt idx="1">
                  <c:v>150.38</c:v>
                </c:pt>
                <c:pt idx="2">
                  <c:v>133.86000000000001</c:v>
                </c:pt>
                <c:pt idx="3">
                  <c:v>128.69999999999999</c:v>
                </c:pt>
                <c:pt idx="4">
                  <c:v>133.91</c:v>
                </c:pt>
              </c:numCache>
            </c:numRef>
          </c:val>
          <c:extLst>
            <c:ext xmlns:c16="http://schemas.microsoft.com/office/drawing/2014/chart" uri="{C3380CC4-5D6E-409C-BE32-E72D297353CC}">
              <c16:uniqueId val="{00000000-3A6E-493D-ABE2-FECC9A37259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3A6E-493D-ABE2-FECC9A37259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51.58</c:v>
                </c:pt>
                <c:pt idx="1">
                  <c:v>53.44</c:v>
                </c:pt>
                <c:pt idx="2">
                  <c:v>54.86</c:v>
                </c:pt>
                <c:pt idx="3">
                  <c:v>56.19</c:v>
                </c:pt>
                <c:pt idx="4">
                  <c:v>57.36</c:v>
                </c:pt>
              </c:numCache>
            </c:numRef>
          </c:val>
          <c:extLst>
            <c:ext xmlns:c16="http://schemas.microsoft.com/office/drawing/2014/chart" uri="{C3380CC4-5D6E-409C-BE32-E72D297353CC}">
              <c16:uniqueId val="{00000000-F392-40E6-9089-FF4AD19A326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F392-40E6-9089-FF4AD19A326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15.1</c:v>
                </c:pt>
                <c:pt idx="1">
                  <c:v>15.5</c:v>
                </c:pt>
                <c:pt idx="2">
                  <c:v>15.93</c:v>
                </c:pt>
                <c:pt idx="3">
                  <c:v>31.41</c:v>
                </c:pt>
                <c:pt idx="4">
                  <c:v>34.409999999999997</c:v>
                </c:pt>
              </c:numCache>
            </c:numRef>
          </c:val>
          <c:extLst>
            <c:ext xmlns:c16="http://schemas.microsoft.com/office/drawing/2014/chart" uri="{C3380CC4-5D6E-409C-BE32-E72D297353CC}">
              <c16:uniqueId val="{00000000-06E1-47F0-9398-B8F3EA4FEA5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06E1-47F0-9398-B8F3EA4FEA5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41-4959-88B5-2C95E256DDE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FA41-4959-88B5-2C95E256DDE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395.39</c:v>
                </c:pt>
                <c:pt idx="1">
                  <c:v>484.26</c:v>
                </c:pt>
                <c:pt idx="2">
                  <c:v>508.6</c:v>
                </c:pt>
                <c:pt idx="3">
                  <c:v>441.64</c:v>
                </c:pt>
                <c:pt idx="4">
                  <c:v>475.8</c:v>
                </c:pt>
              </c:numCache>
            </c:numRef>
          </c:val>
          <c:extLst>
            <c:ext xmlns:c16="http://schemas.microsoft.com/office/drawing/2014/chart" uri="{C3380CC4-5D6E-409C-BE32-E72D297353CC}">
              <c16:uniqueId val="{00000000-22B6-461F-8508-A604D4E2075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22B6-461F-8508-A604D4E2075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213.71</c:v>
                </c:pt>
                <c:pt idx="1">
                  <c:v>187.48</c:v>
                </c:pt>
                <c:pt idx="2">
                  <c:v>156.28</c:v>
                </c:pt>
                <c:pt idx="3">
                  <c:v>128.81</c:v>
                </c:pt>
                <c:pt idx="4">
                  <c:v>103</c:v>
                </c:pt>
              </c:numCache>
            </c:numRef>
          </c:val>
          <c:extLst>
            <c:ext xmlns:c16="http://schemas.microsoft.com/office/drawing/2014/chart" uri="{C3380CC4-5D6E-409C-BE32-E72D297353CC}">
              <c16:uniqueId val="{00000000-1ED8-459B-A202-DA7A817FDEB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1ED8-459B-A202-DA7A817FDEB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152.11000000000001</c:v>
                </c:pt>
                <c:pt idx="1">
                  <c:v>165.13</c:v>
                </c:pt>
                <c:pt idx="2">
                  <c:v>144.07</c:v>
                </c:pt>
                <c:pt idx="3">
                  <c:v>134.87</c:v>
                </c:pt>
                <c:pt idx="4">
                  <c:v>140.97</c:v>
                </c:pt>
              </c:numCache>
            </c:numRef>
          </c:val>
          <c:extLst>
            <c:ext xmlns:c16="http://schemas.microsoft.com/office/drawing/2014/chart" uri="{C3380CC4-5D6E-409C-BE32-E72D297353CC}">
              <c16:uniqueId val="{00000000-35B1-4292-8019-16FA1F00E5D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35B1-4292-8019-16FA1F00E5D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104.85</c:v>
                </c:pt>
                <c:pt idx="1">
                  <c:v>97.06</c:v>
                </c:pt>
                <c:pt idx="2">
                  <c:v>111.52</c:v>
                </c:pt>
                <c:pt idx="3">
                  <c:v>118.92</c:v>
                </c:pt>
                <c:pt idx="4">
                  <c:v>114.24</c:v>
                </c:pt>
              </c:numCache>
            </c:numRef>
          </c:val>
          <c:extLst>
            <c:ext xmlns:c16="http://schemas.microsoft.com/office/drawing/2014/chart" uri="{C3380CC4-5D6E-409C-BE32-E72D297353CC}">
              <c16:uniqueId val="{00000000-3B94-4AB3-A9D1-79A173B219A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3B94-4AB3-A9D1-79A173B219A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大分県　玖珠町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13808</v>
      </c>
      <c r="AM8" s="65"/>
      <c r="AN8" s="65"/>
      <c r="AO8" s="65"/>
      <c r="AP8" s="65"/>
      <c r="AQ8" s="65"/>
      <c r="AR8" s="65"/>
      <c r="AS8" s="65"/>
      <c r="AT8" s="36">
        <f>データ!$S$6</f>
        <v>286.60000000000002</v>
      </c>
      <c r="AU8" s="37"/>
      <c r="AV8" s="37"/>
      <c r="AW8" s="37"/>
      <c r="AX8" s="37"/>
      <c r="AY8" s="37"/>
      <c r="AZ8" s="37"/>
      <c r="BA8" s="37"/>
      <c r="BB8" s="54">
        <f>データ!$T$6</f>
        <v>48.18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87.59</v>
      </c>
      <c r="J10" s="37"/>
      <c r="K10" s="37"/>
      <c r="L10" s="37"/>
      <c r="M10" s="37"/>
      <c r="N10" s="37"/>
      <c r="O10" s="64"/>
      <c r="P10" s="54">
        <f>データ!$P$6</f>
        <v>55.4</v>
      </c>
      <c r="Q10" s="54"/>
      <c r="R10" s="54"/>
      <c r="S10" s="54"/>
      <c r="T10" s="54"/>
      <c r="U10" s="54"/>
      <c r="V10" s="54"/>
      <c r="W10" s="65">
        <f>データ!$Q$6</f>
        <v>3080</v>
      </c>
      <c r="X10" s="65"/>
      <c r="Y10" s="65"/>
      <c r="Z10" s="65"/>
      <c r="AA10" s="65"/>
      <c r="AB10" s="65"/>
      <c r="AC10" s="65"/>
      <c r="AD10" s="2"/>
      <c r="AE10" s="2"/>
      <c r="AF10" s="2"/>
      <c r="AG10" s="2"/>
      <c r="AH10" s="2"/>
      <c r="AI10" s="2"/>
      <c r="AJ10" s="2"/>
      <c r="AK10" s="2"/>
      <c r="AL10" s="65">
        <f>データ!$U$6</f>
        <v>7526</v>
      </c>
      <c r="AM10" s="65"/>
      <c r="AN10" s="65"/>
      <c r="AO10" s="65"/>
      <c r="AP10" s="65"/>
      <c r="AQ10" s="65"/>
      <c r="AR10" s="65"/>
      <c r="AS10" s="65"/>
      <c r="AT10" s="36">
        <f>データ!$V$6</f>
        <v>11.48</v>
      </c>
      <c r="AU10" s="37"/>
      <c r="AV10" s="37"/>
      <c r="AW10" s="37"/>
      <c r="AX10" s="37"/>
      <c r="AY10" s="37"/>
      <c r="AZ10" s="37"/>
      <c r="BA10" s="37"/>
      <c r="BB10" s="54">
        <f>データ!$W$6</f>
        <v>655.57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114</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kjXSAsg+cGfabO7NKy8EW443uBXbndJZPmvLJ9kwupxg53dj28XGoCImm8S3cCcrOWkwyHl/q1roTWceVhPQDg==" saltValue="xxApNSYfpT2psV7F4ENCH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fitToHeight="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444626</v>
      </c>
      <c r="D6" s="20">
        <f t="shared" si="3"/>
        <v>46</v>
      </c>
      <c r="E6" s="20">
        <f t="shared" si="3"/>
        <v>1</v>
      </c>
      <c r="F6" s="20">
        <f t="shared" si="3"/>
        <v>0</v>
      </c>
      <c r="G6" s="20">
        <f t="shared" si="3"/>
        <v>1</v>
      </c>
      <c r="H6" s="20" t="str">
        <f t="shared" si="3"/>
        <v>大分県　玖珠町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87.59</v>
      </c>
      <c r="P6" s="21">
        <f t="shared" si="3"/>
        <v>55.4</v>
      </c>
      <c r="Q6" s="21">
        <f t="shared" si="3"/>
        <v>3080</v>
      </c>
      <c r="R6" s="21">
        <f t="shared" si="3"/>
        <v>13808</v>
      </c>
      <c r="S6" s="21">
        <f t="shared" si="3"/>
        <v>286.60000000000002</v>
      </c>
      <c r="T6" s="21">
        <f t="shared" si="3"/>
        <v>48.18</v>
      </c>
      <c r="U6" s="21">
        <f t="shared" si="3"/>
        <v>7526</v>
      </c>
      <c r="V6" s="21">
        <f t="shared" si="3"/>
        <v>11.48</v>
      </c>
      <c r="W6" s="21">
        <f t="shared" si="3"/>
        <v>655.57</v>
      </c>
      <c r="X6" s="22">
        <f>IF(X7="",NA(),X7)</f>
        <v>140.85</v>
      </c>
      <c r="Y6" s="22">
        <f t="shared" ref="Y6:AG6" si="4">IF(Y7="",NA(),Y7)</f>
        <v>150.38</v>
      </c>
      <c r="Z6" s="22">
        <f t="shared" si="4"/>
        <v>133.86000000000001</v>
      </c>
      <c r="AA6" s="22">
        <f t="shared" si="4"/>
        <v>128.69999999999999</v>
      </c>
      <c r="AB6" s="22">
        <f t="shared" si="4"/>
        <v>133.91</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395.39</v>
      </c>
      <c r="AU6" s="22">
        <f t="shared" ref="AU6:BC6" si="6">IF(AU7="",NA(),AU7)</f>
        <v>484.26</v>
      </c>
      <c r="AV6" s="22">
        <f t="shared" si="6"/>
        <v>508.6</v>
      </c>
      <c r="AW6" s="22">
        <f t="shared" si="6"/>
        <v>441.64</v>
      </c>
      <c r="AX6" s="22">
        <f t="shared" si="6"/>
        <v>475.8</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213.71</v>
      </c>
      <c r="BF6" s="22">
        <f t="shared" ref="BF6:BN6" si="7">IF(BF7="",NA(),BF7)</f>
        <v>187.48</v>
      </c>
      <c r="BG6" s="22">
        <f t="shared" si="7"/>
        <v>156.28</v>
      </c>
      <c r="BH6" s="22">
        <f t="shared" si="7"/>
        <v>128.81</v>
      </c>
      <c r="BI6" s="22">
        <f t="shared" si="7"/>
        <v>103</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152.11000000000001</v>
      </c>
      <c r="BQ6" s="22">
        <f t="shared" ref="BQ6:BY6" si="8">IF(BQ7="",NA(),BQ7)</f>
        <v>165.13</v>
      </c>
      <c r="BR6" s="22">
        <f t="shared" si="8"/>
        <v>144.07</v>
      </c>
      <c r="BS6" s="22">
        <f t="shared" si="8"/>
        <v>134.87</v>
      </c>
      <c r="BT6" s="22">
        <f t="shared" si="8"/>
        <v>140.97</v>
      </c>
      <c r="BU6" s="22">
        <f t="shared" si="8"/>
        <v>82.78</v>
      </c>
      <c r="BV6" s="22">
        <f t="shared" si="8"/>
        <v>84.82</v>
      </c>
      <c r="BW6" s="22">
        <f t="shared" si="8"/>
        <v>82.29</v>
      </c>
      <c r="BX6" s="22">
        <f t="shared" si="8"/>
        <v>84.16</v>
      </c>
      <c r="BY6" s="22">
        <f t="shared" si="8"/>
        <v>81.45</v>
      </c>
      <c r="BZ6" s="21" t="str">
        <f>IF(BZ7="","",IF(BZ7="-","【-】","【"&amp;SUBSTITUTE(TEXT(BZ7,"#,##0.00"),"-","△")&amp;"】"))</f>
        <v>【97.59】</v>
      </c>
      <c r="CA6" s="22">
        <f>IF(CA7="",NA(),CA7)</f>
        <v>104.85</v>
      </c>
      <c r="CB6" s="22">
        <f t="shared" ref="CB6:CJ6" si="9">IF(CB7="",NA(),CB7)</f>
        <v>97.06</v>
      </c>
      <c r="CC6" s="22">
        <f t="shared" si="9"/>
        <v>111.52</v>
      </c>
      <c r="CD6" s="22">
        <f t="shared" si="9"/>
        <v>118.92</v>
      </c>
      <c r="CE6" s="22">
        <f t="shared" si="9"/>
        <v>114.24</v>
      </c>
      <c r="CF6" s="22">
        <f t="shared" si="9"/>
        <v>225.09</v>
      </c>
      <c r="CG6" s="22">
        <f t="shared" si="9"/>
        <v>224.82</v>
      </c>
      <c r="CH6" s="22">
        <f t="shared" si="9"/>
        <v>230.85</v>
      </c>
      <c r="CI6" s="22">
        <f t="shared" si="9"/>
        <v>230.21</v>
      </c>
      <c r="CJ6" s="22">
        <f t="shared" si="9"/>
        <v>240.31</v>
      </c>
      <c r="CK6" s="21" t="str">
        <f>IF(CK7="","",IF(CK7="-","【-】","【"&amp;SUBSTITUTE(TEXT(CK7,"#,##0.00"),"-","△")&amp;"】"))</f>
        <v>【181.66】</v>
      </c>
      <c r="CL6" s="22">
        <f>IF(CL7="",NA(),CL7)</f>
        <v>57.98</v>
      </c>
      <c r="CM6" s="22">
        <f t="shared" ref="CM6:CU6" si="10">IF(CM7="",NA(),CM7)</f>
        <v>59.08</v>
      </c>
      <c r="CN6" s="22">
        <f t="shared" si="10"/>
        <v>61.23</v>
      </c>
      <c r="CO6" s="22">
        <f t="shared" si="10"/>
        <v>60.98</v>
      </c>
      <c r="CP6" s="22">
        <f t="shared" si="10"/>
        <v>63.97</v>
      </c>
      <c r="CQ6" s="22">
        <f t="shared" si="10"/>
        <v>49.38</v>
      </c>
      <c r="CR6" s="22">
        <f t="shared" si="10"/>
        <v>50.09</v>
      </c>
      <c r="CS6" s="22">
        <f t="shared" si="10"/>
        <v>50.1</v>
      </c>
      <c r="CT6" s="22">
        <f t="shared" si="10"/>
        <v>49.76</v>
      </c>
      <c r="CU6" s="22">
        <f t="shared" si="10"/>
        <v>49.74</v>
      </c>
      <c r="CV6" s="21" t="str">
        <f>IF(CV7="","",IF(CV7="-","【-】","【"&amp;SUBSTITUTE(TEXT(CV7,"#,##0.00"),"-","△")&amp;"】"))</f>
        <v>【60.21】</v>
      </c>
      <c r="CW6" s="22">
        <f>IF(CW7="",NA(),CW7)</f>
        <v>80.27</v>
      </c>
      <c r="CX6" s="22">
        <f t="shared" ref="CX6:DF6" si="11">IF(CX7="",NA(),CX7)</f>
        <v>77.959999999999994</v>
      </c>
      <c r="CY6" s="22">
        <f t="shared" si="11"/>
        <v>76.64</v>
      </c>
      <c r="CZ6" s="22">
        <f t="shared" si="11"/>
        <v>78.53</v>
      </c>
      <c r="DA6" s="22">
        <f t="shared" si="11"/>
        <v>76.430000000000007</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51.58</v>
      </c>
      <c r="DI6" s="22">
        <f t="shared" ref="DI6:DQ6" si="12">IF(DI7="",NA(),DI7)</f>
        <v>53.44</v>
      </c>
      <c r="DJ6" s="22">
        <f t="shared" si="12"/>
        <v>54.86</v>
      </c>
      <c r="DK6" s="22">
        <f t="shared" si="12"/>
        <v>56.19</v>
      </c>
      <c r="DL6" s="22">
        <f t="shared" si="12"/>
        <v>57.36</v>
      </c>
      <c r="DM6" s="22">
        <f t="shared" si="12"/>
        <v>47.5</v>
      </c>
      <c r="DN6" s="22">
        <f t="shared" si="12"/>
        <v>48.41</v>
      </c>
      <c r="DO6" s="22">
        <f t="shared" si="12"/>
        <v>50.02</v>
      </c>
      <c r="DP6" s="22">
        <f t="shared" si="12"/>
        <v>51.38</v>
      </c>
      <c r="DQ6" s="22">
        <f t="shared" si="12"/>
        <v>52.3</v>
      </c>
      <c r="DR6" s="21" t="str">
        <f>IF(DR7="","",IF(DR7="-","【-】","【"&amp;SUBSTITUTE(TEXT(DR7,"#,##0.00"),"-","△")&amp;"】"))</f>
        <v>【52.41】</v>
      </c>
      <c r="DS6" s="22">
        <f>IF(DS7="",NA(),DS7)</f>
        <v>15.1</v>
      </c>
      <c r="DT6" s="22">
        <f t="shared" ref="DT6:EB6" si="13">IF(DT7="",NA(),DT7)</f>
        <v>15.5</v>
      </c>
      <c r="DU6" s="22">
        <f t="shared" si="13"/>
        <v>15.93</v>
      </c>
      <c r="DV6" s="22">
        <f t="shared" si="13"/>
        <v>31.41</v>
      </c>
      <c r="DW6" s="22">
        <f t="shared" si="13"/>
        <v>34.409999999999997</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1.55</v>
      </c>
      <c r="EE6" s="22">
        <f t="shared" ref="EE6:EM6" si="14">IF(EE7="",NA(),EE7)</f>
        <v>0.2</v>
      </c>
      <c r="EF6" s="22">
        <f t="shared" si="14"/>
        <v>0.52</v>
      </c>
      <c r="EG6" s="22">
        <f t="shared" si="14"/>
        <v>0.92</v>
      </c>
      <c r="EH6" s="22">
        <f t="shared" si="14"/>
        <v>0.6</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444626</v>
      </c>
      <c r="D7" s="24">
        <v>46</v>
      </c>
      <c r="E7" s="24">
        <v>1</v>
      </c>
      <c r="F7" s="24">
        <v>0</v>
      </c>
      <c r="G7" s="24">
        <v>1</v>
      </c>
      <c r="H7" s="24" t="s">
        <v>93</v>
      </c>
      <c r="I7" s="24" t="s">
        <v>94</v>
      </c>
      <c r="J7" s="24" t="s">
        <v>95</v>
      </c>
      <c r="K7" s="24" t="s">
        <v>96</v>
      </c>
      <c r="L7" s="24" t="s">
        <v>97</v>
      </c>
      <c r="M7" s="24" t="s">
        <v>98</v>
      </c>
      <c r="N7" s="25" t="s">
        <v>99</v>
      </c>
      <c r="O7" s="25">
        <v>87.59</v>
      </c>
      <c r="P7" s="25">
        <v>55.4</v>
      </c>
      <c r="Q7" s="25">
        <v>3080</v>
      </c>
      <c r="R7" s="25">
        <v>13808</v>
      </c>
      <c r="S7" s="25">
        <v>286.60000000000002</v>
      </c>
      <c r="T7" s="25">
        <v>48.18</v>
      </c>
      <c r="U7" s="25">
        <v>7526</v>
      </c>
      <c r="V7" s="25">
        <v>11.48</v>
      </c>
      <c r="W7" s="25">
        <v>655.57</v>
      </c>
      <c r="X7" s="25">
        <v>140.85</v>
      </c>
      <c r="Y7" s="25">
        <v>150.38</v>
      </c>
      <c r="Z7" s="25">
        <v>133.86000000000001</v>
      </c>
      <c r="AA7" s="25">
        <v>128.69999999999999</v>
      </c>
      <c r="AB7" s="25">
        <v>133.91</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395.39</v>
      </c>
      <c r="AU7" s="25">
        <v>484.26</v>
      </c>
      <c r="AV7" s="25">
        <v>508.6</v>
      </c>
      <c r="AW7" s="25">
        <v>441.64</v>
      </c>
      <c r="AX7" s="25">
        <v>475.8</v>
      </c>
      <c r="AY7" s="25">
        <v>305.08</v>
      </c>
      <c r="AZ7" s="25">
        <v>305.33999999999997</v>
      </c>
      <c r="BA7" s="25">
        <v>310.01</v>
      </c>
      <c r="BB7" s="25">
        <v>311.12</v>
      </c>
      <c r="BC7" s="25">
        <v>293.51</v>
      </c>
      <c r="BD7" s="25">
        <v>239.69</v>
      </c>
      <c r="BE7" s="25">
        <v>213.71</v>
      </c>
      <c r="BF7" s="25">
        <v>187.48</v>
      </c>
      <c r="BG7" s="25">
        <v>156.28</v>
      </c>
      <c r="BH7" s="25">
        <v>128.81</v>
      </c>
      <c r="BI7" s="25">
        <v>103</v>
      </c>
      <c r="BJ7" s="25">
        <v>585.59</v>
      </c>
      <c r="BK7" s="25">
        <v>561.34</v>
      </c>
      <c r="BL7" s="25">
        <v>538.33000000000004</v>
      </c>
      <c r="BM7" s="25">
        <v>515.14</v>
      </c>
      <c r="BN7" s="25">
        <v>498.34</v>
      </c>
      <c r="BO7" s="25">
        <v>264.86</v>
      </c>
      <c r="BP7" s="25">
        <v>152.11000000000001</v>
      </c>
      <c r="BQ7" s="25">
        <v>165.13</v>
      </c>
      <c r="BR7" s="25">
        <v>144.07</v>
      </c>
      <c r="BS7" s="25">
        <v>134.87</v>
      </c>
      <c r="BT7" s="25">
        <v>140.97</v>
      </c>
      <c r="BU7" s="25">
        <v>82.78</v>
      </c>
      <c r="BV7" s="25">
        <v>84.82</v>
      </c>
      <c r="BW7" s="25">
        <v>82.29</v>
      </c>
      <c r="BX7" s="25">
        <v>84.16</v>
      </c>
      <c r="BY7" s="25">
        <v>81.45</v>
      </c>
      <c r="BZ7" s="25">
        <v>97.59</v>
      </c>
      <c r="CA7" s="25">
        <v>104.85</v>
      </c>
      <c r="CB7" s="25">
        <v>97.06</v>
      </c>
      <c r="CC7" s="25">
        <v>111.52</v>
      </c>
      <c r="CD7" s="25">
        <v>118.92</v>
      </c>
      <c r="CE7" s="25">
        <v>114.24</v>
      </c>
      <c r="CF7" s="25">
        <v>225.09</v>
      </c>
      <c r="CG7" s="25">
        <v>224.82</v>
      </c>
      <c r="CH7" s="25">
        <v>230.85</v>
      </c>
      <c r="CI7" s="25">
        <v>230.21</v>
      </c>
      <c r="CJ7" s="25">
        <v>240.31</v>
      </c>
      <c r="CK7" s="25">
        <v>181.66</v>
      </c>
      <c r="CL7" s="25">
        <v>57.98</v>
      </c>
      <c r="CM7" s="25">
        <v>59.08</v>
      </c>
      <c r="CN7" s="25">
        <v>61.23</v>
      </c>
      <c r="CO7" s="25">
        <v>60.98</v>
      </c>
      <c r="CP7" s="25">
        <v>63.97</v>
      </c>
      <c r="CQ7" s="25">
        <v>49.38</v>
      </c>
      <c r="CR7" s="25">
        <v>50.09</v>
      </c>
      <c r="CS7" s="25">
        <v>50.1</v>
      </c>
      <c r="CT7" s="25">
        <v>49.76</v>
      </c>
      <c r="CU7" s="25">
        <v>49.74</v>
      </c>
      <c r="CV7" s="25">
        <v>60.21</v>
      </c>
      <c r="CW7" s="25">
        <v>80.27</v>
      </c>
      <c r="CX7" s="25">
        <v>77.959999999999994</v>
      </c>
      <c r="CY7" s="25">
        <v>76.64</v>
      </c>
      <c r="CZ7" s="25">
        <v>78.53</v>
      </c>
      <c r="DA7" s="25">
        <v>76.430000000000007</v>
      </c>
      <c r="DB7" s="25">
        <v>78.010000000000005</v>
      </c>
      <c r="DC7" s="25">
        <v>77.599999999999994</v>
      </c>
      <c r="DD7" s="25">
        <v>77.3</v>
      </c>
      <c r="DE7" s="25">
        <v>76.64</v>
      </c>
      <c r="DF7" s="25">
        <v>75.37</v>
      </c>
      <c r="DG7" s="25">
        <v>89.21</v>
      </c>
      <c r="DH7" s="25">
        <v>51.58</v>
      </c>
      <c r="DI7" s="25">
        <v>53.44</v>
      </c>
      <c r="DJ7" s="25">
        <v>54.86</v>
      </c>
      <c r="DK7" s="25">
        <v>56.19</v>
      </c>
      <c r="DL7" s="25">
        <v>57.36</v>
      </c>
      <c r="DM7" s="25">
        <v>47.5</v>
      </c>
      <c r="DN7" s="25">
        <v>48.41</v>
      </c>
      <c r="DO7" s="25">
        <v>50.02</v>
      </c>
      <c r="DP7" s="25">
        <v>51.38</v>
      </c>
      <c r="DQ7" s="25">
        <v>52.3</v>
      </c>
      <c r="DR7" s="25">
        <v>52.41</v>
      </c>
      <c r="DS7" s="25">
        <v>15.1</v>
      </c>
      <c r="DT7" s="25">
        <v>15.5</v>
      </c>
      <c r="DU7" s="25">
        <v>15.93</v>
      </c>
      <c r="DV7" s="25">
        <v>31.41</v>
      </c>
      <c r="DW7" s="25">
        <v>34.409999999999997</v>
      </c>
      <c r="DX7" s="25">
        <v>17.399999999999999</v>
      </c>
      <c r="DY7" s="25">
        <v>18.64</v>
      </c>
      <c r="DZ7" s="25">
        <v>19.510000000000002</v>
      </c>
      <c r="EA7" s="25">
        <v>21.6</v>
      </c>
      <c r="EB7" s="25">
        <v>23.36</v>
      </c>
      <c r="EC7" s="25">
        <v>26.78</v>
      </c>
      <c r="ED7" s="25">
        <v>1.55</v>
      </c>
      <c r="EE7" s="25">
        <v>0.2</v>
      </c>
      <c r="EF7" s="25">
        <v>0.52</v>
      </c>
      <c r="EG7" s="25">
        <v>0.92</v>
      </c>
      <c r="EH7" s="25">
        <v>0.6</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110</v>
      </c>
      <c r="F13" t="s">
        <v>107</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2026-02-25T03:48:39Z</cp:lastPrinted>
  <dcterms:created xsi:type="dcterms:W3CDTF">2025-12-12T09:24:40Z</dcterms:created>
  <dcterms:modified xsi:type="dcterms:W3CDTF">2026-02-25T03:48:42Z</dcterms:modified>
  <cp:category/>
</cp:coreProperties>
</file>