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6.日出町　鬼塚分確認待ち\"/>
    </mc:Choice>
  </mc:AlternateContent>
  <xr:revisionPtr revIDLastSave="0" documentId="14_{1BB95558-FFE2-4C40-9F12-C360242C1C92}" xr6:coauthVersionLast="47" xr6:coauthVersionMax="47" xr10:uidLastSave="{00000000-0000-0000-0000-000000000000}"/>
  <workbookProtection workbookAlgorithmName="SHA-512" workbookHashValue="GuGVWzwZagYvQ0cEQLVhNguSCn7za4uTVfj2mh1Ahyo9ypSuU+l3fZUK3Jvne7RaFnKrJrGB8jrlXWK0NGkC2Q==" workbookSaltValue="BKe3OnOEZjQUYkFXtcnAFA==" workbookSpinCount="100000" lockStructure="1"/>
  <bookViews>
    <workbookView showSheetTabs="0"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Q6" i="5"/>
  <c r="P6" i="5"/>
  <c r="O6" i="5"/>
  <c r="I10" i="4" s="1"/>
  <c r="N6" i="5"/>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AD10" i="4"/>
  <c r="W10" i="4"/>
  <c r="P10" i="4"/>
  <c r="B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<sst xmlns="http://schemas.openxmlformats.org/spreadsheetml/2006/main" count="231" uniqueCount="116">
  <si>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</si>
  <si>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</si>
  <si>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</si>
  <si>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</si>
  <si>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</si>
  <si>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</si>
  <si>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</si>
  <si>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</si>
  <si>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</si>
  <si>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</si>
  <si>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</si>
  <si>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</si>
  <si>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</si>
  <si>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</si>
  <si>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</si>
  <si>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</si>
  <si>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</si>
  <si>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</si>
  <si>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</si>
  <si>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</si>
  <si>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</si>
  <si>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</si>
  <si>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</si>
  <si>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</si>
  <si>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</si>
  <si>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</si>
  <si>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</si>
  <si>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</si>
  <si>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</si>
  <si>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</si>
  <si>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</si>
  <si>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</si>
  <si>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</si>
  <si>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</si>
  <si>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</si>
  <si>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</si>
  <si>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</si>
  <si>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</si>
  <si>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</si>
  <si>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</si>
  <si>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</si>
  <si>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</si>
  <si>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</si>
  <si>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</si>
  <si>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</si>
  <si>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</si>
  <si>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</si>
  <si>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</si>
  <si>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</si>
  <si>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</si>
  <si>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</si>
  <si>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</si>
  <si>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</si>
  <si>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</si>
  <si>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</si>
  <si>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</si>
  <si>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</si>
  <si>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</si>
  <si>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</si>
  <si>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</si>
  <si>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</si>
  <si>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</si>
  <si>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</si>
  <si>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</si>
  <si>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</si>
  <si>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</si>
  <si>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</si>
  <si>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</si>
  <si>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</si>
  <si>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</si>
  <si>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</si>
  <si>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</si>
  <si>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</si>
  <si>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</si>
  <si>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</si>
  <si>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</si>
  <si>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</si>
  <si>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</si>
  <si>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</si>
  <si>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</si>
  <si>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</si>
  <si>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</si>
  <si>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</si>
  <si>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</si>
  <si>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</si>
  <si>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</si>
  <si>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</si>
  <si>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</si>
  <si>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</si>
  <si>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</si>
  <si>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</si>
  <si>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</si>
  <si>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</si>
  <si>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</si>
  <si>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</si>
  <si>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</si>
  <si>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</si>
  <si>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</si>
  <si>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</si>
  <si>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</si>
  <si>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</si>
  <si>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</si>
  <si>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</si>
  <si>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</si>
  <si>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</si>
  <si>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</si>
  <si>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</si>
  <si>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</si>
  <si>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</si>
  <si>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</si>
  <si>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</si>
  <si>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</si>
  <si>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</si>
  <si>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①「有形固定資産減価償却率」については20.73％と全国平均及び類似団体平均に比べ、老朽化した資産は少ない状況である。
②「管渠老朽化率」については、耐用年数を経過した施設はない。
③「管渠改善率」については、ゼロである。必要に応じて改修等を行っていく。</t>
    <rPh sb="26" eb="28">
      <t>ゼンコク</t>
    </rPh>
    <rPh sb="28" eb="30">
      <t>ヘイキン</t>
    </rPh>
    <rPh sb="30" eb="31">
      <t>オヨ</t>
    </rPh>
    <rPh sb="32" eb="34">
      <t>ルイジ</t>
    </rPh>
    <rPh sb="34" eb="36">
      <t>ダンタイ</t>
    </rPh>
    <rPh sb="36" eb="38">
      <t>ヘイキン</t>
    </rPh>
    <phoneticPr fontId="4"/>
  </si>
  <si>
    <t>①「経常収支比率」は111.39%と100％を上回った。これは、一般会計からの補助金収入のためである。
③「流動比率」については、前年度より改善しているが、物価高により一般会計補助金収入が前年より増えたこと、企業債償還金が減少したことが理由である。現金預金が少額な状況は変わらないため、資金の見通しを立て事業を運営していく必要がある。
④「企業債残高対事業規模比率」は全国平均及び類似団体平均よりも低い数値となっている。起債残高は減少する見通しである。
⑤「経費回収率」については、全国平均より高く、類似団体平均より低い数値となっている。経費を使用料で賄えていないため、使用料の改定の必要がある。令和6年12月議会にて使用料改定が議決されたため、令和7年度決算では数値が改善する見込みである。
⑥「汚水処理原価」については、全国平均及び類似団体平均より低い数値となっているが、さらなる経費の削減に努める。
⑦「施設利用率」については、全国平均及び類似団体平均より高い数値となっている。今後も安定した施設稼働に努めます。
⑧「水洗化率」については、全国平均及び類似団体平均より高い数値となっている。使用料収入の増加のため、さらなる接続率向上の取組が必要である。</t>
    <rPh sb="23" eb="25">
      <t>ウワマワ</t>
    </rPh>
    <rPh sb="32" eb="36">
      <t>イッパンカイケイ</t>
    </rPh>
    <rPh sb="39" eb="42">
      <t>ホジョキン</t>
    </rPh>
    <rPh sb="42" eb="44">
      <t>シュウニュウ</t>
    </rPh>
    <rPh sb="184" eb="186">
      <t>ゼンコク</t>
    </rPh>
    <rPh sb="186" eb="188">
      <t>ヘイキン</t>
    </rPh>
    <rPh sb="188" eb="189">
      <t>オヨ</t>
    </rPh>
    <rPh sb="190" eb="192">
      <t>ルイジ</t>
    </rPh>
    <rPh sb="192" eb="194">
      <t>ダンタイ</t>
    </rPh>
    <rPh sb="194" eb="196">
      <t>ヘイキン</t>
    </rPh>
    <rPh sb="210" eb="212">
      <t>キサイ</t>
    </rPh>
    <rPh sb="212" eb="214">
      <t>ザンダカ</t>
    </rPh>
    <rPh sb="215" eb="217">
      <t>ゲンショウ</t>
    </rPh>
    <rPh sb="219" eb="221">
      <t>ミトオ</t>
    </rPh>
    <rPh sb="247" eb="248">
      <t>タカ</t>
    </rPh>
    <rPh sb="254" eb="256">
      <t>ヘイキン</t>
    </rPh>
    <rPh sb="362" eb="364">
      <t>ゼンコク</t>
    </rPh>
    <rPh sb="364" eb="366">
      <t>ヘイキン</t>
    </rPh>
    <rPh sb="366" eb="367">
      <t>オヨ</t>
    </rPh>
    <rPh sb="368" eb="370">
      <t>ルイジ</t>
    </rPh>
    <rPh sb="370" eb="372">
      <t>ダンタイ</t>
    </rPh>
    <rPh sb="372" eb="374">
      <t>ヘイキン</t>
    </rPh>
    <rPh sb="417" eb="419">
      <t>ゼンコク</t>
    </rPh>
    <rPh sb="419" eb="421">
      <t>ヘイキン</t>
    </rPh>
    <rPh sb="421" eb="422">
      <t>オヨ</t>
    </rPh>
    <rPh sb="423" eb="425">
      <t>ルイジ</t>
    </rPh>
    <rPh sb="425" eb="427">
      <t>ダンタイ</t>
    </rPh>
    <rPh sb="427" eb="429">
      <t>ヘイキン</t>
    </rPh>
    <rPh sb="483" eb="485">
      <t>ヘイキン</t>
    </rPh>
    <rPh sb="487" eb="488">
      <t>タカ</t>
    </rPh>
    <phoneticPr fontId="4"/>
  </si>
  <si>
    <t>集落排水事業については、高齢化世帯が多く人口減少が急速に進むことが想定される。そのため、使用料の増加を見込むことは難しい状況である。
　人口減少に伴う使用料収入の減収、物価高による維持管理費の増加に対応し、安定的な経営が図れるよう、令和6年12月定例議会で下水道使用料の増額改定が可決されました。令和7年度決算では、各数値が改善する見込みですが、依然経営状況は厳しいことが予想されます。経営戦略の改定時期に下水道使用料の適正化も検討することが必要となります。
　耐用年数を経過した資産はありませんが、今後は施設の老朽化への対応が求められます。令和2年度に策定したストックマネジメント計画に基づき修繕や改築事業を行っていきます。
　今後、技術系職員の採用が困難になると、設計、積算知識の継承が出来ず、維持管理への対応が出来ない恐れがあります。
　そのような状況に対応するため、現在、WPPP導入可能性調査により課題の整理を行っているところです。</t>
    <rPh sb="68" eb="70">
      <t>ジンコウ</t>
    </rPh>
    <rPh sb="70" eb="72">
      <t>ゲンショウ</t>
    </rPh>
    <rPh sb="73" eb="74">
      <t>トモナ</t>
    </rPh>
    <rPh sb="75" eb="78">
      <t>シヨウリョウ</t>
    </rPh>
    <rPh sb="78" eb="80">
      <t>シュウニュウ</t>
    </rPh>
    <rPh sb="81" eb="83">
      <t>ゲンシュウ</t>
    </rPh>
    <rPh sb="84" eb="86">
      <t>ブッカ</t>
    </rPh>
    <rPh sb="86" eb="87">
      <t>タカ</t>
    </rPh>
    <rPh sb="90" eb="95">
      <t>イジカンリヒ</t>
    </rPh>
    <rPh sb="96" eb="98">
      <t>ゾウカ</t>
    </rPh>
    <rPh sb="99" eb="101">
      <t>タイオウ</t>
    </rPh>
    <rPh sb="103" eb="105">
      <t>アンテイ</t>
    </rPh>
    <rPh sb="105" eb="106">
      <t>テキ</t>
    </rPh>
    <rPh sb="107" eb="109">
      <t>ケイエイ</t>
    </rPh>
    <rPh sb="110" eb="111">
      <t>ハカ</t>
    </rPh>
    <rPh sb="116" eb="118">
      <t>レイワ</t>
    </rPh>
    <rPh sb="119" eb="120">
      <t>ネン</t>
    </rPh>
    <rPh sb="122" eb="123">
      <t>ガツ</t>
    </rPh>
    <rPh sb="123" eb="125">
      <t>テイレイ</t>
    </rPh>
    <rPh sb="125" eb="127">
      <t>ギカイ</t>
    </rPh>
    <rPh sb="128" eb="131">
      <t>ゲスイドウ</t>
    </rPh>
    <rPh sb="131" eb="134">
      <t>シヨウリョウ</t>
    </rPh>
    <rPh sb="135" eb="137">
      <t>ゾウガク</t>
    </rPh>
    <rPh sb="137" eb="139">
      <t>カイテイ</t>
    </rPh>
    <rPh sb="140" eb="142">
      <t>カケツ</t>
    </rPh>
    <rPh sb="148" eb="150">
      <t>レイワ</t>
    </rPh>
    <rPh sb="151" eb="153">
      <t>ネンド</t>
    </rPh>
    <rPh sb="153" eb="155">
      <t>ケッサン</t>
    </rPh>
    <rPh sb="158" eb="159">
      <t>カク</t>
    </rPh>
    <rPh sb="159" eb="161">
      <t>スウチ</t>
    </rPh>
    <rPh sb="162" eb="164">
      <t>カイゼン</t>
    </rPh>
    <rPh sb="166" eb="168">
      <t>ミコ</t>
    </rPh>
    <rPh sb="173" eb="175">
      <t>イゼン</t>
    </rPh>
    <rPh sb="175" eb="177">
      <t>ケイエイ</t>
    </rPh>
    <rPh sb="177" eb="179">
      <t>ジョウキョウ</t>
    </rPh>
    <rPh sb="180" eb="181">
      <t>キビ</t>
    </rPh>
    <rPh sb="186" eb="188">
      <t>ヨソウ</t>
    </rPh>
    <rPh sb="193" eb="195">
      <t>ケイエイ</t>
    </rPh>
    <rPh sb="195" eb="197">
      <t>センリャク</t>
    </rPh>
    <rPh sb="198" eb="200">
      <t>カイテイ</t>
    </rPh>
    <rPh sb="200" eb="202">
      <t>ジキ</t>
    </rPh>
    <rPh sb="203" eb="206">
      <t>ゲスイドウ</t>
    </rPh>
    <rPh sb="206" eb="209">
      <t>シヨウリョウ</t>
    </rPh>
    <rPh sb="210" eb="213">
      <t>テキセイカ</t>
    </rPh>
    <rPh sb="214" eb="216">
      <t>ケントウ</t>
    </rPh>
    <rPh sb="221" eb="223">
      <t>ヒツヨウ</t>
    </rPh>
    <rPh sb="397" eb="399">
      <t>コンゴ</t>
    </rPh>
    <rPh sb="400" eb="403">
      <t>ギジュツケイ</t>
    </rPh>
    <rPh sb="403" eb="405">
      <t>ショクイン</t>
    </rPh>
    <rPh sb="406" eb="408">
      <t>サイヨウ</t>
    </rPh>
    <rPh sb="409" eb="411">
      <t>コンナン</t>
    </rPh>
    <rPh sb="416" eb="418">
      <t>セッケイ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</si>
</sst>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8-4C3D-8625-6E26CA235F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A9F8-4C3D-8625-6E26CA235F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39.700000000000003</c:v>
                </c:pt>
                <c:pt idx="1">
                  <c:v>56.36</c:v>
                </c:pt>
                <c:pt idx="2">
                  <c:v>51.82</c:v>
                </c:pt>
                <c:pt idx="3">
                  <c:v>46.97</c:v>
                </c:pt>
                <c:pt idx="4">
                  <c:v>48.79</c:v>
                </c:pt>
              </c:numCache>
            </c:numRef>
          </c:val>
          <c:extLst>
            <c:ext xmlns:c16="http://schemas.microsoft.com/office/drawing/2014/chart" uri="{C3380CC4-5D6E-409C-BE32-E72D297353CC}">
              <c16:uniqueId val="{00000000-C062-445C-94EE-9B235CC26C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30.99</c:v>
                </c:pt>
                <c:pt idx="4">
                  <c:v>32.82</c:v>
                </c:pt>
              </c:numCache>
            </c:numRef>
          </c:val>
          <c:smooth val="0"/>
          <c:extLst>
            <c:ext xmlns:c16="http://schemas.microsoft.com/office/drawing/2014/chart" uri="{C3380CC4-5D6E-409C-BE32-E72D297353CC}">
              <c16:uniqueId val="{00000001-C062-445C-94EE-9B235CC26C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89.22</c:v>
                </c:pt>
                <c:pt idx="1">
                  <c:v>89.35</c:v>
                </c:pt>
                <c:pt idx="2">
                  <c:v>89.67</c:v>
                </c:pt>
                <c:pt idx="3">
                  <c:v>90.17</c:v>
                </c:pt>
                <c:pt idx="4">
                  <c:v>89.66</c:v>
                </c:pt>
              </c:numCache>
            </c:numRef>
          </c:val>
          <c:extLst>
            <c:ext xmlns:c16="http://schemas.microsoft.com/office/drawing/2014/chart" uri="{C3380CC4-5D6E-409C-BE32-E72D297353CC}">
              <c16:uniqueId val="{00000000-4F2B-49D3-90CB-958E02B836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85.45</c:v>
                </c:pt>
                <c:pt idx="4">
                  <c:v>85.76</c:v>
                </c:pt>
              </c:numCache>
            </c:numRef>
          </c:val>
          <c:smooth val="0"/>
          <c:extLst>
            <c:ext xmlns:c16="http://schemas.microsoft.com/office/drawing/2014/chart" uri="{C3380CC4-5D6E-409C-BE32-E72D297353CC}">
              <c16:uniqueId val="{00000001-4F2B-49D3-90CB-958E02B836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119.87</c:v>
                </c:pt>
                <c:pt idx="1">
                  <c:v>83.13</c:v>
                </c:pt>
                <c:pt idx="2">
                  <c:v>103.46</c:v>
                </c:pt>
                <c:pt idx="3">
                  <c:v>108.86</c:v>
                </c:pt>
                <c:pt idx="4">
                  <c:v>111.39</c:v>
                </c:pt>
              </c:numCache>
            </c:numRef>
          </c:val>
          <c:extLst>
            <c:ext xmlns:c16="http://schemas.microsoft.com/office/drawing/2014/chart" uri="{C3380CC4-5D6E-409C-BE32-E72D297353CC}">
              <c16:uniqueId val="{00000000-A27C-4252-B648-13EE6C4FC25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97.07</c:v>
                </c:pt>
                <c:pt idx="4">
                  <c:v>99.54</c:v>
                </c:pt>
              </c:numCache>
            </c:numRef>
          </c:val>
          <c:smooth val="0"/>
          <c:extLst>
            <c:ext xmlns:c16="http://schemas.microsoft.com/office/drawing/2014/chart" uri="{C3380CC4-5D6E-409C-BE32-E72D297353CC}">
              <c16:uniqueId val="{00000001-A27C-4252-B648-13EE6C4FC25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6.91</c:v>
                </c:pt>
                <c:pt idx="1">
                  <c:v>10.36</c:v>
                </c:pt>
                <c:pt idx="2">
                  <c:v>13.82</c:v>
                </c:pt>
                <c:pt idx="3">
                  <c:v>17.27</c:v>
                </c:pt>
                <c:pt idx="4">
                  <c:v>20.73</c:v>
                </c:pt>
              </c:numCache>
            </c:numRef>
          </c:val>
          <c:extLst>
            <c:ext xmlns:c16="http://schemas.microsoft.com/office/drawing/2014/chart" uri="{C3380CC4-5D6E-409C-BE32-E72D297353CC}">
              <c16:uniqueId val="{00000000-95E0-44DC-9197-A7C431D353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35.07</c:v>
                </c:pt>
                <c:pt idx="4">
                  <c:v>32.49</c:v>
                </c:pt>
              </c:numCache>
            </c:numRef>
          </c:val>
          <c:smooth val="0"/>
          <c:extLst>
            <c:ext xmlns:c16="http://schemas.microsoft.com/office/drawing/2014/chart" uri="{C3380CC4-5D6E-409C-BE32-E72D297353CC}">
              <c16:uniqueId val="{00000001-95E0-44DC-9197-A7C431D353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E0-4637-A99E-F09351CEF9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E0-4637-A99E-F09351CEF9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59.13</c:v>
                </c:pt>
                <c:pt idx="2">
                  <c:v>46.98</c:v>
                </c:pt>
                <c:pt idx="3">
                  <c:v>12.06</c:v>
                </c:pt>
                <c:pt idx="4" formatCode="#,##0.00;&quot;△&quot;#,##0.00">
                  <c:v>0</c:v>
                </c:pt>
              </c:numCache>
            </c:numRef>
          </c:val>
          <c:extLst>
            <c:ext xmlns:c16="http://schemas.microsoft.com/office/drawing/2014/chart" uri="{C3380CC4-5D6E-409C-BE32-E72D297353CC}">
              <c16:uniqueId val="{00000000-E260-4BB9-A5C5-4AEA3AA5C8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40.729999999999997</c:v>
                </c:pt>
                <c:pt idx="4">
                  <c:v>48.87</c:v>
                </c:pt>
              </c:numCache>
            </c:numRef>
          </c:val>
          <c:smooth val="0"/>
          <c:extLst>
            <c:ext xmlns:c16="http://schemas.microsoft.com/office/drawing/2014/chart" uri="{C3380CC4-5D6E-409C-BE32-E72D297353CC}">
              <c16:uniqueId val="{00000001-E260-4BB9-A5C5-4AEA3AA5C8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94.31</c:v>
                </c:pt>
                <c:pt idx="1">
                  <c:v>72.489999999999995</c:v>
                </c:pt>
                <c:pt idx="2">
                  <c:v>97.47</c:v>
                </c:pt>
                <c:pt idx="3">
                  <c:v>152.78</c:v>
                </c:pt>
                <c:pt idx="4">
                  <c:v>327.12</c:v>
                </c:pt>
              </c:numCache>
            </c:numRef>
          </c:val>
          <c:extLst>
            <c:ext xmlns:c16="http://schemas.microsoft.com/office/drawing/2014/chart" uri="{C3380CC4-5D6E-409C-BE32-E72D297353CC}">
              <c16:uniqueId val="{00000000-A575-4404-BC2C-CFBD6872AB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61.08</c:v>
                </c:pt>
                <c:pt idx="4">
                  <c:v>66.510000000000005</c:v>
                </c:pt>
              </c:numCache>
            </c:numRef>
          </c:val>
          <c:smooth val="0"/>
          <c:extLst>
            <c:ext xmlns:c16="http://schemas.microsoft.com/office/drawing/2014/chart" uri="{C3380CC4-5D6E-409C-BE32-E72D297353CC}">
              <c16:uniqueId val="{00000001-A575-4404-BC2C-CFBD6872AB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887.81</c:v>
                </c:pt>
                <c:pt idx="1">
                  <c:v>786.27</c:v>
                </c:pt>
                <c:pt idx="2">
                  <c:v>651.27</c:v>
                </c:pt>
                <c:pt idx="3">
                  <c:v>526.27</c:v>
                </c:pt>
                <c:pt idx="4">
                  <c:v>445.96</c:v>
                </c:pt>
              </c:numCache>
            </c:numRef>
          </c:val>
          <c:extLst>
            <c:ext xmlns:c16="http://schemas.microsoft.com/office/drawing/2014/chart" uri="{C3380CC4-5D6E-409C-BE32-E72D297353CC}">
              <c16:uniqueId val="{00000000-0EA1-4924-BB79-647CC55737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892.29</c:v>
                </c:pt>
                <c:pt idx="4">
                  <c:v>871.87</c:v>
                </c:pt>
              </c:numCache>
            </c:numRef>
          </c:val>
          <c:smooth val="0"/>
          <c:extLst>
            <c:ext xmlns:c16="http://schemas.microsoft.com/office/drawing/2014/chart" uri="{C3380CC4-5D6E-409C-BE32-E72D297353CC}">
              <c16:uniqueId val="{00000001-0EA1-4924-BB79-647CC55737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62.43</c:v>
                </c:pt>
                <c:pt idx="1">
                  <c:v>55.37</c:v>
                </c:pt>
                <c:pt idx="2">
                  <c:v>58.39</c:v>
                </c:pt>
                <c:pt idx="3">
                  <c:v>43.08</c:v>
                </c:pt>
                <c:pt idx="4">
                  <c:v>40.28</c:v>
                </c:pt>
              </c:numCache>
            </c:numRef>
          </c:val>
          <c:extLst>
            <c:ext xmlns:c16="http://schemas.microsoft.com/office/drawing/2014/chart" uri="{C3380CC4-5D6E-409C-BE32-E72D297353CC}">
              <c16:uniqueId val="{00000000-6E5D-44AF-8E76-8D0E2D77AD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46.45</c:v>
                </c:pt>
                <c:pt idx="4">
                  <c:v>45.44</c:v>
                </c:pt>
              </c:numCache>
            </c:numRef>
          </c:val>
          <c:smooth val="0"/>
          <c:extLst>
            <c:ext xmlns:c16="http://schemas.microsoft.com/office/drawing/2014/chart" uri="{C3380CC4-5D6E-409C-BE32-E72D297353CC}">
              <c16:uniqueId val="{00000001-6E5D-44AF-8E76-8D0E2D77AD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234.3</c:v>
                </c:pt>
                <c:pt idx="1">
                  <c:v>264.67</c:v>
                </c:pt>
                <c:pt idx="2">
                  <c:v>252.62</c:v>
                </c:pt>
                <c:pt idx="3">
                  <c:v>332.95</c:v>
                </c:pt>
                <c:pt idx="4">
                  <c:v>366.1</c:v>
                </c:pt>
              </c:numCache>
            </c:numRef>
          </c:val>
          <c:extLst>
            <c:ext xmlns:c16="http://schemas.microsoft.com/office/drawing/2014/chart" uri="{C3380CC4-5D6E-409C-BE32-E72D297353CC}">
              <c16:uniqueId val="{00000000-FBFE-4EDD-82B8-3607F656DE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361.83</c:v>
                </c:pt>
                <c:pt idx="4">
                  <c:v>373.54</c:v>
                </c:pt>
              </c:numCache>
            </c:numRef>
          </c:val>
          <c:smooth val="0"/>
          <c:extLst>
            <c:ext xmlns:c16="http://schemas.microsoft.com/office/drawing/2014/chart" uri="{C3380CC4-5D6E-409C-BE32-E72D297353CC}">
              <c16:uniqueId val="{00000001-FBFE-4EDD-82B8-3607F656DE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日出町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56">
        <f>データ!S6</f>
        <v>27829</v>
      </c>
      <c r="AM8" s="56"/>
      <c r="AN8" s="56"/>
      <c r="AO8" s="56"/>
      <c r="AP8" s="56"/>
      <c r="AQ8" s="56"/>
      <c r="AR8" s="56"/>
      <c r="AS8" s="56"/>
      <c r="AT8" s="50">
        <f>データ!T6</f>
        <v>73.260000000000005</v>
      </c>
      <c r="AU8" s="50"/>
      <c r="AV8" s="50"/>
      <c r="AW8" s="50"/>
      <c r="AX8" s="50"/>
      <c r="AY8" s="50"/>
      <c r="AZ8" s="50"/>
      <c r="BA8" s="50"/>
      <c r="BB8" s="50">
        <f>データ!U6</f>
        <v>379.87</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50" t="str">
        <f>データ!N6</f>
        <v>-</v>
      </c>
      <c r="C10" s="50"/>
      <c r="D10" s="50"/>
      <c r="E10" s="50"/>
      <c r="F10" s="50"/>
      <c r="G10" s="50"/>
      <c r="H10" s="50"/>
      <c r="I10" s="50">
        <f>データ!O6</f>
        <v>92.03</v>
      </c>
      <c r="J10" s="50"/>
      <c r="K10" s="50"/>
      <c r="L10" s="50"/>
      <c r="M10" s="50"/>
      <c r="N10" s="50"/>
      <c r="O10" s="50"/>
      <c r="P10" s="50">
        <f>データ!P6</f>
        <v>2.5499999999999998</v>
      </c>
      <c r="Q10" s="50"/>
      <c r="R10" s="50"/>
      <c r="S10" s="50"/>
      <c r="T10" s="50"/>
      <c r="U10" s="50"/>
      <c r="V10" s="50"/>
      <c r="W10" s="50">
        <f>データ!Q6</f>
        <v>85.08</v>
      </c>
      <c r="X10" s="50"/>
      <c r="Y10" s="50"/>
      <c r="Z10" s="50"/>
      <c r="AA10" s="50"/>
      <c r="AB10" s="50"/>
      <c r="AC10" s="50"/>
      <c r="AD10" s="56">
        <f>データ!R6</f>
        <v>2809</v>
      </c>
      <c r="AE10" s="56"/>
      <c r="AF10" s="56"/>
      <c r="AG10" s="56"/>
      <c r="AH10" s="56"/>
      <c r="AI10" s="56"/>
      <c r="AJ10" s="56"/>
      <c r="AK10" s="2"/>
      <c r="AL10" s="56">
        <f>データ!V6</f>
        <v>706</v>
      </c>
      <c r="AM10" s="56"/>
      <c r="AN10" s="56"/>
      <c r="AO10" s="56"/>
      <c r="AP10" s="56"/>
      <c r="AQ10" s="56"/>
      <c r="AR10" s="56"/>
      <c r="AS10" s="56"/>
      <c r="AT10" s="50">
        <f>データ!W6</f>
        <v>0.12</v>
      </c>
      <c r="AU10" s="50"/>
      <c r="AV10" s="50"/>
      <c r="AW10" s="50"/>
      <c r="AX10" s="50"/>
      <c r="AY10" s="50"/>
      <c r="AZ10" s="50"/>
      <c r="BA10" s="50"/>
      <c r="BB10" s="50">
        <f>データ!X6</f>
        <v>5883.33</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2iukcWmBBMCFXhiI+3YdHOS0ZteRUn7btjFssURRtcE5TxYWUbGJUX6Ko7m+mfvjBdW5MNMiHIBfD1UPoFEJbQ==" saltValue="QWY7GiXisJuCgHvrUCrT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443417</v>
      </c>
      <c r="D6" s="19">
        <f t="shared" si="3"/>
        <v>46</v>
      </c>
      <c r="E6" s="19">
        <f t="shared" si="3"/>
        <v>17</v>
      </c>
      <c r="F6" s="19">
        <f t="shared" si="3"/>
        <v>6</v>
      </c>
      <c r="G6" s="19">
        <f t="shared" si="3"/>
        <v>0</v>
      </c>
      <c r="H6" s="19" t="str">
        <f t="shared" si="3"/>
        <v>大分県　日出町</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92.03</v>
      </c>
      <c r="P6" s="20">
        <f t="shared" si="3"/>
        <v>2.5499999999999998</v>
      </c>
      <c r="Q6" s="20">
        <f t="shared" si="3"/>
        <v>85.08</v>
      </c>
      <c r="R6" s="20">
        <f t="shared" si="3"/>
        <v>2809</v>
      </c>
      <c r="S6" s="20">
        <f t="shared" si="3"/>
        <v>27829</v>
      </c>
      <c r="T6" s="20">
        <f t="shared" si="3"/>
        <v>73.260000000000005</v>
      </c>
      <c r="U6" s="20">
        <f t="shared" si="3"/>
        <v>379.87</v>
      </c>
      <c r="V6" s="20">
        <f t="shared" si="3"/>
        <v>706</v>
      </c>
      <c r="W6" s="20">
        <f t="shared" si="3"/>
        <v>0.12</v>
      </c>
      <c r="X6" s="20">
        <f t="shared" si="3"/>
        <v>5883.33</v>
      </c>
      <c r="Y6" s="21">
        <f>IF(Y7="",NA(),Y7)</f>
        <v>119.87</v>
      </c>
      <c r="Z6" s="21">
        <f t="shared" ref="Z6:AH6" si="4">IF(Z7="",NA(),Z7)</f>
        <v>83.13</v>
      </c>
      <c r="AA6" s="21">
        <f t="shared" si="4"/>
        <v>103.46</v>
      </c>
      <c r="AB6" s="21">
        <f t="shared" si="4"/>
        <v>108.86</v>
      </c>
      <c r="AC6" s="21">
        <f t="shared" si="4"/>
        <v>111.39</v>
      </c>
      <c r="AD6" s="21">
        <f t="shared" si="4"/>
        <v>101.18</v>
      </c>
      <c r="AE6" s="21">
        <f t="shared" si="4"/>
        <v>99.89</v>
      </c>
      <c r="AF6" s="21">
        <f t="shared" si="4"/>
        <v>104.12</v>
      </c>
      <c r="AG6" s="21">
        <f t="shared" si="4"/>
        <v>97.07</v>
      </c>
      <c r="AH6" s="21">
        <f t="shared" si="4"/>
        <v>99.54</v>
      </c>
      <c r="AI6" s="20" t="str">
        <f>IF(AI7="","",IF(AI7="-","【-】","【"&amp;SUBSTITUTE(TEXT(AI7,"#,##0.00"),"-","△")&amp;"】"))</f>
        <v>【104.55】</v>
      </c>
      <c r="AJ6" s="20">
        <f>IF(AJ7="",NA(),AJ7)</f>
        <v>0</v>
      </c>
      <c r="AK6" s="21">
        <f t="shared" ref="AK6:AS6" si="5">IF(AK7="",NA(),AK7)</f>
        <v>59.13</v>
      </c>
      <c r="AL6" s="21">
        <f t="shared" si="5"/>
        <v>46.98</v>
      </c>
      <c r="AM6" s="21">
        <f t="shared" si="5"/>
        <v>12.06</v>
      </c>
      <c r="AN6" s="20">
        <f t="shared" si="5"/>
        <v>0</v>
      </c>
      <c r="AO6" s="21">
        <f t="shared" si="5"/>
        <v>140.63</v>
      </c>
      <c r="AP6" s="21">
        <f t="shared" si="5"/>
        <v>163.84</v>
      </c>
      <c r="AQ6" s="21">
        <f t="shared" si="5"/>
        <v>176.46</v>
      </c>
      <c r="AR6" s="21">
        <f t="shared" si="5"/>
        <v>40.729999999999997</v>
      </c>
      <c r="AS6" s="21">
        <f t="shared" si="5"/>
        <v>48.87</v>
      </c>
      <c r="AT6" s="20" t="str">
        <f>IF(AT7="","",IF(AT7="-","【-】","【"&amp;SUBSTITUTE(TEXT(AT7,"#,##0.00"),"-","△")&amp;"】"))</f>
        <v>【84.87】</v>
      </c>
      <c r="AU6" s="21">
        <f>IF(AU7="",NA(),AU7)</f>
        <v>94.31</v>
      </c>
      <c r="AV6" s="21">
        <f t="shared" ref="AV6:BD6" si="6">IF(AV7="",NA(),AV7)</f>
        <v>72.489999999999995</v>
      </c>
      <c r="AW6" s="21">
        <f t="shared" si="6"/>
        <v>97.47</v>
      </c>
      <c r="AX6" s="21">
        <f t="shared" si="6"/>
        <v>152.78</v>
      </c>
      <c r="AY6" s="21">
        <f t="shared" si="6"/>
        <v>327.12</v>
      </c>
      <c r="AZ6" s="21">
        <f t="shared" si="6"/>
        <v>56.53</v>
      </c>
      <c r="BA6" s="21">
        <f t="shared" si="6"/>
        <v>59.66</v>
      </c>
      <c r="BB6" s="21">
        <f t="shared" si="6"/>
        <v>61.64</v>
      </c>
      <c r="BC6" s="21">
        <f t="shared" si="6"/>
        <v>61.08</v>
      </c>
      <c r="BD6" s="21">
        <f t="shared" si="6"/>
        <v>66.510000000000005</v>
      </c>
      <c r="BE6" s="20" t="str">
        <f>IF(BE7="","",IF(BE7="-","【-】","【"&amp;SUBSTITUTE(TEXT(BE7,"#,##0.00"),"-","△")&amp;"】"))</f>
        <v>【71.46】</v>
      </c>
      <c r="BF6" s="21">
        <f>IF(BF7="",NA(),BF7)</f>
        <v>887.81</v>
      </c>
      <c r="BG6" s="21">
        <f t="shared" ref="BG6:BO6" si="7">IF(BG7="",NA(),BG7)</f>
        <v>786.27</v>
      </c>
      <c r="BH6" s="21">
        <f t="shared" si="7"/>
        <v>651.27</v>
      </c>
      <c r="BI6" s="21">
        <f t="shared" si="7"/>
        <v>526.27</v>
      </c>
      <c r="BJ6" s="21">
        <f t="shared" si="7"/>
        <v>445.96</v>
      </c>
      <c r="BK6" s="21">
        <f t="shared" si="7"/>
        <v>1095.52</v>
      </c>
      <c r="BL6" s="21">
        <f t="shared" si="7"/>
        <v>1056.55</v>
      </c>
      <c r="BM6" s="21">
        <f t="shared" si="7"/>
        <v>1278.54</v>
      </c>
      <c r="BN6" s="21">
        <f t="shared" si="7"/>
        <v>892.29</v>
      </c>
      <c r="BO6" s="21">
        <f t="shared" si="7"/>
        <v>871.87</v>
      </c>
      <c r="BP6" s="20" t="str">
        <f>IF(BP7="","",IF(BP7="-","【-】","【"&amp;SUBSTITUTE(TEXT(BP7,"#,##0.00"),"-","△")&amp;"】"))</f>
        <v>【1,223.19】</v>
      </c>
      <c r="BQ6" s="21">
        <f>IF(BQ7="",NA(),BQ7)</f>
        <v>62.43</v>
      </c>
      <c r="BR6" s="21">
        <f t="shared" ref="BR6:BZ6" si="8">IF(BR7="",NA(),BR7)</f>
        <v>55.37</v>
      </c>
      <c r="BS6" s="21">
        <f t="shared" si="8"/>
        <v>58.39</v>
      </c>
      <c r="BT6" s="21">
        <f t="shared" si="8"/>
        <v>43.08</v>
      </c>
      <c r="BU6" s="21">
        <f t="shared" si="8"/>
        <v>40.28</v>
      </c>
      <c r="BV6" s="21">
        <f t="shared" si="8"/>
        <v>39.64</v>
      </c>
      <c r="BW6" s="21">
        <f t="shared" si="8"/>
        <v>40</v>
      </c>
      <c r="BX6" s="21">
        <f t="shared" si="8"/>
        <v>38.74</v>
      </c>
      <c r="BY6" s="21">
        <f t="shared" si="8"/>
        <v>46.45</v>
      </c>
      <c r="BZ6" s="21">
        <f t="shared" si="8"/>
        <v>45.44</v>
      </c>
      <c r="CA6" s="20" t="str">
        <f>IF(CA7="","",IF(CA7="-","【-】","【"&amp;SUBSTITUTE(TEXT(CA7,"#,##0.00"),"-","△")&amp;"】"))</f>
        <v>【37.21】</v>
      </c>
      <c r="CB6" s="21">
        <f>IF(CB7="",NA(),CB7)</f>
        <v>234.3</v>
      </c>
      <c r="CC6" s="21">
        <f t="shared" ref="CC6:CK6" si="9">IF(CC7="",NA(),CC7)</f>
        <v>264.67</v>
      </c>
      <c r="CD6" s="21">
        <f t="shared" si="9"/>
        <v>252.62</v>
      </c>
      <c r="CE6" s="21">
        <f t="shared" si="9"/>
        <v>332.95</v>
      </c>
      <c r="CF6" s="21">
        <f t="shared" si="9"/>
        <v>366.1</v>
      </c>
      <c r="CG6" s="21">
        <f t="shared" si="9"/>
        <v>449.72</v>
      </c>
      <c r="CH6" s="21">
        <f t="shared" si="9"/>
        <v>437.27</v>
      </c>
      <c r="CI6" s="21">
        <f t="shared" si="9"/>
        <v>456.72</v>
      </c>
      <c r="CJ6" s="21">
        <f t="shared" si="9"/>
        <v>361.83</v>
      </c>
      <c r="CK6" s="21">
        <f t="shared" si="9"/>
        <v>373.54</v>
      </c>
      <c r="CL6" s="20" t="str">
        <f>IF(CL7="","",IF(CL7="-","【-】","【"&amp;SUBSTITUTE(TEXT(CL7,"#,##0.00"),"-","△")&amp;"】"))</f>
        <v>【462.49】</v>
      </c>
      <c r="CM6" s="21">
        <f>IF(CM7="",NA(),CM7)</f>
        <v>39.700000000000003</v>
      </c>
      <c r="CN6" s="21">
        <f t="shared" ref="CN6:CV6" si="10">IF(CN7="",NA(),CN7)</f>
        <v>56.36</v>
      </c>
      <c r="CO6" s="21">
        <f t="shared" si="10"/>
        <v>51.82</v>
      </c>
      <c r="CP6" s="21">
        <f t="shared" si="10"/>
        <v>46.97</v>
      </c>
      <c r="CQ6" s="21">
        <f t="shared" si="10"/>
        <v>48.79</v>
      </c>
      <c r="CR6" s="21">
        <f t="shared" si="10"/>
        <v>30.19</v>
      </c>
      <c r="CS6" s="21">
        <f t="shared" si="10"/>
        <v>28.77</v>
      </c>
      <c r="CT6" s="21">
        <f t="shared" si="10"/>
        <v>26.22</v>
      </c>
      <c r="CU6" s="21">
        <f t="shared" si="10"/>
        <v>30.99</v>
      </c>
      <c r="CV6" s="21">
        <f t="shared" si="10"/>
        <v>32.82</v>
      </c>
      <c r="CW6" s="20" t="str">
        <f>IF(CW7="","",IF(CW7="-","【-】","【"&amp;SUBSTITUTE(TEXT(CW7,"#,##0.00"),"-","△")&amp;"】"))</f>
        <v>【30.09】</v>
      </c>
      <c r="CX6" s="21">
        <f>IF(CX7="",NA(),CX7)</f>
        <v>89.22</v>
      </c>
      <c r="CY6" s="21">
        <f t="shared" ref="CY6:DG6" si="11">IF(CY7="",NA(),CY7)</f>
        <v>89.35</v>
      </c>
      <c r="CZ6" s="21">
        <f t="shared" si="11"/>
        <v>89.67</v>
      </c>
      <c r="DA6" s="21">
        <f t="shared" si="11"/>
        <v>90.17</v>
      </c>
      <c r="DB6" s="21">
        <f t="shared" si="11"/>
        <v>89.66</v>
      </c>
      <c r="DC6" s="21">
        <f t="shared" si="11"/>
        <v>79.09</v>
      </c>
      <c r="DD6" s="21">
        <f t="shared" si="11"/>
        <v>78.900000000000006</v>
      </c>
      <c r="DE6" s="21">
        <f t="shared" si="11"/>
        <v>78.03</v>
      </c>
      <c r="DF6" s="21">
        <f t="shared" si="11"/>
        <v>85.45</v>
      </c>
      <c r="DG6" s="21">
        <f t="shared" si="11"/>
        <v>85.76</v>
      </c>
      <c r="DH6" s="20" t="str">
        <f>IF(DH7="","",IF(DH7="-","【-】","【"&amp;SUBSTITUTE(TEXT(DH7,"#,##0.00"),"-","△")&amp;"】"))</f>
        <v>【80.97】</v>
      </c>
      <c r="DI6" s="21">
        <f>IF(DI7="",NA(),DI7)</f>
        <v>6.91</v>
      </c>
      <c r="DJ6" s="21">
        <f t="shared" ref="DJ6:DR6" si="12">IF(DJ7="",NA(),DJ7)</f>
        <v>10.36</v>
      </c>
      <c r="DK6" s="21">
        <f t="shared" si="12"/>
        <v>13.82</v>
      </c>
      <c r="DL6" s="21">
        <f t="shared" si="12"/>
        <v>17.27</v>
      </c>
      <c r="DM6" s="21">
        <f t="shared" si="12"/>
        <v>20.73</v>
      </c>
      <c r="DN6" s="21">
        <f t="shared" si="12"/>
        <v>20.14</v>
      </c>
      <c r="DO6" s="21">
        <f t="shared" si="12"/>
        <v>23.17</v>
      </c>
      <c r="DP6" s="21">
        <f t="shared" si="12"/>
        <v>25.29</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443417</v>
      </c>
      <c r="D7" s="23">
        <v>46</v>
      </c>
      <c r="E7" s="23">
        <v>17</v>
      </c>
      <c r="F7" s="23">
        <v>6</v>
      </c>
      <c r="G7" s="23">
        <v>0</v>
      </c>
      <c r="H7" s="23" t="s">
        <v>96</v>
      </c>
      <c r="I7" s="23" t="s">
        <v>97</v>
      </c>
      <c r="J7" s="23" t="s">
        <v>98</v>
      </c>
      <c r="K7" s="23" t="s">
        <v>99</v>
      </c>
      <c r="L7" s="23" t="s">
        <v>100</v>
      </c>
      <c r="M7" s="23" t="s">
        <v>101</v>
      </c>
      <c r="N7" s="24" t="s">
        <v>102</v>
      </c>
      <c r="O7" s="24">
        <v>92.03</v>
      </c>
      <c r="P7" s="24">
        <v>2.5499999999999998</v>
      </c>
      <c r="Q7" s="24">
        <v>85.08</v>
      </c>
      <c r="R7" s="24">
        <v>2809</v>
      </c>
      <c r="S7" s="24">
        <v>27829</v>
      </c>
      <c r="T7" s="24">
        <v>73.260000000000005</v>
      </c>
      <c r="U7" s="24">
        <v>379.87</v>
      </c>
      <c r="V7" s="24">
        <v>706</v>
      </c>
      <c r="W7" s="24">
        <v>0.12</v>
      </c>
      <c r="X7" s="24">
        <v>5883.33</v>
      </c>
      <c r="Y7" s="24">
        <v>119.87</v>
      </c>
      <c r="Z7" s="24">
        <v>83.13</v>
      </c>
      <c r="AA7" s="24">
        <v>103.46</v>
      </c>
      <c r="AB7" s="24">
        <v>108.86</v>
      </c>
      <c r="AC7" s="24">
        <v>111.39</v>
      </c>
      <c r="AD7" s="24">
        <v>101.18</v>
      </c>
      <c r="AE7" s="24">
        <v>99.89</v>
      </c>
      <c r="AF7" s="24">
        <v>104.12</v>
      </c>
      <c r="AG7" s="24">
        <v>97.07</v>
      </c>
      <c r="AH7" s="24">
        <v>99.54</v>
      </c>
      <c r="AI7" s="24">
        <v>104.55</v>
      </c>
      <c r="AJ7" s="24">
        <v>0</v>
      </c>
      <c r="AK7" s="24">
        <v>59.13</v>
      </c>
      <c r="AL7" s="24">
        <v>46.98</v>
      </c>
      <c r="AM7" s="24">
        <v>12.06</v>
      </c>
      <c r="AN7" s="24">
        <v>0</v>
      </c>
      <c r="AO7" s="24">
        <v>140.63</v>
      </c>
      <c r="AP7" s="24">
        <v>163.84</v>
      </c>
      <c r="AQ7" s="24">
        <v>176.46</v>
      </c>
      <c r="AR7" s="24">
        <v>40.729999999999997</v>
      </c>
      <c r="AS7" s="24">
        <v>48.87</v>
      </c>
      <c r="AT7" s="24">
        <v>84.87</v>
      </c>
      <c r="AU7" s="24">
        <v>94.31</v>
      </c>
      <c r="AV7" s="24">
        <v>72.489999999999995</v>
      </c>
      <c r="AW7" s="24">
        <v>97.47</v>
      </c>
      <c r="AX7" s="24">
        <v>152.78</v>
      </c>
      <c r="AY7" s="24">
        <v>327.12</v>
      </c>
      <c r="AZ7" s="24">
        <v>56.53</v>
      </c>
      <c r="BA7" s="24">
        <v>59.66</v>
      </c>
      <c r="BB7" s="24">
        <v>61.64</v>
      </c>
      <c r="BC7" s="24">
        <v>61.08</v>
      </c>
      <c r="BD7" s="24">
        <v>66.510000000000005</v>
      </c>
      <c r="BE7" s="24">
        <v>71.459999999999994</v>
      </c>
      <c r="BF7" s="24">
        <v>887.81</v>
      </c>
      <c r="BG7" s="24">
        <v>786.27</v>
      </c>
      <c r="BH7" s="24">
        <v>651.27</v>
      </c>
      <c r="BI7" s="24">
        <v>526.27</v>
      </c>
      <c r="BJ7" s="24">
        <v>445.96</v>
      </c>
      <c r="BK7" s="24">
        <v>1095.52</v>
      </c>
      <c r="BL7" s="24">
        <v>1056.55</v>
      </c>
      <c r="BM7" s="24">
        <v>1278.54</v>
      </c>
      <c r="BN7" s="24">
        <v>892.29</v>
      </c>
      <c r="BO7" s="24">
        <v>871.87</v>
      </c>
      <c r="BP7" s="24">
        <v>1223.19</v>
      </c>
      <c r="BQ7" s="24">
        <v>62.43</v>
      </c>
      <c r="BR7" s="24">
        <v>55.37</v>
      </c>
      <c r="BS7" s="24">
        <v>58.39</v>
      </c>
      <c r="BT7" s="24">
        <v>43.08</v>
      </c>
      <c r="BU7" s="24">
        <v>40.28</v>
      </c>
      <c r="BV7" s="24">
        <v>39.64</v>
      </c>
      <c r="BW7" s="24">
        <v>40</v>
      </c>
      <c r="BX7" s="24">
        <v>38.74</v>
      </c>
      <c r="BY7" s="24">
        <v>46.45</v>
      </c>
      <c r="BZ7" s="24">
        <v>45.44</v>
      </c>
      <c r="CA7" s="24">
        <v>37.21</v>
      </c>
      <c r="CB7" s="24">
        <v>234.3</v>
      </c>
      <c r="CC7" s="24">
        <v>264.67</v>
      </c>
      <c r="CD7" s="24">
        <v>252.62</v>
      </c>
      <c r="CE7" s="24">
        <v>332.95</v>
      </c>
      <c r="CF7" s="24">
        <v>366.1</v>
      </c>
      <c r="CG7" s="24">
        <v>449.72</v>
      </c>
      <c r="CH7" s="24">
        <v>437.27</v>
      </c>
      <c r="CI7" s="24">
        <v>456.72</v>
      </c>
      <c r="CJ7" s="24">
        <v>361.83</v>
      </c>
      <c r="CK7" s="24">
        <v>373.54</v>
      </c>
      <c r="CL7" s="24">
        <v>462.49</v>
      </c>
      <c r="CM7" s="24">
        <v>39.700000000000003</v>
      </c>
      <c r="CN7" s="24">
        <v>56.36</v>
      </c>
      <c r="CO7" s="24">
        <v>51.82</v>
      </c>
      <c r="CP7" s="24">
        <v>46.97</v>
      </c>
      <c r="CQ7" s="24">
        <v>48.79</v>
      </c>
      <c r="CR7" s="24">
        <v>30.19</v>
      </c>
      <c r="CS7" s="24">
        <v>28.77</v>
      </c>
      <c r="CT7" s="24">
        <v>26.22</v>
      </c>
      <c r="CU7" s="24">
        <v>30.99</v>
      </c>
      <c r="CV7" s="24">
        <v>32.82</v>
      </c>
      <c r="CW7" s="24">
        <v>30.09</v>
      </c>
      <c r="CX7" s="24">
        <v>89.22</v>
      </c>
      <c r="CY7" s="24">
        <v>89.35</v>
      </c>
      <c r="CZ7" s="24">
        <v>89.67</v>
      </c>
      <c r="DA7" s="24">
        <v>90.17</v>
      </c>
      <c r="DB7" s="24">
        <v>89.66</v>
      </c>
      <c r="DC7" s="24">
        <v>79.09</v>
      </c>
      <c r="DD7" s="24">
        <v>78.900000000000006</v>
      </c>
      <c r="DE7" s="24">
        <v>78.03</v>
      </c>
      <c r="DF7" s="24">
        <v>85.45</v>
      </c>
      <c r="DG7" s="24">
        <v>85.76</v>
      </c>
      <c r="DH7" s="24">
        <v>80.97</v>
      </c>
      <c r="DI7" s="24">
        <v>6.91</v>
      </c>
      <c r="DJ7" s="24">
        <v>10.36</v>
      </c>
      <c r="DK7" s="24">
        <v>13.82</v>
      </c>
      <c r="DL7" s="24">
        <v>17.27</v>
      </c>
      <c r="DM7" s="24">
        <v>20.73</v>
      </c>
      <c r="DN7" s="24">
        <v>20.14</v>
      </c>
      <c r="DO7" s="24">
        <v>23.17</v>
      </c>
      <c r="DP7" s="24">
        <v>25.29</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2025-12-23T06:26:56Z</dcterms:created>
  <dcterms:modified xsi:type="dcterms:W3CDTF">2026-03-05T06:24:55Z</dcterms:modified>
  <cp:category/>
</cp:coreProperties>
</file>