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16.日出町\"/>
    </mc:Choice>
  </mc:AlternateContent>
  <xr:revisionPtr revIDLastSave="0" documentId="13_ncr:1_{597D44B4-8A0E-4F8A-AAF4-560C37BFB775}" xr6:coauthVersionLast="47" xr6:coauthVersionMax="47" xr10:uidLastSave="{00000000-0000-0000-0000-000000000000}"/>
  <workbookProtection workbookAlgorithmName="SHA-512" workbookHashValue="X6kRyvsMX76Mtg/yd6ZgvDKkdS2pB5y8mjzrOQ0793euMMlgUbF18R1mv+oOtE4V9IgsS8BjZPLF9NRfT/Chig==" workbookSaltValue="BUP2sI6oTcH6XNgVKusmhA==" workbookSpinCount="100000" lockStructure="1"/>
  <bookViews>
    <workbookView showSheetTabs="0" xWindow="28680" yWindow="-3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W10" i="4" s="1"/>
  <c r="P6" i="5"/>
  <c r="P10" i="4" s="1"/>
  <c r="O6" i="5"/>
  <c r="I10" i="4" s="1"/>
  <c r="N6" i="5"/>
  <c r="B10" i="4" s="1"/>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I85" i="4"/>
  <c r="AD10" i="4"/>
  <c r="AD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<sst xmlns="http://schemas.openxmlformats.org/spreadsheetml/2006/main" count="231" uniqueCount="115">
  <si>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</si>
  <si>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</si>
  <si>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</si>
  <si>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</si>
  <si>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</si>
  <si>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</si>
  <si>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</si>
  <si>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</si>
  <si>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</si>
  <si>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</si>
  <si>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</si>
  <si>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</si>
  <si>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</si>
  <si>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</si>
  <si>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</si>
  <si>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</si>
  <si>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</si>
  <si>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</si>
  <si>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</si>
  <si>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</si>
  <si>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</si>
  <si>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</si>
  <si>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</si>
  <si>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</si>
  <si>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</si>
  <si>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</si>
  <si>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</si>
  <si>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</si>
  <si>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</si>
  <si>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</si>
  <si>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</si>
  <si>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</si>
  <si>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</si>
  <si>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</si>
  <si>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</si>
  <si>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</si>
  <si>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</si>
  <si>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</si>
  <si>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</si>
  <si>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</si>
  <si>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</si>
  <si>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</si>
  <si>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</si>
  <si>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</si>
  <si>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</si>
  <si>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</si>
  <si>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</si>
  <si>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</si>
  <si>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</si>
  <si>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</si>
  <si>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</si>
  <si>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</si>
  <si>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</si>
  <si>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</si>
  <si>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</si>
  <si>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</si>
  <si>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</si>
  <si>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</si>
  <si>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</si>
  <si>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</si>
  <si>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</si>
  <si>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</si>
  <si>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</si>
  <si>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</si>
  <si>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</si>
  <si>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</si>
  <si>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</si>
  <si>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</si>
  <si>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</si>
  <si>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</si>
  <si>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</si>
  <si>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</si>
  <si>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</si>
  <si>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</si>
  <si>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</si>
  <si>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</si>
  <si>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</si>
  <si>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</si>
  <si>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</si>
  <si>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</si>
  <si>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</si>
  <si>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</si>
  <si>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</si>
  <si>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</si>
  <si>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</si>
  <si>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</si>
  <si>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</si>
  <si>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</si>
  <si>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</si>
  <si>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</si>
  <si>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</si>
  <si>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</si>
  <si>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</si>
  <si>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</si>
  <si>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</si>
  <si>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</si>
  <si>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日出町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</si>
  <si>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</si>
  <si>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</si>
  <si>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</si>
  <si>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</si>
  <si>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</si>
  <si>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</si>
  <si>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</si>
  <si>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</si>
  <si>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</si>
  <si>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</si>
  <si>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</si>
  <si>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</si>
  <si>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</si>
  <si>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</si>
  <si>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</si>
  <si>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全国平均及び類似団体と比較して低い数値となっている。耐用年数に近い資産は少ないが、今後、経営戦略やストックマネジメント等により施設の改築費の平準化を図る必要がある。
②「管渠老朽化率」がゼロになっているのは、耐用年数を経過した管渠がないためである。
③「管渠改善率」については、全国平均より低く、類似団体より高い数値となっている。現時点で法定耐用年数経過による更新が必要な管渠はないが、今後、ストックマナジメントに基づいた更新計画を策定していく。</t>
    <rPh sb="15" eb="17">
      <t>ゼンコク</t>
    </rPh>
    <rPh sb="17" eb="19">
      <t>ヘイキン</t>
    </rPh>
    <rPh sb="19" eb="20">
      <t>オヨ</t>
    </rPh>
    <rPh sb="21" eb="23">
      <t>ルイジ</t>
    </rPh>
    <rPh sb="41" eb="45">
      <t>タイヨウネンスウ</t>
    </rPh>
    <rPh sb="46" eb="47">
      <t>チカ</t>
    </rPh>
    <rPh sb="48" eb="50">
      <t>シサン</t>
    </rPh>
    <rPh sb="51" eb="52">
      <t>スク</t>
    </rPh>
    <rPh sb="56" eb="58">
      <t>コンゴ</t>
    </rPh>
    <rPh sb="59" eb="61">
      <t>ケイエイ</t>
    </rPh>
    <rPh sb="61" eb="63">
      <t>センリャク</t>
    </rPh>
    <rPh sb="74" eb="75">
      <t>トウ</t>
    </rPh>
    <rPh sb="78" eb="80">
      <t>シセツ</t>
    </rPh>
    <rPh sb="81" eb="83">
      <t>カイチク</t>
    </rPh>
    <rPh sb="89" eb="90">
      <t>ハカ</t>
    </rPh>
    <rPh sb="91" eb="93">
      <t>ヒツヨウ</t>
    </rPh>
    <rPh sb="154" eb="156">
      <t>ゼンコク</t>
    </rPh>
    <rPh sb="156" eb="158">
      <t>ヘイキン</t>
    </rPh>
    <rPh sb="160" eb="161">
      <t>ヒク</t>
    </rPh>
    <rPh sb="163" eb="165">
      <t>ルイジ</t>
    </rPh>
    <rPh sb="165" eb="167">
      <t>ダンタイ</t>
    </rPh>
    <rPh sb="169" eb="170">
      <t>タカ</t>
    </rPh>
    <rPh sb="180" eb="183">
      <t>ゲンジテン</t>
    </rPh>
    <rPh sb="184" eb="186">
      <t>ホウテイ</t>
    </rPh>
    <rPh sb="186" eb="188">
      <t>タイヨウ</t>
    </rPh>
    <rPh sb="188" eb="190">
      <t>ネンスウ</t>
    </rPh>
    <rPh sb="190" eb="192">
      <t>ケイカ</t>
    </rPh>
    <rPh sb="195" eb="197">
      <t>コウシン</t>
    </rPh>
    <rPh sb="198" eb="200">
      <t>ヒツヨウ</t>
    </rPh>
    <rPh sb="201" eb="203">
      <t>カンキョ</t>
    </rPh>
    <rPh sb="208" eb="210">
      <t>コンゴ</t>
    </rPh>
    <rPh sb="222" eb="223">
      <t>モト</t>
    </rPh>
    <rPh sb="226" eb="228">
      <t>コウシン</t>
    </rPh>
    <rPh sb="228" eb="230">
      <t>ケイカク</t>
    </rPh>
    <rPh sb="231" eb="233">
      <t>サクテイ</t>
    </rPh>
    <phoneticPr fontId="4"/>
  </si>
  <si>
    <t>①「経常収支比率」は100％を超えていますが、全国平均及び類似団体平均より下回っている。
③「流動比率」は前年度に比べ数値が改善しているが、一般会計からの多額な繰入金により経営している状況は変わらない。100％を下回っているため、支払能力不足とならないよう資金繰りの見通しを立てる必要がある。
④「企業債残高対事業規模比率」は全国平均及び類似団体平均に比べ高い数値となっている。処理場施設の老朽化による更新事業を行っているためである。中長期の財政収支に注視しながら、適切な起債発行に努める。
⑤「経費回収率」は99.33％と100％を下回った。今後、維持管理費の抑制や使用料収入の増収を図ります。使用料については、令和7年5月使用料改定により次年度決算では数値が改善する見込みである。
⑥「汚水処理原価」は全国平均より高く、類似団体より低くなっている。維持管理費の削減及び接続率向上に向けた取り組みを行っていく必要がある。
⑦「施設利用率」については、他団体より高い数値となっている。今後も安定した施設稼働に努めます。
⑧「水洗化率」は全国平均及び類似団体に比べ低い数値となっていますが、年々上昇傾向にあります。使用料収入の増加のため、接続率向上の取組が必要である。</t>
    <rPh sb="15" eb="16">
      <t>コ</t>
    </rPh>
    <rPh sb="33" eb="35">
      <t>ヘイキン</t>
    </rPh>
    <rPh sb="37" eb="39">
      <t>シタマワ</t>
    </rPh>
    <rPh sb="53" eb="56">
      <t>ゼンネンド</t>
    </rPh>
    <rPh sb="57" eb="58">
      <t>クラ</t>
    </rPh>
    <rPh sb="59" eb="61">
      <t>スウチ</t>
    </rPh>
    <rPh sb="62" eb="64">
      <t>カイゼン</t>
    </rPh>
    <rPh sb="95" eb="96">
      <t>カ</t>
    </rPh>
    <rPh sb="106" eb="108">
      <t>シタマワ</t>
    </rPh>
    <rPh sb="115" eb="117">
      <t>シハライ</t>
    </rPh>
    <rPh sb="117" eb="119">
      <t>ノウリョク</t>
    </rPh>
    <rPh sb="119" eb="121">
      <t>フソク</t>
    </rPh>
    <rPh sb="128" eb="131">
      <t>シキング</t>
    </rPh>
    <rPh sb="133" eb="135">
      <t>ミトオ</t>
    </rPh>
    <rPh sb="137" eb="138">
      <t>タ</t>
    </rPh>
    <rPh sb="140" eb="142">
      <t>ヒツヨウ</t>
    </rPh>
    <rPh sb="163" eb="165">
      <t>ゼンコク</t>
    </rPh>
    <rPh sb="165" eb="167">
      <t>ヘイキン</t>
    </rPh>
    <rPh sb="167" eb="168">
      <t>オヨ</t>
    </rPh>
    <rPh sb="169" eb="171">
      <t>ルイジ</t>
    </rPh>
    <rPh sb="171" eb="173">
      <t>ダンタイ</t>
    </rPh>
    <rPh sb="173" eb="175">
      <t>ヘイキン</t>
    </rPh>
    <rPh sb="233" eb="235">
      <t>テキセツ</t>
    </rPh>
    <rPh sb="275" eb="280">
      <t>イジカンリヒ</t>
    </rPh>
    <rPh sb="281" eb="283">
      <t>ヨクセイ</t>
    </rPh>
    <rPh sb="284" eb="287">
      <t>シヨウリョウ</t>
    </rPh>
    <rPh sb="287" eb="289">
      <t>シュウニュウ</t>
    </rPh>
    <rPh sb="290" eb="292">
      <t>ゾウシュウ</t>
    </rPh>
    <rPh sb="293" eb="294">
      <t>ハカ</t>
    </rPh>
    <rPh sb="298" eb="301">
      <t>シヨウリョウ</t>
    </rPh>
    <rPh sb="307" eb="309">
      <t>レイワ</t>
    </rPh>
    <rPh sb="310" eb="311">
      <t>ネン</t>
    </rPh>
    <rPh sb="312" eb="313">
      <t>ガツ</t>
    </rPh>
    <rPh sb="313" eb="316">
      <t>シヨウリョウ</t>
    </rPh>
    <rPh sb="316" eb="318">
      <t>カイテイ</t>
    </rPh>
    <rPh sb="321" eb="324">
      <t>ジネンド</t>
    </rPh>
    <rPh sb="324" eb="326">
      <t>ケッサン</t>
    </rPh>
    <rPh sb="328" eb="330">
      <t>スウチ</t>
    </rPh>
    <rPh sb="331" eb="333">
      <t>カイゼン</t>
    </rPh>
    <rPh sb="335" eb="337">
      <t>ミコ</t>
    </rPh>
    <rPh sb="442" eb="444">
      <t>コンゴ</t>
    </rPh>
    <rPh sb="445" eb="447">
      <t>アンテイ</t>
    </rPh>
    <rPh sb="449" eb="451">
      <t>シセツ</t>
    </rPh>
    <rPh sb="451" eb="453">
      <t>カドウ</t>
    </rPh>
    <rPh sb="454" eb="455">
      <t>ツト</t>
    </rPh>
    <rPh sb="468" eb="470">
      <t>ゼンコク</t>
    </rPh>
    <rPh sb="470" eb="472">
      <t>ヘイキン</t>
    </rPh>
    <rPh sb="472" eb="473">
      <t>オヨ</t>
    </rPh>
    <rPh sb="474" eb="476">
      <t>ルイジ</t>
    </rPh>
    <rPh sb="494" eb="496">
      <t>ネンネン</t>
    </rPh>
    <rPh sb="496" eb="498">
      <t>ジョウショウ</t>
    </rPh>
    <rPh sb="498" eb="500">
      <t>ケイコウ</t>
    </rPh>
    <rPh sb="506" eb="509">
      <t>シヨウリョウ</t>
    </rPh>
    <rPh sb="509" eb="511">
      <t>シュウニュウ</t>
    </rPh>
    <rPh sb="512" eb="514">
      <t>ゾウカ</t>
    </rPh>
    <phoneticPr fontId="4"/>
  </si>
  <si>
    <t>　経常収支は100％を超えているが、流動比率が低いため、処理費用を使用料収入だけでは賄えず、収支不足を一般会計からの繰入金により補填している状況です。
　人口減少に伴う使用料収入の減収、物価高による維持管理費の増加や処理施設改築、老朽管の計画的な更新とそれに伴う財源を確保するため、令和6年12月定例議会で下水道使用料の増額改定が可決されました。（令和7年5月1日改定）
　使用料改定により、令和7年度決算では、使用料収入の増加に伴い経常収支比率や流動比率の数値が改善される見込みです。
　また、令和6年度に経営戦略の改定をしたので、安定した経営を継続することが可能となるよう、改定後の経営戦略に基づき計画的な経営を実施していきます。
　今後、技術系職員の採用が困難になると、設計、積算知識の継承が出来ず、維持管理への対応が出来ない恐れがあります。
　そのような状況に対応するため、現在、WPPP導入可能性調査により課題の整理を行っているところです。</t>
    <rPh sb="1" eb="3">
      <t>ケイジョウ</t>
    </rPh>
    <rPh sb="3" eb="5">
      <t>シュウシ</t>
    </rPh>
    <rPh sb="11" eb="12">
      <t>コ</t>
    </rPh>
    <rPh sb="18" eb="20">
      <t>リュウドウ</t>
    </rPh>
    <rPh sb="20" eb="22">
      <t>ヒリツ</t>
    </rPh>
    <rPh sb="23" eb="24">
      <t>ヒク</t>
    </rPh>
    <rPh sb="28" eb="32">
      <t>ショリヒヨウ</t>
    </rPh>
    <rPh sb="33" eb="36">
      <t>シヨウリョウ</t>
    </rPh>
    <rPh sb="36" eb="38">
      <t>シュウニュウ</t>
    </rPh>
    <rPh sb="42" eb="43">
      <t>マカナ</t>
    </rPh>
    <rPh sb="46" eb="48">
      <t>シュウシ</t>
    </rPh>
    <rPh sb="48" eb="50">
      <t>フソク</t>
    </rPh>
    <rPh sb="51" eb="53">
      <t>イッパン</t>
    </rPh>
    <rPh sb="53" eb="55">
      <t>カイケイ</t>
    </rPh>
    <rPh sb="58" eb="61">
      <t>クリイレキン</t>
    </rPh>
    <rPh sb="64" eb="66">
      <t>ホテン</t>
    </rPh>
    <rPh sb="70" eb="72">
      <t>ジョウキョウ</t>
    </rPh>
    <rPh sb="90" eb="92">
      <t>ゲンシュウ</t>
    </rPh>
    <rPh sb="93" eb="96">
      <t>ブッカダカ</t>
    </rPh>
    <rPh sb="99" eb="104">
      <t>イジカンリヒ</t>
    </rPh>
    <rPh sb="105" eb="107">
      <t>ゾウカ</t>
    </rPh>
    <rPh sb="108" eb="110">
      <t>ショリ</t>
    </rPh>
    <rPh sb="110" eb="112">
      <t>シセツ</t>
    </rPh>
    <rPh sb="112" eb="114">
      <t>カイチク</t>
    </rPh>
    <rPh sb="119" eb="121">
      <t>ケイカク</t>
    </rPh>
    <rPh sb="121" eb="122">
      <t>テキ</t>
    </rPh>
    <rPh sb="123" eb="125">
      <t>コウシン</t>
    </rPh>
    <rPh sb="129" eb="130">
      <t>トモナ</t>
    </rPh>
    <rPh sb="131" eb="133">
      <t>ザイゲン</t>
    </rPh>
    <rPh sb="134" eb="136">
      <t>カクホ</t>
    </rPh>
    <rPh sb="141" eb="143">
      <t>レイワ</t>
    </rPh>
    <rPh sb="144" eb="145">
      <t>ネン</t>
    </rPh>
    <rPh sb="147" eb="148">
      <t>ガツ</t>
    </rPh>
    <rPh sb="148" eb="150">
      <t>テイレイ</t>
    </rPh>
    <rPh sb="150" eb="152">
      <t>ギカイ</t>
    </rPh>
    <rPh sb="153" eb="156">
      <t>ゲスイドウ</t>
    </rPh>
    <rPh sb="156" eb="159">
      <t>シヨウリョウ</t>
    </rPh>
    <rPh sb="160" eb="162">
      <t>ゾウガク</t>
    </rPh>
    <rPh sb="162" eb="164">
      <t>カイテイ</t>
    </rPh>
    <rPh sb="165" eb="167">
      <t>カケツ</t>
    </rPh>
    <rPh sb="174" eb="176">
      <t>レイワ</t>
    </rPh>
    <rPh sb="177" eb="178">
      <t>ネン</t>
    </rPh>
    <rPh sb="179" eb="180">
      <t>ガツ</t>
    </rPh>
    <rPh sb="181" eb="182">
      <t>ニチ</t>
    </rPh>
    <rPh sb="182" eb="184">
      <t>カイテイ</t>
    </rPh>
    <rPh sb="187" eb="190">
      <t>シヨウリョウ</t>
    </rPh>
    <rPh sb="190" eb="192">
      <t>カイテイ</t>
    </rPh>
    <rPh sb="196" eb="198">
      <t>レイワ</t>
    </rPh>
    <rPh sb="199" eb="201">
      <t>ネンド</t>
    </rPh>
    <rPh sb="201" eb="203">
      <t>ケッサン</t>
    </rPh>
    <rPh sb="206" eb="209">
      <t>シヨウリョウ</t>
    </rPh>
    <rPh sb="209" eb="211">
      <t>シュウニュウ</t>
    </rPh>
    <rPh sb="212" eb="214">
      <t>ゾウカ</t>
    </rPh>
    <rPh sb="215" eb="216">
      <t>トモナ</t>
    </rPh>
    <rPh sb="217" eb="221">
      <t>ケイジョウシュウシ</t>
    </rPh>
    <rPh sb="221" eb="223">
      <t>ヒリツ</t>
    </rPh>
    <rPh sb="224" eb="226">
      <t>リュウドウ</t>
    </rPh>
    <rPh sb="226" eb="228">
      <t>ヒリツ</t>
    </rPh>
    <rPh sb="229" eb="231">
      <t>スウチ</t>
    </rPh>
    <rPh sb="232" eb="234">
      <t>カイゼン</t>
    </rPh>
    <rPh sb="237" eb="239">
      <t>ミコミ</t>
    </rPh>
    <rPh sb="248" eb="250">
      <t>レイワ</t>
    </rPh>
    <rPh sb="251" eb="253">
      <t>ネンド</t>
    </rPh>
    <rPh sb="254" eb="256">
      <t>ケイエイ</t>
    </rPh>
    <rPh sb="256" eb="258">
      <t>センリャク</t>
    </rPh>
    <rPh sb="259" eb="261">
      <t>カイテイ</t>
    </rPh>
    <rPh sb="289" eb="292">
      <t>カイテイゴ</t>
    </rPh>
    <rPh sb="298" eb="299">
      <t>モト</t>
    </rPh>
    <rPh sb="301" eb="303">
      <t>ケイカク</t>
    </rPh>
    <rPh sb="303" eb="304">
      <t>テキ</t>
    </rPh>
    <rPh sb="305" eb="307">
      <t>ケイエイ</t>
    </rPh>
    <rPh sb="308" eb="310">
      <t>ジッシ</t>
    </rPh>
    <rPh sb="319" eb="321">
      <t>コンゴ</t>
    </rPh>
    <rPh sb="343" eb="345">
      <t>チシキ</t>
    </rPh>
    <rPh sb="346" eb="348">
      <t>ケイショウ</t>
    </rPh>
    <rPh sb="349" eb="351">
      <t>デキ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</si>
</sst>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0.31</c:v>
                </c:pt>
                <c:pt idx="1">
                  <c:v>0.26</c:v>
                </c:pt>
                <c:pt idx="2">
                  <c:v>0.32</c:v>
                </c:pt>
                <c:pt idx="3">
                  <c:v>0.11</c:v>
                </c:pt>
                <c:pt idx="4">
                  <c:v>0.08</c:v>
                </c:pt>
              </c:numCache>
            </c:numRef>
          </c:val>
          <c:extLst>
            <c:ext xmlns:c16="http://schemas.microsoft.com/office/drawing/2014/chart" uri="{C3380CC4-5D6E-409C-BE32-E72D297353CC}">
              <c16:uniqueId val="{00000000-B6EC-4003-87EE-B8909A6D00B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B6EC-4003-87EE-B8909A6D00B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65</c:v>
                </c:pt>
                <c:pt idx="1">
                  <c:v>65.650000000000006</c:v>
                </c:pt>
                <c:pt idx="2">
                  <c:v>63.93</c:v>
                </c:pt>
                <c:pt idx="3">
                  <c:v>63.78</c:v>
                </c:pt>
                <c:pt idx="4">
                  <c:v>66.94</c:v>
                </c:pt>
              </c:numCache>
            </c:numRef>
          </c:val>
          <c:extLst>
            <c:ext xmlns:c16="http://schemas.microsoft.com/office/drawing/2014/chart" uri="{C3380CC4-5D6E-409C-BE32-E72D297353CC}">
              <c16:uniqueId val="{00000000-55D0-4ABB-BB24-613D5634DBE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55D0-4ABB-BB24-613D5634DBE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82.37</c:v>
                </c:pt>
                <c:pt idx="1">
                  <c:v>82.87</c:v>
                </c:pt>
                <c:pt idx="2">
                  <c:v>83.62</c:v>
                </c:pt>
                <c:pt idx="3">
                  <c:v>84.37</c:v>
                </c:pt>
                <c:pt idx="4">
                  <c:v>84.61</c:v>
                </c:pt>
              </c:numCache>
            </c:numRef>
          </c:val>
          <c:extLst>
            <c:ext xmlns:c16="http://schemas.microsoft.com/office/drawing/2014/chart" uri="{C3380CC4-5D6E-409C-BE32-E72D297353CC}">
              <c16:uniqueId val="{00000000-8C46-49BD-B562-45FB2ABC069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8C46-49BD-B562-45FB2ABC069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100.45</c:v>
                </c:pt>
                <c:pt idx="1">
                  <c:v>100.9</c:v>
                </c:pt>
                <c:pt idx="2">
                  <c:v>103.79</c:v>
                </c:pt>
                <c:pt idx="3">
                  <c:v>101.5</c:v>
                </c:pt>
                <c:pt idx="4">
                  <c:v>104.92</c:v>
                </c:pt>
              </c:numCache>
            </c:numRef>
          </c:val>
          <c:extLst>
            <c:ext xmlns:c16="http://schemas.microsoft.com/office/drawing/2014/chart" uri="{C3380CC4-5D6E-409C-BE32-E72D297353CC}">
              <c16:uniqueId val="{00000000-98E3-4ED9-9E73-375A9D38794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98E3-4ED9-9E73-375A9D38794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7.3</c:v>
                </c:pt>
                <c:pt idx="1">
                  <c:v>11.03</c:v>
                </c:pt>
                <c:pt idx="2">
                  <c:v>14.42</c:v>
                </c:pt>
                <c:pt idx="3">
                  <c:v>18.100000000000001</c:v>
                </c:pt>
                <c:pt idx="4">
                  <c:v>21.19</c:v>
                </c:pt>
              </c:numCache>
            </c:numRef>
          </c:val>
          <c:extLst>
            <c:ext xmlns:c16="http://schemas.microsoft.com/office/drawing/2014/chart" uri="{C3380CC4-5D6E-409C-BE32-E72D297353CC}">
              <c16:uniqueId val="{00000000-351E-4AF4-A458-9955C3B7DF5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351E-4AF4-A458-9955C3B7DF5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46-4078-BEBF-9AB06E5C385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3E46-4078-BEBF-9AB06E5C385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B8-445D-96A6-BF6BC694DAB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8BB8-445D-96A6-BF6BC694DAB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20.21</c:v>
                </c:pt>
                <c:pt idx="1">
                  <c:v>25.81</c:v>
                </c:pt>
                <c:pt idx="2">
                  <c:v>56.44</c:v>
                </c:pt>
                <c:pt idx="3">
                  <c:v>43.14</c:v>
                </c:pt>
                <c:pt idx="4">
                  <c:v>82.59</c:v>
                </c:pt>
              </c:numCache>
            </c:numRef>
          </c:val>
          <c:extLst>
            <c:ext xmlns:c16="http://schemas.microsoft.com/office/drawing/2014/chart" uri="{C3380CC4-5D6E-409C-BE32-E72D297353CC}">
              <c16:uniqueId val="{00000000-04B7-4B77-BBD5-9FE216E97E2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04B7-4B77-BBD5-9FE216E97E2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1298.56</c:v>
                </c:pt>
                <c:pt idx="1">
                  <c:v>1196.02</c:v>
                </c:pt>
                <c:pt idx="2">
                  <c:v>1144.32</c:v>
                </c:pt>
                <c:pt idx="3">
                  <c:v>1050.22</c:v>
                </c:pt>
                <c:pt idx="4">
                  <c:v>1019.63</c:v>
                </c:pt>
              </c:numCache>
            </c:numRef>
          </c:val>
          <c:extLst>
            <c:ext xmlns:c16="http://schemas.microsoft.com/office/drawing/2014/chart" uri="{C3380CC4-5D6E-409C-BE32-E72D297353CC}">
              <c16:uniqueId val="{00000000-6D82-487C-AAFA-28186677053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6D82-487C-AAFA-28186677053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104.02</c:v>
                </c:pt>
                <c:pt idx="1">
                  <c:v>97.06</c:v>
                </c:pt>
                <c:pt idx="2">
                  <c:v>98.52</c:v>
                </c:pt>
                <c:pt idx="3">
                  <c:v>99.29</c:v>
                </c:pt>
                <c:pt idx="4">
                  <c:v>99.33</c:v>
                </c:pt>
              </c:numCache>
            </c:numRef>
          </c:val>
          <c:extLst>
            <c:ext xmlns:c16="http://schemas.microsoft.com/office/drawing/2014/chart" uri="{C3380CC4-5D6E-409C-BE32-E72D297353CC}">
              <c16:uniqueId val="{00000000-E854-4F5B-8908-3B1982C4DC8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E854-4F5B-8908-3B1982C4DC8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142.22</c:v>
                </c:pt>
                <c:pt idx="1">
                  <c:v>152.66</c:v>
                </c:pt>
                <c:pt idx="2">
                  <c:v>150.27000000000001</c:v>
                </c:pt>
                <c:pt idx="3">
                  <c:v>149.61000000000001</c:v>
                </c:pt>
                <c:pt idx="4">
                  <c:v>150.09</c:v>
                </c:pt>
              </c:numCache>
            </c:numRef>
          </c:val>
          <c:extLst>
            <c:ext xmlns:c16="http://schemas.microsoft.com/office/drawing/2014/chart" uri="{C3380CC4-5D6E-409C-BE32-E72D297353CC}">
              <c16:uniqueId val="{00000000-36AE-4714-AD82-431858D0969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36AE-4714-AD82-431858D0969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5" zoomScaleNormal="7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大分県　日出町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27829</v>
      </c>
      <c r="AM8" s="41"/>
      <c r="AN8" s="41"/>
      <c r="AO8" s="41"/>
      <c r="AP8" s="41"/>
      <c r="AQ8" s="41"/>
      <c r="AR8" s="41"/>
      <c r="AS8" s="41"/>
      <c r="AT8" s="34">
        <f>データ!T6</f>
        <v>73.260000000000005</v>
      </c>
      <c r="AU8" s="34"/>
      <c r="AV8" s="34"/>
      <c r="AW8" s="34"/>
      <c r="AX8" s="34"/>
      <c r="AY8" s="34"/>
      <c r="AZ8" s="34"/>
      <c r="BA8" s="34"/>
      <c r="BB8" s="34">
        <f>データ!U6</f>
        <v>379.87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68.819999999999993</v>
      </c>
      <c r="J10" s="34"/>
      <c r="K10" s="34"/>
      <c r="L10" s="34"/>
      <c r="M10" s="34"/>
      <c r="N10" s="34"/>
      <c r="O10" s="34"/>
      <c r="P10" s="34">
        <f>データ!P6</f>
        <v>58.57</v>
      </c>
      <c r="Q10" s="34"/>
      <c r="R10" s="34"/>
      <c r="S10" s="34"/>
      <c r="T10" s="34"/>
      <c r="U10" s="34"/>
      <c r="V10" s="34"/>
      <c r="W10" s="34">
        <f>データ!Q6</f>
        <v>78.069999999999993</v>
      </c>
      <c r="X10" s="34"/>
      <c r="Y10" s="34"/>
      <c r="Z10" s="34"/>
      <c r="AA10" s="34"/>
      <c r="AB10" s="34"/>
      <c r="AC10" s="34"/>
      <c r="AD10" s="41">
        <f>データ!R6</f>
        <v>2809</v>
      </c>
      <c r="AE10" s="41"/>
      <c r="AF10" s="41"/>
      <c r="AG10" s="41"/>
      <c r="AH10" s="41"/>
      <c r="AI10" s="41"/>
      <c r="AJ10" s="41"/>
      <c r="AK10" s="2"/>
      <c r="AL10" s="41">
        <f>データ!V6</f>
        <v>16214</v>
      </c>
      <c r="AM10" s="41"/>
      <c r="AN10" s="41"/>
      <c r="AO10" s="41"/>
      <c r="AP10" s="41"/>
      <c r="AQ10" s="41"/>
      <c r="AR10" s="41"/>
      <c r="AS10" s="41"/>
      <c r="AT10" s="34">
        <f>データ!W6</f>
        <v>4.8</v>
      </c>
      <c r="AU10" s="34"/>
      <c r="AV10" s="34"/>
      <c r="AW10" s="34"/>
      <c r="AX10" s="34"/>
      <c r="AY10" s="34"/>
      <c r="AZ10" s="34"/>
      <c r="BA10" s="34"/>
      <c r="BB10" s="34">
        <f>データ!X6</f>
        <v>3377.92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RGqB7bY2DwEbgZ/4eaASVET6TVjgZ+Lvg+vFdcWGkZfkMgf5rOgC2e9pmxba0s4nfimZvipM6o3gBz7Ux2Jrw==" saltValue="vuLONT46g4QPXc9Iv9eLZ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443417</v>
      </c>
      <c r="D6" s="19">
        <f t="shared" si="3"/>
        <v>46</v>
      </c>
      <c r="E6" s="19">
        <f t="shared" si="3"/>
        <v>17</v>
      </c>
      <c r="F6" s="19">
        <f t="shared" si="3"/>
        <v>1</v>
      </c>
      <c r="G6" s="19">
        <f t="shared" si="3"/>
        <v>0</v>
      </c>
      <c r="H6" s="19" t="str">
        <f t="shared" si="3"/>
        <v>大分県　日出町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68.819999999999993</v>
      </c>
      <c r="P6" s="20">
        <f t="shared" si="3"/>
        <v>58.57</v>
      </c>
      <c r="Q6" s="20">
        <f t="shared" si="3"/>
        <v>78.069999999999993</v>
      </c>
      <c r="R6" s="20">
        <f t="shared" si="3"/>
        <v>2809</v>
      </c>
      <c r="S6" s="20">
        <f t="shared" si="3"/>
        <v>27829</v>
      </c>
      <c r="T6" s="20">
        <f t="shared" si="3"/>
        <v>73.260000000000005</v>
      </c>
      <c r="U6" s="20">
        <f t="shared" si="3"/>
        <v>379.87</v>
      </c>
      <c r="V6" s="20">
        <f t="shared" si="3"/>
        <v>16214</v>
      </c>
      <c r="W6" s="20">
        <f t="shared" si="3"/>
        <v>4.8</v>
      </c>
      <c r="X6" s="20">
        <f t="shared" si="3"/>
        <v>3377.92</v>
      </c>
      <c r="Y6" s="21">
        <f>IF(Y7="",NA(),Y7)</f>
        <v>100.45</v>
      </c>
      <c r="Z6" s="21">
        <f t="shared" ref="Z6:AH6" si="4">IF(Z7="",NA(),Z7)</f>
        <v>100.9</v>
      </c>
      <c r="AA6" s="21">
        <f t="shared" si="4"/>
        <v>103.79</v>
      </c>
      <c r="AB6" s="21">
        <f t="shared" si="4"/>
        <v>101.5</v>
      </c>
      <c r="AC6" s="21">
        <f t="shared" si="4"/>
        <v>104.92</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20.21</v>
      </c>
      <c r="AV6" s="21">
        <f t="shared" ref="AV6:BD6" si="6">IF(AV7="",NA(),AV7)</f>
        <v>25.81</v>
      </c>
      <c r="AW6" s="21">
        <f t="shared" si="6"/>
        <v>56.44</v>
      </c>
      <c r="AX6" s="21">
        <f t="shared" si="6"/>
        <v>43.14</v>
      </c>
      <c r="AY6" s="21">
        <f t="shared" si="6"/>
        <v>82.59</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1298.56</v>
      </c>
      <c r="BG6" s="21">
        <f t="shared" ref="BG6:BO6" si="7">IF(BG7="",NA(),BG7)</f>
        <v>1196.02</v>
      </c>
      <c r="BH6" s="21">
        <f t="shared" si="7"/>
        <v>1144.32</v>
      </c>
      <c r="BI6" s="21">
        <f t="shared" si="7"/>
        <v>1050.22</v>
      </c>
      <c r="BJ6" s="21">
        <f t="shared" si="7"/>
        <v>1019.63</v>
      </c>
      <c r="BK6" s="21">
        <f t="shared" si="7"/>
        <v>789.08</v>
      </c>
      <c r="BL6" s="21">
        <f t="shared" si="7"/>
        <v>747.84</v>
      </c>
      <c r="BM6" s="21">
        <f t="shared" si="7"/>
        <v>804.98</v>
      </c>
      <c r="BN6" s="21">
        <f t="shared" si="7"/>
        <v>767.56</v>
      </c>
      <c r="BO6" s="21">
        <f t="shared" si="7"/>
        <v>795.22</v>
      </c>
      <c r="BP6" s="20" t="str">
        <f>IF(BP7="","",IF(BP7="-","【-】","【"&amp;SUBSTITUTE(TEXT(BP7,"#,##0.00"),"-","△")&amp;"】"))</f>
        <v>【602.56】</v>
      </c>
      <c r="BQ6" s="21">
        <f>IF(BQ7="",NA(),BQ7)</f>
        <v>104.02</v>
      </c>
      <c r="BR6" s="21">
        <f t="shared" ref="BR6:BZ6" si="8">IF(BR7="",NA(),BR7)</f>
        <v>97.06</v>
      </c>
      <c r="BS6" s="21">
        <f t="shared" si="8"/>
        <v>98.52</v>
      </c>
      <c r="BT6" s="21">
        <f t="shared" si="8"/>
        <v>99.29</v>
      </c>
      <c r="BU6" s="21">
        <f t="shared" si="8"/>
        <v>99.33</v>
      </c>
      <c r="BV6" s="21">
        <f t="shared" si="8"/>
        <v>88.25</v>
      </c>
      <c r="BW6" s="21">
        <f t="shared" si="8"/>
        <v>90.17</v>
      </c>
      <c r="BX6" s="21">
        <f t="shared" si="8"/>
        <v>88.71</v>
      </c>
      <c r="BY6" s="21">
        <f t="shared" si="8"/>
        <v>90.23</v>
      </c>
      <c r="BZ6" s="21">
        <f t="shared" si="8"/>
        <v>90.78</v>
      </c>
      <c r="CA6" s="20" t="str">
        <f>IF(CA7="","",IF(CA7="-","【-】","【"&amp;SUBSTITUTE(TEXT(CA7,"#,##0.00"),"-","△")&amp;"】"))</f>
        <v>【97.94】</v>
      </c>
      <c r="CB6" s="21">
        <f>IF(CB7="",NA(),CB7)</f>
        <v>142.22</v>
      </c>
      <c r="CC6" s="21">
        <f t="shared" ref="CC6:CK6" si="9">IF(CC7="",NA(),CC7)</f>
        <v>152.66</v>
      </c>
      <c r="CD6" s="21">
        <f t="shared" si="9"/>
        <v>150.27000000000001</v>
      </c>
      <c r="CE6" s="21">
        <f t="shared" si="9"/>
        <v>149.61000000000001</v>
      </c>
      <c r="CF6" s="21">
        <f t="shared" si="9"/>
        <v>150.09</v>
      </c>
      <c r="CG6" s="21">
        <f t="shared" si="9"/>
        <v>176.37</v>
      </c>
      <c r="CH6" s="21">
        <f t="shared" si="9"/>
        <v>173.17</v>
      </c>
      <c r="CI6" s="21">
        <f t="shared" si="9"/>
        <v>174.8</v>
      </c>
      <c r="CJ6" s="21">
        <f t="shared" si="9"/>
        <v>170.2</v>
      </c>
      <c r="CK6" s="21">
        <f t="shared" si="9"/>
        <v>170.83</v>
      </c>
      <c r="CL6" s="20" t="str">
        <f>IF(CL7="","",IF(CL7="-","【-】","【"&amp;SUBSTITUTE(TEXT(CL7,"#,##0.00"),"-","△")&amp;"】"))</f>
        <v>【140.98】</v>
      </c>
      <c r="CM6" s="21">
        <f>IF(CM7="",NA(),CM7)</f>
        <v>65</v>
      </c>
      <c r="CN6" s="21">
        <f t="shared" ref="CN6:CV6" si="10">IF(CN7="",NA(),CN7)</f>
        <v>65.650000000000006</v>
      </c>
      <c r="CO6" s="21">
        <f t="shared" si="10"/>
        <v>63.93</v>
      </c>
      <c r="CP6" s="21">
        <f t="shared" si="10"/>
        <v>63.78</v>
      </c>
      <c r="CQ6" s="21">
        <f t="shared" si="10"/>
        <v>66.94</v>
      </c>
      <c r="CR6" s="21">
        <f t="shared" si="10"/>
        <v>56.72</v>
      </c>
      <c r="CS6" s="21">
        <f t="shared" si="10"/>
        <v>56.43</v>
      </c>
      <c r="CT6" s="21">
        <f t="shared" si="10"/>
        <v>55.82</v>
      </c>
      <c r="CU6" s="21">
        <f t="shared" si="10"/>
        <v>56.51</v>
      </c>
      <c r="CV6" s="21">
        <f t="shared" si="10"/>
        <v>56.85</v>
      </c>
      <c r="CW6" s="20" t="str">
        <f>IF(CW7="","",IF(CW7="-","【-】","【"&amp;SUBSTITUTE(TEXT(CW7,"#,##0.00"),"-","△")&amp;"】"))</f>
        <v>【60.13】</v>
      </c>
      <c r="CX6" s="21">
        <f>IF(CX7="",NA(),CX7)</f>
        <v>82.37</v>
      </c>
      <c r="CY6" s="21">
        <f t="shared" ref="CY6:DG6" si="11">IF(CY7="",NA(),CY7)</f>
        <v>82.87</v>
      </c>
      <c r="CZ6" s="21">
        <f t="shared" si="11"/>
        <v>83.62</v>
      </c>
      <c r="DA6" s="21">
        <f t="shared" si="11"/>
        <v>84.37</v>
      </c>
      <c r="DB6" s="21">
        <f t="shared" si="11"/>
        <v>84.61</v>
      </c>
      <c r="DC6" s="21">
        <f t="shared" si="11"/>
        <v>90.72</v>
      </c>
      <c r="DD6" s="21">
        <f t="shared" si="11"/>
        <v>91.07</v>
      </c>
      <c r="DE6" s="21">
        <f t="shared" si="11"/>
        <v>90.67</v>
      </c>
      <c r="DF6" s="21">
        <f t="shared" si="11"/>
        <v>90.62</v>
      </c>
      <c r="DG6" s="21">
        <f t="shared" si="11"/>
        <v>90.79</v>
      </c>
      <c r="DH6" s="20" t="str">
        <f>IF(DH7="","",IF(DH7="-","【-】","【"&amp;SUBSTITUTE(TEXT(DH7,"#,##0.00"),"-","△")&amp;"】"))</f>
        <v>【96.00】</v>
      </c>
      <c r="DI6" s="21">
        <f>IF(DI7="",NA(),DI7)</f>
        <v>7.3</v>
      </c>
      <c r="DJ6" s="21">
        <f t="shared" ref="DJ6:DR6" si="12">IF(DJ7="",NA(),DJ7)</f>
        <v>11.03</v>
      </c>
      <c r="DK6" s="21">
        <f t="shared" si="12"/>
        <v>14.42</v>
      </c>
      <c r="DL6" s="21">
        <f t="shared" si="12"/>
        <v>18.100000000000001</v>
      </c>
      <c r="DM6" s="21">
        <f t="shared" si="12"/>
        <v>21.19</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1">
        <f>IF(EE7="",NA(),EE7)</f>
        <v>0.31</v>
      </c>
      <c r="EF6" s="21">
        <f t="shared" ref="EF6:EN6" si="14">IF(EF7="",NA(),EF7)</f>
        <v>0.26</v>
      </c>
      <c r="EG6" s="21">
        <f t="shared" si="14"/>
        <v>0.32</v>
      </c>
      <c r="EH6" s="21">
        <f t="shared" si="14"/>
        <v>0.11</v>
      </c>
      <c r="EI6" s="21">
        <f t="shared" si="14"/>
        <v>0.08</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443417</v>
      </c>
      <c r="D7" s="23">
        <v>46</v>
      </c>
      <c r="E7" s="23">
        <v>17</v>
      </c>
      <c r="F7" s="23">
        <v>1</v>
      </c>
      <c r="G7" s="23">
        <v>0</v>
      </c>
      <c r="H7" s="23" t="s">
        <v>96</v>
      </c>
      <c r="I7" s="23" t="s">
        <v>97</v>
      </c>
      <c r="J7" s="23" t="s">
        <v>98</v>
      </c>
      <c r="K7" s="23" t="s">
        <v>99</v>
      </c>
      <c r="L7" s="23" t="s">
        <v>100</v>
      </c>
      <c r="M7" s="23" t="s">
        <v>101</v>
      </c>
      <c r="N7" s="24" t="s">
        <v>102</v>
      </c>
      <c r="O7" s="24">
        <v>68.819999999999993</v>
      </c>
      <c r="P7" s="24">
        <v>58.57</v>
      </c>
      <c r="Q7" s="24">
        <v>78.069999999999993</v>
      </c>
      <c r="R7" s="24">
        <v>2809</v>
      </c>
      <c r="S7" s="24">
        <v>27829</v>
      </c>
      <c r="T7" s="24">
        <v>73.260000000000005</v>
      </c>
      <c r="U7" s="24">
        <v>379.87</v>
      </c>
      <c r="V7" s="24">
        <v>16214</v>
      </c>
      <c r="W7" s="24">
        <v>4.8</v>
      </c>
      <c r="X7" s="24">
        <v>3377.92</v>
      </c>
      <c r="Y7" s="24">
        <v>100.45</v>
      </c>
      <c r="Z7" s="24">
        <v>100.9</v>
      </c>
      <c r="AA7" s="24">
        <v>103.79</v>
      </c>
      <c r="AB7" s="24">
        <v>101.5</v>
      </c>
      <c r="AC7" s="24">
        <v>104.92</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20.21</v>
      </c>
      <c r="AV7" s="24">
        <v>25.81</v>
      </c>
      <c r="AW7" s="24">
        <v>56.44</v>
      </c>
      <c r="AX7" s="24">
        <v>43.14</v>
      </c>
      <c r="AY7" s="24">
        <v>82.59</v>
      </c>
      <c r="AZ7" s="24">
        <v>55.6</v>
      </c>
      <c r="BA7" s="24">
        <v>59.4</v>
      </c>
      <c r="BB7" s="24">
        <v>68.27</v>
      </c>
      <c r="BC7" s="24">
        <v>74.790000000000006</v>
      </c>
      <c r="BD7" s="24">
        <v>73.930000000000007</v>
      </c>
      <c r="BE7" s="24">
        <v>82.75</v>
      </c>
      <c r="BF7" s="24">
        <v>1298.56</v>
      </c>
      <c r="BG7" s="24">
        <v>1196.02</v>
      </c>
      <c r="BH7" s="24">
        <v>1144.32</v>
      </c>
      <c r="BI7" s="24">
        <v>1050.22</v>
      </c>
      <c r="BJ7" s="24">
        <v>1019.63</v>
      </c>
      <c r="BK7" s="24">
        <v>789.08</v>
      </c>
      <c r="BL7" s="24">
        <v>747.84</v>
      </c>
      <c r="BM7" s="24">
        <v>804.98</v>
      </c>
      <c r="BN7" s="24">
        <v>767.56</v>
      </c>
      <c r="BO7" s="24">
        <v>795.22</v>
      </c>
      <c r="BP7" s="24">
        <v>602.55999999999995</v>
      </c>
      <c r="BQ7" s="24">
        <v>104.02</v>
      </c>
      <c r="BR7" s="24">
        <v>97.06</v>
      </c>
      <c r="BS7" s="24">
        <v>98.52</v>
      </c>
      <c r="BT7" s="24">
        <v>99.29</v>
      </c>
      <c r="BU7" s="24">
        <v>99.33</v>
      </c>
      <c r="BV7" s="24">
        <v>88.25</v>
      </c>
      <c r="BW7" s="24">
        <v>90.17</v>
      </c>
      <c r="BX7" s="24">
        <v>88.71</v>
      </c>
      <c r="BY7" s="24">
        <v>90.23</v>
      </c>
      <c r="BZ7" s="24">
        <v>90.78</v>
      </c>
      <c r="CA7" s="24">
        <v>97.94</v>
      </c>
      <c r="CB7" s="24">
        <v>142.22</v>
      </c>
      <c r="CC7" s="24">
        <v>152.66</v>
      </c>
      <c r="CD7" s="24">
        <v>150.27000000000001</v>
      </c>
      <c r="CE7" s="24">
        <v>149.61000000000001</v>
      </c>
      <c r="CF7" s="24">
        <v>150.09</v>
      </c>
      <c r="CG7" s="24">
        <v>176.37</v>
      </c>
      <c r="CH7" s="24">
        <v>173.17</v>
      </c>
      <c r="CI7" s="24">
        <v>174.8</v>
      </c>
      <c r="CJ7" s="24">
        <v>170.2</v>
      </c>
      <c r="CK7" s="24">
        <v>170.83</v>
      </c>
      <c r="CL7" s="24">
        <v>140.97999999999999</v>
      </c>
      <c r="CM7" s="24">
        <v>65</v>
      </c>
      <c r="CN7" s="24">
        <v>65.650000000000006</v>
      </c>
      <c r="CO7" s="24">
        <v>63.93</v>
      </c>
      <c r="CP7" s="24">
        <v>63.78</v>
      </c>
      <c r="CQ7" s="24">
        <v>66.94</v>
      </c>
      <c r="CR7" s="24">
        <v>56.72</v>
      </c>
      <c r="CS7" s="24">
        <v>56.43</v>
      </c>
      <c r="CT7" s="24">
        <v>55.82</v>
      </c>
      <c r="CU7" s="24">
        <v>56.51</v>
      </c>
      <c r="CV7" s="24">
        <v>56.85</v>
      </c>
      <c r="CW7" s="24">
        <v>60.13</v>
      </c>
      <c r="CX7" s="24">
        <v>82.37</v>
      </c>
      <c r="CY7" s="24">
        <v>82.87</v>
      </c>
      <c r="CZ7" s="24">
        <v>83.62</v>
      </c>
      <c r="DA7" s="24">
        <v>84.37</v>
      </c>
      <c r="DB7" s="24">
        <v>84.61</v>
      </c>
      <c r="DC7" s="24">
        <v>90.72</v>
      </c>
      <c r="DD7" s="24">
        <v>91.07</v>
      </c>
      <c r="DE7" s="24">
        <v>90.67</v>
      </c>
      <c r="DF7" s="24">
        <v>90.62</v>
      </c>
      <c r="DG7" s="24">
        <v>90.79</v>
      </c>
      <c r="DH7" s="24">
        <v>96</v>
      </c>
      <c r="DI7" s="24">
        <v>7.3</v>
      </c>
      <c r="DJ7" s="24">
        <v>11.03</v>
      </c>
      <c r="DK7" s="24">
        <v>14.42</v>
      </c>
      <c r="DL7" s="24">
        <v>18.100000000000001</v>
      </c>
      <c r="DM7" s="24">
        <v>21.19</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0.31</v>
      </c>
      <c r="EF7" s="24">
        <v>0.26</v>
      </c>
      <c r="EG7" s="24">
        <v>0.32</v>
      </c>
      <c r="EH7" s="24">
        <v>0.11</v>
      </c>
      <c r="EI7" s="24">
        <v>0.08</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2025-12-23T06:06:24Z</dcterms:created>
  <dcterms:modified xsi:type="dcterms:W3CDTF">2026-03-06T02:04:01Z</dcterms:modified>
  <cp:category/>
</cp:coreProperties>
</file>