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6.日出町\"/>
    </mc:Choice>
  </mc:AlternateContent>
  <xr:revisionPtr revIDLastSave="0" documentId="13_ncr:1_{5A3B06B2-8BFB-4A5C-A025-CE407D72B57F}" xr6:coauthVersionLast="47" xr6:coauthVersionMax="47" xr10:uidLastSave="{00000000-0000-0000-0000-000000000000}"/>
  <workbookProtection workbookAlgorithmName="SHA-512" workbookHashValue="EzsckZWSGLK1uITlT1oc/pKfwOlXbudXgqd77CkdY3liMqqrRoyQhv2HLh8OiA3j5cdiXZ+YAz4x12TSfxtHxw==" workbookSaltValue="BHMYqz1ZuIQU16a8hRZg0Q==" workbookSpinCount="100000" lockStructure="1"/>
  <bookViews>
    <workbookView xWindow="-25770" yWindow="2670" windowWidth="23415" windowHeight="11295" xr2:uid="{F14A96FB-0263-4214-B648-A3E30C10037F}"/>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E85" i="4"/>
  <c r="BB10" i="4"/>
  <c r="AT10" i="4"/>
  <c r="AL10" i="4"/>
  <c r="W10" i="4"/>
  <c r="B10" i="4"/>
  <c r="BB8" i="4"/>
  <c r="AT8" i="4"/>
  <c r="AL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<sst xmlns="http://schemas.openxmlformats.org/spreadsheetml/2006/main" count="228" uniqueCount="113">
  <si>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</si>
  <si>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</si>
  <si>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</si>
  <si>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</si>
  <si>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</si>
  <si>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</si>
  <si>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</si>
  <si>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</si>
  <si>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</si>
  <si>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</si>
  <si>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</si>
  <si>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</si>
  <si>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</si>
  <si>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</si>
  <si>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</si>
  <si>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</si>
  <si>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</si>
  <si>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</si>
  <si>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</si>
  <si>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</si>
  <si>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</si>
  <si>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</si>
  <si>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</si>
  <si>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</si>
  <si>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</si>
  <si>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</si>
  <si>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</si>
  <si>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</si>
  <si>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</si>
  <si>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</si>
  <si>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</si>
  <si>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</si>
  <si>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</si>
  <si>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</si>
  <si>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</si>
  <si>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</si>
  <si>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</si>
  <si>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</si>
  <si>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</si>
  <si>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</si>
  <si>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</si>
  <si>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</si>
  <si>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</si>
  <si>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</si>
  <si>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</si>
  <si>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</si>
  <si>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</si>
  <si>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</si>
  <si>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</si>
  <si>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</si>
  <si>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</si>
  <si>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</si>
  <si>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</si>
  <si>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</si>
  <si>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</si>
  <si>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</si>
  <si>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</si>
  <si>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</si>
  <si>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</si>
  <si>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</si>
  <si>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</si>
  <si>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</si>
  <si>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</si>
  <si>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</si>
  <si>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</si>
  <si>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</si>
  <si>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</si>
  <si>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</si>
  <si>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</si>
  <si>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</si>
  <si>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</si>
  <si>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</si>
  <si>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</si>
  <si>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</si>
  <si>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</si>
  <si>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</si>
  <si>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</si>
  <si>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</si>
  <si>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</si>
  <si>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</si>
  <si>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</si>
  <si>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</si>
  <si>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</si>
  <si>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</si>
  <si>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</si>
  <si>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</si>
  <si>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</si>
  <si>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</si>
  <si>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</si>
  <si>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</si>
  <si>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</si>
  <si>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</si>
  <si>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</si>
  <si>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日出町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</si>
  <si>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</si>
  <si>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</si>
  <si>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</si>
  <si>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</si>
  <si>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</si>
  <si>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</si>
  <si>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</si>
  <si>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</si>
  <si>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</si>
  <si>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</si>
  <si>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</si>
  <si>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</si>
  <si>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</si>
  <si>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</si>
  <si>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</si>
  <si>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</si>
  <si>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①有形固定資産減価償却率については、54.19％で全国平均及び類似団体平均を0.71ポイント上回った。
②管路経年比率は、16.51％で全国平均及び類似団体平均を下回っているが、年々経年化率は上昇している。
③管路更新率は、0.74％で前年度比0.86ポイント減少したが、全国平均及び類似団体平均を上回った。
　今後も施設更新計画に基づき計画的に施設や管路更新に努めていく。</t>
    <rPh sb="130" eb="132">
      <t>ゲンショウ</t>
    </rPh>
    <phoneticPr fontId="4"/>
  </si>
  <si>
    <t>■経営の健全性
①経常収支比率は122.36%と、昨年度比3.27ポイント減少したが、全国平均及び類似団体平均を上回っており経営状況は良好である。
②累積欠損金は発生していない。
③流動比率は、521.47％であり、昨年度比85.21ポイント上昇した。全国平均及び類似団体平均を上回り短期的な債務に対する支払能力は良好と言える。
④企業債残高対給水収益比率については、前年度より2.78ポイント上昇している。老朽管更新に伴う借入の増加が要因である。一方で、全国平均及び類似団体平均を下回り比較的経営は健全な状態である。
⑤料金回収率は、119.51％で全国平均及び類似団体平均値を27.35ポイント上回っている。
■経営の効率性
⑥給水原価は、103.00円で全国平均及び類似団体平均を下回っている。
⑦施設利用率は、58.23％で全国平均及び類似団体平均を上回った。
　以上⑥⑦より、施設利用率が高く、給水原価が低いことから、経営の効率性は図られている。
⑧有収率については、89.66％と昨年度比9.27ポイント上昇し、全国平均及び類似団体平均を上回った。令和6年度も前年度から引き続き衛星画像を活用した漏水調査、職員による現地調査を行ったことで前年度と同様に有収率が大幅に改善した。今後も引き続き漏水調査、老朽管の更新により有収率の維持・向上に努めていく。</t>
    <rPh sb="37" eb="39">
      <t>ゲンショウ</t>
    </rPh>
    <rPh sb="224" eb="226">
      <t>イッポウ</t>
    </rPh>
    <rPh sb="241" eb="243">
      <t>シタマワ</t>
    </rPh>
    <rPh sb="244" eb="247">
      <t>ヒカクテキ</t>
    </rPh>
    <rPh sb="247" eb="249">
      <t>ケイエイ</t>
    </rPh>
    <rPh sb="250" eb="252">
      <t>ケンゼン</t>
    </rPh>
    <rPh sb="253" eb="255">
      <t>ジョウタイ</t>
    </rPh>
    <rPh sb="476" eb="478">
      <t>ウワマワ</t>
    </rPh>
    <rPh sb="487" eb="490">
      <t>ゼンネンド</t>
    </rPh>
    <rPh sb="492" eb="493">
      <t>ヒ</t>
    </rPh>
    <rPh sb="494" eb="495">
      <t>ツヅ</t>
    </rPh>
    <rPh sb="520" eb="521">
      <t>オコナ</t>
    </rPh>
    <rPh sb="526" eb="529">
      <t>ゼンネンド</t>
    </rPh>
    <rPh sb="530" eb="532">
      <t>ドウヨウ</t>
    </rPh>
    <rPh sb="570" eb="572">
      <t>イジ</t>
    </rPh>
    <phoneticPr fontId="4"/>
  </si>
  <si>
    <t>　日出町においては、現時点で施設の効率性・収益性・経営の健全性については、短期的な観点でいえば概ね問題は無いと考える。
　しかし、長期的な観点からいえば、給水人口の減少等による水道料金収入の減少、各施設の老朽化による更新等で厳しい財政運営が予想される。
　また、昨今の物価高騰に伴い維持管理に関する営業費用も増加している。5年間の経常収支比率上は、数値に大きくあらわれていないが、今後の社会情勢を鑑みると経常収支比率の悪化も懸念されるところである。
　加えて物価高騰の影響もあって、全国的な人件費の増加をうけ、給与費も増加しつつある。一方で、人件費の確保が困難になれば、人材確保も困難になることも想定に難くない。
　社会情勢の変化も踏まえ、各指標の傾向を十分に分析し今後の対策を講じる必要がある。
　令和4年3月、現状の分析、将来の水需要の見通しや投資財政計画を定めた水道事業経営戦略を策定した。決算確定後、経営戦略と数値の乖離がどの程度あるのかを確認し、経営戦略の見直しを行う必要がある。適宜、経営戦略の見直しを行ことで、より一層経営の健全性確保をめざし、持続可能な水道事業の運営を目指していく。</t>
    <rPh sb="37" eb="40">
      <t>タンキテキ</t>
    </rPh>
    <rPh sb="41" eb="43">
      <t>カンテン</t>
    </rPh>
    <rPh sb="65" eb="68">
      <t>チョウキテキ</t>
    </rPh>
    <rPh sb="69" eb="71">
      <t>カンテン</t>
    </rPh>
    <rPh sb="131" eb="133">
      <t>サッコン</t>
    </rPh>
    <rPh sb="134" eb="138">
      <t>ブッカコウトウ</t>
    </rPh>
    <rPh sb="139" eb="140">
      <t>トモナ</t>
    </rPh>
    <rPh sb="141" eb="145">
      <t>イジカンリ</t>
    </rPh>
    <rPh sb="146" eb="147">
      <t>カン</t>
    </rPh>
    <rPh sb="149" eb="153">
      <t>エイギョウヒヨウ</t>
    </rPh>
    <rPh sb="154" eb="156">
      <t>ゾウカ</t>
    </rPh>
    <rPh sb="162" eb="164">
      <t>ネンカン</t>
    </rPh>
    <rPh sb="165" eb="171">
      <t>ケイジョウシュウシヒリツ</t>
    </rPh>
    <rPh sb="171" eb="172">
      <t>ジョウ</t>
    </rPh>
    <rPh sb="174" eb="176">
      <t>スウチ</t>
    </rPh>
    <rPh sb="177" eb="178">
      <t>オオ</t>
    </rPh>
    <rPh sb="190" eb="192">
      <t>コンゴ</t>
    </rPh>
    <rPh sb="193" eb="197">
      <t>シャカイジョウセイ</t>
    </rPh>
    <rPh sb="198" eb="199">
      <t>カンガ</t>
    </rPh>
    <rPh sb="202" eb="206">
      <t>ケイジョウシュウシ</t>
    </rPh>
    <rPh sb="206" eb="208">
      <t>ヒリツ</t>
    </rPh>
    <rPh sb="209" eb="211">
      <t>アッカ</t>
    </rPh>
    <rPh sb="212" eb="214">
      <t>ケネン</t>
    </rPh>
    <rPh sb="226" eb="227">
      <t>クワ</t>
    </rPh>
    <rPh sb="229" eb="231">
      <t>ブッカ</t>
    </rPh>
    <rPh sb="231" eb="233">
      <t>コウトウ</t>
    </rPh>
    <rPh sb="234" eb="236">
      <t>エイキョウ</t>
    </rPh>
    <rPh sb="241" eb="244">
      <t>ゼンコクテキ</t>
    </rPh>
    <rPh sb="245" eb="248">
      <t>ジンケンヒ</t>
    </rPh>
    <rPh sb="249" eb="251">
      <t>ゾウカ</t>
    </rPh>
    <rPh sb="255" eb="258">
      <t>キュウヨヒ</t>
    </rPh>
    <rPh sb="259" eb="261">
      <t>ゾウカ</t>
    </rPh>
    <rPh sb="267" eb="269">
      <t>イッポウ</t>
    </rPh>
    <rPh sb="271" eb="274">
      <t>ジンケンヒ</t>
    </rPh>
    <rPh sb="275" eb="277">
      <t>カクホ</t>
    </rPh>
    <rPh sb="278" eb="280">
      <t>コンナン</t>
    </rPh>
    <rPh sb="285" eb="289">
      <t>ジンザイカクホ</t>
    </rPh>
    <rPh sb="290" eb="292">
      <t>コンナン</t>
    </rPh>
    <rPh sb="298" eb="300">
      <t>ソウテイ</t>
    </rPh>
    <rPh sb="301" eb="302">
      <t>カタ</t>
    </rPh>
    <rPh sb="308" eb="312">
      <t>シャカイジョウセイ</t>
    </rPh>
    <rPh sb="313" eb="315">
      <t>ヘンカ</t>
    </rPh>
    <rPh sb="316" eb="317">
      <t>フ</t>
    </rPh>
    <rPh sb="333" eb="335">
      <t>コンゴ</t>
    </rPh>
    <rPh sb="339" eb="340">
      <t>コウ</t>
    </rPh>
    <rPh sb="411" eb="413">
      <t>スウチ</t>
    </rPh>
    <rPh sb="419" eb="421">
      <t>テイド</t>
    </rPh>
    <rPh sb="426" eb="428">
      <t>カクニン</t>
    </rPh>
    <rPh sb="430" eb="434">
      <t>ケイエイセンリャク</t>
    </rPh>
    <rPh sb="435" eb="437">
      <t>ミナオ</t>
    </rPh>
    <rPh sb="439" eb="440">
      <t>オコナ</t>
    </rPh>
    <rPh sb="441" eb="443">
      <t>ヒツヨウ</t>
    </rPh>
    <rPh sb="447" eb="449">
      <t>テキギ</t>
    </rPh>
    <rPh sb="450" eb="454">
      <t>ケイエイセンリャク</t>
    </rPh>
    <rPh sb="455" eb="457">
      <t>ミナオ</t>
    </rPh>
    <rPh sb="459" eb="460">
      <t>オコナ</t>
    </rPh>
    <rPh sb="466" eb="468">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</si>
</sst>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Fill="1" applyBorder="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13" fillId="0" borderId="10" xfId="0" applyFont="1" applyFill="1" applyBorder="1" applyAlignment="1" applyProtection="1">
      <alignment horizontal="left" vertical="top" wrapText="1"/>
      <protection locked="0"/>
    </xf>
    <xf numFmtId="0" fontId="13" fillId="0" borderId="11"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0.52</c:v>
                </c:pt>
                <c:pt idx="1">
                  <c:v>0.9</c:v>
                </c:pt>
                <c:pt idx="2">
                  <c:v>0.96</c:v>
                </c:pt>
                <c:pt idx="3">
                  <c:v>1.6</c:v>
                </c:pt>
                <c:pt idx="4">
                  <c:v>0.74</c:v>
                </c:pt>
              </c:numCache>
            </c:numRef>
          </c:val>
          <c:extLst>
            <c:ext xmlns:c16="http://schemas.microsoft.com/office/drawing/2014/chart" uri="{C3380CC4-5D6E-409C-BE32-E72D297353CC}">
              <c16:uniqueId val="{00000000-69B6-4A78-97A6-37BE5B5CF1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9B6-4A78-97A6-37BE5B5CF1D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64.430000000000007</c:v>
                </c:pt>
                <c:pt idx="1">
                  <c:v>67.16</c:v>
                </c:pt>
                <c:pt idx="2">
                  <c:v>69.569999999999993</c:v>
                </c:pt>
                <c:pt idx="3">
                  <c:v>64.87</c:v>
                </c:pt>
                <c:pt idx="4">
                  <c:v>58.23</c:v>
                </c:pt>
              </c:numCache>
            </c:numRef>
          </c:val>
          <c:extLst>
            <c:ext xmlns:c16="http://schemas.microsoft.com/office/drawing/2014/chart" uri="{C3380CC4-5D6E-409C-BE32-E72D297353CC}">
              <c16:uniqueId val="{00000000-D239-45C0-91F0-2C2CB92890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D239-45C0-91F0-2C2CB92890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81.180000000000007</c:v>
                </c:pt>
                <c:pt idx="1">
                  <c:v>77.680000000000007</c:v>
                </c:pt>
                <c:pt idx="2">
                  <c:v>75.900000000000006</c:v>
                </c:pt>
                <c:pt idx="3">
                  <c:v>80.39</c:v>
                </c:pt>
                <c:pt idx="4">
                  <c:v>89.66</c:v>
                </c:pt>
              </c:numCache>
            </c:numRef>
          </c:val>
          <c:extLst>
            <c:ext xmlns:c16="http://schemas.microsoft.com/office/drawing/2014/chart" uri="{C3380CC4-5D6E-409C-BE32-E72D297353CC}">
              <c16:uniqueId val="{00000000-7AA7-42FA-88F4-349CDDDF3A5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7AA7-42FA-88F4-349CDDDF3A5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126.59</c:v>
                </c:pt>
                <c:pt idx="1">
                  <c:v>108.18</c:v>
                </c:pt>
                <c:pt idx="2">
                  <c:v>118.88</c:v>
                </c:pt>
                <c:pt idx="3">
                  <c:v>125.63</c:v>
                </c:pt>
                <c:pt idx="4">
                  <c:v>122.36</c:v>
                </c:pt>
              </c:numCache>
            </c:numRef>
          </c:val>
          <c:extLst>
            <c:ext xmlns:c16="http://schemas.microsoft.com/office/drawing/2014/chart" uri="{C3380CC4-5D6E-409C-BE32-E72D297353CC}">
              <c16:uniqueId val="{00000000-843D-4CE5-831D-99F391E805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43D-4CE5-831D-99F391E805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53.3</c:v>
                </c:pt>
                <c:pt idx="1">
                  <c:v>53.85</c:v>
                </c:pt>
                <c:pt idx="2">
                  <c:v>54.62</c:v>
                </c:pt>
                <c:pt idx="3">
                  <c:v>53.59</c:v>
                </c:pt>
                <c:pt idx="4">
                  <c:v>54.19</c:v>
                </c:pt>
              </c:numCache>
            </c:numRef>
          </c:val>
          <c:extLst>
            <c:ext xmlns:c16="http://schemas.microsoft.com/office/drawing/2014/chart" uri="{C3380CC4-5D6E-409C-BE32-E72D297353CC}">
              <c16:uniqueId val="{00000000-BE29-469F-884A-661045E232F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E29-469F-884A-661045E232F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12.49</c:v>
                </c:pt>
                <c:pt idx="1">
                  <c:v>14.88</c:v>
                </c:pt>
                <c:pt idx="2">
                  <c:v>15.39</c:v>
                </c:pt>
                <c:pt idx="3">
                  <c:v>15.46</c:v>
                </c:pt>
                <c:pt idx="4">
                  <c:v>16.510000000000002</c:v>
                </c:pt>
              </c:numCache>
            </c:numRef>
          </c:val>
          <c:extLst>
            <c:ext xmlns:c16="http://schemas.microsoft.com/office/drawing/2014/chart" uri="{C3380CC4-5D6E-409C-BE32-E72D297353CC}">
              <c16:uniqueId val="{00000000-6406-4C21-9EA4-77203F94EA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406-4C21-9EA4-77203F94EA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BD-45CF-B747-7429653657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6DBD-45CF-B747-7429653657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383.17</c:v>
                </c:pt>
                <c:pt idx="1">
                  <c:v>333.8</c:v>
                </c:pt>
                <c:pt idx="2">
                  <c:v>343.24</c:v>
                </c:pt>
                <c:pt idx="3">
                  <c:v>436.26</c:v>
                </c:pt>
                <c:pt idx="4">
                  <c:v>521.47</c:v>
                </c:pt>
              </c:numCache>
            </c:numRef>
          </c:val>
          <c:extLst>
            <c:ext xmlns:c16="http://schemas.microsoft.com/office/drawing/2014/chart" uri="{C3380CC4-5D6E-409C-BE32-E72D297353CC}">
              <c16:uniqueId val="{00000000-F5F2-433C-B6F7-4C18AE9D684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F5F2-433C-B6F7-4C18AE9D684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216.5</c:v>
                </c:pt>
                <c:pt idx="1">
                  <c:v>236.24</c:v>
                </c:pt>
                <c:pt idx="2">
                  <c:v>233.37</c:v>
                </c:pt>
                <c:pt idx="3">
                  <c:v>283.89</c:v>
                </c:pt>
                <c:pt idx="4">
                  <c:v>286.67</c:v>
                </c:pt>
              </c:numCache>
            </c:numRef>
          </c:val>
          <c:extLst>
            <c:ext xmlns:c16="http://schemas.microsoft.com/office/drawing/2014/chart" uri="{C3380CC4-5D6E-409C-BE32-E72D297353CC}">
              <c16:uniqueId val="{00000000-FF36-4965-A37C-2C56363B13D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F36-4965-A37C-2C56363B13D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120.68</c:v>
                </c:pt>
                <c:pt idx="1">
                  <c:v>103.8</c:v>
                </c:pt>
                <c:pt idx="2">
                  <c:v>112.69</c:v>
                </c:pt>
                <c:pt idx="3">
                  <c:v>118.93</c:v>
                </c:pt>
                <c:pt idx="4">
                  <c:v>119.51</c:v>
                </c:pt>
              </c:numCache>
            </c:numRef>
          </c:val>
          <c:extLst>
            <c:ext xmlns:c16="http://schemas.microsoft.com/office/drawing/2014/chart" uri="{C3380CC4-5D6E-409C-BE32-E72D297353CC}">
              <c16:uniqueId val="{00000000-EB61-41E6-97E7-E12F30FB79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EB61-41E6-97E7-E12F30FB79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99.2</c:v>
                </c:pt>
                <c:pt idx="1">
                  <c:v>115.97</c:v>
                </c:pt>
                <c:pt idx="2">
                  <c:v>108.78</c:v>
                </c:pt>
                <c:pt idx="3">
                  <c:v>103.25</c:v>
                </c:pt>
                <c:pt idx="4">
                  <c:v>103</c:v>
                </c:pt>
              </c:numCache>
            </c:numRef>
          </c:val>
          <c:extLst>
            <c:ext xmlns:c16="http://schemas.microsoft.com/office/drawing/2014/chart" uri="{C3380CC4-5D6E-409C-BE32-E72D297353CC}">
              <c16:uniqueId val="{00000000-463B-4AB5-B4DD-C9B5A5A9D8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63B-4AB5-B4DD-C9B5A5A9D8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日出町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A6</v>
      </c>
      <c r="X8" s="71"/>
      <c r="Y8" s="71"/>
      <c r="Z8" s="71"/>
      <c r="AA8" s="71"/>
      <c r="AB8" s="71"/>
      <c r="AC8" s="71"/>
      <c r="AD8" s="71" t="str">
        <f>データ!$M$6</f>
        <v>非設置</v>
      </c>
      <c r="AE8" s="71"/>
      <c r="AF8" s="71"/>
      <c r="AG8" s="71"/>
      <c r="AH8" s="71"/>
      <c r="AI8" s="71"/>
      <c r="AJ8" s="71"/>
      <c r="AK8" s="2"/>
      <c r="AL8" s="62">
        <f>データ!$R$6</f>
        <v>27829</v>
      </c>
      <c r="AM8" s="62"/>
      <c r="AN8" s="62"/>
      <c r="AO8" s="62"/>
      <c r="AP8" s="62"/>
      <c r="AQ8" s="62"/>
      <c r="AR8" s="62"/>
      <c r="AS8" s="62"/>
      <c r="AT8" s="36">
        <f>データ!$S$6</f>
        <v>73.260000000000005</v>
      </c>
      <c r="AU8" s="37"/>
      <c r="AV8" s="37"/>
      <c r="AW8" s="37"/>
      <c r="AX8" s="37"/>
      <c r="AY8" s="37"/>
      <c r="AZ8" s="37"/>
      <c r="BA8" s="37"/>
      <c r="BB8" s="51">
        <f>データ!$T$6</f>
        <v>379.87</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76.709999999999994</v>
      </c>
      <c r="J10" s="37"/>
      <c r="K10" s="37"/>
      <c r="L10" s="37"/>
      <c r="M10" s="37"/>
      <c r="N10" s="37"/>
      <c r="O10" s="61"/>
      <c r="P10" s="51">
        <f>データ!$P$6</f>
        <v>92.71</v>
      </c>
      <c r="Q10" s="51"/>
      <c r="R10" s="51"/>
      <c r="S10" s="51"/>
      <c r="T10" s="51"/>
      <c r="U10" s="51"/>
      <c r="V10" s="51"/>
      <c r="W10" s="62">
        <f>データ!$Q$6</f>
        <v>2195</v>
      </c>
      <c r="X10" s="62"/>
      <c r="Y10" s="62"/>
      <c r="Z10" s="62"/>
      <c r="AA10" s="62"/>
      <c r="AB10" s="62"/>
      <c r="AC10" s="62"/>
      <c r="AD10" s="2"/>
      <c r="AE10" s="2"/>
      <c r="AF10" s="2"/>
      <c r="AG10" s="2"/>
      <c r="AH10" s="2"/>
      <c r="AI10" s="2"/>
      <c r="AJ10" s="2"/>
      <c r="AK10" s="2"/>
      <c r="AL10" s="62">
        <f>データ!$U$6</f>
        <v>25666</v>
      </c>
      <c r="AM10" s="62"/>
      <c r="AN10" s="62"/>
      <c r="AO10" s="62"/>
      <c r="AP10" s="62"/>
      <c r="AQ10" s="62"/>
      <c r="AR10" s="62"/>
      <c r="AS10" s="62"/>
      <c r="AT10" s="36">
        <f>データ!$V$6</f>
        <v>43.15</v>
      </c>
      <c r="AU10" s="37"/>
      <c r="AV10" s="37"/>
      <c r="AW10" s="37"/>
      <c r="AX10" s="37"/>
      <c r="AY10" s="37"/>
      <c r="AZ10" s="37"/>
      <c r="BA10" s="37"/>
      <c r="BB10" s="51">
        <f>データ!$W$6</f>
        <v>594.80999999999995</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Uc77XsV7ZCs83b5qfxq06O5nIbzTXTEEW5OG/pf0F4zK+bkSDfnK/+leNJRhSzz2R6vxG3ZoWOMhl0QW6TB7A==" saltValue="g8utV4yKGLUaHt6BfB+r9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443417</v>
      </c>
      <c r="D6" s="20">
        <f t="shared" si="3"/>
        <v>46</v>
      </c>
      <c r="E6" s="20">
        <f t="shared" si="3"/>
        <v>1</v>
      </c>
      <c r="F6" s="20">
        <f t="shared" si="3"/>
        <v>0</v>
      </c>
      <c r="G6" s="20">
        <f t="shared" si="3"/>
        <v>1</v>
      </c>
      <c r="H6" s="20" t="str">
        <f t="shared" si="3"/>
        <v>大分県　日出町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76.709999999999994</v>
      </c>
      <c r="P6" s="21">
        <f t="shared" si="3"/>
        <v>92.71</v>
      </c>
      <c r="Q6" s="21">
        <f t="shared" si="3"/>
        <v>2195</v>
      </c>
      <c r="R6" s="21">
        <f t="shared" si="3"/>
        <v>27829</v>
      </c>
      <c r="S6" s="21">
        <f t="shared" si="3"/>
        <v>73.260000000000005</v>
      </c>
      <c r="T6" s="21">
        <f t="shared" si="3"/>
        <v>379.87</v>
      </c>
      <c r="U6" s="21">
        <f t="shared" si="3"/>
        <v>25666</v>
      </c>
      <c r="V6" s="21">
        <f t="shared" si="3"/>
        <v>43.15</v>
      </c>
      <c r="W6" s="21">
        <f t="shared" si="3"/>
        <v>594.80999999999995</v>
      </c>
      <c r="X6" s="22">
        <f>IF(X7="",NA(),X7)</f>
        <v>126.59</v>
      </c>
      <c r="Y6" s="22">
        <f t="shared" ref="Y6:AG6" si="4">IF(Y7="",NA(),Y7)</f>
        <v>108.18</v>
      </c>
      <c r="Z6" s="22">
        <f t="shared" si="4"/>
        <v>118.88</v>
      </c>
      <c r="AA6" s="22">
        <f t="shared" si="4"/>
        <v>125.63</v>
      </c>
      <c r="AB6" s="22">
        <f t="shared" si="4"/>
        <v>122.36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383.17</v>
      </c>
      <c r="AU6" s="22">
        <f t="shared" ref="AU6:BC6" si="6">IF(AU7="",NA(),AU7)</f>
        <v>333.8</v>
      </c>
      <c r="AV6" s="22">
        <f t="shared" si="6"/>
        <v>343.24</v>
      </c>
      <c r="AW6" s="22">
        <f t="shared" si="6"/>
        <v>436.26</v>
      </c>
      <c r="AX6" s="22">
        <f t="shared" si="6"/>
        <v>521.47</v>
      </c>
      <c r="AY6" s="22">
        <f t="shared" si="6"/>
        <v>367.55</v>
      </c>
      <c r="AZ6" s="22">
        <f t="shared" si="6"/>
        <v>378.56</v>
      </c>
      <c r="BA6" s="22">
        <f t="shared" si="6"/>
        <v>364.46</v>
      </c>
      <c r="BB6" s="22">
        <f t="shared" si="6"/>
        <v>338.89</v>
      </c>
      <c r="BC6" s="22">
        <f t="shared" si="6"/>
        <v>352.34</v>
      </c>
      <c r="BD6" s="21" t="str">
        <f>IF(BD7="","",IF(BD7="-","【-】","【"&amp;SUBSTITUTE(TEXT(BD7,"#,##0.00"),"-","△")&amp;"】"))</f>
        <v>【239.69】</v>
      </c>
      <c r="BE6" s="22">
        <f>IF(BE7="",NA(),BE7)</f>
        <v>216.5</v>
      </c>
      <c r="BF6" s="22">
        <f t="shared" ref="BF6:BN6" si="7">IF(BF7="",NA(),BF7)</f>
        <v>236.24</v>
      </c>
      <c r="BG6" s="22">
        <f t="shared" si="7"/>
        <v>233.37</v>
      </c>
      <c r="BH6" s="22">
        <f t="shared" si="7"/>
        <v>283.89</v>
      </c>
      <c r="BI6" s="22">
        <f t="shared" si="7"/>
        <v>286.67</v>
      </c>
      <c r="BJ6" s="22">
        <f t="shared" si="7"/>
        <v>418.68</v>
      </c>
      <c r="BK6" s="22">
        <f t="shared" si="7"/>
        <v>395.68</v>
      </c>
      <c r="BL6" s="22">
        <f t="shared" si="7"/>
        <v>403.72</v>
      </c>
      <c r="BM6" s="22">
        <f t="shared" si="7"/>
        <v>400.21</v>
      </c>
      <c r="BN6" s="22">
        <f t="shared" si="7"/>
        <v>391.13</v>
      </c>
      <c r="BO6" s="21" t="str">
        <f>IF(BO7="","",IF(BO7="-","【-】","【"&amp;SUBSTITUTE(TEXT(BO7,"#,##0.00"),"-","△")&amp;"】"))</f>
        <v>【264.86】</v>
      </c>
      <c r="BP6" s="22">
        <f>IF(BP7="",NA(),BP7)</f>
        <v>120.68</v>
      </c>
      <c r="BQ6" s="22">
        <f t="shared" ref="BQ6:BY6" si="8">IF(BQ7="",NA(),BQ7)</f>
        <v>103.8</v>
      </c>
      <c r="BR6" s="22">
        <f t="shared" si="8"/>
        <v>112.69</v>
      </c>
      <c r="BS6" s="22">
        <f t="shared" si="8"/>
        <v>118.93</v>
      </c>
      <c r="BT6" s="22">
        <f t="shared" si="8"/>
        <v>119.51</v>
      </c>
      <c r="BU6" s="22">
        <f t="shared" si="8"/>
        <v>94.78</v>
      </c>
      <c r="BV6" s="22">
        <f t="shared" si="8"/>
        <v>97.59</v>
      </c>
      <c r="BW6" s="22">
        <f t="shared" si="8"/>
        <v>92.17</v>
      </c>
      <c r="BX6" s="22">
        <f t="shared" si="8"/>
        <v>92.83</v>
      </c>
      <c r="BY6" s="22">
        <f t="shared" si="8"/>
        <v>92.16</v>
      </c>
      <c r="BZ6" s="21" t="str">
        <f>IF(BZ7="","",IF(BZ7="-","【-】","【"&amp;SUBSTITUTE(TEXT(BZ7,"#,##0.00"),"-","△")&amp;"】"))</f>
        <v>【97.59】</v>
      </c>
      <c r="CA6" s="22">
        <f>IF(CA7="",NA(),CA7)</f>
        <v>99.2</v>
      </c>
      <c r="CB6" s="22">
        <f t="shared" ref="CB6:CJ6" si="9">IF(CB7="",NA(),CB7)</f>
        <v>115.97</v>
      </c>
      <c r="CC6" s="22">
        <f t="shared" si="9"/>
        <v>108.78</v>
      </c>
      <c r="CD6" s="22">
        <f t="shared" si="9"/>
        <v>103.25</v>
      </c>
      <c r="CE6" s="22">
        <f t="shared" si="9"/>
        <v>103</v>
      </c>
      <c r="CF6" s="22">
        <f t="shared" si="9"/>
        <v>181.3</v>
      </c>
      <c r="CG6" s="22">
        <f t="shared" si="9"/>
        <v>181.71</v>
      </c>
      <c r="CH6" s="22">
        <f t="shared" si="9"/>
        <v>188.51</v>
      </c>
      <c r="CI6" s="22">
        <f t="shared" si="9"/>
        <v>189.43</v>
      </c>
      <c r="CJ6" s="22">
        <f t="shared" si="9"/>
        <v>196.75</v>
      </c>
      <c r="CK6" s="21" t="str">
        <f>IF(CK7="","",IF(CK7="-","【-】","【"&amp;SUBSTITUTE(TEXT(CK7,"#,##0.00"),"-","△")&amp;"】"))</f>
        <v>【181.66】</v>
      </c>
      <c r="CL6" s="22">
        <f>IF(CL7="",NA(),CL7)</f>
        <v>64.430000000000007</v>
      </c>
      <c r="CM6" s="22">
        <f t="shared" ref="CM6:CU6" si="10">IF(CM7="",NA(),CM7)</f>
        <v>67.16</v>
      </c>
      <c r="CN6" s="22">
        <f t="shared" si="10"/>
        <v>69.569999999999993</v>
      </c>
      <c r="CO6" s="22">
        <f t="shared" si="10"/>
        <v>64.87</v>
      </c>
      <c r="CP6" s="22">
        <f t="shared" si="10"/>
        <v>58.23</v>
      </c>
      <c r="CQ6" s="22">
        <f t="shared" si="10"/>
        <v>55.89</v>
      </c>
      <c r="CR6" s="22">
        <f t="shared" si="10"/>
        <v>55.72</v>
      </c>
      <c r="CS6" s="22">
        <f t="shared" si="10"/>
        <v>55.31</v>
      </c>
      <c r="CT6" s="22">
        <f t="shared" si="10"/>
        <v>55.14</v>
      </c>
      <c r="CU6" s="22">
        <f t="shared" si="10"/>
        <v>54.99</v>
      </c>
      <c r="CV6" s="21" t="str">
        <f>IF(CV7="","",IF(CV7="-","【-】","【"&amp;SUBSTITUTE(TEXT(CV7,"#,##0.00"),"-","△")&amp;"】"))</f>
        <v>【60.21】</v>
      </c>
      <c r="CW6" s="22">
        <f>IF(CW7="",NA(),CW7)</f>
        <v>81.180000000000007</v>
      </c>
      <c r="CX6" s="22">
        <f t="shared" ref="CX6:DF6" si="11">IF(CX7="",NA(),CX7)</f>
        <v>77.680000000000007</v>
      </c>
      <c r="CY6" s="22">
        <f t="shared" si="11"/>
        <v>75.900000000000006</v>
      </c>
      <c r="CZ6" s="22">
        <f t="shared" si="11"/>
        <v>80.39</v>
      </c>
      <c r="DA6" s="22">
        <f t="shared" si="11"/>
        <v>89.66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53.3</v>
      </c>
      <c r="DI6" s="22">
        <f t="shared" ref="DI6:DQ6" si="12">IF(DI7="",NA(),DI7)</f>
        <v>53.85</v>
      </c>
      <c r="DJ6" s="22">
        <f t="shared" si="12"/>
        <v>54.62</v>
      </c>
      <c r="DK6" s="22">
        <f t="shared" si="12"/>
        <v>53.59</v>
      </c>
      <c r="DL6" s="22">
        <f t="shared" si="12"/>
        <v>54.19</v>
      </c>
      <c r="DM6" s="22">
        <f t="shared" si="12"/>
        <v>50.63</v>
      </c>
      <c r="DN6" s="22">
        <f t="shared" si="12"/>
        <v>51.29</v>
      </c>
      <c r="DO6" s="22">
        <f t="shared" si="12"/>
        <v>52.2</v>
      </c>
      <c r="DP6" s="22">
        <f t="shared" si="12"/>
        <v>52.7</v>
      </c>
      <c r="DQ6" s="22">
        <f t="shared" si="12"/>
        <v>53.48</v>
      </c>
      <c r="DR6" s="21" t="str">
        <f>IF(DR7="","",IF(DR7="-","【-】","【"&amp;SUBSTITUTE(TEXT(DR7,"#,##0.00"),"-","△")&amp;"】"))</f>
        <v>【52.41】</v>
      </c>
      <c r="DS6" s="22">
        <f>IF(DS7="",NA(),DS7)</f>
        <v>12.49</v>
      </c>
      <c r="DT6" s="22">
        <f t="shared" ref="DT6:EB6" si="13">IF(DT7="",NA(),DT7)</f>
        <v>14.88</v>
      </c>
      <c r="DU6" s="22">
        <f t="shared" si="13"/>
        <v>15.39</v>
      </c>
      <c r="DV6" s="22">
        <f t="shared" si="13"/>
        <v>15.46</v>
      </c>
      <c r="DW6" s="22">
        <f t="shared" si="13"/>
        <v>16.510000000000002</v>
      </c>
      <c r="DX6" s="22">
        <f t="shared" si="13"/>
        <v>18.28</v>
      </c>
      <c r="DY6" s="22">
        <f t="shared" si="13"/>
        <v>19.61</v>
      </c>
      <c r="DZ6" s="22">
        <f t="shared" si="13"/>
        <v>20.73</v>
      </c>
      <c r="EA6" s="22">
        <f t="shared" si="13"/>
        <v>22.86</v>
      </c>
      <c r="EB6" s="22">
        <f t="shared" si="13"/>
        <v>24.31</v>
      </c>
      <c r="EC6" s="21" t="str">
        <f>IF(EC7="","",IF(EC7="-","【-】","【"&amp;SUBSTITUTE(TEXT(EC7,"#,##0.00"),"-","△")&amp;"】"))</f>
        <v>【26.78】</v>
      </c>
      <c r="ED6" s="22">
        <f>IF(ED7="",NA(),ED7)</f>
        <v>0.52</v>
      </c>
      <c r="EE6" s="22">
        <f t="shared" ref="EE6:EM6" si="14">IF(EE7="",NA(),EE7)</f>
        <v>0.9</v>
      </c>
      <c r="EF6" s="22">
        <f t="shared" si="14"/>
        <v>0.96</v>
      </c>
      <c r="EG6" s="22">
        <f t="shared" si="14"/>
        <v>1.6</v>
      </c>
      <c r="EH6" s="22">
        <f t="shared" si="14"/>
        <v>0.74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443417</v>
      </c>
      <c r="D7" s="24">
        <v>46</v>
      </c>
      <c r="E7" s="24">
        <v>1</v>
      </c>
      <c r="F7" s="24">
        <v>0</v>
      </c>
      <c r="G7" s="24">
        <v>1</v>
      </c>
      <c r="H7" s="24" t="s">
        <v>93</v>
      </c>
      <c r="I7" s="24" t="s">
        <v>94</v>
      </c>
      <c r="J7" s="24" t="s">
        <v>95</v>
      </c>
      <c r="K7" s="24" t="s">
        <v>96</v>
      </c>
      <c r="L7" s="24" t="s">
        <v>97</v>
      </c>
      <c r="M7" s="24" t="s">
        <v>98</v>
      </c>
      <c r="N7" s="25" t="s">
        <v>99</v>
      </c>
      <c r="O7" s="25">
        <v>76.709999999999994</v>
      </c>
      <c r="P7" s="25">
        <v>92.71</v>
      </c>
      <c r="Q7" s="25">
        <v>2195</v>
      </c>
      <c r="R7" s="25">
        <v>27829</v>
      </c>
      <c r="S7" s="25">
        <v>73.260000000000005</v>
      </c>
      <c r="T7" s="25">
        <v>379.87</v>
      </c>
      <c r="U7" s="25">
        <v>25666</v>
      </c>
      <c r="V7" s="25">
        <v>43.15</v>
      </c>
      <c r="W7" s="25">
        <v>594.80999999999995</v>
      </c>
      <c r="X7" s="25">
        <v>126.59</v>
      </c>
      <c r="Y7" s="25">
        <v>108.18</v>
      </c>
      <c r="Z7" s="25">
        <v>118.88</v>
      </c>
      <c r="AA7" s="25">
        <v>125.63</v>
      </c>
      <c r="AB7" s="25">
        <v>122.36</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383.17</v>
      </c>
      <c r="AU7" s="25">
        <v>333.8</v>
      </c>
      <c r="AV7" s="25">
        <v>343.24</v>
      </c>
      <c r="AW7" s="25">
        <v>436.26</v>
      </c>
      <c r="AX7" s="25">
        <v>521.47</v>
      </c>
      <c r="AY7" s="25">
        <v>367.55</v>
      </c>
      <c r="AZ7" s="25">
        <v>378.56</v>
      </c>
      <c r="BA7" s="25">
        <v>364.46</v>
      </c>
      <c r="BB7" s="25">
        <v>338.89</v>
      </c>
      <c r="BC7" s="25">
        <v>352.34</v>
      </c>
      <c r="BD7" s="25">
        <v>239.69</v>
      </c>
      <c r="BE7" s="25">
        <v>216.5</v>
      </c>
      <c r="BF7" s="25">
        <v>236.24</v>
      </c>
      <c r="BG7" s="25">
        <v>233.37</v>
      </c>
      <c r="BH7" s="25">
        <v>283.89</v>
      </c>
      <c r="BI7" s="25">
        <v>286.67</v>
      </c>
      <c r="BJ7" s="25">
        <v>418.68</v>
      </c>
      <c r="BK7" s="25">
        <v>395.68</v>
      </c>
      <c r="BL7" s="25">
        <v>403.72</v>
      </c>
      <c r="BM7" s="25">
        <v>400.21</v>
      </c>
      <c r="BN7" s="25">
        <v>391.13</v>
      </c>
      <c r="BO7" s="25">
        <v>264.86</v>
      </c>
      <c r="BP7" s="25">
        <v>120.68</v>
      </c>
      <c r="BQ7" s="25">
        <v>103.8</v>
      </c>
      <c r="BR7" s="25">
        <v>112.69</v>
      </c>
      <c r="BS7" s="25">
        <v>118.93</v>
      </c>
      <c r="BT7" s="25">
        <v>119.51</v>
      </c>
      <c r="BU7" s="25">
        <v>94.78</v>
      </c>
      <c r="BV7" s="25">
        <v>97.59</v>
      </c>
      <c r="BW7" s="25">
        <v>92.17</v>
      </c>
      <c r="BX7" s="25">
        <v>92.83</v>
      </c>
      <c r="BY7" s="25">
        <v>92.16</v>
      </c>
      <c r="BZ7" s="25">
        <v>97.59</v>
      </c>
      <c r="CA7" s="25">
        <v>99.2</v>
      </c>
      <c r="CB7" s="25">
        <v>115.97</v>
      </c>
      <c r="CC7" s="25">
        <v>108.78</v>
      </c>
      <c r="CD7" s="25">
        <v>103.25</v>
      </c>
      <c r="CE7" s="25">
        <v>103</v>
      </c>
      <c r="CF7" s="25">
        <v>181.3</v>
      </c>
      <c r="CG7" s="25">
        <v>181.71</v>
      </c>
      <c r="CH7" s="25">
        <v>188.51</v>
      </c>
      <c r="CI7" s="25">
        <v>189.43</v>
      </c>
      <c r="CJ7" s="25">
        <v>196.75</v>
      </c>
      <c r="CK7" s="25">
        <v>181.66</v>
      </c>
      <c r="CL7" s="25">
        <v>64.430000000000007</v>
      </c>
      <c r="CM7" s="25">
        <v>67.16</v>
      </c>
      <c r="CN7" s="25">
        <v>69.569999999999993</v>
      </c>
      <c r="CO7" s="25">
        <v>64.87</v>
      </c>
      <c r="CP7" s="25">
        <v>58.23</v>
      </c>
      <c r="CQ7" s="25">
        <v>55.89</v>
      </c>
      <c r="CR7" s="25">
        <v>55.72</v>
      </c>
      <c r="CS7" s="25">
        <v>55.31</v>
      </c>
      <c r="CT7" s="25">
        <v>55.14</v>
      </c>
      <c r="CU7" s="25">
        <v>54.99</v>
      </c>
      <c r="CV7" s="25">
        <v>60.21</v>
      </c>
      <c r="CW7" s="25">
        <v>81.180000000000007</v>
      </c>
      <c r="CX7" s="25">
        <v>77.680000000000007</v>
      </c>
      <c r="CY7" s="25">
        <v>75.900000000000006</v>
      </c>
      <c r="CZ7" s="25">
        <v>80.39</v>
      </c>
      <c r="DA7" s="25">
        <v>89.66</v>
      </c>
      <c r="DB7" s="25">
        <v>81.27</v>
      </c>
      <c r="DC7" s="25">
        <v>81.260000000000005</v>
      </c>
      <c r="DD7" s="25">
        <v>80.36</v>
      </c>
      <c r="DE7" s="25">
        <v>80.13</v>
      </c>
      <c r="DF7" s="25">
        <v>79.34</v>
      </c>
      <c r="DG7" s="25">
        <v>89.21</v>
      </c>
      <c r="DH7" s="25">
        <v>53.3</v>
      </c>
      <c r="DI7" s="25">
        <v>53.85</v>
      </c>
      <c r="DJ7" s="25">
        <v>54.62</v>
      </c>
      <c r="DK7" s="25">
        <v>53.59</v>
      </c>
      <c r="DL7" s="25">
        <v>54.19</v>
      </c>
      <c r="DM7" s="25">
        <v>50.63</v>
      </c>
      <c r="DN7" s="25">
        <v>51.29</v>
      </c>
      <c r="DO7" s="25">
        <v>52.2</v>
      </c>
      <c r="DP7" s="25">
        <v>52.7</v>
      </c>
      <c r="DQ7" s="25">
        <v>53.48</v>
      </c>
      <c r="DR7" s="25">
        <v>52.41</v>
      </c>
      <c r="DS7" s="25">
        <v>12.49</v>
      </c>
      <c r="DT7" s="25">
        <v>14.88</v>
      </c>
      <c r="DU7" s="25">
        <v>15.39</v>
      </c>
      <c r="DV7" s="25">
        <v>15.46</v>
      </c>
      <c r="DW7" s="25">
        <v>16.510000000000002</v>
      </c>
      <c r="DX7" s="25">
        <v>18.28</v>
      </c>
      <c r="DY7" s="25">
        <v>19.61</v>
      </c>
      <c r="DZ7" s="25">
        <v>20.73</v>
      </c>
      <c r="EA7" s="25">
        <v>22.86</v>
      </c>
      <c r="EB7" s="25">
        <v>24.31</v>
      </c>
      <c r="EC7" s="25">
        <v>26.78</v>
      </c>
      <c r="ED7" s="25">
        <v>0.52</v>
      </c>
      <c r="EE7" s="25">
        <v>0.9</v>
      </c>
      <c r="EF7" s="25">
        <v>0.96</v>
      </c>
      <c r="EG7" s="25">
        <v>1.6</v>
      </c>
      <c r="EH7" s="25">
        <v>0.74</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2026-02-25T01:57:40Z</cp:lastPrinted>
  <dcterms:created xsi:type="dcterms:W3CDTF">2025-12-12T09:24:39Z</dcterms:created>
  <dcterms:modified xsi:type="dcterms:W3CDTF">2026-02-25T01:57:58Z</dcterms:modified>
  <cp:category/>
</cp:coreProperties>
</file>