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15.姫島村\"/>
    </mc:Choice>
  </mc:AlternateContent>
  <xr:revisionPtr revIDLastSave="0" documentId="13_ncr:1_{25BC5BB5-593E-4802-B217-CED206FB63A5}" xr6:coauthVersionLast="47" xr6:coauthVersionMax="47" xr10:uidLastSave="{00000000-0000-0000-0000-000000000000}"/>
  <workbookProtection workbookAlgorithmName="SHA-512" workbookHashValue="pplduGlhFNEbTtCj6ltiwxRlbOwPxuPwXh74w5Dr1KFaFjTAZZ6x62TkziGu8d3tgXEs9/l6S/7c0AE5lLICcw==" workbookSaltValue="1hwZkJ8AEE0UvVY5Ryw5hw==" workbookSpinCount="100000" lockStructure="1"/>
  <bookViews>
    <workbookView xWindow="-28410" yWindow="390" windowWidth="23415" windowHeight="1480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AL8" i="4" s="1"/>
  <c r="Q6" i="5"/>
  <c r="W10" i="4" s="1"/>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I85" i="4"/>
  <c r="E85" i="4"/>
  <c r="AT10" i="4"/>
  <c r="AL10" i="4"/>
  <c r="B10" i="4"/>
  <c r="BB8" i="4"/>
  <c r="AT8" i="4"/>
  <c r="AD8" i="4"/>
  <c r="W8" i="4"/>
  <c r="P8" i="4"/>
  <c r="I8" i="4"/>
  <c r="B8" i="4"/>
  <c r="B6" i="4"/>
</calcChain>
</file>

<file path=xl/sharedStrings.xml><?xml version="1.0" encoding="utf-8"?>
<sst xmlns="http://schemas.openxmlformats.org/spreadsheetml/2006/main" count="233" uniqueCount="117">
  <si>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</si>
  <si>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</si>
  <si>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</si>
  <si>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</si>
  <si>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</si>
  <si>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</si>
  <si>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</si>
  <si>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</si>
  <si>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</si>
  <si>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</si>
  <si>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</si>
  <si>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</si>
  <si>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</si>
  <si>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</si>
  <si>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</si>
  <si>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</si>
  <si>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</si>
  <si>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</si>
  <si>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</si>
  <si>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</si>
  <si>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</si>
  <si>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</si>
  <si>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</si>
  <si>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</si>
  <si>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</si>
  <si>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</si>
  <si>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</si>
  <si>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</si>
  <si>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</si>
  <si>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</si>
  <si>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</si>
  <si>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</si>
  <si>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</si>
  <si>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</si>
  <si>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</si>
  <si>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</si>
  <si>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</si>
  <si>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</si>
  <si>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</si>
  <si>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</si>
  <si>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</si>
  <si>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</si>
  <si>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</si>
  <si>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</si>
  <si>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</si>
  <si>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</si>
  <si>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</si>
  <si>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</si>
  <si>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</si>
  <si>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</si>
  <si>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</si>
  <si>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</si>
  <si>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</si>
  <si>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</si>
  <si>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</si>
  <si>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</si>
  <si>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</si>
  <si>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</si>
  <si>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</si>
  <si>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</si>
  <si>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</si>
  <si>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</si>
  <si>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</si>
  <si>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</si>
  <si>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</si>
  <si>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</si>
  <si>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</si>
  <si>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</si>
  <si>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</si>
  <si>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</si>
  <si>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</si>
  <si>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</si>
  <si>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</si>
  <si>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</si>
  <si>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</si>
  <si>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</si>
  <si>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</si>
  <si>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</si>
  <si>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</si>
  <si>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</si>
  <si>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</si>
  <si>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</si>
  <si>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</si>
  <si>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</si>
  <si>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</si>
  <si>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</si>
  <si>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</si>
  <si>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</si>
  <si>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</si>
  <si>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</si>
  <si>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</si>
  <si>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</si>
  <si>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</si>
  <si>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</si>
  <si>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</si>
  <si>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</si>
  <si>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姫島村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</si>
  <si>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</si>
  <si>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</si>
  <si>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</si>
  <si>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</si>
  <si>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</si>
  <si>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</si>
  <si>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</si>
  <si>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</si>
  <si>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</si>
  <si>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</si>
  <si>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</si>
  <si>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</si>
  <si>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</si>
  <si>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</si>
  <si>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</si>
  <si>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</si>
  <si>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</si>
  <si>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収益的収支比率は、料金回収率の向上と地方債償還金の減少傾向により全国平均・類似団体より高い数値となっている。料金回収率に関しては、現年度分の回収率は高いが、滞納分の回収率が低いのが現状である。
また、総収益の約35%を繰入金で賄っているのが課題である。
④企業債残高対給水収益比率は、公営企業会計への移行や浄水施設の機能拡張に伴い、企業債の発行を行っており、今後も増加する見込みである。
⑤料金回収率は、全国平均・類似団体より高い数値となっており、今後も経費節減に努め更なる料金回収率の向上を図る。
また、布設替えや浄水施設の更新の検討に併せ、料金単価の見直しも検討していく。
⑥給水原価は、企業債の発行により全国平均・類似団体より高い数値となっている。今後も企業債の発行が見込まれるため、長期的な削減を検討し経営の健全化を図る。
⑦施設利用率は、計画給水人口2,950人に対し、現在の給水人口は1,730人となっている。しかし、イベント時や年末年始などは給水人口が増加するのが現状である。今後、施設規模を検討していく中でどのような形が良いものになるかを専門的知識を持った方と検討していく。
⑧有収率は、全国平均・類似団体より高い数値となっている。今後も漏水等の有収率の低下に繋がる原因が減少するよう努める。</t>
    <rPh sb="1" eb="4">
      <t>シュウエキテキ</t>
    </rPh>
    <rPh sb="4" eb="8">
      <t>シュウシヒリツ</t>
    </rPh>
    <rPh sb="10" eb="15">
      <t>リョウキンカイシュウリツ</t>
    </rPh>
    <rPh sb="16" eb="18">
      <t>コウジョウ</t>
    </rPh>
    <rPh sb="19" eb="21">
      <t>チホウ</t>
    </rPh>
    <rPh sb="21" eb="22">
      <t>サイ</t>
    </rPh>
    <rPh sb="22" eb="24">
      <t>ショウカン</t>
    </rPh>
    <rPh sb="24" eb="25">
      <t>キン</t>
    </rPh>
    <rPh sb="26" eb="28">
      <t>ゲンショウ</t>
    </rPh>
    <rPh sb="28" eb="30">
      <t>ケイコウ</t>
    </rPh>
    <rPh sb="33" eb="35">
      <t>ゼンコク</t>
    </rPh>
    <rPh sb="35" eb="37">
      <t>ヘイキン</t>
    </rPh>
    <rPh sb="38" eb="40">
      <t>ルイジ</t>
    </rPh>
    <rPh sb="40" eb="42">
      <t>ダンタイ</t>
    </rPh>
    <rPh sb="44" eb="45">
      <t>タカ</t>
    </rPh>
    <rPh sb="46" eb="48">
      <t>スウチ</t>
    </rPh>
    <rPh sb="55" eb="57">
      <t>リョウキン</t>
    </rPh>
    <rPh sb="57" eb="59">
      <t>カイシュウ</t>
    </rPh>
    <rPh sb="59" eb="60">
      <t>リツ</t>
    </rPh>
    <rPh sb="61" eb="62">
      <t>カン</t>
    </rPh>
    <rPh sb="66" eb="67">
      <t>ゲン</t>
    </rPh>
    <rPh sb="67" eb="69">
      <t>ネンド</t>
    </rPh>
    <rPh sb="69" eb="70">
      <t>ブン</t>
    </rPh>
    <rPh sb="71" eb="73">
      <t>カイシュウ</t>
    </rPh>
    <rPh sb="73" eb="74">
      <t>リツ</t>
    </rPh>
    <rPh sb="75" eb="76">
      <t>タカ</t>
    </rPh>
    <rPh sb="79" eb="81">
      <t>タイノウ</t>
    </rPh>
    <rPh sb="81" eb="82">
      <t>ブン</t>
    </rPh>
    <rPh sb="83" eb="86">
      <t>カイシュウリツ</t>
    </rPh>
    <rPh sb="87" eb="88">
      <t>ヒク</t>
    </rPh>
    <rPh sb="91" eb="93">
      <t>ゲンジョウ</t>
    </rPh>
    <rPh sb="101" eb="104">
      <t>ソウシュウエキ</t>
    </rPh>
    <rPh sb="105" eb="106">
      <t>ヤク</t>
    </rPh>
    <rPh sb="110" eb="113">
      <t>クリイレキン</t>
    </rPh>
    <rPh sb="114" eb="115">
      <t>マカナ</t>
    </rPh>
    <rPh sb="121" eb="123">
      <t>カダイ</t>
    </rPh>
    <rPh sb="129" eb="132">
      <t>キギョウサイ</t>
    </rPh>
    <rPh sb="132" eb="134">
      <t>ザンダカ</t>
    </rPh>
    <rPh sb="134" eb="135">
      <t>タイ</t>
    </rPh>
    <rPh sb="135" eb="139">
      <t>キュウスイシュウエキ</t>
    </rPh>
    <rPh sb="139" eb="141">
      <t>ヒリツ</t>
    </rPh>
    <rPh sb="143" eb="147">
      <t>コウエイキギョウ</t>
    </rPh>
    <rPh sb="147" eb="149">
      <t>カイケイ</t>
    </rPh>
    <rPh sb="151" eb="153">
      <t>イコウ</t>
    </rPh>
    <rPh sb="156" eb="158">
      <t>シセツ</t>
    </rPh>
    <rPh sb="159" eb="163">
      <t>キノウカクチョウ</t>
    </rPh>
    <rPh sb="164" eb="165">
      <t>トモナ</t>
    </rPh>
    <rPh sb="167" eb="170">
      <t>キギョウサイ</t>
    </rPh>
    <rPh sb="171" eb="173">
      <t>ハッコウ</t>
    </rPh>
    <rPh sb="174" eb="175">
      <t>オコナ</t>
    </rPh>
    <rPh sb="180" eb="182">
      <t>コンゴ</t>
    </rPh>
    <rPh sb="183" eb="185">
      <t>ゾウカ</t>
    </rPh>
    <rPh sb="187" eb="189">
      <t>ミコ</t>
    </rPh>
    <rPh sb="196" eb="201">
      <t>リョウキンカイシュウリツ</t>
    </rPh>
    <rPh sb="203" eb="207">
      <t>ゼンコクヘイキン</t>
    </rPh>
    <rPh sb="208" eb="212">
      <t>ルイジダンタイ</t>
    </rPh>
    <rPh sb="214" eb="215">
      <t>タカ</t>
    </rPh>
    <rPh sb="216" eb="218">
      <t>スウチ</t>
    </rPh>
    <rPh sb="225" eb="227">
      <t>コンゴ</t>
    </rPh>
    <rPh sb="228" eb="232">
      <t>ケイヒセツゲン</t>
    </rPh>
    <rPh sb="233" eb="234">
      <t>ツト</t>
    </rPh>
    <rPh sb="235" eb="236">
      <t>サラ</t>
    </rPh>
    <rPh sb="238" eb="243">
      <t>リョウキンカイシュウリツ</t>
    </rPh>
    <rPh sb="244" eb="246">
      <t>コウジョウ</t>
    </rPh>
    <rPh sb="247" eb="248">
      <t>ハカ</t>
    </rPh>
    <rPh sb="254" eb="257">
      <t>フセツガ</t>
    </rPh>
    <rPh sb="259" eb="263">
      <t>ジョウスイシセツ</t>
    </rPh>
    <rPh sb="264" eb="266">
      <t>コウシン</t>
    </rPh>
    <rPh sb="267" eb="269">
      <t>ケントウ</t>
    </rPh>
    <rPh sb="270" eb="271">
      <t>アワ</t>
    </rPh>
    <rPh sb="273" eb="277">
      <t>リョウキンタンカ</t>
    </rPh>
    <rPh sb="278" eb="280">
      <t>ミナオ</t>
    </rPh>
    <rPh sb="282" eb="284">
      <t>ケントウ</t>
    </rPh>
    <rPh sb="291" eb="295">
      <t>キュウスイゲンカ</t>
    </rPh>
    <rPh sb="297" eb="300">
      <t>キギョウサイ</t>
    </rPh>
    <rPh sb="301" eb="303">
      <t>ハッコウ</t>
    </rPh>
    <rPh sb="306" eb="310">
      <t>ゼンコクヘイキン</t>
    </rPh>
    <rPh sb="311" eb="315">
      <t>ルイジダンタイ</t>
    </rPh>
    <rPh sb="317" eb="318">
      <t>タカ</t>
    </rPh>
    <rPh sb="319" eb="321">
      <t>スウチ</t>
    </rPh>
    <rPh sb="328" eb="330">
      <t>コンゴ</t>
    </rPh>
    <rPh sb="331" eb="334">
      <t>キギョウサイ</t>
    </rPh>
    <rPh sb="335" eb="337">
      <t>ハッコウ</t>
    </rPh>
    <rPh sb="338" eb="340">
      <t>ミコ</t>
    </rPh>
    <rPh sb="346" eb="349">
      <t>チョウキテキ</t>
    </rPh>
    <rPh sb="350" eb="352">
      <t>サクゲン</t>
    </rPh>
    <rPh sb="353" eb="355">
      <t>ケントウ</t>
    </rPh>
    <rPh sb="356" eb="358">
      <t>ケイエイ</t>
    </rPh>
    <rPh sb="359" eb="362">
      <t>ケンゼンカ</t>
    </rPh>
    <rPh sb="363" eb="364">
      <t>ハカ</t>
    </rPh>
    <rPh sb="368" eb="370">
      <t>シセツ</t>
    </rPh>
    <rPh sb="370" eb="373">
      <t>リヨウリツ</t>
    </rPh>
    <rPh sb="375" eb="381">
      <t>ケイカクキュウスイジンコウ</t>
    </rPh>
    <rPh sb="386" eb="387">
      <t>ヒト</t>
    </rPh>
    <rPh sb="388" eb="389">
      <t>タイ</t>
    </rPh>
    <rPh sb="391" eb="393">
      <t>ゲンザイ</t>
    </rPh>
    <rPh sb="394" eb="398">
      <t>キュウスイジンコウ</t>
    </rPh>
    <rPh sb="404" eb="405">
      <t>ヒト</t>
    </rPh>
    <rPh sb="420" eb="421">
      <t>ジ</t>
    </rPh>
    <rPh sb="422" eb="426">
      <t>ネンマツネンシ</t>
    </rPh>
    <rPh sb="429" eb="433">
      <t>キュウスイジンコウ</t>
    </rPh>
    <rPh sb="434" eb="436">
      <t>ゾウカ</t>
    </rPh>
    <rPh sb="440" eb="442">
      <t>ゲンジョウ</t>
    </rPh>
    <rPh sb="446" eb="448">
      <t>コンゴ</t>
    </rPh>
    <rPh sb="449" eb="453">
      <t>シセツキボ</t>
    </rPh>
    <rPh sb="454" eb="456">
      <t>ケントウ</t>
    </rPh>
    <rPh sb="460" eb="461">
      <t>ナカ</t>
    </rPh>
    <rPh sb="467" eb="468">
      <t>カタチ</t>
    </rPh>
    <rPh sb="469" eb="470">
      <t>ヨ</t>
    </rPh>
    <rPh sb="478" eb="481">
      <t>センモンテキ</t>
    </rPh>
    <rPh sb="481" eb="483">
      <t>チシキ</t>
    </rPh>
    <rPh sb="484" eb="485">
      <t>モ</t>
    </rPh>
    <rPh sb="487" eb="488">
      <t>カタ</t>
    </rPh>
    <rPh sb="489" eb="491">
      <t>ケントウ</t>
    </rPh>
    <rPh sb="498" eb="501">
      <t>ユウシュウリツ</t>
    </rPh>
    <rPh sb="503" eb="507">
      <t>ゼンコクヘイキン</t>
    </rPh>
    <rPh sb="508" eb="512">
      <t>ルイジダンタイ</t>
    </rPh>
    <rPh sb="514" eb="515">
      <t>タカ</t>
    </rPh>
    <rPh sb="516" eb="518">
      <t>スウチ</t>
    </rPh>
    <rPh sb="525" eb="527">
      <t>コンゴ</t>
    </rPh>
    <rPh sb="528" eb="531">
      <t>ロウスイトウ</t>
    </rPh>
    <rPh sb="532" eb="535">
      <t>ユウシュウリツ</t>
    </rPh>
    <rPh sb="536" eb="538">
      <t>テイカ</t>
    </rPh>
    <rPh sb="539" eb="540">
      <t>ツナ</t>
    </rPh>
    <rPh sb="542" eb="544">
      <t>ゲンイン</t>
    </rPh>
    <rPh sb="545" eb="547">
      <t>ゲンショウ</t>
    </rPh>
    <rPh sb="551" eb="552">
      <t>ツト</t>
    </rPh>
    <phoneticPr fontId="4"/>
  </si>
  <si>
    <t>姫島村水道事業経営戦略作成に伴い、R1年度に水道管路台帳整備、R2年度に水道施設台帳整備及びアセットマネジメントの策定を行った。
今後布設替えを実施するにあたり、管路の更新計画を策定し計画的な布設替えを行う。
また、浄水施設の老朽化が顕著になってきているので、施設の更新を検討していく。</t>
    <rPh sb="0" eb="3">
      <t>ヒメシマムラ</t>
    </rPh>
    <rPh sb="3" eb="7">
      <t>スイドウジギョウ</t>
    </rPh>
    <rPh sb="7" eb="11">
      <t>ケイエイセンリャク</t>
    </rPh>
    <rPh sb="11" eb="13">
      <t>サクセイ</t>
    </rPh>
    <rPh sb="14" eb="15">
      <t>トモナ</t>
    </rPh>
    <rPh sb="19" eb="21">
      <t>ネンド</t>
    </rPh>
    <rPh sb="22" eb="24">
      <t>スイドウ</t>
    </rPh>
    <rPh sb="24" eb="28">
      <t>カンロダイチョウ</t>
    </rPh>
    <rPh sb="28" eb="30">
      <t>セイビ</t>
    </rPh>
    <rPh sb="33" eb="35">
      <t>ネンド</t>
    </rPh>
    <rPh sb="36" eb="42">
      <t>スイドウシセツダイチョウ</t>
    </rPh>
    <rPh sb="42" eb="44">
      <t>セイビ</t>
    </rPh>
    <rPh sb="44" eb="45">
      <t>オヨ</t>
    </rPh>
    <rPh sb="57" eb="59">
      <t>サクテイ</t>
    </rPh>
    <rPh sb="60" eb="61">
      <t>オコナ</t>
    </rPh>
    <rPh sb="65" eb="67">
      <t>コンゴ</t>
    </rPh>
    <rPh sb="67" eb="70">
      <t>フセツガ</t>
    </rPh>
    <rPh sb="72" eb="74">
      <t>ジッシ</t>
    </rPh>
    <rPh sb="81" eb="83">
      <t>カンロ</t>
    </rPh>
    <rPh sb="84" eb="88">
      <t>コウシンケイカク</t>
    </rPh>
    <rPh sb="89" eb="91">
      <t>サクテイ</t>
    </rPh>
    <rPh sb="92" eb="95">
      <t>ケイカクテキ</t>
    </rPh>
    <rPh sb="96" eb="99">
      <t>フセツガ</t>
    </rPh>
    <rPh sb="101" eb="102">
      <t>オコナ</t>
    </rPh>
    <rPh sb="108" eb="112">
      <t>ジョウスイシセツ</t>
    </rPh>
    <rPh sb="113" eb="116">
      <t>ロウキュウカ</t>
    </rPh>
    <rPh sb="117" eb="119">
      <t>ケンチョ</t>
    </rPh>
    <rPh sb="130" eb="132">
      <t>シセツ</t>
    </rPh>
    <rPh sb="133" eb="135">
      <t>コウシン</t>
    </rPh>
    <rPh sb="136" eb="138">
      <t>ケントウ</t>
    </rPh>
    <phoneticPr fontId="4"/>
  </si>
  <si>
    <t>人口減少に伴う事業規模の適正化や施設の更新を計画的に進めることで料金収入の安定を図り、老朽化した施設や管路更新の優先順位を定め効率的な投資を行いつつ、既存職員のスキル向上やDXの導入による業務効率化を進めることで人材不足への対応を図り、さらに料金単価の見直しや交付金等の活用を通じた財源の確保と経費節減により経営基盤の健全化を目指し、安定的かつ持続可能な事業運営を実現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</si>
</sst>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A5-4CB4-B128-15A6B0EECA5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0.4</c:v>
                </c:pt>
                <c:pt idx="2">
                  <c:v>0.59</c:v>
                </c:pt>
                <c:pt idx="3">
                  <c:v>0.5</c:v>
                </c:pt>
                <c:pt idx="4">
                  <c:v>0.04</c:v>
                </c:pt>
              </c:numCache>
            </c:numRef>
          </c:val>
          <c:smooth val="0"/>
          <c:extLst>
            <c:ext xmlns:c16="http://schemas.microsoft.com/office/drawing/2014/chart" uri="{C3380CC4-5D6E-409C-BE32-E72D297353CC}">
              <c16:uniqueId val="{00000001-7EA5-4CB4-B128-15A6B0EECA5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36.96</c:v>
                </c:pt>
                <c:pt idx="1">
                  <c:v>32.29</c:v>
                </c:pt>
                <c:pt idx="2">
                  <c:v>32.29</c:v>
                </c:pt>
                <c:pt idx="3">
                  <c:v>31.63</c:v>
                </c:pt>
                <c:pt idx="4">
                  <c:v>30.16</c:v>
                </c:pt>
              </c:numCache>
            </c:numRef>
          </c:val>
          <c:extLst>
            <c:ext xmlns:c16="http://schemas.microsoft.com/office/drawing/2014/chart" uri="{C3380CC4-5D6E-409C-BE32-E72D297353CC}">
              <c16:uniqueId val="{00000000-FDFA-499A-92DA-B6C07792728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51.46</c:v>
                </c:pt>
                <c:pt idx="2">
                  <c:v>51.84</c:v>
                </c:pt>
                <c:pt idx="3">
                  <c:v>52.34</c:v>
                </c:pt>
                <c:pt idx="4">
                  <c:v>44.87</c:v>
                </c:pt>
              </c:numCache>
            </c:numRef>
          </c:val>
          <c:smooth val="0"/>
          <c:extLst>
            <c:ext xmlns:c16="http://schemas.microsoft.com/office/drawing/2014/chart" uri="{C3380CC4-5D6E-409C-BE32-E72D297353CC}">
              <c16:uniqueId val="{00000001-FDFA-499A-92DA-B6C07792728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82.43</c:v>
                </c:pt>
                <c:pt idx="1">
                  <c:v>92.47</c:v>
                </c:pt>
                <c:pt idx="2">
                  <c:v>91.31</c:v>
                </c:pt>
                <c:pt idx="3">
                  <c:v>89.36</c:v>
                </c:pt>
                <c:pt idx="4">
                  <c:v>92.38</c:v>
                </c:pt>
              </c:numCache>
            </c:numRef>
          </c:val>
          <c:extLst>
            <c:ext xmlns:c16="http://schemas.microsoft.com/office/drawing/2014/chart" uri="{C3380CC4-5D6E-409C-BE32-E72D297353CC}">
              <c16:uniqueId val="{00000000-CB2C-4701-B87B-008615A09D01}"/>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71.27</c:v>
                </c:pt>
                <c:pt idx="1">
                  <c:v>68.58</c:v>
                </c:pt>
                <c:pt idx="2">
                  <c:v>67.94</c:v>
                </c:pt>
                <c:pt idx="3">
                  <c:v>66.900000000000006</c:v>
                </c:pt>
                <c:pt idx="4">
                  <c:v>63.63</c:v>
                </c:pt>
              </c:numCache>
            </c:numRef>
          </c:val>
          <c:smooth val="0"/>
          <c:extLst>
            <c:ext xmlns:c16="http://schemas.microsoft.com/office/drawing/2014/chart" uri="{C3380CC4-5D6E-409C-BE32-E72D297353CC}">
              <c16:uniqueId val="{00000001-CB2C-4701-B87B-008615A09D01}"/>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93.07</c:v>
                </c:pt>
                <c:pt idx="1">
                  <c:v>81.69</c:v>
                </c:pt>
                <c:pt idx="2">
                  <c:v>88.76</c:v>
                </c:pt>
                <c:pt idx="3">
                  <c:v>83.91</c:v>
                </c:pt>
                <c:pt idx="4">
                  <c:v>90.45</c:v>
                </c:pt>
              </c:numCache>
            </c:numRef>
          </c:val>
          <c:extLst>
            <c:ext xmlns:c16="http://schemas.microsoft.com/office/drawing/2014/chart" uri="{C3380CC4-5D6E-409C-BE32-E72D297353CC}">
              <c16:uniqueId val="{00000000-3BB6-43A1-BAD2-9CBDC091B07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73.22</c:v>
                </c:pt>
                <c:pt idx="1">
                  <c:v>69.05</c:v>
                </c:pt>
                <c:pt idx="2">
                  <c:v>67.02</c:v>
                </c:pt>
                <c:pt idx="3">
                  <c:v>71.319999999999993</c:v>
                </c:pt>
                <c:pt idx="4">
                  <c:v>82.68</c:v>
                </c:pt>
              </c:numCache>
            </c:numRef>
          </c:val>
          <c:smooth val="0"/>
          <c:extLst>
            <c:ext xmlns:c16="http://schemas.microsoft.com/office/drawing/2014/chart" uri="{C3380CC4-5D6E-409C-BE32-E72D297353CC}">
              <c16:uniqueId val="{00000001-3BB6-43A1-BAD2-9CBDC091B07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84-44AB-9A94-E76AC7E3EEE5}"/>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84-44AB-9A94-E76AC7E3EEE5}"/>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9F-4E0E-9A62-41EFAC9276B0}"/>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9F-4E0E-9A62-41EFAC9276B0}"/>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0A-4179-8819-F0F925284B38}"/>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0A-4179-8819-F0F925284B38}"/>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E9-4AB6-8ED8-5AEDC8BF335C}"/>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E9-4AB6-8ED8-5AEDC8BF335C}"/>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268.10000000000002</c:v>
                </c:pt>
                <c:pt idx="1">
                  <c:v>244.39</c:v>
                </c:pt>
                <c:pt idx="2">
                  <c:v>214.69</c:v>
                </c:pt>
                <c:pt idx="3">
                  <c:v>213.81</c:v>
                </c:pt>
                <c:pt idx="4">
                  <c:v>268.14</c:v>
                </c:pt>
              </c:numCache>
            </c:numRef>
          </c:val>
          <c:extLst>
            <c:ext xmlns:c16="http://schemas.microsoft.com/office/drawing/2014/chart" uri="{C3380CC4-5D6E-409C-BE32-E72D297353CC}">
              <c16:uniqueId val="{00000000-9230-4E6C-82F7-17AD1E8C5AD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1128.72</c:v>
                </c:pt>
                <c:pt idx="1">
                  <c:v>1125.25</c:v>
                </c:pt>
                <c:pt idx="2">
                  <c:v>1157.05</c:v>
                </c:pt>
                <c:pt idx="3">
                  <c:v>1228.8</c:v>
                </c:pt>
                <c:pt idx="4">
                  <c:v>585.82000000000005</c:v>
                </c:pt>
              </c:numCache>
            </c:numRef>
          </c:val>
          <c:smooth val="0"/>
          <c:extLst>
            <c:ext xmlns:c16="http://schemas.microsoft.com/office/drawing/2014/chart" uri="{C3380CC4-5D6E-409C-BE32-E72D297353CC}">
              <c16:uniqueId val="{00000001-9230-4E6C-82F7-17AD1E8C5AD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63.95</c:v>
                </c:pt>
                <c:pt idx="1">
                  <c:v>68.959999999999994</c:v>
                </c:pt>
                <c:pt idx="2">
                  <c:v>66.98</c:v>
                </c:pt>
                <c:pt idx="3">
                  <c:v>55.58</c:v>
                </c:pt>
                <c:pt idx="4">
                  <c:v>62.75</c:v>
                </c:pt>
              </c:numCache>
            </c:numRef>
          </c:val>
          <c:extLst>
            <c:ext xmlns:c16="http://schemas.microsoft.com/office/drawing/2014/chart" uri="{C3380CC4-5D6E-409C-BE32-E72D297353CC}">
              <c16:uniqueId val="{00000000-BE82-4FA8-8756-C222A8EDD498}"/>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41.84</c:v>
                </c:pt>
                <c:pt idx="1">
                  <c:v>41.44</c:v>
                </c:pt>
                <c:pt idx="2">
                  <c:v>37.65</c:v>
                </c:pt>
                <c:pt idx="3">
                  <c:v>37.31</c:v>
                </c:pt>
                <c:pt idx="4">
                  <c:v>50.3</c:v>
                </c:pt>
              </c:numCache>
            </c:numRef>
          </c:val>
          <c:smooth val="0"/>
          <c:extLst>
            <c:ext xmlns:c16="http://schemas.microsoft.com/office/drawing/2014/chart" uri="{C3380CC4-5D6E-409C-BE32-E72D297353CC}">
              <c16:uniqueId val="{00000001-BE82-4FA8-8756-C222A8EDD498}"/>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346.21</c:v>
                </c:pt>
                <c:pt idx="1">
                  <c:v>316.63</c:v>
                </c:pt>
                <c:pt idx="2">
                  <c:v>324.20999999999998</c:v>
                </c:pt>
                <c:pt idx="3">
                  <c:v>395.72</c:v>
                </c:pt>
                <c:pt idx="4">
                  <c:v>325.69</c:v>
                </c:pt>
              </c:numCache>
            </c:numRef>
          </c:val>
          <c:extLst>
            <c:ext xmlns:c16="http://schemas.microsoft.com/office/drawing/2014/chart" uri="{C3380CC4-5D6E-409C-BE32-E72D297353CC}">
              <c16:uniqueId val="{00000000-4441-4863-A6FA-8C326B7C3FD9}"/>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390.47</c:v>
                </c:pt>
                <c:pt idx="1">
                  <c:v>403.61</c:v>
                </c:pt>
                <c:pt idx="2">
                  <c:v>442.82</c:v>
                </c:pt>
                <c:pt idx="3">
                  <c:v>425.76</c:v>
                </c:pt>
                <c:pt idx="4">
                  <c:v>302.63</c:v>
                </c:pt>
              </c:numCache>
            </c:numRef>
          </c:val>
          <c:smooth val="0"/>
          <c:extLst>
            <c:ext xmlns:c16="http://schemas.microsoft.com/office/drawing/2014/chart" uri="{C3380CC4-5D6E-409C-BE32-E72D297353CC}">
              <c16:uniqueId val="{00000001-4441-4863-A6FA-8C326B7C3FD9}"/>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【544.02】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【44.68】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大分県　姫島村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D4</v>
      </c>
      <c r="X8" s="35"/>
      <c r="Y8" s="35"/>
      <c r="Z8" s="35"/>
      <c r="AA8" s="35"/>
      <c r="AB8" s="35"/>
      <c r="AC8" s="35"/>
      <c r="AD8" s="35" t="str">
        <f>データ!$M$6</f>
        <v>非設置</v>
      </c>
      <c r="AE8" s="35"/>
      <c r="AF8" s="35"/>
      <c r="AG8" s="35"/>
      <c r="AH8" s="35"/>
      <c r="AI8" s="35"/>
      <c r="AJ8" s="35"/>
      <c r="AK8" s="2"/>
      <c r="AL8" s="36">
        <f>データ!$R$6</f>
        <v>1711</v>
      </c>
      <c r="AM8" s="36"/>
      <c r="AN8" s="36"/>
      <c r="AO8" s="36"/>
      <c r="AP8" s="36"/>
      <c r="AQ8" s="36"/>
      <c r="AR8" s="36"/>
      <c r="AS8" s="36"/>
      <c r="AT8" s="37">
        <f>データ!$S$6</f>
        <v>6.99</v>
      </c>
      <c r="AU8" s="37"/>
      <c r="AV8" s="37"/>
      <c r="AW8" s="37"/>
      <c r="AX8" s="37"/>
      <c r="AY8" s="37"/>
      <c r="AZ8" s="37"/>
      <c r="BA8" s="37"/>
      <c r="BB8" s="37">
        <f>データ!$T$6</f>
        <v>244.78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100</v>
      </c>
      <c r="Q10" s="37"/>
      <c r="R10" s="37"/>
      <c r="S10" s="37"/>
      <c r="T10" s="37"/>
      <c r="U10" s="37"/>
      <c r="V10" s="37"/>
      <c r="W10" s="36">
        <f>データ!$Q$6</f>
        <v>4075</v>
      </c>
      <c r="X10" s="36"/>
      <c r="Y10" s="36"/>
      <c r="Z10" s="36"/>
      <c r="AA10" s="36"/>
      <c r="AB10" s="36"/>
      <c r="AC10" s="36"/>
      <c r="AD10" s="2"/>
      <c r="AE10" s="2"/>
      <c r="AF10" s="2"/>
      <c r="AG10" s="2"/>
      <c r="AH10" s="2"/>
      <c r="AI10" s="2"/>
      <c r="AJ10" s="2"/>
      <c r="AK10" s="2"/>
      <c r="AL10" s="36">
        <f>データ!$U$6</f>
        <v>1730</v>
      </c>
      <c r="AM10" s="36"/>
      <c r="AN10" s="36"/>
      <c r="AO10" s="36"/>
      <c r="AP10" s="36"/>
      <c r="AQ10" s="36"/>
      <c r="AR10" s="36"/>
      <c r="AS10" s="36"/>
      <c r="AT10" s="37">
        <f>データ!$V$6</f>
        <v>6.99</v>
      </c>
      <c r="AU10" s="37"/>
      <c r="AV10" s="37"/>
      <c r="AW10" s="37"/>
      <c r="AX10" s="37"/>
      <c r="AY10" s="37"/>
      <c r="AZ10" s="37"/>
      <c r="BA10" s="37"/>
      <c r="BB10" s="37">
        <f>データ!$W$6</f>
        <v>247.5</v>
      </c>
      <c r="BC10" s="37"/>
      <c r="BD10" s="37"/>
      <c r="BE10" s="37"/>
      <c r="BF10" s="37"/>
      <c r="BG10" s="37"/>
      <c r="BH10" s="37"/>
      <c r="BI10" s="37"/>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58" t="s">
        <v>25</v>
      </c>
      <c r="BM14" s="59"/>
      <c r="BN14" s="59"/>
      <c r="BO14" s="59"/>
      <c r="BP14" s="59"/>
      <c r="BQ14" s="59"/>
      <c r="BR14" s="59"/>
      <c r="BS14" s="59"/>
      <c r="BT14" s="59"/>
      <c r="BU14" s="59"/>
      <c r="BV14" s="59"/>
      <c r="BW14" s="59"/>
      <c r="BX14" s="59"/>
      <c r="BY14" s="59"/>
      <c r="BZ14" s="60"/>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61"/>
      <c r="BM15" s="62"/>
      <c r="BN15" s="62"/>
      <c r="BO15" s="62"/>
      <c r="BP15" s="62"/>
      <c r="BQ15" s="62"/>
      <c r="BR15" s="62"/>
      <c r="BS15" s="62"/>
      <c r="BT15" s="62"/>
      <c r="BU15" s="62"/>
      <c r="BV15" s="62"/>
      <c r="BW15" s="62"/>
      <c r="BX15" s="62"/>
      <c r="BY15" s="62"/>
      <c r="BZ15" s="6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58" t="s">
        <v>26</v>
      </c>
      <c r="BM45" s="59"/>
      <c r="BN45" s="59"/>
      <c r="BO45" s="59"/>
      <c r="BP45" s="59"/>
      <c r="BQ45" s="59"/>
      <c r="BR45" s="59"/>
      <c r="BS45" s="59"/>
      <c r="BT45" s="59"/>
      <c r="BU45" s="59"/>
      <c r="BV45" s="59"/>
      <c r="BW45" s="59"/>
      <c r="BX45" s="59"/>
      <c r="BY45" s="59"/>
      <c r="BZ45" s="6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1"/>
      <c r="BM46" s="62"/>
      <c r="BN46" s="62"/>
      <c r="BO46" s="62"/>
      <c r="BP46" s="62"/>
      <c r="BQ46" s="62"/>
      <c r="BR46" s="62"/>
      <c r="BS46" s="62"/>
      <c r="BT46" s="62"/>
      <c r="BU46" s="62"/>
      <c r="BV46" s="62"/>
      <c r="BW46" s="62"/>
      <c r="BX46" s="62"/>
      <c r="BY46" s="62"/>
      <c r="BZ46" s="6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55" t="s">
        <v>27</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64"/>
      <c r="BM60" s="65"/>
      <c r="BN60" s="65"/>
      <c r="BO60" s="65"/>
      <c r="BP60" s="65"/>
      <c r="BQ60" s="65"/>
      <c r="BR60" s="65"/>
      <c r="BS60" s="65"/>
      <c r="BT60" s="65"/>
      <c r="BU60" s="65"/>
      <c r="BV60" s="65"/>
      <c r="BW60" s="65"/>
      <c r="BX60" s="65"/>
      <c r="BY60" s="65"/>
      <c r="BZ60" s="66"/>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58" t="s">
        <v>28</v>
      </c>
      <c r="BM64" s="59"/>
      <c r="BN64" s="59"/>
      <c r="BO64" s="59"/>
      <c r="BP64" s="59"/>
      <c r="BQ64" s="59"/>
      <c r="BR64" s="59"/>
      <c r="BS64" s="59"/>
      <c r="BT64" s="59"/>
      <c r="BU64" s="59"/>
      <c r="BV64" s="59"/>
      <c r="BW64" s="59"/>
      <c r="BX64" s="59"/>
      <c r="BY64" s="59"/>
      <c r="BZ64" s="6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1"/>
      <c r="BM65" s="62"/>
      <c r="BN65" s="62"/>
      <c r="BO65" s="62"/>
      <c r="BP65" s="62"/>
      <c r="BQ65" s="62"/>
      <c r="BR65" s="62"/>
      <c r="BS65" s="62"/>
      <c r="BT65" s="62"/>
      <c r="BU65" s="62"/>
      <c r="BV65" s="62"/>
      <c r="BW65" s="62"/>
      <c r="BX65" s="62"/>
      <c r="BY65" s="62"/>
      <c r="BZ65" s="6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8" t="s">
        <v>116</v>
      </c>
      <c r="BM66" s="79"/>
      <c r="BN66" s="79"/>
      <c r="BO66" s="79"/>
      <c r="BP66" s="79"/>
      <c r="BQ66" s="79"/>
      <c r="BR66" s="79"/>
      <c r="BS66" s="79"/>
      <c r="BT66" s="79"/>
      <c r="BU66" s="79"/>
      <c r="BV66" s="79"/>
      <c r="BW66" s="79"/>
      <c r="BX66" s="79"/>
      <c r="BY66" s="79"/>
      <c r="BZ66" s="8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8"/>
      <c r="BM67" s="79"/>
      <c r="BN67" s="79"/>
      <c r="BO67" s="79"/>
      <c r="BP67" s="79"/>
      <c r="BQ67" s="79"/>
      <c r="BR67" s="79"/>
      <c r="BS67" s="79"/>
      <c r="BT67" s="79"/>
      <c r="BU67" s="79"/>
      <c r="BV67" s="79"/>
      <c r="BW67" s="79"/>
      <c r="BX67" s="79"/>
      <c r="BY67" s="79"/>
      <c r="BZ67" s="8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8"/>
      <c r="BM68" s="79"/>
      <c r="BN68" s="79"/>
      <c r="BO68" s="79"/>
      <c r="BP68" s="79"/>
      <c r="BQ68" s="79"/>
      <c r="BR68" s="79"/>
      <c r="BS68" s="79"/>
      <c r="BT68" s="79"/>
      <c r="BU68" s="79"/>
      <c r="BV68" s="79"/>
      <c r="BW68" s="79"/>
      <c r="BX68" s="79"/>
      <c r="BY68" s="79"/>
      <c r="BZ68" s="8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8"/>
      <c r="BM69" s="79"/>
      <c r="BN69" s="79"/>
      <c r="BO69" s="79"/>
      <c r="BP69" s="79"/>
      <c r="BQ69" s="79"/>
      <c r="BR69" s="79"/>
      <c r="BS69" s="79"/>
      <c r="BT69" s="79"/>
      <c r="BU69" s="79"/>
      <c r="BV69" s="79"/>
      <c r="BW69" s="79"/>
      <c r="BX69" s="79"/>
      <c r="BY69" s="79"/>
      <c r="BZ69" s="8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8"/>
      <c r="BM70" s="79"/>
      <c r="BN70" s="79"/>
      <c r="BO70" s="79"/>
      <c r="BP70" s="79"/>
      <c r="BQ70" s="79"/>
      <c r="BR70" s="79"/>
      <c r="BS70" s="79"/>
      <c r="BT70" s="79"/>
      <c r="BU70" s="79"/>
      <c r="BV70" s="79"/>
      <c r="BW70" s="79"/>
      <c r="BX70" s="79"/>
      <c r="BY70" s="79"/>
      <c r="BZ70" s="8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8"/>
      <c r="BM71" s="79"/>
      <c r="BN71" s="79"/>
      <c r="BO71" s="79"/>
      <c r="BP71" s="79"/>
      <c r="BQ71" s="79"/>
      <c r="BR71" s="79"/>
      <c r="BS71" s="79"/>
      <c r="BT71" s="79"/>
      <c r="BU71" s="79"/>
      <c r="BV71" s="79"/>
      <c r="BW71" s="79"/>
      <c r="BX71" s="79"/>
      <c r="BY71" s="79"/>
      <c r="BZ71" s="8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8"/>
      <c r="BM72" s="79"/>
      <c r="BN72" s="79"/>
      <c r="BO72" s="79"/>
      <c r="BP72" s="79"/>
      <c r="BQ72" s="79"/>
      <c r="BR72" s="79"/>
      <c r="BS72" s="79"/>
      <c r="BT72" s="79"/>
      <c r="BU72" s="79"/>
      <c r="BV72" s="79"/>
      <c r="BW72" s="79"/>
      <c r="BX72" s="79"/>
      <c r="BY72" s="79"/>
      <c r="BZ72" s="8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8"/>
      <c r="BM73" s="79"/>
      <c r="BN73" s="79"/>
      <c r="BO73" s="79"/>
      <c r="BP73" s="79"/>
      <c r="BQ73" s="79"/>
      <c r="BR73" s="79"/>
      <c r="BS73" s="79"/>
      <c r="BT73" s="79"/>
      <c r="BU73" s="79"/>
      <c r="BV73" s="79"/>
      <c r="BW73" s="79"/>
      <c r="BX73" s="79"/>
      <c r="BY73" s="79"/>
      <c r="BZ73" s="8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8"/>
      <c r="BM74" s="79"/>
      <c r="BN74" s="79"/>
      <c r="BO74" s="79"/>
      <c r="BP74" s="79"/>
      <c r="BQ74" s="79"/>
      <c r="BR74" s="79"/>
      <c r="BS74" s="79"/>
      <c r="BT74" s="79"/>
      <c r="BU74" s="79"/>
      <c r="BV74" s="79"/>
      <c r="BW74" s="79"/>
      <c r="BX74" s="79"/>
      <c r="BY74" s="79"/>
      <c r="BZ74" s="8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8"/>
      <c r="BM75" s="79"/>
      <c r="BN75" s="79"/>
      <c r="BO75" s="79"/>
      <c r="BP75" s="79"/>
      <c r="BQ75" s="79"/>
      <c r="BR75" s="79"/>
      <c r="BS75" s="79"/>
      <c r="BT75" s="79"/>
      <c r="BU75" s="79"/>
      <c r="BV75" s="79"/>
      <c r="BW75" s="79"/>
      <c r="BX75" s="79"/>
      <c r="BY75" s="79"/>
      <c r="BZ75" s="8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8"/>
      <c r="BM76" s="79"/>
      <c r="BN76" s="79"/>
      <c r="BO76" s="79"/>
      <c r="BP76" s="79"/>
      <c r="BQ76" s="79"/>
      <c r="BR76" s="79"/>
      <c r="BS76" s="79"/>
      <c r="BT76" s="79"/>
      <c r="BU76" s="79"/>
      <c r="BV76" s="79"/>
      <c r="BW76" s="79"/>
      <c r="BX76" s="79"/>
      <c r="BY76" s="79"/>
      <c r="BZ76" s="8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8"/>
      <c r="BM77" s="79"/>
      <c r="BN77" s="79"/>
      <c r="BO77" s="79"/>
      <c r="BP77" s="79"/>
      <c r="BQ77" s="79"/>
      <c r="BR77" s="79"/>
      <c r="BS77" s="79"/>
      <c r="BT77" s="79"/>
      <c r="BU77" s="79"/>
      <c r="BV77" s="79"/>
      <c r="BW77" s="79"/>
      <c r="BX77" s="79"/>
      <c r="BY77" s="79"/>
      <c r="BZ77" s="8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8"/>
      <c r="BM78" s="79"/>
      <c r="BN78" s="79"/>
      <c r="BO78" s="79"/>
      <c r="BP78" s="79"/>
      <c r="BQ78" s="79"/>
      <c r="BR78" s="79"/>
      <c r="BS78" s="79"/>
      <c r="BT78" s="79"/>
      <c r="BU78" s="79"/>
      <c r="BV78" s="79"/>
      <c r="BW78" s="79"/>
      <c r="BX78" s="79"/>
      <c r="BY78" s="79"/>
      <c r="BZ78" s="8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8"/>
      <c r="BM79" s="79"/>
      <c r="BN79" s="79"/>
      <c r="BO79" s="79"/>
      <c r="BP79" s="79"/>
      <c r="BQ79" s="79"/>
      <c r="BR79" s="79"/>
      <c r="BS79" s="79"/>
      <c r="BT79" s="79"/>
      <c r="BU79" s="79"/>
      <c r="BV79" s="79"/>
      <c r="BW79" s="79"/>
      <c r="BX79" s="79"/>
      <c r="BY79" s="79"/>
      <c r="BZ79" s="8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8"/>
      <c r="BM80" s="79"/>
      <c r="BN80" s="79"/>
      <c r="BO80" s="79"/>
      <c r="BP80" s="79"/>
      <c r="BQ80" s="79"/>
      <c r="BR80" s="79"/>
      <c r="BS80" s="79"/>
      <c r="BT80" s="79"/>
      <c r="BU80" s="79"/>
      <c r="BV80" s="79"/>
      <c r="BW80" s="79"/>
      <c r="BX80" s="79"/>
      <c r="BY80" s="79"/>
      <c r="BZ80" s="8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8"/>
      <c r="BM81" s="79"/>
      <c r="BN81" s="79"/>
      <c r="BO81" s="79"/>
      <c r="BP81" s="79"/>
      <c r="BQ81" s="79"/>
      <c r="BR81" s="79"/>
      <c r="BS81" s="79"/>
      <c r="BT81" s="79"/>
      <c r="BU81" s="79"/>
      <c r="BV81" s="79"/>
      <c r="BW81" s="79"/>
      <c r="BX81" s="79"/>
      <c r="BY81" s="79"/>
      <c r="BZ81" s="8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1"/>
      <c r="BM82" s="82"/>
      <c r="BN82" s="82"/>
      <c r="BO82" s="82"/>
      <c r="BP82" s="82"/>
      <c r="BQ82" s="82"/>
      <c r="BR82" s="82"/>
      <c r="BS82" s="82"/>
      <c r="BT82" s="82"/>
      <c r="BU82" s="82"/>
      <c r="BV82" s="82"/>
      <c r="BW82" s="82"/>
      <c r="BX82" s="82"/>
      <c r="BY82" s="82"/>
      <c r="BZ82" s="8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【85.29】</v>
      </c>
      <c r="F85" s="13" t="s">
        <v>41</v>
      </c>
      <c r="G85" s="13" t="s">
        <v>42</v>
      </c>
      <c r="H85" s="13" t="str">
        <f>データ!BO6</f>
        <v>【544.02】</v>
      </c>
      <c r="I85" s="13" t="str">
        <f>データ!BZ6</f>
        <v>【55.67】</v>
      </c>
      <c r="J85" s="13" t="str">
        <f>データ!CK6</f>
        <v>【261.48】</v>
      </c>
      <c r="K85" s="13" t="str">
        <f>データ!CV6</f>
        <v>【44.68】</v>
      </c>
      <c r="L85" s="13" t="str">
        <f>データ!DG6</f>
        <v>【71.10】</v>
      </c>
      <c r="M85" s="13" t="s">
        <v>41</v>
      </c>
      <c r="N85" s="13" t="s">
        <v>41</v>
      </c>
      <c r="O85" s="13" t="str">
        <f>データ!EN6</f>
        <v>【0.18】</v>
      </c>
    </row>
  </sheetData>
  <sheetProtection algorithmName="SHA-512" hashValue="bCyU5IJnsFIc7dj2RITNie1IT1F05bwENMDIegugN2ZDZiBd3gSJG1yq/Q3SyzivE0KcnyQy6VlxEqwHsvlGwQ==" saltValue="Wj8Fjw39DEfx729Zi0oUF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2024</v>
      </c>
      <c r="C6" s="20">
        <f t="shared" ref="C6:W6" si="3">C7</f>
        <v>443221</v>
      </c>
      <c r="D6" s="20">
        <f t="shared" si="3"/>
        <v>47</v>
      </c>
      <c r="E6" s="20">
        <f t="shared" si="3"/>
        <v>1</v>
      </c>
      <c r="F6" s="20">
        <f t="shared" si="3"/>
        <v>0</v>
      </c>
      <c r="G6" s="20">
        <f t="shared" si="3"/>
        <v>0</v>
      </c>
      <c r="H6" s="20" t="str">
        <f t="shared" si="3"/>
        <v>大分県　姫島村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4075</v>
      </c>
      <c r="R6" s="21">
        <f t="shared" si="3"/>
        <v>1711</v>
      </c>
      <c r="S6" s="21">
        <f t="shared" si="3"/>
        <v>6.99</v>
      </c>
      <c r="T6" s="21">
        <f t="shared" si="3"/>
        <v>244.78</v>
      </c>
      <c r="U6" s="21">
        <f t="shared" si="3"/>
        <v>1730</v>
      </c>
      <c r="V6" s="21">
        <f t="shared" si="3"/>
        <v>6.99</v>
      </c>
      <c r="W6" s="21">
        <f t="shared" si="3"/>
        <v>247.5</v>
      </c>
      <c r="X6" s="22">
        <f>IF(X7="",NA(),X7)</f>
        <v>93.07</v>
      </c>
      <c r="Y6" s="22">
        <f t="shared" ref="Y6:AG6" si="4">IF(Y7="",NA(),Y7)</f>
        <v>81.69</v>
      </c>
      <c r="Z6" s="22">
        <f t="shared" si="4"/>
        <v>88.76</v>
      </c>
      <c r="AA6" s="22">
        <f t="shared" si="4"/>
        <v>83.91</v>
      </c>
      <c r="AB6" s="22">
        <f t="shared" si="4"/>
        <v>90.45</v>
      </c>
      <c r="AC6" s="22">
        <f t="shared" si="4"/>
        <v>73.22</v>
      </c>
      <c r="AD6" s="22">
        <f t="shared" si="4"/>
        <v>69.05</v>
      </c>
      <c r="AE6" s="22">
        <f t="shared" si="4"/>
        <v>67.02</v>
      </c>
      <c r="AF6" s="22">
        <f t="shared" si="4"/>
        <v>71.319999999999993</v>
      </c>
      <c r="AG6" s="22">
        <f t="shared" si="4"/>
        <v>82.68</v>
      </c>
      <c r="AH6" s="21" t="str">
        <f>IF(AH7="","",IF(AH7="-","【-】","【"&amp;SUBSTITUTE(TEXT(AH7,"#,##0.00"),"-","△")&amp;"】"))</f>
        <v>【85.29】</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268.10000000000002</v>
      </c>
      <c r="BF6" s="22">
        <f t="shared" ref="BF6:BN6" si="7">IF(BF7="",NA(),BF7)</f>
        <v>244.39</v>
      </c>
      <c r="BG6" s="22">
        <f t="shared" si="7"/>
        <v>214.69</v>
      </c>
      <c r="BH6" s="22">
        <f t="shared" si="7"/>
        <v>213.81</v>
      </c>
      <c r="BI6" s="22">
        <f t="shared" si="7"/>
        <v>268.14</v>
      </c>
      <c r="BJ6" s="22">
        <f t="shared" si="7"/>
        <v>1128.72</v>
      </c>
      <c r="BK6" s="22">
        <f t="shared" si="7"/>
        <v>1125.25</v>
      </c>
      <c r="BL6" s="22">
        <f t="shared" si="7"/>
        <v>1157.05</v>
      </c>
      <c r="BM6" s="22">
        <f t="shared" si="7"/>
        <v>1228.8</v>
      </c>
      <c r="BN6" s="22">
        <f t="shared" si="7"/>
        <v>585.82000000000005</v>
      </c>
      <c r="BO6" s="21" t="str">
        <f>IF(BO7="","",IF(BO7="-","【-】","【"&amp;SUBSTITUTE(TEXT(BO7,"#,##0.00"),"-","△")&amp;"】"))</f>
        <v>【544.02】</v>
      </c>
      <c r="BP6" s="22">
        <f>IF(BP7="",NA(),BP7)</f>
        <v>63.95</v>
      </c>
      <c r="BQ6" s="22">
        <f t="shared" ref="BQ6:BY6" si="8">IF(BQ7="",NA(),BQ7)</f>
        <v>68.959999999999994</v>
      </c>
      <c r="BR6" s="22">
        <f t="shared" si="8"/>
        <v>66.98</v>
      </c>
      <c r="BS6" s="22">
        <f t="shared" si="8"/>
        <v>55.58</v>
      </c>
      <c r="BT6" s="22">
        <f t="shared" si="8"/>
        <v>62.75</v>
      </c>
      <c r="BU6" s="22">
        <f t="shared" si="8"/>
        <v>41.84</v>
      </c>
      <c r="BV6" s="22">
        <f t="shared" si="8"/>
        <v>41.44</v>
      </c>
      <c r="BW6" s="22">
        <f t="shared" si="8"/>
        <v>37.65</v>
      </c>
      <c r="BX6" s="22">
        <f t="shared" si="8"/>
        <v>37.31</v>
      </c>
      <c r="BY6" s="22">
        <f t="shared" si="8"/>
        <v>50.3</v>
      </c>
      <c r="BZ6" s="21" t="str">
        <f>IF(BZ7="","",IF(BZ7="-","【-】","【"&amp;SUBSTITUTE(TEXT(BZ7,"#,##0.00"),"-","△")&amp;"】"))</f>
        <v>【55.67】</v>
      </c>
      <c r="CA6" s="22">
        <f>IF(CA7="",NA(),CA7)</f>
        <v>346.21</v>
      </c>
      <c r="CB6" s="22">
        <f t="shared" ref="CB6:CJ6" si="9">IF(CB7="",NA(),CB7)</f>
        <v>316.63</v>
      </c>
      <c r="CC6" s="22">
        <f t="shared" si="9"/>
        <v>324.20999999999998</v>
      </c>
      <c r="CD6" s="22">
        <f t="shared" si="9"/>
        <v>395.72</v>
      </c>
      <c r="CE6" s="22">
        <f t="shared" si="9"/>
        <v>325.69</v>
      </c>
      <c r="CF6" s="22">
        <f t="shared" si="9"/>
        <v>390.47</v>
      </c>
      <c r="CG6" s="22">
        <f t="shared" si="9"/>
        <v>403.61</v>
      </c>
      <c r="CH6" s="22">
        <f t="shared" si="9"/>
        <v>442.82</v>
      </c>
      <c r="CI6" s="22">
        <f t="shared" si="9"/>
        <v>425.76</v>
      </c>
      <c r="CJ6" s="22">
        <f t="shared" si="9"/>
        <v>302.63</v>
      </c>
      <c r="CK6" s="21" t="str">
        <f>IF(CK7="","",IF(CK7="-","【-】","【"&amp;SUBSTITUTE(TEXT(CK7,"#,##0.00"),"-","△")&amp;"】"))</f>
        <v>【261.48】</v>
      </c>
      <c r="CL6" s="22">
        <f>IF(CL7="",NA(),CL7)</f>
        <v>36.96</v>
      </c>
      <c r="CM6" s="22">
        <f t="shared" ref="CM6:CU6" si="10">IF(CM7="",NA(),CM7)</f>
        <v>32.29</v>
      </c>
      <c r="CN6" s="22">
        <f t="shared" si="10"/>
        <v>32.29</v>
      </c>
      <c r="CO6" s="22">
        <f t="shared" si="10"/>
        <v>31.63</v>
      </c>
      <c r="CP6" s="22">
        <f t="shared" si="10"/>
        <v>30.16</v>
      </c>
      <c r="CQ6" s="22">
        <f t="shared" si="10"/>
        <v>49.08</v>
      </c>
      <c r="CR6" s="22">
        <f t="shared" si="10"/>
        <v>51.46</v>
      </c>
      <c r="CS6" s="22">
        <f t="shared" si="10"/>
        <v>51.84</v>
      </c>
      <c r="CT6" s="22">
        <f t="shared" si="10"/>
        <v>52.34</v>
      </c>
      <c r="CU6" s="22">
        <f t="shared" si="10"/>
        <v>44.87</v>
      </c>
      <c r="CV6" s="21" t="str">
        <f>IF(CV7="","",IF(CV7="-","【-】","【"&amp;SUBSTITUTE(TEXT(CV7,"#,##0.00"),"-","△")&amp;"】"))</f>
        <v>【44.68】</v>
      </c>
      <c r="CW6" s="22">
        <f>IF(CW7="",NA(),CW7)</f>
        <v>82.43</v>
      </c>
      <c r="CX6" s="22">
        <f t="shared" ref="CX6:DF6" si="11">IF(CX7="",NA(),CX7)</f>
        <v>92.47</v>
      </c>
      <c r="CY6" s="22">
        <f t="shared" si="11"/>
        <v>91.31</v>
      </c>
      <c r="CZ6" s="22">
        <f t="shared" si="11"/>
        <v>89.36</v>
      </c>
      <c r="DA6" s="22">
        <f t="shared" si="11"/>
        <v>92.38</v>
      </c>
      <c r="DB6" s="22">
        <f t="shared" si="11"/>
        <v>71.27</v>
      </c>
      <c r="DC6" s="22">
        <f t="shared" si="11"/>
        <v>68.58</v>
      </c>
      <c r="DD6" s="22">
        <f t="shared" si="11"/>
        <v>67.94</v>
      </c>
      <c r="DE6" s="22">
        <f t="shared" si="11"/>
        <v>66.900000000000006</v>
      </c>
      <c r="DF6" s="22">
        <f t="shared" si="11"/>
        <v>63.63</v>
      </c>
      <c r="DG6" s="21" t="str">
        <f>IF(DG7="","",IF(DG7="-","【-】","【"&amp;SUBSTITUTE(TEXT(DG7,"#,##0.00"),"-","△")&amp;"】"))</f>
        <v>【71.10】</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0.61</v>
      </c>
      <c r="EJ6" s="22">
        <f t="shared" si="14"/>
        <v>0.4</v>
      </c>
      <c r="EK6" s="22">
        <f t="shared" si="14"/>
        <v>0.59</v>
      </c>
      <c r="EL6" s="22">
        <f t="shared" si="14"/>
        <v>0.5</v>
      </c>
      <c r="EM6" s="22">
        <f t="shared" si="14"/>
        <v>0.04</v>
      </c>
      <c r="EN6" s="21" t="str">
        <f>IF(EN7="","",IF(EN7="-","【-】","【"&amp;SUBSTITUTE(TEXT(EN7,"#,##0.00"),"-","△")&amp;"】"))</f>
        <v>【0.18】</v>
      </c>
    </row>
    <row r="7" spans="1:144" s="23" customFormat="1" x14ac:dyDescent="0.15">
      <c r="A7" s="15"/>
      <c r="B7" s="24">
        <v>2024</v>
      </c>
      <c r="C7" s="24">
        <v>443221</v>
      </c>
      <c r="D7" s="24">
        <v>47</v>
      </c>
      <c r="E7" s="24">
        <v>1</v>
      </c>
      <c r="F7" s="24">
        <v>0</v>
      </c>
      <c r="G7" s="24">
        <v>0</v>
      </c>
      <c r="H7" s="24" t="s">
        <v>96</v>
      </c>
      <c r="I7" s="24" t="s">
        <v>97</v>
      </c>
      <c r="J7" s="24" t="s">
        <v>98</v>
      </c>
      <c r="K7" s="24" t="s">
        <v>99</v>
      </c>
      <c r="L7" s="24" t="s">
        <v>100</v>
      </c>
      <c r="M7" s="24" t="s">
        <v>101</v>
      </c>
      <c r="N7" s="25" t="s">
        <v>102</v>
      </c>
      <c r="O7" s="25" t="s">
        <v>103</v>
      </c>
      <c r="P7" s="25">
        <v>100</v>
      </c>
      <c r="Q7" s="25">
        <v>4075</v>
      </c>
      <c r="R7" s="25">
        <v>1711</v>
      </c>
      <c r="S7" s="25">
        <v>6.99</v>
      </c>
      <c r="T7" s="25">
        <v>244.78</v>
      </c>
      <c r="U7" s="25">
        <v>1730</v>
      </c>
      <c r="V7" s="25">
        <v>6.99</v>
      </c>
      <c r="W7" s="25">
        <v>247.5</v>
      </c>
      <c r="X7" s="25">
        <v>93.07</v>
      </c>
      <c r="Y7" s="25">
        <v>81.69</v>
      </c>
      <c r="Z7" s="25">
        <v>88.76</v>
      </c>
      <c r="AA7" s="25">
        <v>83.91</v>
      </c>
      <c r="AB7" s="25">
        <v>90.45</v>
      </c>
      <c r="AC7" s="25">
        <v>73.22</v>
      </c>
      <c r="AD7" s="25">
        <v>69.05</v>
      </c>
      <c r="AE7" s="25">
        <v>67.02</v>
      </c>
      <c r="AF7" s="25">
        <v>71.319999999999993</v>
      </c>
      <c r="AG7" s="25">
        <v>82.68</v>
      </c>
      <c r="AH7" s="25">
        <v>85.29</v>
      </c>
      <c r="AI7" s="25"/>
      <c r="AJ7" s="25"/>
      <c r="AK7" s="25"/>
      <c r="AL7" s="25"/>
      <c r="AM7" s="25"/>
      <c r="AN7" s="25"/>
      <c r="AO7" s="25"/>
      <c r="AP7" s="25"/>
      <c r="AQ7" s="25"/>
      <c r="AR7" s="25"/>
      <c r="AS7" s="25"/>
      <c r="AT7" s="25"/>
      <c r="AU7" s="25"/>
      <c r="AV7" s="25"/>
      <c r="AW7" s="25"/>
      <c r="AX7" s="25"/>
      <c r="AY7" s="25"/>
      <c r="AZ7" s="25"/>
      <c r="BA7" s="25"/>
      <c r="BB7" s="25"/>
      <c r="BC7" s="25"/>
      <c r="BD7" s="25"/>
      <c r="BE7" s="25">
        <v>268.10000000000002</v>
      </c>
      <c r="BF7" s="25">
        <v>244.39</v>
      </c>
      <c r="BG7" s="25">
        <v>214.69</v>
      </c>
      <c r="BH7" s="25">
        <v>213.81</v>
      </c>
      <c r="BI7" s="25">
        <v>268.14</v>
      </c>
      <c r="BJ7" s="25">
        <v>1128.72</v>
      </c>
      <c r="BK7" s="25">
        <v>1125.25</v>
      </c>
      <c r="BL7" s="25">
        <v>1157.05</v>
      </c>
      <c r="BM7" s="25">
        <v>1228.8</v>
      </c>
      <c r="BN7" s="25">
        <v>585.82000000000005</v>
      </c>
      <c r="BO7" s="25">
        <v>544.02</v>
      </c>
      <c r="BP7" s="25">
        <v>63.95</v>
      </c>
      <c r="BQ7" s="25">
        <v>68.959999999999994</v>
      </c>
      <c r="BR7" s="25">
        <v>66.98</v>
      </c>
      <c r="BS7" s="25">
        <v>55.58</v>
      </c>
      <c r="BT7" s="25">
        <v>62.75</v>
      </c>
      <c r="BU7" s="25">
        <v>41.84</v>
      </c>
      <c r="BV7" s="25">
        <v>41.44</v>
      </c>
      <c r="BW7" s="25">
        <v>37.65</v>
      </c>
      <c r="BX7" s="25">
        <v>37.31</v>
      </c>
      <c r="BY7" s="25">
        <v>50.3</v>
      </c>
      <c r="BZ7" s="25">
        <v>55.67</v>
      </c>
      <c r="CA7" s="25">
        <v>346.21</v>
      </c>
      <c r="CB7" s="25">
        <v>316.63</v>
      </c>
      <c r="CC7" s="25">
        <v>324.20999999999998</v>
      </c>
      <c r="CD7" s="25">
        <v>395.72</v>
      </c>
      <c r="CE7" s="25">
        <v>325.69</v>
      </c>
      <c r="CF7" s="25">
        <v>390.47</v>
      </c>
      <c r="CG7" s="25">
        <v>403.61</v>
      </c>
      <c r="CH7" s="25">
        <v>442.82</v>
      </c>
      <c r="CI7" s="25">
        <v>425.76</v>
      </c>
      <c r="CJ7" s="25">
        <v>302.63</v>
      </c>
      <c r="CK7" s="25">
        <v>261.48</v>
      </c>
      <c r="CL7" s="25">
        <v>36.96</v>
      </c>
      <c r="CM7" s="25">
        <v>32.29</v>
      </c>
      <c r="CN7" s="25">
        <v>32.29</v>
      </c>
      <c r="CO7" s="25">
        <v>31.63</v>
      </c>
      <c r="CP7" s="25">
        <v>30.16</v>
      </c>
      <c r="CQ7" s="25">
        <v>49.08</v>
      </c>
      <c r="CR7" s="25">
        <v>51.46</v>
      </c>
      <c r="CS7" s="25">
        <v>51.84</v>
      </c>
      <c r="CT7" s="25">
        <v>52.34</v>
      </c>
      <c r="CU7" s="25">
        <v>44.87</v>
      </c>
      <c r="CV7" s="25">
        <v>44.68</v>
      </c>
      <c r="CW7" s="25">
        <v>82.43</v>
      </c>
      <c r="CX7" s="25">
        <v>92.47</v>
      </c>
      <c r="CY7" s="25">
        <v>91.31</v>
      </c>
      <c r="CZ7" s="25">
        <v>89.36</v>
      </c>
      <c r="DA7" s="25">
        <v>92.38</v>
      </c>
      <c r="DB7" s="25">
        <v>71.27</v>
      </c>
      <c r="DC7" s="25">
        <v>68.58</v>
      </c>
      <c r="DD7" s="25">
        <v>67.94</v>
      </c>
      <c r="DE7" s="25">
        <v>66.900000000000006</v>
      </c>
      <c r="DF7" s="25">
        <v>63.63</v>
      </c>
      <c r="DG7" s="25">
        <v>71.099999999999994</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0.61</v>
      </c>
      <c r="EJ7" s="25">
        <v>0.4</v>
      </c>
      <c r="EK7" s="25">
        <v>0.59</v>
      </c>
      <c r="EL7" s="25">
        <v>0.5</v>
      </c>
      <c r="EM7" s="25">
        <v>0.04</v>
      </c>
      <c r="EN7" s="25">
        <v>0.18</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DATEVALUE($B7-B11&amp;"/1/"&amp;B12)</f>
        <v>37257</v>
      </c>
      <c r="C10" s="28">
        <f t="shared" ref="C10:F10" si="15">DATEVALUE($B7-C11&amp;"/1/"&amp;C12)</f>
        <v>37622</v>
      </c>
      <c r="D10" s="28">
        <f t="shared" si="15"/>
        <v>37987</v>
      </c>
      <c r="E10" s="28">
        <f t="shared" si="15"/>
        <v>38353</v>
      </c>
      <c r="F10" s="28">
        <f t="shared" si="15"/>
        <v>38718</v>
      </c>
    </row>
    <row r="11" spans="1:144" x14ac:dyDescent="0.15">
      <c r="B11">
        <v>22</v>
      </c>
      <c r="C11">
        <v>21</v>
      </c>
      <c r="D11">
        <v>20</v>
      </c>
      <c r="E11">
        <v>19</v>
      </c>
      <c r="F11">
        <v>18</v>
      </c>
      <c r="G11" t="s">
        <v>109</v>
      </c>
    </row>
    <row r="12" spans="1:144" x14ac:dyDescent="0.15">
      <c r="B12">
        <v>1</v>
      </c>
      <c r="C12">
        <v>1</v>
      </c>
      <c r="D12">
        <v>1</v>
      </c>
      <c r="E12">
        <v>1</v>
      </c>
      <c r="F12">
        <v>1</v>
      </c>
      <c r="G12" t="s">
        <v>110</v>
      </c>
    </row>
    <row r="13" spans="1:144" x14ac:dyDescent="0.15">
      <c r="B13" t="s">
        <v>111</v>
      </c>
      <c r="C13" t="s">
        <v>112</v>
      </c>
      <c r="D13" t="s">
        <v>112</v>
      </c>
      <c r="E13" t="s">
        <v>112</v>
      </c>
      <c r="F13" t="s">
        <v>111</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2026-02-27T01:08:04Z</cp:lastPrinted>
  <dcterms:created xsi:type="dcterms:W3CDTF">2025-12-12T09:26:15Z</dcterms:created>
  <dcterms:modified xsi:type="dcterms:W3CDTF">2026-03-02T00:03:34Z</dcterms:modified>
  <cp:category/>
</cp:coreProperties>
</file>