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4.国東市〇\"/>
    </mc:Choice>
  </mc:AlternateContent>
  <xr:revisionPtr revIDLastSave="0" documentId="13_ncr:1_{0A5817C7-8D8B-475B-B1A7-0AACC2848C51}" xr6:coauthVersionLast="47" xr6:coauthVersionMax="47" xr10:uidLastSave="{00000000-0000-0000-0000-000000000000}"/>
  <workbookProtection workbookAlgorithmName="SHA-512" workbookHashValue="NuMf/VD1gs2n+u0FSZB+/X9XqatnfifOwQC4HgAdFLR+t5Q7HwpOF87MMfxThAzWzll8Ua6KLi0jhFPhs0vgOA==" workbookSaltValue="TOhChSocrCZCf6+TixERKg==" workbookSpinCount="100000" lockStructure="1"/>
  <bookViews>
    <workbookView xWindow="-289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IZ33" i="4" s="1"/>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Y6" i="5"/>
  <c r="X6" i="5"/>
  <c r="EG12" i="4" s="1"/>
  <c r="W6" i="5"/>
  <c r="CN12" i="4" s="1"/>
  <c r="V6" i="5"/>
  <c r="U6" i="5"/>
  <c r="T6" i="5"/>
  <c r="FZ10" i="4" s="1"/>
  <c r="S6" i="5"/>
  <c r="EG10" i="4" s="1"/>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LZ80" i="4"/>
  <c r="LK80" i="4"/>
  <c r="KV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AT79" i="4"/>
  <c r="AE79" i="4"/>
  <c r="P79" i="4"/>
  <c r="LY56" i="4"/>
  <c r="LJ56" i="4"/>
  <c r="KU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X55" i="4"/>
  <c r="AT55" i="4"/>
  <c r="AE55" i="4"/>
  <c r="P55" i="4"/>
  <c r="LY34" i="4"/>
  <c r="LJ34" i="4"/>
  <c r="KU34" i="4"/>
  <c r="IZ34" i="4"/>
  <c r="IK34" i="4"/>
  <c r="HV34" i="4"/>
  <c r="HG34" i="4"/>
  <c r="GR34" i="4"/>
  <c r="FL34" i="4"/>
  <c r="EW34" i="4"/>
  <c r="EH34" i="4"/>
  <c r="DS34" i="4"/>
  <c r="DD34" i="4"/>
  <c r="BX34" i="4"/>
  <c r="AT34" i="4"/>
  <c r="AE34" i="4"/>
  <c r="P34" i="4"/>
  <c r="MN33" i="4"/>
  <c r="LY33" i="4"/>
  <c r="LJ33" i="4"/>
  <c r="KU33" i="4"/>
  <c r="KF33" i="4"/>
  <c r="IK33" i="4"/>
  <c r="HV33" i="4"/>
  <c r="HG33" i="4"/>
  <c r="GR33" i="4"/>
  <c r="FL33" i="4"/>
  <c r="EW33" i="4"/>
  <c r="DS33" i="4"/>
  <c r="DD33" i="4"/>
  <c r="BX33" i="4"/>
  <c r="AT33" i="4"/>
  <c r="AE33" i="4"/>
  <c r="FZ12" i="4"/>
  <c r="AU12" i="4"/>
  <c r="B12" i="4"/>
  <c r="CN10" i="4"/>
  <c r="AU10" i="4"/>
  <c r="ID8" i="4"/>
  <c r="FZ8" i="4"/>
  <c r="EG8" i="4"/>
  <c r="CN8" i="4"/>
  <c r="AU8" i="4"/>
  <c r="B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54" i="4"/>
  <c r="BI78" i="4"/>
  <c r="BI54" i="4"/>
  <c r="BI32" i="4"/>
  <c r="LZ78" i="4"/>
  <c r="LY54" i="4"/>
  <c r="LY32" i="4"/>
  <c r="IM78" i="4"/>
  <c r="IK54" i="4"/>
  <c r="IK32" i="4"/>
  <c r="EZ78" i="4"/>
  <c r="EW32" i="4"/>
  <c r="EK78" i="4"/>
  <c r="EH54" i="4"/>
  <c r="EH32" i="4"/>
  <c r="AT78" i="4"/>
  <c r="AT54" i="4"/>
  <c r="AT32" i="4"/>
  <c r="LK78" i="4"/>
  <c r="LJ54" i="4"/>
  <c r="LJ32" i="4"/>
  <c r="HX78" i="4"/>
  <c r="HV54" i="4"/>
  <c r="HV32" i="4"/>
  <c r="AE54" i="4"/>
  <c r="HI78" i="4"/>
  <c r="HG54" i="4"/>
  <c r="HG32" i="4"/>
  <c r="DV78" i="4"/>
  <c r="DS54" i="4"/>
  <c r="DS32" i="4"/>
  <c r="AE78" i="4"/>
  <c r="AE32" i="4"/>
  <c r="KV78" i="4"/>
  <c r="KU54" i="4"/>
  <c r="KU32" i="4"/>
</calcChain>
</file>

<file path=xl/sharedStrings.xml><?xml version="1.0" encoding="utf-8"?>
<sst xmlns="http://schemas.openxmlformats.org/spreadsheetml/2006/main" count="342" uniqueCount="188">
  <si>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</si>
  <si>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</si>
  <si>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</si>
  <si>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</si>
  <si>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</si>
  <si>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</si>
  <si>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</si>
  <si>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</si>
  <si>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</si>
  <si>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</si>
  <si>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</si>
  <si>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</si>
  <si>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</si>
  <si>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</si>
  <si>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</si>
  <si>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</si>
  <si>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</si>
  <si>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</si>
  <si>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</si>
  <si>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</si>
  <si>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</si>
  <si>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</si>
  <si>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</si>
  <si>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</si>
  <si>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</si>
  <si>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</si>
  <si>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</si>
  <si>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</si>
  <si>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</si>
  <si>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</si>
  <si>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</si>
  <si>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</si>
  <si>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</si>
  <si>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</si>
  <si>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</si>
  <si>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</si>
  <si>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</si>
  <si>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</si>
  <si>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</si>
  <si>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</si>
  <si>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</si>
  <si>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</si>
  <si>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</si>
  <si>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</si>
  <si>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</si>
  <si>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</si>
  <si>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</si>
  <si>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</si>
  <si>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</si>
  <si>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</si>
  <si>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</si>
  <si>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</si>
  <si>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</si>
  <si>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</si>
  <si>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</si>
  <si>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</si>
  <si>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</si>
  <si>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</si>
  <si>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</si>
  <si>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</si>
  <si>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</si>
  <si>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</si>
  <si>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</si>
  <si>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</si>
  <si>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</si>
  <si>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</si>
  <si>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</si>
  <si>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</si>
  <si>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</si>
  <si>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</si>
  <si>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</si>
  <si>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</si>
  <si>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</si>
  <si>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</si>
  <si>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</si>
  <si>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</si>
  <si>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</si>
  <si>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</si>
  <si>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</si>
  <si>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</si>
  <si>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</si>
  <si>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</si>
  <si>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</si>
  <si>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</si>
  <si>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</si>
  <si>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</si>
  <si>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</si>
  <si>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</si>
  <si>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</si>
  <si>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</si>
  <si>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</si>
  <si>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</si>
  <si>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</si>
  <si>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</si>
  <si>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</si>
  <si>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</si>
  <si>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</si>
  <si>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</si>
  <si>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</si>
  <si>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</si>
  <si>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</si>
  <si>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</si>
  <si>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</si>
  <si>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</si>
  <si>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</si>
  <si>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</si>
  <si>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</si>
  <si>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</si>
  <si>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</si>
  <si>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</si>
  <si>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</si>
  <si>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</si>
  <si>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</si>
  <si>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</si>
  <si>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</si>
  <si>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</si>
  <si>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</si>
  <si>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</si>
  <si>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</si>
  <si>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</si>
  <si>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</si>
  <si>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</si>
  <si>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</si>
  <si>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</si>
  <si>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</si>
  <si>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</si>
  <si>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</si>
  <si>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</si>
  <si>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</si>
  <si>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</si>
  <si>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</si>
  <si>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</si>
  <si>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</si>
  <si>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</si>
  <si>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</si>
  <si>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</si>
  <si>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</si>
  <si>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</si>
  <si>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</si>
  <si>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</si>
  <si>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</si>
  <si>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</si>
  <si>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</si>
  <si>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</si>
  <si>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</si>
  <si>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</si>
  <si>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</si>
  <si>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</si>
  <si>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</si>
  <si>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</si>
  <si>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</si>
  <si>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</si>
  <si>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</si>
  <si>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</si>
  <si>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</si>
  <si>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</si>
  <si>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</si>
  <si>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</si>
  <si>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</si>
  <si>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</si>
  <si>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</si>
  <si>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</si>
  <si>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</si>
  <si>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</si>
  <si>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</si>
  <si>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大分県</t>
  </si>
  <si>
    <t>国東市</t>
  </si>
  <si>
    <t>国東市民病院</t>
  </si>
  <si>
    <t>条例全部</t>
  </si>
  <si>
    <t>病院事業</t>
  </si>
  <si>
    <t>一般病院</t>
  </si>
  <si>
    <t>100床以上～200床未満</t>
  </si>
  <si>
    <t>自治体職員</t>
  </si>
  <si>
    <t>直営</t>
  </si>
  <si>
    <t>対象</t>
  </si>
  <si>
    <t>ド 透 訓</t>
  </si>
  <si>
    <t>救 臨 感 へ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</si>
  <si>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</si>
  <si>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</si>
  <si>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</si>
  <si>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</si>
  <si>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</si>
  <si>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</si>
  <si>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</si>
  <si>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①医療機関や介護施設等と密接に連携し、住民の安心を24時間365日守るための医療の提供
②二次救急医療を担い、小児医療、災害医療、感染症医療等、民間医療機関では提供できない不採算・特殊部門に関わる医療の提供
③国保直営診療施設として保健・福祉・介護分野の密接な地域連携の核となって、国東市における地域包括ケアシステムを構築する役割
④多種にわたる学生の地域医療実習の実施等を含む広域的な医師派遣の拠点としての機能</t>
    <phoneticPr fontId="5"/>
  </si>
  <si>
    <t>【有形固定資産減価償却比率】類似団体平均を下回ったものの、平成24年度に新病院建設後、未償却残高も多く加えて一部施設の老朽化が進行しているため、綿密な修繕計画に基づく将来への備えが必要である。
【器械備品減価償却比率】類似団体の平均値を上回った。医療機器が耐用年数を超過し、経年劣化による故障が表面化している。医療機器の現状を適切に見極め、診療への影響を最小限にとどめるとともに、財政面への影響を十分に考慮し、地方債や補助事業等を有効活用しながら計画的に更新していくことが望まれる。
【1床当たり有形固定資産】類似団体の平均値を下回っており、適正水準である。物価の高騰等により経費が圧迫されている。過大な投資により将来の支出である減価償却費の増加に繋がらないよう、投資の必要性や規模については十分な検討を行っていきたい。</t>
    <rPh sb="1" eb="3">
      <t>ユウケイ</t>
    </rPh>
    <rPh sb="3" eb="7">
      <t>コテイシサン</t>
    </rPh>
    <rPh sb="7" eb="11">
      <t>ゲンカショウキャク</t>
    </rPh>
    <rPh sb="11" eb="13">
      <t>ヒリツ</t>
    </rPh>
    <rPh sb="14" eb="16">
      <t>ルイジ</t>
    </rPh>
    <rPh sb="16" eb="18">
      <t>ダンタイ</t>
    </rPh>
    <rPh sb="18" eb="20">
      <t>ヘイキン</t>
    </rPh>
    <rPh sb="21" eb="23">
      <t>シタマワ</t>
    </rPh>
    <rPh sb="29" eb="31">
      <t>ヘイセイ</t>
    </rPh>
    <rPh sb="33" eb="35">
      <t>ネンド</t>
    </rPh>
    <rPh sb="36" eb="37">
      <t>シン</t>
    </rPh>
    <rPh sb="37" eb="39">
      <t>ビョウイン</t>
    </rPh>
    <rPh sb="39" eb="42">
      <t>ケンセツゴ</t>
    </rPh>
    <rPh sb="43" eb="46">
      <t>ミショウキャク</t>
    </rPh>
    <rPh sb="46" eb="48">
      <t>ザンダカ</t>
    </rPh>
    <rPh sb="49" eb="50">
      <t>オオ</t>
    </rPh>
    <rPh sb="51" eb="52">
      <t>クワ</t>
    </rPh>
    <rPh sb="54" eb="56">
      <t>イチブ</t>
    </rPh>
    <rPh sb="56" eb="58">
      <t>シセツ</t>
    </rPh>
    <rPh sb="59" eb="62">
      <t>ロウキュウカ</t>
    </rPh>
    <rPh sb="63" eb="65">
      <t>シンコウ</t>
    </rPh>
    <rPh sb="72" eb="74">
      <t>メンミツ</t>
    </rPh>
    <rPh sb="75" eb="77">
      <t>シュウゼン</t>
    </rPh>
    <rPh sb="77" eb="79">
      <t>ケイカク</t>
    </rPh>
    <rPh sb="80" eb="81">
      <t>モト</t>
    </rPh>
    <rPh sb="83" eb="85">
      <t>ショウライ</t>
    </rPh>
    <rPh sb="87" eb="88">
      <t>ソナ</t>
    </rPh>
    <rPh sb="90" eb="92">
      <t>ヒツヨウ</t>
    </rPh>
    <rPh sb="98" eb="100">
      <t>キカイ</t>
    </rPh>
    <rPh sb="100" eb="102">
      <t>ビヒン</t>
    </rPh>
    <rPh sb="102" eb="108">
      <t>ゲンカショウキャクヒリツ</t>
    </rPh>
    <rPh sb="109" eb="111">
      <t>ルイジ</t>
    </rPh>
    <rPh sb="111" eb="113">
      <t>ダンタイ</t>
    </rPh>
    <rPh sb="114" eb="117">
      <t>ヘイキンチ</t>
    </rPh>
    <rPh sb="118" eb="120">
      <t>ウワマワ</t>
    </rPh>
    <rPh sb="123" eb="127">
      <t>イリョウキキ</t>
    </rPh>
    <rPh sb="128" eb="130">
      <t>タイヨウ</t>
    </rPh>
    <rPh sb="130" eb="132">
      <t>ネンスウ</t>
    </rPh>
    <rPh sb="133" eb="135">
      <t>チョウカ</t>
    </rPh>
    <rPh sb="137" eb="139">
      <t>ケイネン</t>
    </rPh>
    <rPh sb="139" eb="141">
      <t>レッカ</t>
    </rPh>
    <rPh sb="144" eb="146">
      <t>コショウ</t>
    </rPh>
    <rPh sb="147" eb="150">
      <t>ヒョウメンカ</t>
    </rPh>
    <rPh sb="155" eb="159">
      <t>イリョウキキ</t>
    </rPh>
    <rPh sb="160" eb="162">
      <t>ゲンジョウ</t>
    </rPh>
    <rPh sb="163" eb="165">
      <t>テキセツ</t>
    </rPh>
    <rPh sb="166" eb="168">
      <t>ミキワ</t>
    </rPh>
    <rPh sb="170" eb="172">
      <t>シンリョウ</t>
    </rPh>
    <rPh sb="174" eb="176">
      <t>エイキョウ</t>
    </rPh>
    <rPh sb="177" eb="180">
      <t>サイショウゲン</t>
    </rPh>
    <rPh sb="190" eb="193">
      <t>ザイセイメン</t>
    </rPh>
    <rPh sb="195" eb="197">
      <t>エイキョウ</t>
    </rPh>
    <rPh sb="198" eb="200">
      <t>ジュウブン</t>
    </rPh>
    <rPh sb="201" eb="203">
      <t>コウリョ</t>
    </rPh>
    <rPh sb="205" eb="208">
      <t>チホウサイ</t>
    </rPh>
    <rPh sb="209" eb="211">
      <t>ホジョ</t>
    </rPh>
    <rPh sb="211" eb="213">
      <t>ジギョウ</t>
    </rPh>
    <rPh sb="213" eb="214">
      <t>トウ</t>
    </rPh>
    <rPh sb="215" eb="217">
      <t>ユウコウ</t>
    </rPh>
    <rPh sb="217" eb="219">
      <t>カツヨウ</t>
    </rPh>
    <rPh sb="223" eb="226">
      <t>ケイカクテキ</t>
    </rPh>
    <rPh sb="227" eb="229">
      <t>コウシン</t>
    </rPh>
    <rPh sb="236" eb="237">
      <t>ノゾ</t>
    </rPh>
    <rPh sb="244" eb="245">
      <t>ユカ</t>
    </rPh>
    <rPh sb="245" eb="246">
      <t>ア</t>
    </rPh>
    <rPh sb="248" eb="250">
      <t>ユウケイ</t>
    </rPh>
    <rPh sb="250" eb="254">
      <t>コテイシサン</t>
    </rPh>
    <rPh sb="255" eb="259">
      <t>ルイジダンタイ</t>
    </rPh>
    <rPh sb="260" eb="263">
      <t>ヘイキンチ</t>
    </rPh>
    <rPh sb="264" eb="266">
      <t>シタマワ</t>
    </rPh>
    <rPh sb="271" eb="273">
      <t>テキセイ</t>
    </rPh>
    <rPh sb="273" eb="275">
      <t>スイジュン</t>
    </rPh>
    <rPh sb="279" eb="281">
      <t>ブッカ</t>
    </rPh>
    <rPh sb="282" eb="284">
      <t>コウトウ</t>
    </rPh>
    <rPh sb="284" eb="285">
      <t>トウ</t>
    </rPh>
    <rPh sb="288" eb="290">
      <t>ケイヒ</t>
    </rPh>
    <rPh sb="291" eb="293">
      <t>アッパク</t>
    </rPh>
    <rPh sb="299" eb="301">
      <t>カダイ</t>
    </rPh>
    <rPh sb="302" eb="304">
      <t>トウシ</t>
    </rPh>
    <rPh sb="307" eb="309">
      <t>ショウライ</t>
    </rPh>
    <rPh sb="310" eb="312">
      <t>シシュツ</t>
    </rPh>
    <rPh sb="315" eb="320">
      <t>ゲンカショウキャクヒ</t>
    </rPh>
    <rPh sb="321" eb="323">
      <t>ゾウカ</t>
    </rPh>
    <rPh sb="324" eb="325">
      <t>ツナ</t>
    </rPh>
    <rPh sb="332" eb="334">
      <t>トウシ</t>
    </rPh>
    <rPh sb="335" eb="338">
      <t>ヒツヨウセイ</t>
    </rPh>
    <rPh sb="339" eb="341">
      <t>キボ</t>
    </rPh>
    <rPh sb="346" eb="348">
      <t>ジュウブン</t>
    </rPh>
    <rPh sb="349" eb="351">
      <t>ケントウ</t>
    </rPh>
    <rPh sb="352" eb="353">
      <t>オコナ</t>
    </rPh>
    <phoneticPr fontId="5"/>
  </si>
  <si>
    <t xml:space="preserve">【経常収支比率】【医業収支比率】前年に続き類似団体の平均値は上回った。しかし令和2年度から続いていた空床確保料の消滅、コロナ禍の終焉に時期を同じくし、5年ぶりの経常赤字となる等、厳しい経営状況が顕著に表れた。また医業費用が診療収益によって賄えているかを示す医業収支比率も前年より悪化したが、これは診療収益の伸び悩みに加え給与費の増加が大きい。
【病床利用率】類似団体の平均値を上回り、前年より改善した。しかし現状の収支を均衡させるための目標値にはほど遠い現状がある。
【1人1日当たり収益】令和2年度より適用されたDPC、整形外科の常勤化等により、診療単価を大きく引き上げてきたが、ここにきて入院・外来ともに頭打ちの状況がみられる。
【職員給与費対医業収益比率】類似団体の平均値を下回った。診療収益が伸び悩む中で、昨今の賃上げ等に端を発した給与費の増加によるところが大きい。近年は一部業務の民間委託を進めてきたため、医業収益に占める委託料の割合も注視する必要がある。
【材料費対医業収益比率】類似団体より低位であり、適正水準の範囲と評価できる。昨今の物価高騰、手術件数の増加等に伴う材料費の増加が懸念されたものの、材料費はさほど伸びていない。材料費の価格交渉など、各取組が功を奏し一定の効果がみられる。
</t>
    <rPh sb="1" eb="7">
      <t>ケイジョウシュウシヒリツ</t>
    </rPh>
    <rPh sb="9" eb="11">
      <t>イギョウ</t>
    </rPh>
    <rPh sb="11" eb="13">
      <t>シュウシ</t>
    </rPh>
    <rPh sb="13" eb="15">
      <t>ヒリツ</t>
    </rPh>
    <rPh sb="16" eb="18">
      <t>ゼンネン</t>
    </rPh>
    <rPh sb="19" eb="20">
      <t>ツヅ</t>
    </rPh>
    <rPh sb="21" eb="23">
      <t>ルイジ</t>
    </rPh>
    <rPh sb="23" eb="25">
      <t>ダンタイ</t>
    </rPh>
    <rPh sb="26" eb="29">
      <t>ヘイキンチ</t>
    </rPh>
    <rPh sb="30" eb="32">
      <t>ウワマワ</t>
    </rPh>
    <rPh sb="38" eb="40">
      <t>レイワ</t>
    </rPh>
    <rPh sb="41" eb="43">
      <t>ネンド</t>
    </rPh>
    <rPh sb="45" eb="46">
      <t>ツヅ</t>
    </rPh>
    <rPh sb="50" eb="52">
      <t>クウショウ</t>
    </rPh>
    <rPh sb="52" eb="54">
      <t>カクホ</t>
    </rPh>
    <rPh sb="54" eb="55">
      <t>リョウ</t>
    </rPh>
    <rPh sb="56" eb="58">
      <t>ショウメツ</t>
    </rPh>
    <rPh sb="62" eb="63">
      <t>カ</t>
    </rPh>
    <rPh sb="64" eb="66">
      <t>シュウエン</t>
    </rPh>
    <rPh sb="67" eb="69">
      <t>ジキ</t>
    </rPh>
    <rPh sb="70" eb="71">
      <t>オナ</t>
    </rPh>
    <rPh sb="76" eb="77">
      <t>ネン</t>
    </rPh>
    <rPh sb="80" eb="82">
      <t>ケイジョウ</t>
    </rPh>
    <rPh sb="82" eb="84">
      <t>アカジ</t>
    </rPh>
    <rPh sb="87" eb="88">
      <t>トウ</t>
    </rPh>
    <rPh sb="89" eb="90">
      <t>キビ</t>
    </rPh>
    <rPh sb="92" eb="94">
      <t>ケイエイ</t>
    </rPh>
    <rPh sb="94" eb="96">
      <t>ジョウキョウ</t>
    </rPh>
    <rPh sb="97" eb="99">
      <t>ケンチョ</t>
    </rPh>
    <rPh sb="100" eb="101">
      <t>アラワ</t>
    </rPh>
    <rPh sb="106" eb="108">
      <t>イギョウ</t>
    </rPh>
    <rPh sb="108" eb="110">
      <t>ヒヨウ</t>
    </rPh>
    <rPh sb="111" eb="113">
      <t>シンリョウ</t>
    </rPh>
    <rPh sb="113" eb="115">
      <t>シュウエキ</t>
    </rPh>
    <rPh sb="119" eb="120">
      <t>マカナ</t>
    </rPh>
    <rPh sb="126" eb="127">
      <t>シメ</t>
    </rPh>
    <rPh sb="128" eb="130">
      <t>イギョウ</t>
    </rPh>
    <rPh sb="130" eb="132">
      <t>シュウシ</t>
    </rPh>
    <rPh sb="132" eb="134">
      <t>ヒリツ</t>
    </rPh>
    <rPh sb="135" eb="137">
      <t>ゼンネン</t>
    </rPh>
    <rPh sb="139" eb="141">
      <t>アッカ</t>
    </rPh>
    <rPh sb="148" eb="150">
      <t>シンリョウ</t>
    </rPh>
    <rPh sb="150" eb="152">
      <t>シュウエキ</t>
    </rPh>
    <rPh sb="153" eb="154">
      <t>ノ</t>
    </rPh>
    <rPh sb="155" eb="156">
      <t>ナヤ</t>
    </rPh>
    <rPh sb="158" eb="159">
      <t>クワ</t>
    </rPh>
    <rPh sb="160" eb="163">
      <t>キュウヨヒ</t>
    </rPh>
    <rPh sb="164" eb="166">
      <t>ゾウカ</t>
    </rPh>
    <rPh sb="167" eb="168">
      <t>オオ</t>
    </rPh>
    <rPh sb="173" eb="175">
      <t>ビョウショウ</t>
    </rPh>
    <rPh sb="175" eb="178">
      <t>リヨウリツ</t>
    </rPh>
    <rPh sb="179" eb="181">
      <t>ルイジ</t>
    </rPh>
    <rPh sb="181" eb="183">
      <t>ダンタイ</t>
    </rPh>
    <rPh sb="184" eb="187">
      <t>ヘイキンチ</t>
    </rPh>
    <rPh sb="188" eb="190">
      <t>ウワマワ</t>
    </rPh>
    <rPh sb="192" eb="194">
      <t>ゼンネン</t>
    </rPh>
    <rPh sb="196" eb="198">
      <t>カイゼン</t>
    </rPh>
    <rPh sb="204" eb="206">
      <t>ゲンジョウ</t>
    </rPh>
    <rPh sb="207" eb="209">
      <t>シュウシ</t>
    </rPh>
    <rPh sb="210" eb="212">
      <t>キンコウ</t>
    </rPh>
    <rPh sb="218" eb="221">
      <t>モクヒョウチ</t>
    </rPh>
    <rPh sb="225" eb="226">
      <t>トオ</t>
    </rPh>
    <rPh sb="227" eb="229">
      <t>ゲンジョウ</t>
    </rPh>
    <rPh sb="236" eb="237">
      <t>ニン</t>
    </rPh>
    <rPh sb="238" eb="239">
      <t>ニチ</t>
    </rPh>
    <rPh sb="239" eb="240">
      <t>ア</t>
    </rPh>
    <rPh sb="242" eb="244">
      <t>シュウエキ</t>
    </rPh>
    <rPh sb="245" eb="247">
      <t>レイワ</t>
    </rPh>
    <rPh sb="248" eb="250">
      <t>ネンド</t>
    </rPh>
    <rPh sb="252" eb="254">
      <t>テキヨウ</t>
    </rPh>
    <rPh sb="261" eb="265">
      <t>セイケイゲカ</t>
    </rPh>
    <rPh sb="266" eb="269">
      <t>ジョウキンカ</t>
    </rPh>
    <rPh sb="269" eb="270">
      <t>トウ</t>
    </rPh>
    <rPh sb="274" eb="276">
      <t>シンリョウ</t>
    </rPh>
    <rPh sb="276" eb="278">
      <t>タンカ</t>
    </rPh>
    <rPh sb="279" eb="280">
      <t>オオ</t>
    </rPh>
    <rPh sb="282" eb="283">
      <t>ヒ</t>
    </rPh>
    <rPh sb="284" eb="285">
      <t>ア</t>
    </rPh>
    <rPh sb="296" eb="298">
      <t>ニュウイン</t>
    </rPh>
    <rPh sb="299" eb="301">
      <t>ガイライ</t>
    </rPh>
    <rPh sb="304" eb="306">
      <t>アタマウ</t>
    </rPh>
    <rPh sb="308" eb="310">
      <t>ジョウキョウ</t>
    </rPh>
    <rPh sb="318" eb="320">
      <t>ショクイン</t>
    </rPh>
    <rPh sb="320" eb="323">
      <t>キュウヨヒ</t>
    </rPh>
    <rPh sb="331" eb="333">
      <t>ルイジ</t>
    </rPh>
    <rPh sb="333" eb="335">
      <t>ダンタイ</t>
    </rPh>
    <rPh sb="336" eb="339">
      <t>ヘイキンチ</t>
    </rPh>
    <rPh sb="340" eb="342">
      <t>シタマワ</t>
    </rPh>
    <rPh sb="345" eb="347">
      <t>シンリョウ</t>
    </rPh>
    <rPh sb="347" eb="349">
      <t>シュウエキ</t>
    </rPh>
    <rPh sb="350" eb="351">
      <t>ノ</t>
    </rPh>
    <rPh sb="352" eb="353">
      <t>ナヤ</t>
    </rPh>
    <rPh sb="354" eb="355">
      <t>ナカ</t>
    </rPh>
    <rPh sb="357" eb="359">
      <t>サッコン</t>
    </rPh>
    <rPh sb="360" eb="362">
      <t>チンア</t>
    </rPh>
    <rPh sb="363" eb="364">
      <t>トウ</t>
    </rPh>
    <rPh sb="365" eb="366">
      <t>タン</t>
    </rPh>
    <rPh sb="367" eb="368">
      <t>ハッ</t>
    </rPh>
    <rPh sb="370" eb="373">
      <t>キュウヨヒ</t>
    </rPh>
    <rPh sb="374" eb="376">
      <t>ゾウカ</t>
    </rPh>
    <rPh sb="383" eb="384">
      <t>オオ</t>
    </rPh>
    <rPh sb="387" eb="389">
      <t>キンネン</t>
    </rPh>
    <rPh sb="390" eb="392">
      <t>イチブ</t>
    </rPh>
    <rPh sb="392" eb="394">
      <t>ギョウム</t>
    </rPh>
    <rPh sb="395" eb="397">
      <t>ミンカン</t>
    </rPh>
    <rPh sb="397" eb="399">
      <t>イタク</t>
    </rPh>
    <rPh sb="400" eb="401">
      <t>スス</t>
    </rPh>
    <rPh sb="408" eb="410">
      <t>イギョウ</t>
    </rPh>
    <rPh sb="410" eb="412">
      <t>シュウエキ</t>
    </rPh>
    <rPh sb="413" eb="414">
      <t>シ</t>
    </rPh>
    <rPh sb="416" eb="419">
      <t>イタクリョウ</t>
    </rPh>
    <rPh sb="420" eb="422">
      <t>ワリアイ</t>
    </rPh>
    <rPh sb="423" eb="425">
      <t>チュウシ</t>
    </rPh>
    <rPh sb="427" eb="429">
      <t>ヒツヨウ</t>
    </rPh>
    <rPh sb="435" eb="438">
      <t>ザイリョウヒ</t>
    </rPh>
    <rPh sb="438" eb="439">
      <t>タイ</t>
    </rPh>
    <rPh sb="439" eb="445">
      <t>イギョウシュウエキヒリツ</t>
    </rPh>
    <rPh sb="446" eb="448">
      <t>ルイジ</t>
    </rPh>
    <rPh sb="448" eb="450">
      <t>ダンタイ</t>
    </rPh>
    <rPh sb="452" eb="454">
      <t>テイイ</t>
    </rPh>
    <rPh sb="458" eb="460">
      <t>テキセイ</t>
    </rPh>
    <rPh sb="460" eb="462">
      <t>スイジュン</t>
    </rPh>
    <rPh sb="463" eb="465">
      <t>ハンイ</t>
    </rPh>
    <rPh sb="466" eb="468">
      <t>ヒョウカ</t>
    </rPh>
    <rPh sb="472" eb="474">
      <t>サッコン</t>
    </rPh>
    <rPh sb="475" eb="477">
      <t>ブッカ</t>
    </rPh>
    <rPh sb="477" eb="479">
      <t>コウトウ</t>
    </rPh>
    <rPh sb="480" eb="482">
      <t>シュジュツ</t>
    </rPh>
    <rPh sb="482" eb="484">
      <t>ケンスウ</t>
    </rPh>
    <rPh sb="485" eb="487">
      <t>ゾウカ</t>
    </rPh>
    <rPh sb="487" eb="488">
      <t>トウ</t>
    </rPh>
    <rPh sb="489" eb="490">
      <t>トモナ</t>
    </rPh>
    <rPh sb="491" eb="494">
      <t>ザイリョウヒ</t>
    </rPh>
    <rPh sb="495" eb="497">
      <t>ゾウカ</t>
    </rPh>
    <rPh sb="498" eb="500">
      <t>ケネン</t>
    </rPh>
    <rPh sb="507" eb="510">
      <t>ザイリョウヒ</t>
    </rPh>
    <rPh sb="514" eb="515">
      <t>ノ</t>
    </rPh>
    <rPh sb="521" eb="524">
      <t>ザイリョウヒ</t>
    </rPh>
    <rPh sb="525" eb="527">
      <t>カカク</t>
    </rPh>
    <rPh sb="527" eb="529">
      <t>コウショウ</t>
    </rPh>
    <rPh sb="532" eb="533">
      <t>カク</t>
    </rPh>
    <rPh sb="533" eb="535">
      <t>トリクミ</t>
    </rPh>
    <rPh sb="536" eb="537">
      <t>コウ</t>
    </rPh>
    <rPh sb="538" eb="539">
      <t>ソウ</t>
    </rPh>
    <rPh sb="540" eb="542">
      <t>イッテイ</t>
    </rPh>
    <rPh sb="543" eb="545">
      <t>コウカ</t>
    </rPh>
    <phoneticPr fontId="5"/>
  </si>
  <si>
    <t>　令和6年度はコロナ禍の影響は完全に薄れ、通常の診療体制下における病院経営の実態が浮き彫りとなった。前年までの空床確保料が消滅したと同時に、診療収益の伸び悩み、さらには物価高、賃金の引上げが追い打ちとなり、5年ぶりの経常赤字を計上するに至った。収益が伸び悩む一方で、費用全体は増加傾向にあり、経営状況を示す各指標においても軒並み悪化がみられた。
　給与費をはじめとする費用の増加傾向は当面続くことが想定される中で、現状に見合った収益を確保することが求められている。人口減・少子高齢化による患者需要の変化に加え、病院収入の大半が公定価格である診療報酬に頼らざるを得ない構造的な問題にも向き合う必要があるが、将来持続可能な病院経営を維持していくために、今何ができるのか、立ち止まって考える時期に差し掛かっている。
 一方、固定資産の保有状況等に目を向けると、類似病院との比較において適正水準の範囲内ではあるものの、平成24年度の新病院稼働から未整備の旧館の改修、医療機器の更新時期を迎えており、今後は財政面も睨みながら、慎重な検討が求められる。
　全国的に公立病院が経営難に見舞われる中、当院もその例外ではなく、当面は厳しい経営状況が想定される。令和5年4月に策定した経営強化プランにおいては病院の将来あるべき姿、経営方針、中長期計画を示してきた。院内に定着してきた「経営・財務マネジメント強化事業」による各種取組みの確実な実行、さらには人材不足等に対応するため「医療DX」を加速的に推進し、直面する経営難に病院一丸となって邁進していきたい。</t>
    <rPh sb="1" eb="3">
      <t>レイワ</t>
    </rPh>
    <rPh sb="4" eb="6">
      <t>ネンド</t>
    </rPh>
    <rPh sb="10" eb="11">
      <t>カ</t>
    </rPh>
    <rPh sb="12" eb="14">
      <t>エイキョウ</t>
    </rPh>
    <rPh sb="15" eb="17">
      <t>カンゼン</t>
    </rPh>
    <rPh sb="18" eb="19">
      <t>ウス</t>
    </rPh>
    <rPh sb="21" eb="23">
      <t>ツウジョウ</t>
    </rPh>
    <rPh sb="24" eb="26">
      <t>シンリョウ</t>
    </rPh>
    <rPh sb="26" eb="28">
      <t>タイセイ</t>
    </rPh>
    <rPh sb="28" eb="29">
      <t>シタ</t>
    </rPh>
    <rPh sb="33" eb="37">
      <t>ビョウインケイエイ</t>
    </rPh>
    <rPh sb="38" eb="40">
      <t>ジッタイ</t>
    </rPh>
    <rPh sb="41" eb="42">
      <t>ウ</t>
    </rPh>
    <rPh sb="43" eb="44">
      <t>ボ</t>
    </rPh>
    <rPh sb="50" eb="52">
      <t>ゼンネン</t>
    </rPh>
    <rPh sb="55" eb="57">
      <t>クウショウ</t>
    </rPh>
    <rPh sb="57" eb="59">
      <t>カクホ</t>
    </rPh>
    <rPh sb="59" eb="60">
      <t>リョウ</t>
    </rPh>
    <rPh sb="61" eb="63">
      <t>ショウメツ</t>
    </rPh>
    <rPh sb="66" eb="68">
      <t>ドウジ</t>
    </rPh>
    <rPh sb="70" eb="72">
      <t>シンリョウ</t>
    </rPh>
    <rPh sb="72" eb="74">
      <t>シュウエキ</t>
    </rPh>
    <rPh sb="75" eb="76">
      <t>ノ</t>
    </rPh>
    <rPh sb="77" eb="78">
      <t>ナヤ</t>
    </rPh>
    <rPh sb="84" eb="87">
      <t>ブッカダカ</t>
    </rPh>
    <rPh sb="88" eb="90">
      <t>チンギン</t>
    </rPh>
    <rPh sb="91" eb="92">
      <t>ヒ</t>
    </rPh>
    <rPh sb="92" eb="93">
      <t>ア</t>
    </rPh>
    <rPh sb="95" eb="96">
      <t>オ</t>
    </rPh>
    <rPh sb="97" eb="98">
      <t>ウ</t>
    </rPh>
    <rPh sb="104" eb="105">
      <t>ネン</t>
    </rPh>
    <rPh sb="108" eb="110">
      <t>ケイジョウ</t>
    </rPh>
    <rPh sb="110" eb="112">
      <t>アカジ</t>
    </rPh>
    <rPh sb="113" eb="115">
      <t>ケイジョウ</t>
    </rPh>
    <rPh sb="118" eb="119">
      <t>イタ</t>
    </rPh>
    <rPh sb="122" eb="124">
      <t>シュウエキ</t>
    </rPh>
    <rPh sb="125" eb="126">
      <t>ノ</t>
    </rPh>
    <rPh sb="127" eb="128">
      <t>ナヤ</t>
    </rPh>
    <rPh sb="129" eb="131">
      <t>イッポウ</t>
    </rPh>
    <rPh sb="133" eb="135">
      <t>ヒヨウ</t>
    </rPh>
    <rPh sb="135" eb="137">
      <t>ゼンタイ</t>
    </rPh>
    <rPh sb="138" eb="142">
      <t>ゾウカケイコウ</t>
    </rPh>
    <rPh sb="146" eb="148">
      <t>ケイエイ</t>
    </rPh>
    <rPh sb="148" eb="150">
      <t>ジョウキョウ</t>
    </rPh>
    <rPh sb="151" eb="152">
      <t>シメ</t>
    </rPh>
    <rPh sb="153" eb="156">
      <t>カクシヒョウ</t>
    </rPh>
    <rPh sb="161" eb="163">
      <t>ノキナ</t>
    </rPh>
    <rPh sb="164" eb="166">
      <t>アッカ</t>
    </rPh>
    <rPh sb="174" eb="177">
      <t>キュウヨヒ</t>
    </rPh>
    <rPh sb="184" eb="186">
      <t>ヒヨウ</t>
    </rPh>
    <rPh sb="187" eb="189">
      <t>ゾウカ</t>
    </rPh>
    <rPh sb="189" eb="191">
      <t>ケイコウ</t>
    </rPh>
    <rPh sb="192" eb="194">
      <t>トウメン</t>
    </rPh>
    <rPh sb="194" eb="195">
      <t>ツヅ</t>
    </rPh>
    <rPh sb="199" eb="201">
      <t>ソウテイ</t>
    </rPh>
    <rPh sb="204" eb="205">
      <t>ナカ</t>
    </rPh>
    <rPh sb="207" eb="209">
      <t>ゲンジョウ</t>
    </rPh>
    <rPh sb="210" eb="212">
      <t>ミア</t>
    </rPh>
    <rPh sb="214" eb="216">
      <t>シュウエキ</t>
    </rPh>
    <rPh sb="217" eb="219">
      <t>カクホ</t>
    </rPh>
    <rPh sb="224" eb="225">
      <t>モト</t>
    </rPh>
    <rPh sb="232" eb="234">
      <t>ジンコウ</t>
    </rPh>
    <rPh sb="236" eb="238">
      <t>ショウシ</t>
    </rPh>
    <rPh sb="238" eb="240">
      <t>コウレイ</t>
    </rPh>
    <rPh sb="252" eb="253">
      <t>クワ</t>
    </rPh>
    <rPh sb="255" eb="257">
      <t>ビョウイン</t>
    </rPh>
    <rPh sb="257" eb="259">
      <t>シュウニュウ</t>
    </rPh>
    <rPh sb="260" eb="262">
      <t>タイハン</t>
    </rPh>
    <rPh sb="263" eb="265">
      <t>コウテイ</t>
    </rPh>
    <rPh sb="265" eb="267">
      <t>カカク</t>
    </rPh>
    <rPh sb="270" eb="274">
      <t>シンrnヨウホウシュウ</t>
    </rPh>
    <rPh sb="275" eb="276">
      <t>タヨ</t>
    </rPh>
    <rPh sb="280" eb="281">
      <t>エ</t>
    </rPh>
    <rPh sb="283" eb="286">
      <t>コウゾウテキ</t>
    </rPh>
    <rPh sb="287" eb="289">
      <t>モンダイ</t>
    </rPh>
    <rPh sb="291" eb="292">
      <t>ム</t>
    </rPh>
    <rPh sb="293" eb="294">
      <t>ア</t>
    </rPh>
    <rPh sb="295" eb="297">
      <t>ヒツヨウ</t>
    </rPh>
    <rPh sb="302" eb="304">
      <t>ショウライ</t>
    </rPh>
    <rPh sb="304" eb="306">
      <t>ジゾク</t>
    </rPh>
    <rPh sb="306" eb="308">
      <t>カノウ</t>
    </rPh>
    <rPh sb="309" eb="313">
      <t>ビョウインケイエイ</t>
    </rPh>
    <rPh sb="314" eb="316">
      <t>イジ</t>
    </rPh>
    <rPh sb="324" eb="325">
      <t>イマ</t>
    </rPh>
    <rPh sb="325" eb="326">
      <t>ナニ</t>
    </rPh>
    <rPh sb="333" eb="334">
      <t>タ</t>
    </rPh>
    <rPh sb="335" eb="336">
      <t>ド</t>
    </rPh>
    <rPh sb="339" eb="340">
      <t>カンガ</t>
    </rPh>
    <rPh sb="342" eb="344">
      <t>ジキ</t>
    </rPh>
    <rPh sb="345" eb="346">
      <t>サ</t>
    </rPh>
    <rPh sb="347" eb="348">
      <t>カ</t>
    </rPh>
    <rPh sb="356" eb="358">
      <t>イッポウ</t>
    </rPh>
    <rPh sb="359" eb="363">
      <t>コテイシサン</t>
    </rPh>
    <rPh sb="364" eb="366">
      <t>ホユウ</t>
    </rPh>
    <rPh sb="366" eb="368">
      <t>ジョウキョウ</t>
    </rPh>
    <rPh sb="368" eb="369">
      <t>トウ</t>
    </rPh>
    <rPh sb="370" eb="371">
      <t>メ</t>
    </rPh>
    <rPh sb="372" eb="373">
      <t>ム</t>
    </rPh>
    <rPh sb="377" eb="379">
      <t>ルイジ</t>
    </rPh>
    <rPh sb="379" eb="381">
      <t>ビョウイン</t>
    </rPh>
    <rPh sb="383" eb="385">
      <t>ヒカク</t>
    </rPh>
    <rPh sb="389" eb="391">
      <t>テキセイ</t>
    </rPh>
    <rPh sb="391" eb="393">
      <t>スイジュン</t>
    </rPh>
    <rPh sb="394" eb="396">
      <t>ハンイ</t>
    </rPh>
    <rPh sb="405" eb="407">
      <t>ヘイセイ</t>
    </rPh>
    <rPh sb="409" eb="411">
      <t>ネンド</t>
    </rPh>
    <rPh sb="412" eb="413">
      <t>シン</t>
    </rPh>
    <rPh sb="413" eb="415">
      <t>ビョウイン</t>
    </rPh>
    <rPh sb="415" eb="417">
      <t>カドウ</t>
    </rPh>
    <rPh sb="419" eb="422">
      <t>ミセイビ</t>
    </rPh>
    <rPh sb="423" eb="425">
      <t>キュウカン</t>
    </rPh>
    <rPh sb="426" eb="428">
      <t>カイシュウ</t>
    </rPh>
    <rPh sb="429" eb="433">
      <t>イリョウキキ</t>
    </rPh>
    <rPh sb="434" eb="436">
      <t>コウシン</t>
    </rPh>
    <rPh sb="436" eb="438">
      <t>ジキ</t>
    </rPh>
    <rPh sb="439" eb="440">
      <t>ムカ</t>
    </rPh>
    <rPh sb="445" eb="447">
      <t>コンゴ</t>
    </rPh>
    <rPh sb="448" eb="451">
      <t>ザイセイメン</t>
    </rPh>
    <rPh sb="452" eb="453">
      <t>ニラ</t>
    </rPh>
    <rPh sb="458" eb="460">
      <t>シンチョウ</t>
    </rPh>
    <rPh sb="461" eb="463">
      <t>ケントウ</t>
    </rPh>
    <rPh sb="464" eb="465">
      <t>モト</t>
    </rPh>
    <rPh sb="472" eb="475">
      <t>ゼンコクテキ</t>
    </rPh>
    <rPh sb="476" eb="480">
      <t>コウリツビョウイン</t>
    </rPh>
    <rPh sb="481" eb="484">
      <t>ケイエイナン</t>
    </rPh>
    <rPh sb="485" eb="487">
      <t>ミマ</t>
    </rPh>
    <rPh sb="490" eb="491">
      <t>ナカ</t>
    </rPh>
    <rPh sb="492" eb="494">
      <t>トウイン</t>
    </rPh>
    <rPh sb="497" eb="499">
      <t>レイガイ</t>
    </rPh>
    <rPh sb="504" eb="506">
      <t>トウメン</t>
    </rPh>
    <rPh sb="507" eb="508">
      <t>キビ</t>
    </rPh>
    <rPh sb="510" eb="512">
      <t>ケイエイ</t>
    </rPh>
    <rPh sb="512" eb="514">
      <t>ジョウキョウ</t>
    </rPh>
    <rPh sb="515" eb="517">
      <t>ソウテイ</t>
    </rPh>
    <rPh sb="521" eb="523">
      <t>レイワ</t>
    </rPh>
    <rPh sb="524" eb="525">
      <t>ネン</t>
    </rPh>
    <rPh sb="526" eb="527">
      <t>ガツ</t>
    </rPh>
    <rPh sb="528" eb="530">
      <t>サクテイ</t>
    </rPh>
    <rPh sb="532" eb="534">
      <t>ケイエイ</t>
    </rPh>
    <rPh sb="534" eb="536">
      <t>キョウカ</t>
    </rPh>
    <rPh sb="544" eb="546">
      <t>ビョウイン</t>
    </rPh>
    <rPh sb="547" eb="549">
      <t>ショウライ</t>
    </rPh>
    <rPh sb="553" eb="554">
      <t>スガタ</t>
    </rPh>
    <rPh sb="555" eb="557">
      <t>ケイエイ</t>
    </rPh>
    <rPh sb="557" eb="559">
      <t>ホウシン</t>
    </rPh>
    <rPh sb="560" eb="563">
      <t>チュウチョウキ</t>
    </rPh>
    <rPh sb="563" eb="565">
      <t>ケイカク</t>
    </rPh>
    <rPh sb="566" eb="567">
      <t>シメ</t>
    </rPh>
    <rPh sb="572" eb="574">
      <t>インナイ</t>
    </rPh>
    <rPh sb="575" eb="577">
      <t>テイチャク</t>
    </rPh>
    <rPh sb="582" eb="584">
      <t>ケイエイ</t>
    </rPh>
    <rPh sb="585" eb="587">
      <t>ザイム</t>
    </rPh>
    <rPh sb="593" eb="597">
      <t>キョウカジギョウ</t>
    </rPh>
    <rPh sb="601" eb="603">
      <t>カクシュ</t>
    </rPh>
    <rPh sb="603" eb="605">
      <t>トリクミ</t>
    </rPh>
    <rPh sb="607" eb="609">
      <t>カクジツ</t>
    </rPh>
    <rPh sb="610" eb="612">
      <t>ジッコウ</t>
    </rPh>
    <rPh sb="617" eb="619">
      <t>ジンザイ</t>
    </rPh>
    <rPh sb="619" eb="621">
      <t>フソク</t>
    </rPh>
    <rPh sb="621" eb="622">
      <t>トウ</t>
    </rPh>
    <rPh sb="623" eb="625">
      <t>タイオウ</t>
    </rPh>
    <rPh sb="630" eb="632">
      <t>イリョウ</t>
    </rPh>
    <rPh sb="636" eb="639">
      <t>カソクテキ</t>
    </rPh>
    <rPh sb="640" eb="642">
      <t>スイシン</t>
    </rPh>
    <rPh sb="644" eb="646">
      <t>チョクメン</t>
    </rPh>
    <rPh sb="648" eb="651">
      <t>ケイエイナン</t>
    </rPh>
    <rPh sb="652" eb="654">
      <t>ビョウイン</t>
    </rPh>
    <rPh sb="654" eb="656">
      <t>イチガン</t>
    </rPh>
    <rPh sb="660" eb="662">
      <t>マイシン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</si>
</sst>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79.099999999999994</c:v>
                </c:pt>
                <c:pt idx="1">
                  <c:v>69</c:v>
                </c:pt>
                <c:pt idx="2">
                  <c:v>74.900000000000006</c:v>
                </c:pt>
                <c:pt idx="3">
                  <c:v>79.8</c:v>
                </c:pt>
                <c:pt idx="4">
                  <c:v>80.400000000000006</c:v>
                </c:pt>
              </c:numCache>
            </c:numRef>
          </c:val>
          <c:extLst>
            <c:ext xmlns:c16="http://schemas.microsoft.com/office/drawing/2014/chart" uri="{C3380CC4-5D6E-409C-BE32-E72D297353CC}">
              <c16:uniqueId val="{00000000-9E95-4B2B-9799-AAC524E7C02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64.7</c:v>
                </c:pt>
                <c:pt idx="4">
                  <c:v>67.900000000000006</c:v>
                </c:pt>
              </c:numCache>
            </c:numRef>
          </c:val>
          <c:smooth val="0"/>
          <c:extLst>
            <c:ext xmlns:c16="http://schemas.microsoft.com/office/drawing/2014/chart" uri="{C3380CC4-5D6E-409C-BE32-E72D297353CC}">
              <c16:uniqueId val="{00000001-9E95-4B2B-9799-AAC524E7C02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11278</c:v>
                </c:pt>
                <c:pt idx="1">
                  <c:v>11529</c:v>
                </c:pt>
                <c:pt idx="2">
                  <c:v>11712</c:v>
                </c:pt>
                <c:pt idx="3">
                  <c:v>11982</c:v>
                </c:pt>
                <c:pt idx="4">
                  <c:v>11716</c:v>
                </c:pt>
              </c:numCache>
            </c:numRef>
          </c:val>
          <c:extLst>
            <c:ext xmlns:c16="http://schemas.microsoft.com/office/drawing/2014/chart" uri="{C3380CC4-5D6E-409C-BE32-E72D297353CC}">
              <c16:uniqueId val="{00000000-12A1-4CD5-B3BA-2A954519BB9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11652</c:v>
                </c:pt>
                <c:pt idx="4">
                  <c:v>11744</c:v>
                </c:pt>
              </c:numCache>
            </c:numRef>
          </c:val>
          <c:smooth val="0"/>
          <c:extLst>
            <c:ext xmlns:c16="http://schemas.microsoft.com/office/drawing/2014/chart" uri="{C3380CC4-5D6E-409C-BE32-E72D297353CC}">
              <c16:uniqueId val="{00000001-12A1-4CD5-B3BA-2A954519BB9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39021</c:v>
                </c:pt>
                <c:pt idx="1">
                  <c:v>41974</c:v>
                </c:pt>
                <c:pt idx="2">
                  <c:v>42707</c:v>
                </c:pt>
                <c:pt idx="3">
                  <c:v>46555</c:v>
                </c:pt>
                <c:pt idx="4">
                  <c:v>46467</c:v>
                </c:pt>
              </c:numCache>
            </c:numRef>
          </c:val>
          <c:extLst>
            <c:ext xmlns:c16="http://schemas.microsoft.com/office/drawing/2014/chart" uri="{C3380CC4-5D6E-409C-BE32-E72D297353CC}">
              <c16:uniqueId val="{00000000-5C3D-4B3C-9745-91D9ED966B1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41075</c:v>
                </c:pt>
                <c:pt idx="4">
                  <c:v>41859</c:v>
                </c:pt>
              </c:numCache>
            </c:numRef>
          </c:val>
          <c:smooth val="0"/>
          <c:extLst>
            <c:ext xmlns:c16="http://schemas.microsoft.com/office/drawing/2014/chart" uri="{C3380CC4-5D6E-409C-BE32-E72D297353CC}">
              <c16:uniqueId val="{00000001-5C3D-4B3C-9745-91D9ED966B1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80.099999999999994</c:v>
                </c:pt>
                <c:pt idx="1">
                  <c:v>49.9</c:v>
                </c:pt>
                <c:pt idx="2">
                  <c:v>27.3</c:v>
                </c:pt>
                <c:pt idx="3">
                  <c:v>21.5</c:v>
                </c:pt>
                <c:pt idx="4">
                  <c:v>25.7</c:v>
                </c:pt>
              </c:numCache>
            </c:numRef>
          </c:val>
          <c:extLst>
            <c:ext xmlns:c16="http://schemas.microsoft.com/office/drawing/2014/chart" uri="{C3380CC4-5D6E-409C-BE32-E72D297353CC}">
              <c16:uniqueId val="{00000000-EEAE-4B3D-9EAB-DC6A07F896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121.9</c:v>
                </c:pt>
                <c:pt idx="4">
                  <c:v>114.5</c:v>
                </c:pt>
              </c:numCache>
            </c:numRef>
          </c:val>
          <c:smooth val="0"/>
          <c:extLst>
            <c:ext xmlns:c16="http://schemas.microsoft.com/office/drawing/2014/chart" uri="{C3380CC4-5D6E-409C-BE32-E72D297353CC}">
              <c16:uniqueId val="{00000001-EEAE-4B3D-9EAB-DC6A07F896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86.7</c:v>
                </c:pt>
                <c:pt idx="1">
                  <c:v>82.7</c:v>
                </c:pt>
                <c:pt idx="2">
                  <c:v>85</c:v>
                </c:pt>
                <c:pt idx="3">
                  <c:v>88.5</c:v>
                </c:pt>
                <c:pt idx="4">
                  <c:v>86</c:v>
                </c:pt>
              </c:numCache>
            </c:numRef>
          </c:val>
          <c:extLst>
            <c:ext xmlns:c16="http://schemas.microsoft.com/office/drawing/2014/chart" uri="{C3380CC4-5D6E-409C-BE32-E72D297353CC}">
              <c16:uniqueId val="{00000000-6169-48D7-A19F-D7A61FF92F4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77.5</c:v>
                </c:pt>
                <c:pt idx="4">
                  <c:v>76</c:v>
                </c:pt>
              </c:numCache>
            </c:numRef>
          </c:val>
          <c:smooth val="0"/>
          <c:extLst>
            <c:ext xmlns:c16="http://schemas.microsoft.com/office/drawing/2014/chart" uri="{C3380CC4-5D6E-409C-BE32-E72D297353CC}">
              <c16:uniqueId val="{00000001-6169-48D7-A19F-D7A61FF92F4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88.8</c:v>
                </c:pt>
                <c:pt idx="1">
                  <c:v>84.5</c:v>
                </c:pt>
                <c:pt idx="2">
                  <c:v>86.7</c:v>
                </c:pt>
                <c:pt idx="3">
                  <c:v>90</c:v>
                </c:pt>
                <c:pt idx="4">
                  <c:v>87.5</c:v>
                </c:pt>
              </c:numCache>
            </c:numRef>
          </c:val>
          <c:extLst>
            <c:ext xmlns:c16="http://schemas.microsoft.com/office/drawing/2014/chart" uri="{C3380CC4-5D6E-409C-BE32-E72D297353CC}">
              <c16:uniqueId val="{00000000-9ECA-4182-8307-2A2A349B380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c:v>
                </c:pt>
                <c:pt idx="4">
                  <c:v>79.7</c:v>
                </c:pt>
              </c:numCache>
            </c:numRef>
          </c:val>
          <c:smooth val="0"/>
          <c:extLst>
            <c:ext xmlns:c16="http://schemas.microsoft.com/office/drawing/2014/chart" uri="{C3380CC4-5D6E-409C-BE32-E72D297353CC}">
              <c16:uniqueId val="{00000001-9ECA-4182-8307-2A2A349B380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c:v>
                </c:pt>
                <c:pt idx="1">
                  <c:v>125.1</c:v>
                </c:pt>
                <c:pt idx="2">
                  <c:v>114</c:v>
                </c:pt>
                <c:pt idx="3">
                  <c:v>101</c:v>
                </c:pt>
                <c:pt idx="4">
                  <c:v>96.1</c:v>
                </c:pt>
              </c:numCache>
            </c:numRef>
          </c:val>
          <c:extLst>
            <c:ext xmlns:c16="http://schemas.microsoft.com/office/drawing/2014/chart" uri="{C3380CC4-5D6E-409C-BE32-E72D297353CC}">
              <c16:uniqueId val="{00000000-8699-41C6-977E-7D9C531D523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96.3</c:v>
                </c:pt>
                <c:pt idx="4">
                  <c:v>93</c:v>
                </c:pt>
              </c:numCache>
            </c:numRef>
          </c:val>
          <c:smooth val="0"/>
          <c:extLst>
            <c:ext xmlns:c16="http://schemas.microsoft.com/office/drawing/2014/chart" uri="{C3380CC4-5D6E-409C-BE32-E72D297353CC}">
              <c16:uniqueId val="{00000001-8699-41C6-977E-7D9C531D523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40.299999999999997</c:v>
                </c:pt>
                <c:pt idx="1">
                  <c:v>41</c:v>
                </c:pt>
                <c:pt idx="2">
                  <c:v>42.9</c:v>
                </c:pt>
                <c:pt idx="3">
                  <c:v>44.1</c:v>
                </c:pt>
                <c:pt idx="4">
                  <c:v>46.3</c:v>
                </c:pt>
              </c:numCache>
            </c:numRef>
          </c:val>
          <c:extLst>
            <c:ext xmlns:c16="http://schemas.microsoft.com/office/drawing/2014/chart" uri="{C3380CC4-5D6E-409C-BE32-E72D297353CC}">
              <c16:uniqueId val="{00000000-9817-4C72-92BF-C1D4614DAEF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59.1</c:v>
                </c:pt>
                <c:pt idx="4">
                  <c:v>60</c:v>
                </c:pt>
              </c:numCache>
            </c:numRef>
          </c:val>
          <c:smooth val="0"/>
          <c:extLst>
            <c:ext xmlns:c16="http://schemas.microsoft.com/office/drawing/2014/chart" uri="{C3380CC4-5D6E-409C-BE32-E72D297353CC}">
              <c16:uniqueId val="{00000001-9817-4C72-92BF-C1D4614DAEF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78.3</c:v>
                </c:pt>
                <c:pt idx="1">
                  <c:v>73.400000000000006</c:v>
                </c:pt>
                <c:pt idx="2">
                  <c:v>73</c:v>
                </c:pt>
                <c:pt idx="3">
                  <c:v>71.400000000000006</c:v>
                </c:pt>
                <c:pt idx="4">
                  <c:v>73.5</c:v>
                </c:pt>
              </c:numCache>
            </c:numRef>
          </c:val>
          <c:extLst>
            <c:ext xmlns:c16="http://schemas.microsoft.com/office/drawing/2014/chart" uri="{C3380CC4-5D6E-409C-BE32-E72D297353CC}">
              <c16:uniqueId val="{00000000-19B2-4962-9802-6938219F188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72.2</c:v>
                </c:pt>
                <c:pt idx="4">
                  <c:v>72.400000000000006</c:v>
                </c:pt>
              </c:numCache>
            </c:numRef>
          </c:val>
          <c:smooth val="0"/>
          <c:extLst>
            <c:ext xmlns:c16="http://schemas.microsoft.com/office/drawing/2014/chart" uri="{C3380CC4-5D6E-409C-BE32-E72D297353CC}">
              <c16:uniqueId val="{00000001-19B2-4962-9802-6938219F188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33524346</c:v>
                </c:pt>
                <c:pt idx="1">
                  <c:v>33493019</c:v>
                </c:pt>
                <c:pt idx="2">
                  <c:v>33832625</c:v>
                </c:pt>
                <c:pt idx="3">
                  <c:v>35196171</c:v>
                </c:pt>
                <c:pt idx="4">
                  <c:v>35233050</c:v>
                </c:pt>
              </c:numCache>
            </c:numRef>
          </c:val>
          <c:extLst>
            <c:ext xmlns:c16="http://schemas.microsoft.com/office/drawing/2014/chart" uri="{C3380CC4-5D6E-409C-BE32-E72D297353CC}">
              <c16:uniqueId val="{00000000-2066-4879-9415-11C9063A790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45484013</c:v>
                </c:pt>
                <c:pt idx="4">
                  <c:v>48248884</c:v>
                </c:pt>
              </c:numCache>
            </c:numRef>
          </c:val>
          <c:smooth val="0"/>
          <c:extLst>
            <c:ext xmlns:c16="http://schemas.microsoft.com/office/drawing/2014/chart" uri="{C3380CC4-5D6E-409C-BE32-E72D297353CC}">
              <c16:uniqueId val="{00000001-2066-4879-9415-11C9063A790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12.5</c:v>
                </c:pt>
                <c:pt idx="1">
                  <c:v>13.1</c:v>
                </c:pt>
                <c:pt idx="2">
                  <c:v>15.3</c:v>
                </c:pt>
                <c:pt idx="3">
                  <c:v>14.4</c:v>
                </c:pt>
                <c:pt idx="4">
                  <c:v>14.4</c:v>
                </c:pt>
              </c:numCache>
            </c:numRef>
          </c:val>
          <c:extLst>
            <c:ext xmlns:c16="http://schemas.microsoft.com/office/drawing/2014/chart" uri="{C3380CC4-5D6E-409C-BE32-E72D297353CC}">
              <c16:uniqueId val="{00000000-7EC7-4E9F-906D-72836F38728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18</c:v>
                </c:pt>
                <c:pt idx="4">
                  <c:v>18.100000000000001</c:v>
                </c:pt>
              </c:numCache>
            </c:numRef>
          </c:val>
          <c:smooth val="0"/>
          <c:extLst>
            <c:ext xmlns:c16="http://schemas.microsoft.com/office/drawing/2014/chart" uri="{C3380CC4-5D6E-409C-BE32-E72D297353CC}">
              <c16:uniqueId val="{00000001-7EC7-4E9F-906D-72836F38728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c:v>
                </c:pt>
                <c:pt idx="1">
                  <c:v>67.900000000000006</c:v>
                </c:pt>
                <c:pt idx="2">
                  <c:v>64.8</c:v>
                </c:pt>
                <c:pt idx="3">
                  <c:v>63</c:v>
                </c:pt>
                <c:pt idx="4">
                  <c:v>66.599999999999994</c:v>
                </c:pt>
              </c:numCache>
            </c:numRef>
          </c:val>
          <c:extLst>
            <c:ext xmlns:c16="http://schemas.microsoft.com/office/drawing/2014/chart" uri="{C3380CC4-5D6E-409C-BE32-E72D297353CC}">
              <c16:uniqueId val="{00000000-0B65-4135-A269-768CA80277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68.099999999999994</c:v>
                </c:pt>
                <c:pt idx="4">
                  <c:v>69.2</c:v>
                </c:pt>
              </c:numCache>
            </c:numRef>
          </c:val>
          <c:smooth val="0"/>
          <c:extLst>
            <c:ext xmlns:c16="http://schemas.microsoft.com/office/drawing/2014/chart" uri="{C3380CC4-5D6E-409C-BE32-E72D297353CC}">
              <c16:uniqueId val="{00000001-0B65-4135-A269-768CA80277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大分県国東市　国東市民病院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145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50</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へ 災</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199</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25074</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15845</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134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46</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180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15">
      <c r="A33" s="2"/>
      <c r="B33" s="14"/>
      <c r="D33" s="2"/>
      <c r="E33" s="2"/>
      <c r="F33" s="2"/>
      <c r="G33" s="65" t="s">
        <v>58</v>
      </c>
      <c r="H33" s="65"/>
      <c r="I33" s="65"/>
      <c r="J33" s="65"/>
      <c r="K33" s="65"/>
      <c r="L33" s="65"/>
      <c r="M33" s="65"/>
      <c r="N33" s="65"/>
      <c r="O33" s="65"/>
      <c r="P33" s="69">
        <f>データ!AI7</f>
        <v>112</v>
      </c>
      <c r="Q33" s="70"/>
      <c r="R33" s="70"/>
      <c r="S33" s="70"/>
      <c r="T33" s="70"/>
      <c r="U33" s="70"/>
      <c r="V33" s="70"/>
      <c r="W33" s="70"/>
      <c r="X33" s="70"/>
      <c r="Y33" s="70"/>
      <c r="Z33" s="70"/>
      <c r="AA33" s="70"/>
      <c r="AB33" s="70"/>
      <c r="AC33" s="70"/>
      <c r="AD33" s="71"/>
      <c r="AE33" s="69">
        <f>データ!AJ7</f>
        <v>125.1</v>
      </c>
      <c r="AF33" s="70"/>
      <c r="AG33" s="70"/>
      <c r="AH33" s="70"/>
      <c r="AI33" s="70"/>
      <c r="AJ33" s="70"/>
      <c r="AK33" s="70"/>
      <c r="AL33" s="70"/>
      <c r="AM33" s="70"/>
      <c r="AN33" s="70"/>
      <c r="AO33" s="70"/>
      <c r="AP33" s="70"/>
      <c r="AQ33" s="70"/>
      <c r="AR33" s="70"/>
      <c r="AS33" s="71"/>
      <c r="AT33" s="69">
        <f>データ!AK7</f>
        <v>114</v>
      </c>
      <c r="AU33" s="70"/>
      <c r="AV33" s="70"/>
      <c r="AW33" s="70"/>
      <c r="AX33" s="70"/>
      <c r="AY33" s="70"/>
      <c r="AZ33" s="70"/>
      <c r="BA33" s="70"/>
      <c r="BB33" s="70"/>
      <c r="BC33" s="70"/>
      <c r="BD33" s="70"/>
      <c r="BE33" s="70"/>
      <c r="BF33" s="70"/>
      <c r="BG33" s="70"/>
      <c r="BH33" s="71"/>
      <c r="BI33" s="69">
        <f>データ!AL7</f>
        <v>101</v>
      </c>
      <c r="BJ33" s="70"/>
      <c r="BK33" s="70"/>
      <c r="BL33" s="70"/>
      <c r="BM33" s="70"/>
      <c r="BN33" s="70"/>
      <c r="BO33" s="70"/>
      <c r="BP33" s="70"/>
      <c r="BQ33" s="70"/>
      <c r="BR33" s="70"/>
      <c r="BS33" s="70"/>
      <c r="BT33" s="70"/>
      <c r="BU33" s="70"/>
      <c r="BV33" s="70"/>
      <c r="BW33" s="71"/>
      <c r="BX33" s="69">
        <f>データ!AM7</f>
        <v>96.1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88.8</v>
      </c>
      <c r="DE33" s="70"/>
      <c r="DF33" s="70"/>
      <c r="DG33" s="70"/>
      <c r="DH33" s="70"/>
      <c r="DI33" s="70"/>
      <c r="DJ33" s="70"/>
      <c r="DK33" s="70"/>
      <c r="DL33" s="70"/>
      <c r="DM33" s="70"/>
      <c r="DN33" s="70"/>
      <c r="DO33" s="70"/>
      <c r="DP33" s="70"/>
      <c r="DQ33" s="70"/>
      <c r="DR33" s="71"/>
      <c r="DS33" s="69">
        <f>データ!AU7</f>
        <v>84.5</v>
      </c>
      <c r="DT33" s="70"/>
      <c r="DU33" s="70"/>
      <c r="DV33" s="70"/>
      <c r="DW33" s="70"/>
      <c r="DX33" s="70"/>
      <c r="DY33" s="70"/>
      <c r="DZ33" s="70"/>
      <c r="EA33" s="70"/>
      <c r="EB33" s="70"/>
      <c r="EC33" s="70"/>
      <c r="ED33" s="70"/>
      <c r="EE33" s="70"/>
      <c r="EF33" s="70"/>
      <c r="EG33" s="71"/>
      <c r="EH33" s="69">
        <f>データ!AV7</f>
        <v>86.7</v>
      </c>
      <c r="EI33" s="70"/>
      <c r="EJ33" s="70"/>
      <c r="EK33" s="70"/>
      <c r="EL33" s="70"/>
      <c r="EM33" s="70"/>
      <c r="EN33" s="70"/>
      <c r="EO33" s="70"/>
      <c r="EP33" s="70"/>
      <c r="EQ33" s="70"/>
      <c r="ER33" s="70"/>
      <c r="ES33" s="70"/>
      <c r="ET33" s="70"/>
      <c r="EU33" s="70"/>
      <c r="EV33" s="71"/>
      <c r="EW33" s="69">
        <f>データ!AW7</f>
        <v>90</v>
      </c>
      <c r="EX33" s="70"/>
      <c r="EY33" s="70"/>
      <c r="EZ33" s="70"/>
      <c r="FA33" s="70"/>
      <c r="FB33" s="70"/>
      <c r="FC33" s="70"/>
      <c r="FD33" s="70"/>
      <c r="FE33" s="70"/>
      <c r="FF33" s="70"/>
      <c r="FG33" s="70"/>
      <c r="FH33" s="70"/>
      <c r="FI33" s="70"/>
      <c r="FJ33" s="70"/>
      <c r="FK33" s="71"/>
      <c r="FL33" s="69">
        <f>データ!AX7</f>
        <v>87.5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86.7</v>
      </c>
      <c r="GS33" s="70"/>
      <c r="GT33" s="70"/>
      <c r="GU33" s="70"/>
      <c r="GV33" s="70"/>
      <c r="GW33" s="70"/>
      <c r="GX33" s="70"/>
      <c r="GY33" s="70"/>
      <c r="GZ33" s="70"/>
      <c r="HA33" s="70"/>
      <c r="HB33" s="70"/>
      <c r="HC33" s="70"/>
      <c r="HD33" s="70"/>
      <c r="HE33" s="70"/>
      <c r="HF33" s="71"/>
      <c r="HG33" s="69">
        <f>データ!BF7</f>
        <v>82.7</v>
      </c>
      <c r="HH33" s="70"/>
      <c r="HI33" s="70"/>
      <c r="HJ33" s="70"/>
      <c r="HK33" s="70"/>
      <c r="HL33" s="70"/>
      <c r="HM33" s="70"/>
      <c r="HN33" s="70"/>
      <c r="HO33" s="70"/>
      <c r="HP33" s="70"/>
      <c r="HQ33" s="70"/>
      <c r="HR33" s="70"/>
      <c r="HS33" s="70"/>
      <c r="HT33" s="70"/>
      <c r="HU33" s="71"/>
      <c r="HV33" s="69">
        <f>データ!BG7</f>
        <v>85</v>
      </c>
      <c r="HW33" s="70"/>
      <c r="HX33" s="70"/>
      <c r="HY33" s="70"/>
      <c r="HZ33" s="70"/>
      <c r="IA33" s="70"/>
      <c r="IB33" s="70"/>
      <c r="IC33" s="70"/>
      <c r="ID33" s="70"/>
      <c r="IE33" s="70"/>
      <c r="IF33" s="70"/>
      <c r="IG33" s="70"/>
      <c r="IH33" s="70"/>
      <c r="II33" s="70"/>
      <c r="IJ33" s="71"/>
      <c r="IK33" s="69">
        <f>データ!BH7</f>
        <v>88.5</v>
      </c>
      <c r="IL33" s="70"/>
      <c r="IM33" s="70"/>
      <c r="IN33" s="70"/>
      <c r="IO33" s="70"/>
      <c r="IP33" s="70"/>
      <c r="IQ33" s="70"/>
      <c r="IR33" s="70"/>
      <c r="IS33" s="70"/>
      <c r="IT33" s="70"/>
      <c r="IU33" s="70"/>
      <c r="IV33" s="70"/>
      <c r="IW33" s="70"/>
      <c r="IX33" s="70"/>
      <c r="IY33" s="71"/>
      <c r="IZ33" s="69">
        <f>データ!BI7</f>
        <v>86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79.099999999999994</v>
      </c>
      <c r="KG33" s="70"/>
      <c r="KH33" s="70"/>
      <c r="KI33" s="70"/>
      <c r="KJ33" s="70"/>
      <c r="KK33" s="70"/>
      <c r="KL33" s="70"/>
      <c r="KM33" s="70"/>
      <c r="KN33" s="70"/>
      <c r="KO33" s="70"/>
      <c r="KP33" s="70"/>
      <c r="KQ33" s="70"/>
      <c r="KR33" s="70"/>
      <c r="KS33" s="70"/>
      <c r="KT33" s="71"/>
      <c r="KU33" s="69">
        <f>データ!BQ7</f>
        <v>69</v>
      </c>
      <c r="KV33" s="70"/>
      <c r="KW33" s="70"/>
      <c r="KX33" s="70"/>
      <c r="KY33" s="70"/>
      <c r="KZ33" s="70"/>
      <c r="LA33" s="70"/>
      <c r="LB33" s="70"/>
      <c r="LC33" s="70"/>
      <c r="LD33" s="70"/>
      <c r="LE33" s="70"/>
      <c r="LF33" s="70"/>
      <c r="LG33" s="70"/>
      <c r="LH33" s="70"/>
      <c r="LI33" s="71"/>
      <c r="LJ33" s="69">
        <f>データ!BR7</f>
        <v>74.900000000000006</v>
      </c>
      <c r="LK33" s="70"/>
      <c r="LL33" s="70"/>
      <c r="LM33" s="70"/>
      <c r="LN33" s="70"/>
      <c r="LO33" s="70"/>
      <c r="LP33" s="70"/>
      <c r="LQ33" s="70"/>
      <c r="LR33" s="70"/>
      <c r="LS33" s="70"/>
      <c r="LT33" s="70"/>
      <c r="LU33" s="70"/>
      <c r="LV33" s="70"/>
      <c r="LW33" s="70"/>
      <c r="LX33" s="71"/>
      <c r="LY33" s="69">
        <f>データ!BS7</f>
        <v>79.8</v>
      </c>
      <c r="LZ33" s="70"/>
      <c r="MA33" s="70"/>
      <c r="MB33" s="70"/>
      <c r="MC33" s="70"/>
      <c r="MD33" s="70"/>
      <c r="ME33" s="70"/>
      <c r="MF33" s="70"/>
      <c r="MG33" s="70"/>
      <c r="MH33" s="70"/>
      <c r="MI33" s="70"/>
      <c r="MJ33" s="70"/>
      <c r="MK33" s="70"/>
      <c r="ML33" s="70"/>
      <c r="MM33" s="71"/>
      <c r="MN33" s="69">
        <f>データ!BT7</f>
        <v>80.400000000000006</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1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39021</v>
      </c>
      <c r="Q55" s="67"/>
      <c r="R55" s="67"/>
      <c r="S55" s="67"/>
      <c r="T55" s="67"/>
      <c r="U55" s="67"/>
      <c r="V55" s="67"/>
      <c r="W55" s="67"/>
      <c r="X55" s="67"/>
      <c r="Y55" s="67"/>
      <c r="Z55" s="67"/>
      <c r="AA55" s="67"/>
      <c r="AB55" s="67"/>
      <c r="AC55" s="67"/>
      <c r="AD55" s="68"/>
      <c r="AE55" s="66">
        <f>データ!CB7</f>
        <v>41974</v>
      </c>
      <c r="AF55" s="67"/>
      <c r="AG55" s="67"/>
      <c r="AH55" s="67"/>
      <c r="AI55" s="67"/>
      <c r="AJ55" s="67"/>
      <c r="AK55" s="67"/>
      <c r="AL55" s="67"/>
      <c r="AM55" s="67"/>
      <c r="AN55" s="67"/>
      <c r="AO55" s="67"/>
      <c r="AP55" s="67"/>
      <c r="AQ55" s="67"/>
      <c r="AR55" s="67"/>
      <c r="AS55" s="68"/>
      <c r="AT55" s="66">
        <f>データ!CC7</f>
        <v>42707</v>
      </c>
      <c r="AU55" s="67"/>
      <c r="AV55" s="67"/>
      <c r="AW55" s="67"/>
      <c r="AX55" s="67"/>
      <c r="AY55" s="67"/>
      <c r="AZ55" s="67"/>
      <c r="BA55" s="67"/>
      <c r="BB55" s="67"/>
      <c r="BC55" s="67"/>
      <c r="BD55" s="67"/>
      <c r="BE55" s="67"/>
      <c r="BF55" s="67"/>
      <c r="BG55" s="67"/>
      <c r="BH55" s="68"/>
      <c r="BI55" s="66">
        <f>データ!CD7</f>
        <v>46555</v>
      </c>
      <c r="BJ55" s="67"/>
      <c r="BK55" s="67"/>
      <c r="BL55" s="67"/>
      <c r="BM55" s="67"/>
      <c r="BN55" s="67"/>
      <c r="BO55" s="67"/>
      <c r="BP55" s="67"/>
      <c r="BQ55" s="67"/>
      <c r="BR55" s="67"/>
      <c r="BS55" s="67"/>
      <c r="BT55" s="67"/>
      <c r="BU55" s="67"/>
      <c r="BV55" s="67"/>
      <c r="BW55" s="68"/>
      <c r="BX55" s="66">
        <f>データ!CE7</f>
        <v>46467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11278</v>
      </c>
      <c r="DE55" s="67"/>
      <c r="DF55" s="67"/>
      <c r="DG55" s="67"/>
      <c r="DH55" s="67"/>
      <c r="DI55" s="67"/>
      <c r="DJ55" s="67"/>
      <c r="DK55" s="67"/>
      <c r="DL55" s="67"/>
      <c r="DM55" s="67"/>
      <c r="DN55" s="67"/>
      <c r="DO55" s="67"/>
      <c r="DP55" s="67"/>
      <c r="DQ55" s="67"/>
      <c r="DR55" s="68"/>
      <c r="DS55" s="66">
        <f>データ!CM7</f>
        <v>11529</v>
      </c>
      <c r="DT55" s="67"/>
      <c r="DU55" s="67"/>
      <c r="DV55" s="67"/>
      <c r="DW55" s="67"/>
      <c r="DX55" s="67"/>
      <c r="DY55" s="67"/>
      <c r="DZ55" s="67"/>
      <c r="EA55" s="67"/>
      <c r="EB55" s="67"/>
      <c r="EC55" s="67"/>
      <c r="ED55" s="67"/>
      <c r="EE55" s="67"/>
      <c r="EF55" s="67"/>
      <c r="EG55" s="68"/>
      <c r="EH55" s="66">
        <f>データ!CN7</f>
        <v>11712</v>
      </c>
      <c r="EI55" s="67"/>
      <c r="EJ55" s="67"/>
      <c r="EK55" s="67"/>
      <c r="EL55" s="67"/>
      <c r="EM55" s="67"/>
      <c r="EN55" s="67"/>
      <c r="EO55" s="67"/>
      <c r="EP55" s="67"/>
      <c r="EQ55" s="67"/>
      <c r="ER55" s="67"/>
      <c r="ES55" s="67"/>
      <c r="ET55" s="67"/>
      <c r="EU55" s="67"/>
      <c r="EV55" s="68"/>
      <c r="EW55" s="66">
        <f>データ!CO7</f>
        <v>11982</v>
      </c>
      <c r="EX55" s="67"/>
      <c r="EY55" s="67"/>
      <c r="EZ55" s="67"/>
      <c r="FA55" s="67"/>
      <c r="FB55" s="67"/>
      <c r="FC55" s="67"/>
      <c r="FD55" s="67"/>
      <c r="FE55" s="67"/>
      <c r="FF55" s="67"/>
      <c r="FG55" s="67"/>
      <c r="FH55" s="67"/>
      <c r="FI55" s="67"/>
      <c r="FJ55" s="67"/>
      <c r="FK55" s="68"/>
      <c r="FL55" s="66">
        <f>データ!CP7</f>
        <v>11716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v>
      </c>
      <c r="GS55" s="70"/>
      <c r="GT55" s="70"/>
      <c r="GU55" s="70"/>
      <c r="GV55" s="70"/>
      <c r="GW55" s="70"/>
      <c r="GX55" s="70"/>
      <c r="GY55" s="70"/>
      <c r="GZ55" s="70"/>
      <c r="HA55" s="70"/>
      <c r="HB55" s="70"/>
      <c r="HC55" s="70"/>
      <c r="HD55" s="70"/>
      <c r="HE55" s="70"/>
      <c r="HF55" s="71"/>
      <c r="HG55" s="69">
        <f>データ!CX7</f>
        <v>67.900000000000006</v>
      </c>
      <c r="HH55" s="70"/>
      <c r="HI55" s="70"/>
      <c r="HJ55" s="70"/>
      <c r="HK55" s="70"/>
      <c r="HL55" s="70"/>
      <c r="HM55" s="70"/>
      <c r="HN55" s="70"/>
      <c r="HO55" s="70"/>
      <c r="HP55" s="70"/>
      <c r="HQ55" s="70"/>
      <c r="HR55" s="70"/>
      <c r="HS55" s="70"/>
      <c r="HT55" s="70"/>
      <c r="HU55" s="71"/>
      <c r="HV55" s="69">
        <f>データ!CY7</f>
        <v>64.8</v>
      </c>
      <c r="HW55" s="70"/>
      <c r="HX55" s="70"/>
      <c r="HY55" s="70"/>
      <c r="HZ55" s="70"/>
      <c r="IA55" s="70"/>
      <c r="IB55" s="70"/>
      <c r="IC55" s="70"/>
      <c r="ID55" s="70"/>
      <c r="IE55" s="70"/>
      <c r="IF55" s="70"/>
      <c r="IG55" s="70"/>
      <c r="IH55" s="70"/>
      <c r="II55" s="70"/>
      <c r="IJ55" s="71"/>
      <c r="IK55" s="69">
        <f>データ!CZ7</f>
        <v>63</v>
      </c>
      <c r="IL55" s="70"/>
      <c r="IM55" s="70"/>
      <c r="IN55" s="70"/>
      <c r="IO55" s="70"/>
      <c r="IP55" s="70"/>
      <c r="IQ55" s="70"/>
      <c r="IR55" s="70"/>
      <c r="IS55" s="70"/>
      <c r="IT55" s="70"/>
      <c r="IU55" s="70"/>
      <c r="IV55" s="70"/>
      <c r="IW55" s="70"/>
      <c r="IX55" s="70"/>
      <c r="IY55" s="71"/>
      <c r="IZ55" s="69">
        <f>データ!DA7</f>
        <v>66.599999999999994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12.5</v>
      </c>
      <c r="KG55" s="70"/>
      <c r="KH55" s="70"/>
      <c r="KI55" s="70"/>
      <c r="KJ55" s="70"/>
      <c r="KK55" s="70"/>
      <c r="KL55" s="70"/>
      <c r="KM55" s="70"/>
      <c r="KN55" s="70"/>
      <c r="KO55" s="70"/>
      <c r="KP55" s="70"/>
      <c r="KQ55" s="70"/>
      <c r="KR55" s="70"/>
      <c r="KS55" s="70"/>
      <c r="KT55" s="71"/>
      <c r="KU55" s="69">
        <f>データ!DI7</f>
        <v>13.1</v>
      </c>
      <c r="KV55" s="70"/>
      <c r="KW55" s="70"/>
      <c r="KX55" s="70"/>
      <c r="KY55" s="70"/>
      <c r="KZ55" s="70"/>
      <c r="LA55" s="70"/>
      <c r="LB55" s="70"/>
      <c r="LC55" s="70"/>
      <c r="LD55" s="70"/>
      <c r="LE55" s="70"/>
      <c r="LF55" s="70"/>
      <c r="LG55" s="70"/>
      <c r="LH55" s="70"/>
      <c r="LI55" s="71"/>
      <c r="LJ55" s="69">
        <f>データ!DJ7</f>
        <v>15.3</v>
      </c>
      <c r="LK55" s="70"/>
      <c r="LL55" s="70"/>
      <c r="LM55" s="70"/>
      <c r="LN55" s="70"/>
      <c r="LO55" s="70"/>
      <c r="LP55" s="70"/>
      <c r="LQ55" s="70"/>
      <c r="LR55" s="70"/>
      <c r="LS55" s="70"/>
      <c r="LT55" s="70"/>
      <c r="LU55" s="70"/>
      <c r="LV55" s="70"/>
      <c r="LW55" s="70"/>
      <c r="LX55" s="71"/>
      <c r="LY55" s="69">
        <f>データ!DK7</f>
        <v>14.4</v>
      </c>
      <c r="LZ55" s="70"/>
      <c r="MA55" s="70"/>
      <c r="MB55" s="70"/>
      <c r="MC55" s="70"/>
      <c r="MD55" s="70"/>
      <c r="ME55" s="70"/>
      <c r="MF55" s="70"/>
      <c r="MG55" s="70"/>
      <c r="MH55" s="70"/>
      <c r="MI55" s="70"/>
      <c r="MJ55" s="70"/>
      <c r="MK55" s="70"/>
      <c r="ML55" s="70"/>
      <c r="MM55" s="71"/>
      <c r="MN55" s="69">
        <f>データ!DL7</f>
        <v>14.4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80.099999999999994</v>
      </c>
      <c r="Q79" s="70"/>
      <c r="R79" s="70"/>
      <c r="S79" s="70"/>
      <c r="T79" s="70"/>
      <c r="U79" s="70"/>
      <c r="V79" s="70"/>
      <c r="W79" s="70"/>
      <c r="X79" s="70"/>
      <c r="Y79" s="70"/>
      <c r="Z79" s="70"/>
      <c r="AA79" s="70"/>
      <c r="AB79" s="70"/>
      <c r="AC79" s="70"/>
      <c r="AD79" s="71"/>
      <c r="AE79" s="69">
        <f>データ!DT7</f>
        <v>49.9</v>
      </c>
      <c r="AF79" s="70"/>
      <c r="AG79" s="70"/>
      <c r="AH79" s="70"/>
      <c r="AI79" s="70"/>
      <c r="AJ79" s="70"/>
      <c r="AK79" s="70"/>
      <c r="AL79" s="70"/>
      <c r="AM79" s="70"/>
      <c r="AN79" s="70"/>
      <c r="AO79" s="70"/>
      <c r="AP79" s="70"/>
      <c r="AQ79" s="70"/>
      <c r="AR79" s="70"/>
      <c r="AS79" s="71"/>
      <c r="AT79" s="69">
        <f>データ!DU7</f>
        <v>27.3</v>
      </c>
      <c r="AU79" s="70"/>
      <c r="AV79" s="70"/>
      <c r="AW79" s="70"/>
      <c r="AX79" s="70"/>
      <c r="AY79" s="70"/>
      <c r="AZ79" s="70"/>
      <c r="BA79" s="70"/>
      <c r="BB79" s="70"/>
      <c r="BC79" s="70"/>
      <c r="BD79" s="70"/>
      <c r="BE79" s="70"/>
      <c r="BF79" s="70"/>
      <c r="BG79" s="70"/>
      <c r="BH79" s="71"/>
      <c r="BI79" s="69">
        <f>データ!DV7</f>
        <v>21.5</v>
      </c>
      <c r="BJ79" s="70"/>
      <c r="BK79" s="70"/>
      <c r="BL79" s="70"/>
      <c r="BM79" s="70"/>
      <c r="BN79" s="70"/>
      <c r="BO79" s="70"/>
      <c r="BP79" s="70"/>
      <c r="BQ79" s="70"/>
      <c r="BR79" s="70"/>
      <c r="BS79" s="70"/>
      <c r="BT79" s="70"/>
      <c r="BU79" s="70"/>
      <c r="BV79" s="70"/>
      <c r="BW79" s="71"/>
      <c r="BX79" s="69">
        <f>データ!DW7</f>
        <v>25.7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40.299999999999997</v>
      </c>
      <c r="DH79" s="70"/>
      <c r="DI79" s="70"/>
      <c r="DJ79" s="70"/>
      <c r="DK79" s="70"/>
      <c r="DL79" s="70"/>
      <c r="DM79" s="70"/>
      <c r="DN79" s="70"/>
      <c r="DO79" s="70"/>
      <c r="DP79" s="70"/>
      <c r="DQ79" s="70"/>
      <c r="DR79" s="70"/>
      <c r="DS79" s="70"/>
      <c r="DT79" s="70"/>
      <c r="DU79" s="71"/>
      <c r="DV79" s="69">
        <f>データ!EE7</f>
        <v>41</v>
      </c>
      <c r="DW79" s="70"/>
      <c r="DX79" s="70"/>
      <c r="DY79" s="70"/>
      <c r="DZ79" s="70"/>
      <c r="EA79" s="70"/>
      <c r="EB79" s="70"/>
      <c r="EC79" s="70"/>
      <c r="ED79" s="70"/>
      <c r="EE79" s="70"/>
      <c r="EF79" s="70"/>
      <c r="EG79" s="70"/>
      <c r="EH79" s="70"/>
      <c r="EI79" s="70"/>
      <c r="EJ79" s="71"/>
      <c r="EK79" s="69">
        <f>データ!EF7</f>
        <v>42.9</v>
      </c>
      <c r="EL79" s="70"/>
      <c r="EM79" s="70"/>
      <c r="EN79" s="70"/>
      <c r="EO79" s="70"/>
      <c r="EP79" s="70"/>
      <c r="EQ79" s="70"/>
      <c r="ER79" s="70"/>
      <c r="ES79" s="70"/>
      <c r="ET79" s="70"/>
      <c r="EU79" s="70"/>
      <c r="EV79" s="70"/>
      <c r="EW79" s="70"/>
      <c r="EX79" s="70"/>
      <c r="EY79" s="71"/>
      <c r="EZ79" s="69">
        <f>データ!EG7</f>
        <v>44.1</v>
      </c>
      <c r="FA79" s="70"/>
      <c r="FB79" s="70"/>
      <c r="FC79" s="70"/>
      <c r="FD79" s="70"/>
      <c r="FE79" s="70"/>
      <c r="FF79" s="70"/>
      <c r="FG79" s="70"/>
      <c r="FH79" s="70"/>
      <c r="FI79" s="70"/>
      <c r="FJ79" s="70"/>
      <c r="FK79" s="70"/>
      <c r="FL79" s="70"/>
      <c r="FM79" s="70"/>
      <c r="FN79" s="71"/>
      <c r="FO79" s="69">
        <f>データ!EH7</f>
        <v>46.3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78.3</v>
      </c>
      <c r="GU79" s="70"/>
      <c r="GV79" s="70"/>
      <c r="GW79" s="70"/>
      <c r="GX79" s="70"/>
      <c r="GY79" s="70"/>
      <c r="GZ79" s="70"/>
      <c r="HA79" s="70"/>
      <c r="HB79" s="70"/>
      <c r="HC79" s="70"/>
      <c r="HD79" s="70"/>
      <c r="HE79" s="70"/>
      <c r="HF79" s="70"/>
      <c r="HG79" s="70"/>
      <c r="HH79" s="71"/>
      <c r="HI79" s="69">
        <f>データ!EP7</f>
        <v>73.400000000000006</v>
      </c>
      <c r="HJ79" s="70"/>
      <c r="HK79" s="70"/>
      <c r="HL79" s="70"/>
      <c r="HM79" s="70"/>
      <c r="HN79" s="70"/>
      <c r="HO79" s="70"/>
      <c r="HP79" s="70"/>
      <c r="HQ79" s="70"/>
      <c r="HR79" s="70"/>
      <c r="HS79" s="70"/>
      <c r="HT79" s="70"/>
      <c r="HU79" s="70"/>
      <c r="HV79" s="70"/>
      <c r="HW79" s="71"/>
      <c r="HX79" s="69">
        <f>データ!EQ7</f>
        <v>73</v>
      </c>
      <c r="HY79" s="70"/>
      <c r="HZ79" s="70"/>
      <c r="IA79" s="70"/>
      <c r="IB79" s="70"/>
      <c r="IC79" s="70"/>
      <c r="ID79" s="70"/>
      <c r="IE79" s="70"/>
      <c r="IF79" s="70"/>
      <c r="IG79" s="70"/>
      <c r="IH79" s="70"/>
      <c r="II79" s="70"/>
      <c r="IJ79" s="70"/>
      <c r="IK79" s="70"/>
      <c r="IL79" s="71"/>
      <c r="IM79" s="69">
        <f>データ!ER7</f>
        <v>71.400000000000006</v>
      </c>
      <c r="IN79" s="70"/>
      <c r="IO79" s="70"/>
      <c r="IP79" s="70"/>
      <c r="IQ79" s="70"/>
      <c r="IR79" s="70"/>
      <c r="IS79" s="70"/>
      <c r="IT79" s="70"/>
      <c r="IU79" s="70"/>
      <c r="IV79" s="70"/>
      <c r="IW79" s="70"/>
      <c r="IX79" s="70"/>
      <c r="IY79" s="70"/>
      <c r="IZ79" s="70"/>
      <c r="JA79" s="71"/>
      <c r="JB79" s="69">
        <f>データ!ES7</f>
        <v>73.5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33524346</v>
      </c>
      <c r="KH79" s="67"/>
      <c r="KI79" s="67"/>
      <c r="KJ79" s="67"/>
      <c r="KK79" s="67"/>
      <c r="KL79" s="67"/>
      <c r="KM79" s="67"/>
      <c r="KN79" s="67"/>
      <c r="KO79" s="67"/>
      <c r="KP79" s="67"/>
      <c r="KQ79" s="67"/>
      <c r="KR79" s="67"/>
      <c r="KS79" s="67"/>
      <c r="KT79" s="67"/>
      <c r="KU79" s="68"/>
      <c r="KV79" s="66">
        <f>データ!FA7</f>
        <v>33493019</v>
      </c>
      <c r="KW79" s="67"/>
      <c r="KX79" s="67"/>
      <c r="KY79" s="67"/>
      <c r="KZ79" s="67"/>
      <c r="LA79" s="67"/>
      <c r="LB79" s="67"/>
      <c r="LC79" s="67"/>
      <c r="LD79" s="67"/>
      <c r="LE79" s="67"/>
      <c r="LF79" s="67"/>
      <c r="LG79" s="67"/>
      <c r="LH79" s="67"/>
      <c r="LI79" s="67"/>
      <c r="LJ79" s="68"/>
      <c r="LK79" s="66">
        <f>データ!FB7</f>
        <v>33832625</v>
      </c>
      <c r="LL79" s="67"/>
      <c r="LM79" s="67"/>
      <c r="LN79" s="67"/>
      <c r="LO79" s="67"/>
      <c r="LP79" s="67"/>
      <c r="LQ79" s="67"/>
      <c r="LR79" s="67"/>
      <c r="LS79" s="67"/>
      <c r="LT79" s="67"/>
      <c r="LU79" s="67"/>
      <c r="LV79" s="67"/>
      <c r="LW79" s="67"/>
      <c r="LX79" s="67"/>
      <c r="LY79" s="68"/>
      <c r="LZ79" s="66">
        <f>データ!FC7</f>
        <v>35196171</v>
      </c>
      <c r="MA79" s="67"/>
      <c r="MB79" s="67"/>
      <c r="MC79" s="67"/>
      <c r="MD79" s="67"/>
      <c r="ME79" s="67"/>
      <c r="MF79" s="67"/>
      <c r="MG79" s="67"/>
      <c r="MH79" s="67"/>
      <c r="MI79" s="67"/>
      <c r="MJ79" s="67"/>
      <c r="MK79" s="67"/>
      <c r="ML79" s="67"/>
      <c r="MM79" s="67"/>
      <c r="MN79" s="68"/>
      <c r="MO79" s="66">
        <f>データ!FD7</f>
        <v>35233050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6.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6.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a6IauuYYFL4zQTRR0ZgoSJBqfNfoZV8EwJ7PaylVplr7oJsjmfEoYA7Lc/Jn+cuP52C66p8C9tzNivaLUys9A==" saltValue="XtrOXJjUNNmxFD3cjh6+y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159</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160</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161</v>
      </c>
      <c r="EZ5" s="49" t="s">
        <v>148</v>
      </c>
      <c r="FA5" s="49" t="s">
        <v>162</v>
      </c>
      <c r="FB5" s="49" t="s">
        <v>150</v>
      </c>
      <c r="FC5" s="49" t="s">
        <v>151</v>
      </c>
      <c r="FD5" s="49" t="s">
        <v>152</v>
      </c>
      <c r="FE5" s="49" t="s">
        <v>153</v>
      </c>
      <c r="FF5" s="49" t="s">
        <v>154</v>
      </c>
      <c r="FG5" s="49" t="s">
        <v>155</v>
      </c>
      <c r="FH5" s="49" t="s">
        <v>156</v>
      </c>
      <c r="FI5" s="49" t="s">
        <v>157</v>
      </c>
      <c r="FJ5" s="49" t="s">
        <v>158</v>
      </c>
    </row>
    <row r="6" spans="1:166" s="54" customFormat="1" x14ac:dyDescent="0.15">
      <c r="A6" s="35" t="s">
        <v>163</v>
      </c>
      <c r="B6" s="50">
        <f>B8</f>
        <v>2024</v>
      </c>
      <c r="C6" s="50">
        <f t="shared" ref="C6:M6" si="2">C8</f>
        <v>442143</v>
      </c>
      <c r="D6" s="50">
        <f t="shared" si="2"/>
        <v>46</v>
      </c>
      <c r="E6" s="50">
        <f t="shared" si="2"/>
        <v>6</v>
      </c>
      <c r="F6" s="50">
        <f t="shared" si="2"/>
        <v>0</v>
      </c>
      <c r="G6" s="50">
        <f t="shared" si="2"/>
        <v>1</v>
      </c>
      <c r="H6" s="153" t="str">
        <f>IF(H8&lt;&gt;I8,H8,"")&amp;IF(I8&lt;&gt;J8,I8,"")&amp;"　"&amp;J8</f>
        <v>大分県国東市　国東市民病院</v>
      </c>
      <c r="I6" s="154"/>
      <c r="J6" s="155"/>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20</v>
      </c>
      <c r="R6" s="50" t="str">
        <f t="shared" si="3"/>
        <v>対象</v>
      </c>
      <c r="S6" s="50" t="str">
        <f t="shared" si="3"/>
        <v>ド 透 訓</v>
      </c>
      <c r="T6" s="50" t="str">
        <f t="shared" si="3"/>
        <v>救 臨 感 へ 災</v>
      </c>
      <c r="U6" s="51">
        <f>U8</f>
        <v>25074</v>
      </c>
      <c r="V6" s="51">
        <f>V8</f>
        <v>15845</v>
      </c>
      <c r="W6" s="50" t="str">
        <f>W8</f>
        <v>-</v>
      </c>
      <c r="X6" s="50" t="str">
        <f t="shared" ref="X6" si="4">X8</f>
        <v>第２種該当</v>
      </c>
      <c r="Y6" s="50" t="str">
        <f t="shared" si="3"/>
        <v>１０：１</v>
      </c>
      <c r="Z6" s="51">
        <f t="shared" si="3"/>
        <v>145</v>
      </c>
      <c r="AA6" s="51">
        <f t="shared" si="3"/>
        <v>50</v>
      </c>
      <c r="AB6" s="51" t="str">
        <f t="shared" si="3"/>
        <v>-</v>
      </c>
      <c r="AC6" s="51" t="str">
        <f t="shared" si="3"/>
        <v>-</v>
      </c>
      <c r="AD6" s="51">
        <f t="shared" si="3"/>
        <v>4</v>
      </c>
      <c r="AE6" s="51">
        <f t="shared" si="3"/>
        <v>199</v>
      </c>
      <c r="AF6" s="51">
        <f t="shared" si="3"/>
        <v>134</v>
      </c>
      <c r="AG6" s="51">
        <f t="shared" si="3"/>
        <v>46</v>
      </c>
      <c r="AH6" s="51">
        <f t="shared" si="3"/>
        <v>180</v>
      </c>
      <c r="AI6" s="52">
        <f>IF(AI8="-",NA(),AI8)</f>
        <v>112</v>
      </c>
      <c r="AJ6" s="52">
        <f t="shared" ref="AJ6:AR6" si="5">IF(AJ8="-",NA(),AJ8)</f>
        <v>125.1</v>
      </c>
      <c r="AK6" s="52">
        <f t="shared" si="5"/>
        <v>114</v>
      </c>
      <c r="AL6" s="52">
        <f t="shared" si="5"/>
        <v>101</v>
      </c>
      <c r="AM6" s="52">
        <f t="shared" si="5"/>
        <v>96.1</v>
      </c>
      <c r="AN6" s="52">
        <f t="shared" si="5"/>
        <v>101.8</v>
      </c>
      <c r="AO6" s="52">
        <f t="shared" si="5"/>
        <v>106.2</v>
      </c>
      <c r="AP6" s="52">
        <f t="shared" si="5"/>
        <v>103.5</v>
      </c>
      <c r="AQ6" s="52">
        <f t="shared" si="5"/>
        <v>96.3</v>
      </c>
      <c r="AR6" s="52">
        <f t="shared" si="5"/>
        <v>93</v>
      </c>
      <c r="AS6" s="52" t="str">
        <f>IF(AS8="-","【-】","【"&amp;SUBSTITUTE(TEXT(AS8,"#,##0.0"),"-","△")&amp;"】")</f>
        <v>【93.7】</v>
      </c>
      <c r="AT6" s="52">
        <f>IF(AT8="-",NA(),AT8)</f>
        <v>88.8</v>
      </c>
      <c r="AU6" s="52">
        <f t="shared" ref="AU6:BC6" si="6">IF(AU8="-",NA(),AU8)</f>
        <v>84.5</v>
      </c>
      <c r="AV6" s="52">
        <f t="shared" si="6"/>
        <v>86.7</v>
      </c>
      <c r="AW6" s="52">
        <f t="shared" si="6"/>
        <v>90</v>
      </c>
      <c r="AX6" s="52">
        <f t="shared" si="6"/>
        <v>87.5</v>
      </c>
      <c r="AY6" s="52">
        <f t="shared" si="6"/>
        <v>80.7</v>
      </c>
      <c r="AZ6" s="52">
        <f t="shared" si="6"/>
        <v>82.3</v>
      </c>
      <c r="BA6" s="52">
        <f t="shared" si="6"/>
        <v>81.5</v>
      </c>
      <c r="BB6" s="52">
        <f t="shared" si="6"/>
        <v>81</v>
      </c>
      <c r="BC6" s="52">
        <f t="shared" si="6"/>
        <v>79.7</v>
      </c>
      <c r="BD6" s="52" t="str">
        <f>IF(BD8="-","【-】","【"&amp;SUBSTITUTE(TEXT(BD8,"#,##0.0"),"-","△")&amp;"】")</f>
        <v>【85.2】</v>
      </c>
      <c r="BE6" s="52">
        <f>IF(BE8="-",NA(),BE8)</f>
        <v>86.7</v>
      </c>
      <c r="BF6" s="52">
        <f t="shared" ref="BF6:BN6" si="7">IF(BF8="-",NA(),BF8)</f>
        <v>82.7</v>
      </c>
      <c r="BG6" s="52">
        <f t="shared" si="7"/>
        <v>85</v>
      </c>
      <c r="BH6" s="52">
        <f t="shared" si="7"/>
        <v>88.5</v>
      </c>
      <c r="BI6" s="52">
        <f t="shared" si="7"/>
        <v>86</v>
      </c>
      <c r="BJ6" s="52">
        <f t="shared" si="7"/>
        <v>77.599999999999994</v>
      </c>
      <c r="BK6" s="52">
        <f t="shared" si="7"/>
        <v>79.2</v>
      </c>
      <c r="BL6" s="52">
        <f t="shared" si="7"/>
        <v>78.400000000000006</v>
      </c>
      <c r="BM6" s="52">
        <f t="shared" si="7"/>
        <v>77.5</v>
      </c>
      <c r="BN6" s="52">
        <f t="shared" si="7"/>
        <v>76</v>
      </c>
      <c r="BO6" s="52" t="str">
        <f>IF(BO8="-","【-】","【"&amp;SUBSTITUTE(TEXT(BO8,"#,##0.0"),"-","△")&amp;"】")</f>
        <v>【82.6】</v>
      </c>
      <c r="BP6" s="52">
        <f>IF(BP8="-",NA(),BP8)</f>
        <v>79.099999999999994</v>
      </c>
      <c r="BQ6" s="52">
        <f t="shared" ref="BQ6:BY6" si="8">IF(BQ8="-",NA(),BQ8)</f>
        <v>69</v>
      </c>
      <c r="BR6" s="52">
        <f t="shared" si="8"/>
        <v>74.900000000000006</v>
      </c>
      <c r="BS6" s="52">
        <f t="shared" si="8"/>
        <v>79.8</v>
      </c>
      <c r="BT6" s="52">
        <f t="shared" si="8"/>
        <v>80.400000000000006</v>
      </c>
      <c r="BU6" s="52">
        <f t="shared" si="8"/>
        <v>64.5</v>
      </c>
      <c r="BV6" s="52">
        <f t="shared" si="8"/>
        <v>63.8</v>
      </c>
      <c r="BW6" s="52">
        <f t="shared" si="8"/>
        <v>63.4</v>
      </c>
      <c r="BX6" s="52">
        <f t="shared" si="8"/>
        <v>64.7</v>
      </c>
      <c r="BY6" s="52">
        <f t="shared" si="8"/>
        <v>67.900000000000006</v>
      </c>
      <c r="BZ6" s="52" t="str">
        <f>IF(BZ8="-","【-】","【"&amp;SUBSTITUTE(TEXT(BZ8,"#,##0.0"),"-","△")&amp;"】")</f>
        <v>【70.7】</v>
      </c>
      <c r="CA6" s="53">
        <f>IF(CA8="-",NA(),CA8)</f>
        <v>39021</v>
      </c>
      <c r="CB6" s="53">
        <f t="shared" ref="CB6:CJ6" si="9">IF(CB8="-",NA(),CB8)</f>
        <v>41974</v>
      </c>
      <c r="CC6" s="53">
        <f t="shared" si="9"/>
        <v>42707</v>
      </c>
      <c r="CD6" s="53">
        <f t="shared" si="9"/>
        <v>46555</v>
      </c>
      <c r="CE6" s="53">
        <f t="shared" si="9"/>
        <v>46467</v>
      </c>
      <c r="CF6" s="53">
        <f t="shared" si="9"/>
        <v>51594</v>
      </c>
      <c r="CG6" s="53">
        <f t="shared" si="9"/>
        <v>53805</v>
      </c>
      <c r="CH6" s="53">
        <f t="shared" si="9"/>
        <v>56563</v>
      </c>
      <c r="CI6" s="53">
        <f t="shared" si="9"/>
        <v>41075</v>
      </c>
      <c r="CJ6" s="53">
        <f t="shared" si="9"/>
        <v>41859</v>
      </c>
      <c r="CK6" s="52" t="str">
        <f>IF(CK8="-","【-】","【"&amp;SUBSTITUTE(TEXT(CK8,"#,##0"),"-","△")&amp;"】")</f>
        <v>【63,608】</v>
      </c>
      <c r="CL6" s="53">
        <f>IF(CL8="-",NA(),CL8)</f>
        <v>11278</v>
      </c>
      <c r="CM6" s="53">
        <f t="shared" ref="CM6:CU6" si="10">IF(CM8="-",NA(),CM8)</f>
        <v>11529</v>
      </c>
      <c r="CN6" s="53">
        <f t="shared" si="10"/>
        <v>11712</v>
      </c>
      <c r="CO6" s="53">
        <f t="shared" si="10"/>
        <v>11982</v>
      </c>
      <c r="CP6" s="53">
        <f t="shared" si="10"/>
        <v>11716</v>
      </c>
      <c r="CQ6" s="53">
        <f t="shared" si="10"/>
        <v>13767</v>
      </c>
      <c r="CR6" s="53">
        <f t="shared" si="10"/>
        <v>14046</v>
      </c>
      <c r="CS6" s="53">
        <f t="shared" si="10"/>
        <v>14550</v>
      </c>
      <c r="CT6" s="53">
        <f t="shared" si="10"/>
        <v>11652</v>
      </c>
      <c r="CU6" s="53">
        <f t="shared" si="10"/>
        <v>11744</v>
      </c>
      <c r="CV6" s="52" t="str">
        <f>IF(CV8="-","【-】","【"&amp;SUBSTITUTE(TEXT(CV8,"#,##0"),"-","△")&amp;"】")</f>
        <v>【18,510】</v>
      </c>
      <c r="CW6" s="52">
        <f>IF(CW8="-",NA(),CW8)</f>
        <v>68</v>
      </c>
      <c r="CX6" s="52">
        <f t="shared" ref="CX6:DF6" si="11">IF(CX8="-",NA(),CX8)</f>
        <v>67.900000000000006</v>
      </c>
      <c r="CY6" s="52">
        <f t="shared" si="11"/>
        <v>64.8</v>
      </c>
      <c r="CZ6" s="52">
        <f t="shared" si="11"/>
        <v>63</v>
      </c>
      <c r="DA6" s="52">
        <f t="shared" si="11"/>
        <v>66.599999999999994</v>
      </c>
      <c r="DB6" s="52">
        <f t="shared" si="11"/>
        <v>63.4</v>
      </c>
      <c r="DC6" s="52">
        <f t="shared" si="11"/>
        <v>61.3</v>
      </c>
      <c r="DD6" s="52">
        <f t="shared" si="11"/>
        <v>61.4</v>
      </c>
      <c r="DE6" s="52">
        <f t="shared" si="11"/>
        <v>68.099999999999994</v>
      </c>
      <c r="DF6" s="52">
        <f t="shared" si="11"/>
        <v>69.2</v>
      </c>
      <c r="DG6" s="52" t="str">
        <f>IF(DG8="-","【-】","【"&amp;SUBSTITUTE(TEXT(DG8,"#,##0.0"),"-","△")&amp;"】")</f>
        <v>【57.7】</v>
      </c>
      <c r="DH6" s="52">
        <f>IF(DH8="-",NA(),DH8)</f>
        <v>12.5</v>
      </c>
      <c r="DI6" s="52">
        <f t="shared" ref="DI6:DQ6" si="12">IF(DI8="-",NA(),DI8)</f>
        <v>13.1</v>
      </c>
      <c r="DJ6" s="52">
        <f t="shared" si="12"/>
        <v>15.3</v>
      </c>
      <c r="DK6" s="52">
        <f t="shared" si="12"/>
        <v>14.4</v>
      </c>
      <c r="DL6" s="52">
        <f t="shared" si="12"/>
        <v>14.4</v>
      </c>
      <c r="DM6" s="52">
        <f t="shared" si="12"/>
        <v>20.2</v>
      </c>
      <c r="DN6" s="52">
        <f t="shared" si="12"/>
        <v>20.2</v>
      </c>
      <c r="DO6" s="52">
        <f t="shared" si="12"/>
        <v>21.1</v>
      </c>
      <c r="DP6" s="52">
        <f t="shared" si="12"/>
        <v>18</v>
      </c>
      <c r="DQ6" s="52">
        <f t="shared" si="12"/>
        <v>18.100000000000001</v>
      </c>
      <c r="DR6" s="52" t="str">
        <f>IF(DR8="-","【-】","【"&amp;SUBSTITUTE(TEXT(DR8,"#,##0.0"),"-","△")&amp;"】")</f>
        <v>【26.7】</v>
      </c>
      <c r="DS6" s="52">
        <f>IF(DS8="-",NA(),DS8)</f>
        <v>80.099999999999994</v>
      </c>
      <c r="DT6" s="52">
        <f t="shared" ref="DT6:EB6" si="13">IF(DT8="-",NA(),DT8)</f>
        <v>49.9</v>
      </c>
      <c r="DU6" s="52">
        <f t="shared" si="13"/>
        <v>27.3</v>
      </c>
      <c r="DV6" s="52">
        <f t="shared" si="13"/>
        <v>21.5</v>
      </c>
      <c r="DW6" s="52">
        <f t="shared" si="13"/>
        <v>25.7</v>
      </c>
      <c r="DX6" s="52">
        <f t="shared" si="13"/>
        <v>91.6</v>
      </c>
      <c r="DY6" s="52">
        <f t="shared" si="13"/>
        <v>100.1</v>
      </c>
      <c r="DZ6" s="52">
        <f t="shared" si="13"/>
        <v>94.9</v>
      </c>
      <c r="EA6" s="52">
        <f t="shared" si="13"/>
        <v>121.9</v>
      </c>
      <c r="EB6" s="52">
        <f t="shared" si="13"/>
        <v>114.5</v>
      </c>
      <c r="EC6" s="52" t="str">
        <f>IF(EC8="-","【-】","【"&amp;SUBSTITUTE(TEXT(EC8,"#,##0.0"),"-","△")&amp;"】")</f>
        <v>【54.3】</v>
      </c>
      <c r="ED6" s="52">
        <f>IF(ED8="-",NA(),ED8)</f>
        <v>40.299999999999997</v>
      </c>
      <c r="EE6" s="52">
        <f t="shared" ref="EE6:EM6" si="14">IF(EE8="-",NA(),EE8)</f>
        <v>41</v>
      </c>
      <c r="EF6" s="52">
        <f t="shared" si="14"/>
        <v>42.9</v>
      </c>
      <c r="EG6" s="52">
        <f t="shared" si="14"/>
        <v>44.1</v>
      </c>
      <c r="EH6" s="52">
        <f t="shared" si="14"/>
        <v>46.3</v>
      </c>
      <c r="EI6" s="52">
        <f t="shared" si="14"/>
        <v>51.4</v>
      </c>
      <c r="EJ6" s="52">
        <f t="shared" si="14"/>
        <v>51.9</v>
      </c>
      <c r="EK6" s="52">
        <f t="shared" si="14"/>
        <v>53.8</v>
      </c>
      <c r="EL6" s="52">
        <f t="shared" si="14"/>
        <v>59.1</v>
      </c>
      <c r="EM6" s="52">
        <f t="shared" si="14"/>
        <v>60</v>
      </c>
      <c r="EN6" s="52" t="str">
        <f>IF(EN8="-","【-】","【"&amp;SUBSTITUTE(TEXT(EN8,"#,##0.0"),"-","△")&amp;"】")</f>
        <v>【58.0】</v>
      </c>
      <c r="EO6" s="52">
        <f>IF(EO8="-",NA(),EO8)</f>
        <v>78.3</v>
      </c>
      <c r="EP6" s="52">
        <f t="shared" ref="EP6:EX6" si="15">IF(EP8="-",NA(),EP8)</f>
        <v>73.400000000000006</v>
      </c>
      <c r="EQ6" s="52">
        <f t="shared" si="15"/>
        <v>73</v>
      </c>
      <c r="ER6" s="52">
        <f t="shared" si="15"/>
        <v>71.400000000000006</v>
      </c>
      <c r="ES6" s="52">
        <f t="shared" si="15"/>
        <v>73.5</v>
      </c>
      <c r="ET6" s="52">
        <f t="shared" si="15"/>
        <v>71.900000000000006</v>
      </c>
      <c r="EU6" s="52">
        <f t="shared" si="15"/>
        <v>71.2</v>
      </c>
      <c r="EV6" s="52">
        <f t="shared" si="15"/>
        <v>71.8</v>
      </c>
      <c r="EW6" s="52">
        <f t="shared" si="15"/>
        <v>72.2</v>
      </c>
      <c r="EX6" s="52">
        <f t="shared" si="15"/>
        <v>72.400000000000006</v>
      </c>
      <c r="EY6" s="52" t="str">
        <f>IF(EY8="-","【-】","【"&amp;SUBSTITUTE(TEXT(EY8,"#,##0.0"),"-","△")&amp;"】")</f>
        <v>【70.8】</v>
      </c>
      <c r="EZ6" s="53">
        <f>IF(EZ8="-",NA(),EZ8)</f>
        <v>33524346</v>
      </c>
      <c r="FA6" s="53">
        <f t="shared" ref="FA6:FI6" si="16">IF(FA8="-",NA(),FA8)</f>
        <v>33493019</v>
      </c>
      <c r="FB6" s="53">
        <f t="shared" si="16"/>
        <v>33832625</v>
      </c>
      <c r="FC6" s="53">
        <f t="shared" si="16"/>
        <v>35196171</v>
      </c>
      <c r="FD6" s="53">
        <f t="shared" si="16"/>
        <v>35233050</v>
      </c>
      <c r="FE6" s="53">
        <f t="shared" si="16"/>
        <v>45896030</v>
      </c>
      <c r="FF6" s="53">
        <f t="shared" si="16"/>
        <v>47415042</v>
      </c>
      <c r="FG6" s="53">
        <f t="shared" si="16"/>
        <v>47985814</v>
      </c>
      <c r="FH6" s="53">
        <f t="shared" si="16"/>
        <v>45484013</v>
      </c>
      <c r="FI6" s="53">
        <f t="shared" si="16"/>
        <v>48248884</v>
      </c>
      <c r="FJ6" s="53" t="str">
        <f>IF(FJ8="-","【-】","【"&amp;SUBSTITUTE(TEXT(FJ8,"#,##0"),"-","△")&amp;"】")</f>
        <v>【53,183,039】</v>
      </c>
    </row>
    <row r="7" spans="1:166" s="54" customFormat="1" x14ac:dyDescent="0.15">
      <c r="A7" s="35" t="s">
        <v>164</v>
      </c>
      <c r="B7" s="50">
        <f t="shared" ref="B7:AH7" si="17">B8</f>
        <v>2024</v>
      </c>
      <c r="C7" s="50">
        <f t="shared" si="17"/>
        <v>442143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20</v>
      </c>
      <c r="R7" s="50" t="str">
        <f t="shared" si="17"/>
        <v>対象</v>
      </c>
      <c r="S7" s="50" t="str">
        <f t="shared" si="17"/>
        <v>ド 透 訓</v>
      </c>
      <c r="T7" s="50" t="str">
        <f t="shared" si="17"/>
        <v>救 臨 感 へ 災</v>
      </c>
      <c r="U7" s="51">
        <f>U8</f>
        <v>25074</v>
      </c>
      <c r="V7" s="51">
        <f>V8</f>
        <v>15845</v>
      </c>
      <c r="W7" s="50" t="str">
        <f>W8</f>
        <v>-</v>
      </c>
      <c r="X7" s="50" t="str">
        <f t="shared" si="17"/>
        <v>第２種該当</v>
      </c>
      <c r="Y7" s="50" t="str">
        <f t="shared" si="17"/>
        <v>１０：１</v>
      </c>
      <c r="Z7" s="51">
        <f t="shared" si="17"/>
        <v>145</v>
      </c>
      <c r="AA7" s="51">
        <f t="shared" si="17"/>
        <v>50</v>
      </c>
      <c r="AB7" s="51" t="str">
        <f t="shared" si="17"/>
        <v>-</v>
      </c>
      <c r="AC7" s="51" t="str">
        <f t="shared" si="17"/>
        <v>-</v>
      </c>
      <c r="AD7" s="51">
        <f t="shared" si="17"/>
        <v>4</v>
      </c>
      <c r="AE7" s="51">
        <f t="shared" si="17"/>
        <v>199</v>
      </c>
      <c r="AF7" s="51">
        <f t="shared" si="17"/>
        <v>134</v>
      </c>
      <c r="AG7" s="51">
        <f t="shared" si="17"/>
        <v>46</v>
      </c>
      <c r="AH7" s="51">
        <f t="shared" si="17"/>
        <v>180</v>
      </c>
      <c r="AI7" s="52">
        <f>AI8</f>
        <v>112</v>
      </c>
      <c r="AJ7" s="52">
        <f t="shared" ref="AJ7:AR7" si="18">AJ8</f>
        <v>125.1</v>
      </c>
      <c r="AK7" s="52">
        <f t="shared" si="18"/>
        <v>114</v>
      </c>
      <c r="AL7" s="52">
        <f t="shared" si="18"/>
        <v>101</v>
      </c>
      <c r="AM7" s="52">
        <f t="shared" si="18"/>
        <v>96.1</v>
      </c>
      <c r="AN7" s="52">
        <f t="shared" si="18"/>
        <v>101.8</v>
      </c>
      <c r="AO7" s="52">
        <f t="shared" si="18"/>
        <v>106.2</v>
      </c>
      <c r="AP7" s="52">
        <f t="shared" si="18"/>
        <v>103.5</v>
      </c>
      <c r="AQ7" s="52">
        <f t="shared" si="18"/>
        <v>96.3</v>
      </c>
      <c r="AR7" s="52">
        <f t="shared" si="18"/>
        <v>93</v>
      </c>
      <c r="AS7" s="52"/>
      <c r="AT7" s="52">
        <f>AT8</f>
        <v>88.8</v>
      </c>
      <c r="AU7" s="52">
        <f t="shared" ref="AU7:BC7" si="19">AU8</f>
        <v>84.5</v>
      </c>
      <c r="AV7" s="52">
        <f t="shared" si="19"/>
        <v>86.7</v>
      </c>
      <c r="AW7" s="52">
        <f t="shared" si="19"/>
        <v>90</v>
      </c>
      <c r="AX7" s="52">
        <f t="shared" si="19"/>
        <v>87.5</v>
      </c>
      <c r="AY7" s="52">
        <f t="shared" si="19"/>
        <v>80.7</v>
      </c>
      <c r="AZ7" s="52">
        <f t="shared" si="19"/>
        <v>82.3</v>
      </c>
      <c r="BA7" s="52">
        <f t="shared" si="19"/>
        <v>81.5</v>
      </c>
      <c r="BB7" s="52">
        <f t="shared" si="19"/>
        <v>81</v>
      </c>
      <c r="BC7" s="52">
        <f t="shared" si="19"/>
        <v>79.7</v>
      </c>
      <c r="BD7" s="52"/>
      <c r="BE7" s="52">
        <f>BE8</f>
        <v>86.7</v>
      </c>
      <c r="BF7" s="52">
        <f t="shared" ref="BF7:BN7" si="20">BF8</f>
        <v>82.7</v>
      </c>
      <c r="BG7" s="52">
        <f t="shared" si="20"/>
        <v>85</v>
      </c>
      <c r="BH7" s="52">
        <f t="shared" si="20"/>
        <v>88.5</v>
      </c>
      <c r="BI7" s="52">
        <f t="shared" si="20"/>
        <v>86</v>
      </c>
      <c r="BJ7" s="52">
        <f t="shared" si="20"/>
        <v>77.599999999999994</v>
      </c>
      <c r="BK7" s="52">
        <f t="shared" si="20"/>
        <v>79.2</v>
      </c>
      <c r="BL7" s="52">
        <f t="shared" si="20"/>
        <v>78.400000000000006</v>
      </c>
      <c r="BM7" s="52">
        <f t="shared" si="20"/>
        <v>77.5</v>
      </c>
      <c r="BN7" s="52">
        <f t="shared" si="20"/>
        <v>76</v>
      </c>
      <c r="BO7" s="52"/>
      <c r="BP7" s="52">
        <f>BP8</f>
        <v>79.099999999999994</v>
      </c>
      <c r="BQ7" s="52">
        <f t="shared" ref="BQ7:BY7" si="21">BQ8</f>
        <v>69</v>
      </c>
      <c r="BR7" s="52">
        <f t="shared" si="21"/>
        <v>74.900000000000006</v>
      </c>
      <c r="BS7" s="52">
        <f t="shared" si="21"/>
        <v>79.8</v>
      </c>
      <c r="BT7" s="52">
        <f t="shared" si="21"/>
        <v>80.400000000000006</v>
      </c>
      <c r="BU7" s="52">
        <f t="shared" si="21"/>
        <v>64.5</v>
      </c>
      <c r="BV7" s="52">
        <f t="shared" si="21"/>
        <v>63.8</v>
      </c>
      <c r="BW7" s="52">
        <f t="shared" si="21"/>
        <v>63.4</v>
      </c>
      <c r="BX7" s="52">
        <f t="shared" si="21"/>
        <v>64.7</v>
      </c>
      <c r="BY7" s="52">
        <f t="shared" si="21"/>
        <v>67.900000000000006</v>
      </c>
      <c r="BZ7" s="52"/>
      <c r="CA7" s="53">
        <f>CA8</f>
        <v>39021</v>
      </c>
      <c r="CB7" s="53">
        <f t="shared" ref="CB7:CJ7" si="22">CB8</f>
        <v>41974</v>
      </c>
      <c r="CC7" s="53">
        <f t="shared" si="22"/>
        <v>42707</v>
      </c>
      <c r="CD7" s="53">
        <f t="shared" si="22"/>
        <v>46555</v>
      </c>
      <c r="CE7" s="53">
        <f t="shared" si="22"/>
        <v>46467</v>
      </c>
      <c r="CF7" s="53">
        <f t="shared" si="22"/>
        <v>51594</v>
      </c>
      <c r="CG7" s="53">
        <f t="shared" si="22"/>
        <v>53805</v>
      </c>
      <c r="CH7" s="53">
        <f t="shared" si="22"/>
        <v>56563</v>
      </c>
      <c r="CI7" s="53">
        <f t="shared" si="22"/>
        <v>41075</v>
      </c>
      <c r="CJ7" s="53">
        <f t="shared" si="22"/>
        <v>41859</v>
      </c>
      <c r="CK7" s="52"/>
      <c r="CL7" s="53">
        <f>CL8</f>
        <v>11278</v>
      </c>
      <c r="CM7" s="53">
        <f t="shared" ref="CM7:CU7" si="23">CM8</f>
        <v>11529</v>
      </c>
      <c r="CN7" s="53">
        <f t="shared" si="23"/>
        <v>11712</v>
      </c>
      <c r="CO7" s="53">
        <f t="shared" si="23"/>
        <v>11982</v>
      </c>
      <c r="CP7" s="53">
        <f t="shared" si="23"/>
        <v>11716</v>
      </c>
      <c r="CQ7" s="53">
        <f t="shared" si="23"/>
        <v>13767</v>
      </c>
      <c r="CR7" s="53">
        <f t="shared" si="23"/>
        <v>14046</v>
      </c>
      <c r="CS7" s="53">
        <f t="shared" si="23"/>
        <v>14550</v>
      </c>
      <c r="CT7" s="53">
        <f t="shared" si="23"/>
        <v>11652</v>
      </c>
      <c r="CU7" s="53">
        <f t="shared" si="23"/>
        <v>11744</v>
      </c>
      <c r="CV7" s="52"/>
      <c r="CW7" s="52">
        <f>CW8</f>
        <v>68</v>
      </c>
      <c r="CX7" s="52">
        <f t="shared" ref="CX7:DF7" si="24">CX8</f>
        <v>67.900000000000006</v>
      </c>
      <c r="CY7" s="52">
        <f t="shared" si="24"/>
        <v>64.8</v>
      </c>
      <c r="CZ7" s="52">
        <f t="shared" si="24"/>
        <v>63</v>
      </c>
      <c r="DA7" s="52">
        <f t="shared" si="24"/>
        <v>66.599999999999994</v>
      </c>
      <c r="DB7" s="52">
        <f t="shared" si="24"/>
        <v>63.4</v>
      </c>
      <c r="DC7" s="52">
        <f t="shared" si="24"/>
        <v>61.3</v>
      </c>
      <c r="DD7" s="52">
        <f t="shared" si="24"/>
        <v>61.4</v>
      </c>
      <c r="DE7" s="52">
        <f t="shared" si="24"/>
        <v>68.099999999999994</v>
      </c>
      <c r="DF7" s="52">
        <f t="shared" si="24"/>
        <v>69.2</v>
      </c>
      <c r="DG7" s="52"/>
      <c r="DH7" s="52">
        <f>DH8</f>
        <v>12.5</v>
      </c>
      <c r="DI7" s="52">
        <f t="shared" ref="DI7:DQ7" si="25">DI8</f>
        <v>13.1</v>
      </c>
      <c r="DJ7" s="52">
        <f t="shared" si="25"/>
        <v>15.3</v>
      </c>
      <c r="DK7" s="52">
        <f t="shared" si="25"/>
        <v>14.4</v>
      </c>
      <c r="DL7" s="52">
        <f t="shared" si="25"/>
        <v>14.4</v>
      </c>
      <c r="DM7" s="52">
        <f t="shared" si="25"/>
        <v>20.2</v>
      </c>
      <c r="DN7" s="52">
        <f t="shared" si="25"/>
        <v>20.2</v>
      </c>
      <c r="DO7" s="52">
        <f t="shared" si="25"/>
        <v>21.1</v>
      </c>
      <c r="DP7" s="52">
        <f t="shared" si="25"/>
        <v>18</v>
      </c>
      <c r="DQ7" s="52">
        <f t="shared" si="25"/>
        <v>18.100000000000001</v>
      </c>
      <c r="DR7" s="52"/>
      <c r="DS7" s="52">
        <f>DS8</f>
        <v>80.099999999999994</v>
      </c>
      <c r="DT7" s="52">
        <f t="shared" ref="DT7:EB7" si="26">DT8</f>
        <v>49.9</v>
      </c>
      <c r="DU7" s="52">
        <f t="shared" si="26"/>
        <v>27.3</v>
      </c>
      <c r="DV7" s="52">
        <f t="shared" si="26"/>
        <v>21.5</v>
      </c>
      <c r="DW7" s="52">
        <f t="shared" si="26"/>
        <v>25.7</v>
      </c>
      <c r="DX7" s="52">
        <f t="shared" si="26"/>
        <v>91.6</v>
      </c>
      <c r="DY7" s="52">
        <f t="shared" si="26"/>
        <v>100.1</v>
      </c>
      <c r="DZ7" s="52">
        <f t="shared" si="26"/>
        <v>94.9</v>
      </c>
      <c r="EA7" s="52">
        <f t="shared" si="26"/>
        <v>121.9</v>
      </c>
      <c r="EB7" s="52">
        <f t="shared" si="26"/>
        <v>114.5</v>
      </c>
      <c r="EC7" s="52"/>
      <c r="ED7" s="52">
        <f>ED8</f>
        <v>40.299999999999997</v>
      </c>
      <c r="EE7" s="52">
        <f t="shared" ref="EE7:EM7" si="27">EE8</f>
        <v>41</v>
      </c>
      <c r="EF7" s="52">
        <f t="shared" si="27"/>
        <v>42.9</v>
      </c>
      <c r="EG7" s="52">
        <f t="shared" si="27"/>
        <v>44.1</v>
      </c>
      <c r="EH7" s="52">
        <f t="shared" si="27"/>
        <v>46.3</v>
      </c>
      <c r="EI7" s="52">
        <f t="shared" si="27"/>
        <v>51.4</v>
      </c>
      <c r="EJ7" s="52">
        <f t="shared" si="27"/>
        <v>51.9</v>
      </c>
      <c r="EK7" s="52">
        <f t="shared" si="27"/>
        <v>53.8</v>
      </c>
      <c r="EL7" s="52">
        <f t="shared" si="27"/>
        <v>59.1</v>
      </c>
      <c r="EM7" s="52">
        <f t="shared" si="27"/>
        <v>60</v>
      </c>
      <c r="EN7" s="52"/>
      <c r="EO7" s="52">
        <f>EO8</f>
        <v>78.3</v>
      </c>
      <c r="EP7" s="52">
        <f t="shared" ref="EP7:EX7" si="28">EP8</f>
        <v>73.400000000000006</v>
      </c>
      <c r="EQ7" s="52">
        <f t="shared" si="28"/>
        <v>73</v>
      </c>
      <c r="ER7" s="52">
        <f t="shared" si="28"/>
        <v>71.400000000000006</v>
      </c>
      <c r="ES7" s="52">
        <f t="shared" si="28"/>
        <v>73.5</v>
      </c>
      <c r="ET7" s="52">
        <f t="shared" si="28"/>
        <v>71.900000000000006</v>
      </c>
      <c r="EU7" s="52">
        <f t="shared" si="28"/>
        <v>71.2</v>
      </c>
      <c r="EV7" s="52">
        <f t="shared" si="28"/>
        <v>71.8</v>
      </c>
      <c r="EW7" s="52">
        <f t="shared" si="28"/>
        <v>72.2</v>
      </c>
      <c r="EX7" s="52">
        <f t="shared" si="28"/>
        <v>72.400000000000006</v>
      </c>
      <c r="EY7" s="52"/>
      <c r="EZ7" s="53">
        <f>EZ8</f>
        <v>33524346</v>
      </c>
      <c r="FA7" s="53">
        <f t="shared" ref="FA7:FI7" si="29">FA8</f>
        <v>33493019</v>
      </c>
      <c r="FB7" s="53">
        <f t="shared" si="29"/>
        <v>33832625</v>
      </c>
      <c r="FC7" s="53">
        <f t="shared" si="29"/>
        <v>35196171</v>
      </c>
      <c r="FD7" s="53">
        <f t="shared" si="29"/>
        <v>35233050</v>
      </c>
      <c r="FE7" s="53">
        <f t="shared" si="29"/>
        <v>45896030</v>
      </c>
      <c r="FF7" s="53">
        <f t="shared" si="29"/>
        <v>47415042</v>
      </c>
      <c r="FG7" s="53">
        <f t="shared" si="29"/>
        <v>47985814</v>
      </c>
      <c r="FH7" s="53">
        <f t="shared" si="29"/>
        <v>45484013</v>
      </c>
      <c r="FI7" s="53">
        <f t="shared" si="29"/>
        <v>48248884</v>
      </c>
      <c r="FJ7" s="53"/>
    </row>
    <row r="8" spans="1:166" s="54" customFormat="1" x14ac:dyDescent="0.15">
      <c r="A8" s="35"/>
      <c r="B8" s="55">
        <v>2024</v>
      </c>
      <c r="C8" s="55">
        <v>442143</v>
      </c>
      <c r="D8" s="55">
        <v>46</v>
      </c>
      <c r="E8" s="55">
        <v>6</v>
      </c>
      <c r="F8" s="55">
        <v>0</v>
      </c>
      <c r="G8" s="55">
        <v>1</v>
      </c>
      <c r="H8" s="55" t="s">
        <v>165</v>
      </c>
      <c r="I8" s="55" t="s">
        <v>166</v>
      </c>
      <c r="J8" s="55" t="s">
        <v>167</v>
      </c>
      <c r="K8" s="55" t="s">
        <v>168</v>
      </c>
      <c r="L8" s="55" t="s">
        <v>169</v>
      </c>
      <c r="M8" s="55" t="s">
        <v>170</v>
      </c>
      <c r="N8" s="55" t="s">
        <v>171</v>
      </c>
      <c r="O8" s="55" t="s">
        <v>172</v>
      </c>
      <c r="P8" s="55" t="s">
        <v>173</v>
      </c>
      <c r="Q8" s="56">
        <v>20</v>
      </c>
      <c r="R8" s="55" t="s">
        <v>174</v>
      </c>
      <c r="S8" s="55" t="s">
        <v>175</v>
      </c>
      <c r="T8" s="55" t="s">
        <v>176</v>
      </c>
      <c r="U8" s="56">
        <v>25074</v>
      </c>
      <c r="V8" s="56">
        <v>15845</v>
      </c>
      <c r="W8" s="55" t="s">
        <v>40</v>
      </c>
      <c r="X8" s="55" t="s">
        <v>177</v>
      </c>
      <c r="Y8" s="57" t="s">
        <v>178</v>
      </c>
      <c r="Z8" s="56">
        <v>145</v>
      </c>
      <c r="AA8" s="56">
        <v>50</v>
      </c>
      <c r="AB8" s="56" t="s">
        <v>40</v>
      </c>
      <c r="AC8" s="56" t="s">
        <v>40</v>
      </c>
      <c r="AD8" s="56">
        <v>4</v>
      </c>
      <c r="AE8" s="56">
        <v>199</v>
      </c>
      <c r="AF8" s="56">
        <v>134</v>
      </c>
      <c r="AG8" s="56">
        <v>46</v>
      </c>
      <c r="AH8" s="56">
        <v>180</v>
      </c>
      <c r="AI8" s="58">
        <v>112</v>
      </c>
      <c r="AJ8" s="58">
        <v>125.1</v>
      </c>
      <c r="AK8" s="58">
        <v>114</v>
      </c>
      <c r="AL8" s="58">
        <v>101</v>
      </c>
      <c r="AM8" s="58">
        <v>96.1</v>
      </c>
      <c r="AN8" s="58">
        <v>101.8</v>
      </c>
      <c r="AO8" s="58">
        <v>106.2</v>
      </c>
      <c r="AP8" s="58">
        <v>103.5</v>
      </c>
      <c r="AQ8" s="58">
        <v>96.3</v>
      </c>
      <c r="AR8" s="58">
        <v>93</v>
      </c>
      <c r="AS8" s="58">
        <v>93.7</v>
      </c>
      <c r="AT8" s="58">
        <v>88.8</v>
      </c>
      <c r="AU8" s="58">
        <v>84.5</v>
      </c>
      <c r="AV8" s="58">
        <v>86.7</v>
      </c>
      <c r="AW8" s="58">
        <v>90</v>
      </c>
      <c r="AX8" s="58">
        <v>87.5</v>
      </c>
      <c r="AY8" s="58">
        <v>80.7</v>
      </c>
      <c r="AZ8" s="58">
        <v>82.3</v>
      </c>
      <c r="BA8" s="58">
        <v>81.5</v>
      </c>
      <c r="BB8" s="58">
        <v>81</v>
      </c>
      <c r="BC8" s="58">
        <v>79.7</v>
      </c>
      <c r="BD8" s="58">
        <v>85.2</v>
      </c>
      <c r="BE8" s="59">
        <v>86.7</v>
      </c>
      <c r="BF8" s="59">
        <v>82.7</v>
      </c>
      <c r="BG8" s="59">
        <v>85</v>
      </c>
      <c r="BH8" s="59">
        <v>88.5</v>
      </c>
      <c r="BI8" s="59">
        <v>86</v>
      </c>
      <c r="BJ8" s="59">
        <v>77.599999999999994</v>
      </c>
      <c r="BK8" s="59">
        <v>79.2</v>
      </c>
      <c r="BL8" s="59">
        <v>78.400000000000006</v>
      </c>
      <c r="BM8" s="59">
        <v>77.5</v>
      </c>
      <c r="BN8" s="59">
        <v>76</v>
      </c>
      <c r="BO8" s="59">
        <v>82.6</v>
      </c>
      <c r="BP8" s="58">
        <v>79.099999999999994</v>
      </c>
      <c r="BQ8" s="58">
        <v>69</v>
      </c>
      <c r="BR8" s="58">
        <v>74.900000000000006</v>
      </c>
      <c r="BS8" s="58">
        <v>79.8</v>
      </c>
      <c r="BT8" s="58">
        <v>80.400000000000006</v>
      </c>
      <c r="BU8" s="58">
        <v>64.5</v>
      </c>
      <c r="BV8" s="58">
        <v>63.8</v>
      </c>
      <c r="BW8" s="58">
        <v>63.4</v>
      </c>
      <c r="BX8" s="58">
        <v>64.7</v>
      </c>
      <c r="BY8" s="58">
        <v>67.900000000000006</v>
      </c>
      <c r="BZ8" s="58">
        <v>70.7</v>
      </c>
      <c r="CA8" s="59">
        <v>39021</v>
      </c>
      <c r="CB8" s="59">
        <v>41974</v>
      </c>
      <c r="CC8" s="59">
        <v>42707</v>
      </c>
      <c r="CD8" s="59">
        <v>46555</v>
      </c>
      <c r="CE8" s="59">
        <v>46467</v>
      </c>
      <c r="CF8" s="59">
        <v>51594</v>
      </c>
      <c r="CG8" s="59">
        <v>53805</v>
      </c>
      <c r="CH8" s="59">
        <v>56563</v>
      </c>
      <c r="CI8" s="59">
        <v>41075</v>
      </c>
      <c r="CJ8" s="59">
        <v>41859</v>
      </c>
      <c r="CK8" s="58">
        <v>63608</v>
      </c>
      <c r="CL8" s="59">
        <v>11278</v>
      </c>
      <c r="CM8" s="59">
        <v>11529</v>
      </c>
      <c r="CN8" s="59">
        <v>11712</v>
      </c>
      <c r="CO8" s="59">
        <v>11982</v>
      </c>
      <c r="CP8" s="59">
        <v>11716</v>
      </c>
      <c r="CQ8" s="59">
        <v>13767</v>
      </c>
      <c r="CR8" s="59">
        <v>14046</v>
      </c>
      <c r="CS8" s="59">
        <v>14550</v>
      </c>
      <c r="CT8" s="59">
        <v>11652</v>
      </c>
      <c r="CU8" s="59">
        <v>11744</v>
      </c>
      <c r="CV8" s="58">
        <v>18510</v>
      </c>
      <c r="CW8" s="59">
        <v>68</v>
      </c>
      <c r="CX8" s="59">
        <v>67.900000000000006</v>
      </c>
      <c r="CY8" s="59">
        <v>64.8</v>
      </c>
      <c r="CZ8" s="59">
        <v>63</v>
      </c>
      <c r="DA8" s="59">
        <v>66.599999999999994</v>
      </c>
      <c r="DB8" s="59">
        <v>63.4</v>
      </c>
      <c r="DC8" s="59">
        <v>61.3</v>
      </c>
      <c r="DD8" s="59">
        <v>61.4</v>
      </c>
      <c r="DE8" s="59">
        <v>68.099999999999994</v>
      </c>
      <c r="DF8" s="59">
        <v>69.2</v>
      </c>
      <c r="DG8" s="59">
        <v>57.7</v>
      </c>
      <c r="DH8" s="59">
        <v>12.5</v>
      </c>
      <c r="DI8" s="59">
        <v>13.1</v>
      </c>
      <c r="DJ8" s="59">
        <v>15.3</v>
      </c>
      <c r="DK8" s="59">
        <v>14.4</v>
      </c>
      <c r="DL8" s="59">
        <v>14.4</v>
      </c>
      <c r="DM8" s="59">
        <v>20.2</v>
      </c>
      <c r="DN8" s="59">
        <v>20.2</v>
      </c>
      <c r="DO8" s="59">
        <v>21.1</v>
      </c>
      <c r="DP8" s="59">
        <v>18</v>
      </c>
      <c r="DQ8" s="59">
        <v>18.100000000000001</v>
      </c>
      <c r="DR8" s="59">
        <v>26.7</v>
      </c>
      <c r="DS8" s="59">
        <v>80.099999999999994</v>
      </c>
      <c r="DT8" s="59">
        <v>49.9</v>
      </c>
      <c r="DU8" s="59">
        <v>27.3</v>
      </c>
      <c r="DV8" s="59">
        <v>21.5</v>
      </c>
      <c r="DW8" s="59">
        <v>25.7</v>
      </c>
      <c r="DX8" s="59">
        <v>91.6</v>
      </c>
      <c r="DY8" s="59">
        <v>100.1</v>
      </c>
      <c r="DZ8" s="59">
        <v>94.9</v>
      </c>
      <c r="EA8" s="59">
        <v>121.9</v>
      </c>
      <c r="EB8" s="59">
        <v>114.5</v>
      </c>
      <c r="EC8" s="59">
        <v>54.3</v>
      </c>
      <c r="ED8" s="58">
        <v>40.299999999999997</v>
      </c>
      <c r="EE8" s="58">
        <v>41</v>
      </c>
      <c r="EF8" s="58">
        <v>42.9</v>
      </c>
      <c r="EG8" s="58">
        <v>44.1</v>
      </c>
      <c r="EH8" s="58">
        <v>46.3</v>
      </c>
      <c r="EI8" s="58">
        <v>51.4</v>
      </c>
      <c r="EJ8" s="58">
        <v>51.9</v>
      </c>
      <c r="EK8" s="58">
        <v>53.8</v>
      </c>
      <c r="EL8" s="58">
        <v>59.1</v>
      </c>
      <c r="EM8" s="58">
        <v>60</v>
      </c>
      <c r="EN8" s="58">
        <v>58</v>
      </c>
      <c r="EO8" s="58">
        <v>78.3</v>
      </c>
      <c r="EP8" s="58">
        <v>73.400000000000006</v>
      </c>
      <c r="EQ8" s="58">
        <v>73</v>
      </c>
      <c r="ER8" s="58">
        <v>71.400000000000006</v>
      </c>
      <c r="ES8" s="58">
        <v>73.5</v>
      </c>
      <c r="ET8" s="58">
        <v>71.900000000000006</v>
      </c>
      <c r="EU8" s="58">
        <v>71.2</v>
      </c>
      <c r="EV8" s="58">
        <v>71.8</v>
      </c>
      <c r="EW8" s="58">
        <v>72.2</v>
      </c>
      <c r="EX8" s="58">
        <v>72.400000000000006</v>
      </c>
      <c r="EY8" s="58">
        <v>70.8</v>
      </c>
      <c r="EZ8" s="59">
        <v>33524346</v>
      </c>
      <c r="FA8" s="59">
        <v>33493019</v>
      </c>
      <c r="FB8" s="59">
        <v>33832625</v>
      </c>
      <c r="FC8" s="59">
        <v>35196171</v>
      </c>
      <c r="FD8" s="59">
        <v>35233050</v>
      </c>
      <c r="FE8" s="59">
        <v>45896030</v>
      </c>
      <c r="FF8" s="59">
        <v>47415042</v>
      </c>
      <c r="FG8" s="59">
        <v>47985814</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2026-02-19T06:08:13Z</cp:lastPrinted>
  <dcterms:created xsi:type="dcterms:W3CDTF">2025-12-15T05:01:22Z</dcterms:created>
  <dcterms:modified xsi:type="dcterms:W3CDTF">2026-02-19T06:08:43Z</dcterms:modified>
  <cp:category/>
</cp:coreProperties>
</file>