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4.国東市\"/>
    </mc:Choice>
  </mc:AlternateContent>
  <xr:revisionPtr revIDLastSave="0" documentId="13_ncr:1_{F0C37B50-365D-4890-806D-26EA47CCCC27}" xr6:coauthVersionLast="47" xr6:coauthVersionMax="47" xr10:uidLastSave="{00000000-0000-0000-0000-000000000000}"/>
  <workbookProtection workbookAlgorithmName="SHA-512" workbookHashValue="F0BkxZzGWlH19GmfMMhBNclXL2Pb6a8UEkwg8y/i048kyZHNZFgbIzhiY6iYW/DmK5vFb5o5qUNJm5QOgqn5mw==" workbookSaltValue="Pb2VW54cXf9zYEOe5qdRGA==" workbookSpinCount="100000" lockStructure="1"/>
  <bookViews>
    <workbookView xWindow="31995" yWindow="2445" windowWidth="21600" windowHeight="1225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0" i="5" l="1"/>
  <c r="AS10" i="5"/>
  <c r="X10" i="5"/>
  <c r="F10" i="5"/>
  <c r="EC79" i="4" s="1"/>
  <c r="E10" i="5"/>
  <c r="CW10" i="5" s="1"/>
  <c r="D10" i="5"/>
  <c r="CV10" i="5" s="1"/>
  <c r="C10" i="5"/>
  <c r="EB10" i="5" s="1"/>
  <c r="B10" i="5"/>
  <c r="CT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PT56" i="4" s="1"/>
  <c r="CY6" i="5"/>
  <c r="CU12" i="5" s="1"/>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J6" i="5"/>
  <c r="KZ55" i="4" s="1"/>
  <c r="CI6" i="5"/>
  <c r="CJ11" i="5" s="1"/>
  <c r="CH6" i="5"/>
  <c r="CI11" i="5" s="1"/>
  <c r="CG6" i="5"/>
  <c r="EH90" i="4" s="1"/>
  <c r="CF6" i="5"/>
  <c r="HT56" i="4" s="1"/>
  <c r="CE6" i="5"/>
  <c r="CA12" i="5" s="1"/>
  <c r="CD6" i="5"/>
  <c r="BZ12" i="5" s="1"/>
  <c r="CC6" i="5"/>
  <c r="BY12" i="5" s="1"/>
  <c r="CB6" i="5"/>
  <c r="ER56" i="4" s="1"/>
  <c r="CA6" i="5"/>
  <c r="BZ6" i="5"/>
  <c r="CA11" i="5" s="1"/>
  <c r="BY6" i="5"/>
  <c r="BZ11" i="5" s="1"/>
  <c r="BX6" i="5"/>
  <c r="BY11" i="5" s="1"/>
  <c r="BW6" i="5"/>
  <c r="BV6" i="5"/>
  <c r="DG90" i="4" s="1"/>
  <c r="BU6" i="5"/>
  <c r="BQ12" i="5" s="1"/>
  <c r="BT6" i="5"/>
  <c r="BP12" i="5" s="1"/>
  <c r="BS6" i="5"/>
  <c r="BO12" i="5" s="1"/>
  <c r="BR6" i="5"/>
  <c r="BN12" i="5" s="1"/>
  <c r="BQ6" i="5"/>
  <c r="BM12" i="5" s="1"/>
  <c r="BP6" i="5"/>
  <c r="BQ11" i="5" s="1"/>
  <c r="BO6" i="5"/>
  <c r="BP11" i="5" s="1"/>
  <c r="BN6" i="5"/>
  <c r="BO11" i="5" s="1"/>
  <c r="BM6" i="5"/>
  <c r="BL6" i="5"/>
  <c r="BM11" i="5" s="1"/>
  <c r="BK6" i="5"/>
  <c r="CF90" i="4" s="1"/>
  <c r="BJ6" i="5"/>
  <c r="BF12" i="5" s="1"/>
  <c r="BI6" i="5"/>
  <c r="BE12" i="5" s="1"/>
  <c r="BH6" i="5"/>
  <c r="PT33" i="4" s="1"/>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R6" i="5"/>
  <c r="AS11" i="5" s="1"/>
  <c r="AQ6" i="5"/>
  <c r="AR11" i="5" s="1"/>
  <c r="AP6" i="5"/>
  <c r="AQ11" i="5" s="1"/>
  <c r="AO6" i="5"/>
  <c r="AD90" i="4" s="1"/>
  <c r="AN6" i="5"/>
  <c r="HT33" i="4" s="1"/>
  <c r="AM6" i="5"/>
  <c r="AI12" i="5" s="1"/>
  <c r="AL6" i="5"/>
  <c r="AH12" i="5" s="1"/>
  <c r="AK6" i="5"/>
  <c r="AG12" i="5" s="1"/>
  <c r="AJ6" i="5"/>
  <c r="ER33" i="4" s="1"/>
  <c r="AI6" i="5"/>
  <c r="AH6" i="5"/>
  <c r="AI11" i="5" s="1"/>
  <c r="AG6" i="5"/>
  <c r="AH11" i="5" s="1"/>
  <c r="AF6" i="5"/>
  <c r="AG11" i="5" s="1"/>
  <c r="AE6" i="5"/>
  <c r="AD6" i="5"/>
  <c r="C90" i="4" s="1"/>
  <c r="AC6" i="5"/>
  <c r="Y12" i="5" s="1"/>
  <c r="AB6" i="5"/>
  <c r="X12" i="5" s="1"/>
  <c r="AA6" i="5"/>
  <c r="W12" i="5" s="1"/>
  <c r="Z6" i="5"/>
  <c r="V12" i="5" s="1"/>
  <c r="Y6" i="5"/>
  <c r="U12" i="5" s="1"/>
  <c r="X6" i="5"/>
  <c r="Y11" i="5" s="1"/>
  <c r="W6" i="5"/>
  <c r="X11" i="5" s="1"/>
  <c r="V6" i="5"/>
  <c r="W11" i="5" s="1"/>
  <c r="U6" i="5"/>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RA81" i="4"/>
  <c r="PZ81" i="4"/>
  <c r="OY81" i="4"/>
  <c r="MW81" i="4"/>
  <c r="JN81" i="4"/>
  <c r="IM81" i="4"/>
  <c r="EC81" i="4"/>
  <c r="CA81" i="4"/>
  <c r="RA80" i="4"/>
  <c r="NX80" i="4"/>
  <c r="MW80" i="4"/>
  <c r="IM80" i="4"/>
  <c r="GK80" i="4"/>
  <c r="AZ80" i="4"/>
  <c r="OY79" i="4"/>
  <c r="NX79" i="4"/>
  <c r="JN79" i="4"/>
  <c r="IM79" i="4"/>
  <c r="HL79" i="4"/>
  <c r="DB79" i="4"/>
  <c r="CA79" i="4"/>
  <c r="Y79" i="4"/>
  <c r="RH56" i="4"/>
  <c r="OZ56" i="4"/>
  <c r="OF56" i="4"/>
  <c r="MN56" i="4"/>
  <c r="LT56" i="4"/>
  <c r="KZ56" i="4"/>
  <c r="KF56" i="4"/>
  <c r="JL56" i="4"/>
  <c r="GF56" i="4"/>
  <c r="FL56" i="4"/>
  <c r="AR56" i="4"/>
  <c r="MN55" i="4"/>
  <c r="KF55" i="4"/>
  <c r="GZ55" i="4"/>
  <c r="FL55" i="4"/>
  <c r="CF55" i="4"/>
  <c r="BL55" i="4"/>
  <c r="X55" i="4"/>
  <c r="QN54" i="4"/>
  <c r="PT54" i="4"/>
  <c r="OZ54" i="4"/>
  <c r="KZ54" i="4"/>
  <c r="KF54" i="4"/>
  <c r="GZ54" i="4"/>
  <c r="GF54" i="4"/>
  <c r="FL54" i="4"/>
  <c r="CF54" i="4"/>
  <c r="BL54" i="4"/>
  <c r="X54" i="4"/>
  <c r="OF33" i="4"/>
  <c r="KZ33" i="4"/>
  <c r="FL33" i="4"/>
  <c r="OZ32" i="4"/>
  <c r="MN32" i="4"/>
  <c r="KF32" i="4"/>
  <c r="JL32" i="4"/>
  <c r="GZ32" i="4"/>
  <c r="FL32" i="4"/>
  <c r="BL32" i="4"/>
  <c r="X32" i="4"/>
  <c r="QN31" i="4"/>
  <c r="PT31" i="4"/>
  <c r="OZ31" i="4"/>
  <c r="KZ31" i="4"/>
  <c r="KF31" i="4"/>
  <c r="GZ31" i="4"/>
  <c r="GF31" i="4"/>
  <c r="FL31" i="4"/>
  <c r="CF31" i="4"/>
  <c r="BL31" i="4"/>
  <c r="X31" i="4"/>
  <c r="LZ10" i="4"/>
  <c r="IT10" i="4"/>
  <c r="FN10" i="4"/>
  <c r="CH10" i="4"/>
  <c r="B10" i="4"/>
  <c r="PF8" i="4"/>
  <c r="LZ8" i="4"/>
  <c r="IT8" i="4"/>
  <c r="FN8" i="4"/>
  <c r="CH8" i="4"/>
  <c r="B8" i="4"/>
  <c r="B5" i="4"/>
  <c r="LT33" i="4" l="1"/>
  <c r="CA80" i="4"/>
  <c r="MN33" i="4"/>
  <c r="OZ55" i="4"/>
  <c r="DB80" i="4"/>
  <c r="W10" i="5"/>
  <c r="EC10" i="5"/>
  <c r="AH10" i="5"/>
  <c r="AR33" i="4"/>
  <c r="RH33" i="4"/>
  <c r="JN80" i="4"/>
  <c r="AI10" i="5"/>
  <c r="BP10" i="5"/>
  <c r="BL56" i="4"/>
  <c r="GZ56" i="4"/>
  <c r="GF33" i="4"/>
  <c r="CF32" i="4"/>
  <c r="GZ33" i="4"/>
  <c r="GF55" i="4"/>
  <c r="BZ10" i="5"/>
  <c r="CK10" i="5"/>
  <c r="OZ33" i="4"/>
  <c r="BL33" i="4"/>
  <c r="KO80" i="4"/>
  <c r="JL33" i="4"/>
  <c r="Y81" i="4"/>
  <c r="GF32" i="4"/>
  <c r="KF33" i="4"/>
  <c r="JL55" i="4"/>
  <c r="AZ81" i="4"/>
  <c r="DG10" i="5"/>
  <c r="DH10" i="5"/>
  <c r="DR10" i="5"/>
  <c r="AR32" i="4"/>
  <c r="V11" i="5"/>
  <c r="BN11" i="5"/>
  <c r="AR55" i="4"/>
  <c r="QN33" i="4"/>
  <c r="QN56" i="4"/>
  <c r="RA79" i="4"/>
  <c r="AR10" i="5"/>
  <c r="CK11" i="5"/>
  <c r="AJ12" i="5"/>
  <c r="BX12" i="5"/>
  <c r="DH12" i="5"/>
  <c r="DB81" i="4"/>
  <c r="DQ11" i="5"/>
  <c r="HL80" i="4"/>
  <c r="EB12" i="5"/>
  <c r="NX81" i="4"/>
  <c r="KZ32" i="4"/>
  <c r="QN32" i="4"/>
  <c r="QN55" i="4"/>
  <c r="GK81" i="4"/>
  <c r="KO81" i="4"/>
  <c r="LT32" i="4"/>
  <c r="AT11" i="5"/>
  <c r="LT55" i="4"/>
  <c r="CL11" i="5"/>
  <c r="MN31" i="4"/>
  <c r="RH32" i="4"/>
  <c r="CF33" i="4"/>
  <c r="MN54" i="4"/>
  <c r="RH55" i="4"/>
  <c r="CF56" i="4"/>
  <c r="OY80" i="4"/>
  <c r="HL81" i="4"/>
  <c r="CZ31" i="4"/>
  <c r="JL31" i="4"/>
  <c r="OF31" i="4"/>
  <c r="RH31" i="4"/>
  <c r="CZ32" i="4"/>
  <c r="OF32" i="4"/>
  <c r="X33" i="4"/>
  <c r="CZ33" i="4"/>
  <c r="CZ54" i="4"/>
  <c r="JL54" i="4"/>
  <c r="OF54" i="4"/>
  <c r="RH54" i="4"/>
  <c r="CZ55" i="4"/>
  <c r="OF55" i="4"/>
  <c r="X56" i="4"/>
  <c r="CZ56" i="4"/>
  <c r="MW79" i="4"/>
  <c r="Y80" i="4"/>
  <c r="EC80" i="4"/>
  <c r="PZ80" i="4"/>
  <c r="AF11" i="5"/>
  <c r="ER32" i="4"/>
  <c r="HT32" i="4"/>
  <c r="AJ11" i="5"/>
  <c r="PT32" i="4"/>
  <c r="BD11" i="5"/>
  <c r="BX11" i="5"/>
  <c r="ER55" i="4"/>
  <c r="CB11" i="5"/>
  <c r="HT55" i="4"/>
  <c r="CV11" i="5"/>
  <c r="PT55" i="4"/>
  <c r="CB12" i="5"/>
  <c r="EA10" i="5"/>
  <c r="CI10" i="5"/>
  <c r="AQ10" i="5"/>
  <c r="DP10" i="5"/>
  <c r="BX10" i="5"/>
  <c r="AF10" i="5"/>
  <c r="GK79" i="4"/>
  <c r="ER54" i="4"/>
  <c r="ER31" i="4"/>
  <c r="DE10" i="5"/>
  <c r="BM10" i="5"/>
  <c r="DI10" i="5"/>
  <c r="EE10" i="5"/>
  <c r="CM10" i="5"/>
  <c r="AU10" i="5"/>
  <c r="DT10" i="5"/>
  <c r="CB10" i="5"/>
  <c r="AJ10" i="5"/>
  <c r="KO79" i="4"/>
  <c r="HT54" i="4"/>
  <c r="HT31" i="4"/>
  <c r="BQ10" i="5"/>
  <c r="Y10" i="5"/>
  <c r="BB10" i="5"/>
  <c r="CX10" i="5"/>
  <c r="BD12" i="5"/>
  <c r="DQ10" i="5"/>
  <c r="BY10" i="5"/>
  <c r="AG10" i="5"/>
  <c r="DF10" i="5"/>
  <c r="BN10" i="5"/>
  <c r="V10" i="5"/>
  <c r="AZ79" i="4"/>
  <c r="AR54" i="4"/>
  <c r="AR31" i="4"/>
  <c r="CU10" i="5"/>
  <c r="BC10" i="5"/>
  <c r="U10" i="5"/>
  <c r="BF10" i="5"/>
  <c r="CJ10" i="5"/>
  <c r="AF12" i="5"/>
  <c r="CV12" i="5"/>
  <c r="CA10" i="5"/>
  <c r="DS10" i="5"/>
  <c r="LT31" i="4"/>
  <c r="LT54" i="4"/>
  <c r="PZ79" i="4"/>
  <c r="AT10" i="5"/>
  <c r="BD10" i="5"/>
  <c r="CL10" i="5"/>
  <c r="ED10" i="5"/>
  <c r="BE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<sst xmlns="http://schemas.openxmlformats.org/spreadsheetml/2006/main" count="262" uniqueCount="107">
  <si>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</si>
  <si>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</si>
  <si>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</si>
  <si>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</si>
  <si>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</si>
  <si>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</si>
  <si>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</si>
  <si>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</si>
  <si>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</si>
  <si>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</si>
  <si>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</si>
  <si>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</si>
  <si>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</si>
  <si>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</si>
  <si>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</si>
  <si>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</si>
  <si>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</si>
  <si>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</si>
  <si>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</si>
  <si>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</si>
  <si>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</si>
  <si>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</si>
  <si>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</si>
  <si>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</si>
  <si>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</si>
  <si>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</si>
  <si>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</si>
  <si>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</si>
  <si>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</si>
  <si>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</si>
  <si>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</si>
  <si>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</si>
  <si>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</si>
  <si>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</si>
  <si>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</si>
  <si>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</si>
  <si>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</si>
  <si>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</si>
  <si>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</si>
  <si>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</si>
  <si>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</si>
  <si>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</si>
  <si>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</si>
  <si>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</si>
  <si>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</si>
  <si>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</si>
  <si>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</si>
  <si>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</si>
  <si>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</si>
  <si>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</si>
  <si>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</si>
  <si>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</si>
  <si>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</si>
  <si>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</si>
  <si>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</si>
  <si>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</si>
  <si>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</si>
  <si>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</si>
  <si>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</si>
  <si>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</si>
  <si>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</si>
  <si>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</si>
  <si>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</si>
  <si>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</si>
  <si>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</si>
  <si>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</si>
  <si>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</si>
  <si>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</si>
  <si>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</si>
  <si>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</si>
  <si>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</si>
  <si>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</si>
  <si>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</si>
  <si>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</si>
  <si>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</si>
  <si>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</si>
  <si>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</si>
  <si>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</si>
  <si>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</si>
  <si>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</si>
  <si>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</si>
  <si>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</si>
  <si>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</si>
  <si>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</si>
  <si>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</si>
  <si>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</si>
  <si>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</si>
  <si>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</si>
  <si>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442143</t>
  </si>
  <si>
    <t>46</t>
  </si>
  <si>
    <t>02</t>
  </si>
  <si>
    <t>0</t>
  </si>
  <si>
    <t>000</t>
  </si>
  <si>
    <t>大分県　国東市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</si>
  <si>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</si>
  <si>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</si>
  <si>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</si>
  <si>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</si>
  <si>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</si>
  <si>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</si>
  <si>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</si>
  <si>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</si>
  <si>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</si>
  <si>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</si>
  <si>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有形固定資産のうち償却対象資産の減価償却がどの程度進んでいるかを表す指標です。平均を大きく上回っていることから、更新の時期が近づいていることがわかります。</t>
    <rPh sb="2" eb="4">
      <t>ユウケイ</t>
    </rPh>
    <rPh sb="4" eb="6">
      <t>コテイ</t>
    </rPh>
    <rPh sb="6" eb="8">
      <t>シサン</t>
    </rPh>
    <rPh sb="8" eb="12">
      <t>ゲンカショウキャク</t>
    </rPh>
    <rPh sb="12" eb="13">
      <t>リツ</t>
    </rPh>
    <rPh sb="17" eb="23">
      <t>ユウケイコテイシサン</t>
    </rPh>
    <rPh sb="26" eb="28">
      <t>ショウキャク</t>
    </rPh>
    <rPh sb="28" eb="32">
      <t>タイショウシサン</t>
    </rPh>
    <rPh sb="33" eb="37">
      <t>ゲンカショウキャク</t>
    </rPh>
    <rPh sb="40" eb="42">
      <t>テイド</t>
    </rPh>
    <rPh sb="42" eb="43">
      <t>スス</t>
    </rPh>
    <rPh sb="49" eb="50">
      <t>アラワ</t>
    </rPh>
    <rPh sb="51" eb="53">
      <t>シヒョウ</t>
    </rPh>
    <rPh sb="56" eb="58">
      <t>ヘイキン</t>
    </rPh>
    <rPh sb="59" eb="60">
      <t>オオ</t>
    </rPh>
    <rPh sb="62" eb="64">
      <t>ウワマワ</t>
    </rPh>
    <rPh sb="73" eb="75">
      <t>コウシン</t>
    </rPh>
    <rPh sb="76" eb="78">
      <t>ジキ</t>
    </rPh>
    <rPh sb="79" eb="80">
      <t>チカ</t>
    </rPh>
    <phoneticPr fontId="5"/>
  </si>
  <si>
    <r>
      <t>①『経常収支比率』・・・経常費用が経常収益でどの程度賄われているかを示す指標です。136％と過去同様平均値を大きく上回っていますが、今後更新工事の増加が見込まれるため減少していくと思われます。
③『流動比率』・・・流動負債に対する流動資産の割合で短期債務に対する支払い能力を表す指標です。
5,656％と過去同様に平均値を大きく上回っています。
⑤『料金回収率』・・・給水に係る費用が、どの程度給水収益で賄えているかを示す指標です。昨年と同様に100％を上回って</t>
    </r>
    <r>
      <rPr>
        <sz val="11"/>
        <rFont val="ＭＳ ゴシック"/>
        <family val="3"/>
        <charset val="128"/>
      </rPr>
      <t>いることから、現状では必要な経費を給水収益で賄えているといえます。</t>
    </r>
    <r>
      <rPr>
        <sz val="11"/>
        <color theme="1"/>
        <rFont val="ＭＳ ゴシック"/>
        <family val="3"/>
        <charset val="128"/>
      </rPr>
      <t xml:space="preserve">
⑥『給水原価』・・・有収水量1㎥あたりについて、どれだけの費用が掛かっているかを示す指標です。昨年と比べて増加しています。これは年間有収水量の減少が原因と思われます。
⑦『施設利用率』・・・配水能力に対する配水量の割合で、施設の利用状況を判断する指標です。令和３年度から令和６年度までは横ばいとなっています。これは受水企業の使用量に大きく変化がないことが原因と思われます。
⑧『契約率』・・・収益性及び未売水の状況を判断する指標です。１日の配水能力に対する契約水量の割合で、大きな変化はありません。</t>
    </r>
    <rPh sb="2" eb="4">
      <t>ケイジョウ</t>
    </rPh>
    <rPh sb="4" eb="6">
      <t>シュウシ</t>
    </rPh>
    <rPh sb="6" eb="8">
      <t>ヒリツ</t>
    </rPh>
    <rPh sb="12" eb="14">
      <t>ケイジョウ</t>
    </rPh>
    <rPh sb="14" eb="16">
      <t>ヒヨウ</t>
    </rPh>
    <rPh sb="17" eb="19">
      <t>ケイジョウ</t>
    </rPh>
    <rPh sb="19" eb="21">
      <t>シュウエキ</t>
    </rPh>
    <rPh sb="24" eb="26">
      <t>テイド</t>
    </rPh>
    <rPh sb="26" eb="27">
      <t>マカナ</t>
    </rPh>
    <rPh sb="34" eb="35">
      <t>シメ</t>
    </rPh>
    <rPh sb="36" eb="38">
      <t>シヒョウ</t>
    </rPh>
    <rPh sb="46" eb="50">
      <t>カコドウヨウ</t>
    </rPh>
    <rPh sb="50" eb="53">
      <t>ヘイキンチ</t>
    </rPh>
    <rPh sb="54" eb="55">
      <t>オオ</t>
    </rPh>
    <rPh sb="57" eb="59">
      <t>ウワマワ</t>
    </rPh>
    <rPh sb="66" eb="68">
      <t>コンゴ</t>
    </rPh>
    <rPh sb="68" eb="72">
      <t>コウシンコウジ</t>
    </rPh>
    <rPh sb="73" eb="75">
      <t>ゾウカ</t>
    </rPh>
    <rPh sb="76" eb="78">
      <t>ミコ</t>
    </rPh>
    <rPh sb="83" eb="85">
      <t>ゲンショウ</t>
    </rPh>
    <rPh sb="90" eb="91">
      <t>オモ</t>
    </rPh>
    <rPh sb="99" eb="103">
      <t>リュウドウヒリツ</t>
    </rPh>
    <rPh sb="107" eb="111">
      <t>リュウドウフサイ</t>
    </rPh>
    <rPh sb="112" eb="113">
      <t>タイ</t>
    </rPh>
    <rPh sb="115" eb="119">
      <t>リュウドウシサン</t>
    </rPh>
    <rPh sb="120" eb="122">
      <t>ワリアイ</t>
    </rPh>
    <rPh sb="123" eb="125">
      <t>タンキ</t>
    </rPh>
    <rPh sb="125" eb="127">
      <t>サイム</t>
    </rPh>
    <rPh sb="128" eb="129">
      <t>タイ</t>
    </rPh>
    <rPh sb="131" eb="133">
      <t>シハラ</t>
    </rPh>
    <rPh sb="134" eb="136">
      <t>ノウリョク</t>
    </rPh>
    <rPh sb="137" eb="138">
      <t>アラワ</t>
    </rPh>
    <rPh sb="139" eb="141">
      <t>シヒョウ</t>
    </rPh>
    <rPh sb="152" eb="156">
      <t>カコドウヨウ</t>
    </rPh>
    <rPh sb="157" eb="160">
      <t>ヘイキンチ</t>
    </rPh>
    <rPh sb="161" eb="162">
      <t>オオ</t>
    </rPh>
    <rPh sb="164" eb="166">
      <t>ウワマワ</t>
    </rPh>
    <rPh sb="175" eb="180">
      <t>リョウキンカイシュウリツ</t>
    </rPh>
    <rPh sb="184" eb="186">
      <t>キュウスイ</t>
    </rPh>
    <rPh sb="187" eb="188">
      <t>カカ</t>
    </rPh>
    <rPh sb="189" eb="191">
      <t>ヒヨウ</t>
    </rPh>
    <rPh sb="195" eb="197">
      <t>テイド</t>
    </rPh>
    <rPh sb="318" eb="320">
      <t>ゾウカ</t>
    </rPh>
    <rPh sb="336" eb="338">
      <t>ゲンショウ</t>
    </rPh>
    <rPh sb="339" eb="341">
      <t>ゲンイン</t>
    </rPh>
    <rPh sb="342" eb="343">
      <t>オモ</t>
    </rPh>
    <rPh sb="351" eb="353">
      <t>シセツ</t>
    </rPh>
    <rPh sb="353" eb="356">
      <t>リヨウリツ</t>
    </rPh>
    <rPh sb="360" eb="362">
      <t>ハイスイ</t>
    </rPh>
    <rPh sb="362" eb="364">
      <t>ノウリョク</t>
    </rPh>
    <rPh sb="365" eb="366">
      <t>タイ</t>
    </rPh>
    <rPh sb="372" eb="374">
      <t>ワリアイ</t>
    </rPh>
    <rPh sb="376" eb="378">
      <t>シセツ</t>
    </rPh>
    <rPh sb="379" eb="383">
      <t>リヨウジョウキョウ</t>
    </rPh>
    <rPh sb="384" eb="386">
      <t>ハンダン</t>
    </rPh>
    <rPh sb="388" eb="390">
      <t>シヒョウ</t>
    </rPh>
    <rPh sb="393" eb="395">
      <t>レイワ</t>
    </rPh>
    <rPh sb="396" eb="398">
      <t>ネンド</t>
    </rPh>
    <rPh sb="400" eb="402">
      <t>レイワ</t>
    </rPh>
    <rPh sb="403" eb="405">
      <t>ネンド</t>
    </rPh>
    <rPh sb="408" eb="409">
      <t>ヨコ</t>
    </rPh>
    <rPh sb="422" eb="426">
      <t>ジュスイキギョウ</t>
    </rPh>
    <rPh sb="427" eb="430">
      <t>シヨウリョウ</t>
    </rPh>
    <rPh sb="431" eb="432">
      <t>オオ</t>
    </rPh>
    <rPh sb="434" eb="436">
      <t>ヘンカ</t>
    </rPh>
    <rPh sb="442" eb="444">
      <t>ゲンイン</t>
    </rPh>
    <rPh sb="445" eb="446">
      <t>オモ</t>
    </rPh>
    <rPh sb="454" eb="457">
      <t>ケイヤクリツ</t>
    </rPh>
    <rPh sb="461" eb="464">
      <t>シュウエキセイ</t>
    </rPh>
    <rPh sb="464" eb="465">
      <t>オヨ</t>
    </rPh>
    <rPh sb="466" eb="467">
      <t>ミ</t>
    </rPh>
    <rPh sb="467" eb="468">
      <t>バイ</t>
    </rPh>
    <rPh sb="468" eb="469">
      <t>スイ</t>
    </rPh>
    <rPh sb="470" eb="472">
      <t>ジョウキョウ</t>
    </rPh>
    <rPh sb="473" eb="475">
      <t>ハンダン</t>
    </rPh>
    <rPh sb="477" eb="479">
      <t>シヒョウ</t>
    </rPh>
    <rPh sb="483" eb="484">
      <t>ニチ</t>
    </rPh>
    <rPh sb="485" eb="489">
      <t>ハイスイノウリョク</t>
    </rPh>
    <rPh sb="490" eb="491">
      <t>タイ</t>
    </rPh>
    <rPh sb="493" eb="495">
      <t>ケイヤク</t>
    </rPh>
    <rPh sb="495" eb="497">
      <t>スイリョウ</t>
    </rPh>
    <rPh sb="498" eb="500">
      <t>ワリアイ</t>
    </rPh>
    <rPh sb="502" eb="503">
      <t>オオ</t>
    </rPh>
    <rPh sb="505" eb="507">
      <t>ヘンカ</t>
    </rPh>
    <phoneticPr fontId="5"/>
  </si>
  <si>
    <r>
      <t>経常収支比率、流動比率ともに参考となる数値よりも高い数値で、安定した経営が行われていると言えます。今後は施設の老朽化を示すグラフの通り管路等の資産の更新が今後近づいていることから将来の更新に備え、さらなる経営の効率化を図る必要があります。
　更新工事のおける経費削減に努めていきたい。
　管路以外で計装機器類の更新も近づいてきているため計画的に更新していきたい。
　適切な人員の確保はできているため研修などで人材の育成に努めたい。
　</t>
    </r>
    <r>
      <rPr>
        <sz val="11"/>
        <rFont val="ＭＳ ゴシック"/>
        <family val="3"/>
        <charset val="128"/>
      </rPr>
      <t>料金回収率が</t>
    </r>
    <r>
      <rPr>
        <sz val="11"/>
        <color theme="1"/>
        <rFont val="ＭＳ ゴシック"/>
        <family val="3"/>
        <charset val="128"/>
      </rPr>
      <t>100％を上回っていることから、現状では必要な経費を給水収益で賄えているといえる。また、料金改定も視野に入れて健全な経営に努めていきたい。</t>
    </r>
    <rPh sb="0" eb="2">
      <t>ケイジョウ</t>
    </rPh>
    <rPh sb="2" eb="4">
      <t>シュウシ</t>
    </rPh>
    <rPh sb="4" eb="6">
      <t>ヒリツ</t>
    </rPh>
    <rPh sb="7" eb="9">
      <t>リュウドウ</t>
    </rPh>
    <rPh sb="9" eb="11">
      <t>ヒリツ</t>
    </rPh>
    <rPh sb="14" eb="16">
      <t>サンコウ</t>
    </rPh>
    <rPh sb="19" eb="21">
      <t>スウチ</t>
    </rPh>
    <rPh sb="24" eb="25">
      <t>タカ</t>
    </rPh>
    <rPh sb="26" eb="28">
      <t>スウチ</t>
    </rPh>
    <rPh sb="30" eb="32">
      <t>アンテイ</t>
    </rPh>
    <rPh sb="34" eb="36">
      <t>ケイエイ</t>
    </rPh>
    <rPh sb="37" eb="38">
      <t>オコナ</t>
    </rPh>
    <rPh sb="44" eb="45">
      <t>イ</t>
    </rPh>
    <rPh sb="49" eb="51">
      <t>コンゴ</t>
    </rPh>
    <rPh sb="52" eb="54">
      <t>シセツ</t>
    </rPh>
    <rPh sb="55" eb="58">
      <t>ロウキュウカ</t>
    </rPh>
    <rPh sb="59" eb="60">
      <t>シメ</t>
    </rPh>
    <rPh sb="65" eb="66">
      <t>トオ</t>
    </rPh>
    <rPh sb="67" eb="69">
      <t>カンロ</t>
    </rPh>
    <rPh sb="69" eb="70">
      <t>トウ</t>
    </rPh>
    <rPh sb="71" eb="73">
      <t>シサン</t>
    </rPh>
    <rPh sb="74" eb="76">
      <t>コウシン</t>
    </rPh>
    <rPh sb="77" eb="79">
      <t>コンゴ</t>
    </rPh>
    <rPh sb="79" eb="80">
      <t>チカ</t>
    </rPh>
    <rPh sb="89" eb="91">
      <t>ショウライ</t>
    </rPh>
    <rPh sb="92" eb="94">
      <t>コウシン</t>
    </rPh>
    <rPh sb="95" eb="96">
      <t>ソナ</t>
    </rPh>
    <rPh sb="102" eb="104">
      <t>ケイエイ</t>
    </rPh>
    <rPh sb="105" eb="108">
      <t>コウリツカ</t>
    </rPh>
    <rPh sb="109" eb="110">
      <t>ハカ</t>
    </rPh>
    <rPh sb="111" eb="113">
      <t>ヒツヨウ</t>
    </rPh>
    <rPh sb="217" eb="222">
      <t>リョウキンカイシュウリツ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</si>
</sst>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77.3</c:v>
                </c:pt>
                <c:pt idx="1">
                  <c:v>73.849999999999994</c:v>
                </c:pt>
                <c:pt idx="2">
                  <c:v>74.81</c:v>
                </c:pt>
                <c:pt idx="3">
                  <c:v>75.88</c:v>
                </c:pt>
                <c:pt idx="4">
                  <c:v>75.72</c:v>
                </c:pt>
              </c:numCache>
            </c:numRef>
          </c:val>
          <c:extLst>
            <c:ext xmlns:c16="http://schemas.microsoft.com/office/drawing/2014/chart" uri="{C3380CC4-5D6E-409C-BE32-E72D297353CC}">
              <c16:uniqueId val="{00000000-CB5C-40F3-BB23-EF3322CB6A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CB5C-40F3-BB23-EF3322CB6A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11-4218-9666-249E06C2CCC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4A11-4218-9666-249E06C2CCC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166.55</c:v>
                </c:pt>
                <c:pt idx="1">
                  <c:v>179.54</c:v>
                </c:pt>
                <c:pt idx="2">
                  <c:v>144.07</c:v>
                </c:pt>
                <c:pt idx="3">
                  <c:v>165.96</c:v>
                </c:pt>
                <c:pt idx="4">
                  <c:v>136.9</c:v>
                </c:pt>
              </c:numCache>
            </c:numRef>
          </c:val>
          <c:extLst>
            <c:ext xmlns:c16="http://schemas.microsoft.com/office/drawing/2014/chart" uri="{C3380CC4-5D6E-409C-BE32-E72D297353CC}">
              <c16:uniqueId val="{00000000-56AA-4537-8675-272B3ABE3F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56AA-4537-8675-272B3ABE3F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D6-4918-BBBC-78277930702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E2D6-4918-BBBC-78277930702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17-4E50-AD41-C398CCC61B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A517-4E50-AD41-C398CCC61B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3318.8</c:v>
                </c:pt>
                <c:pt idx="1">
                  <c:v>2562.54</c:v>
                </c:pt>
                <c:pt idx="2">
                  <c:v>4078.25</c:v>
                </c:pt>
                <c:pt idx="3">
                  <c:v>5765.43</c:v>
                </c:pt>
                <c:pt idx="4">
                  <c:v>5656.65</c:v>
                </c:pt>
              </c:numCache>
            </c:numRef>
          </c:val>
          <c:extLst>
            <c:ext xmlns:c16="http://schemas.microsoft.com/office/drawing/2014/chart" uri="{C3380CC4-5D6E-409C-BE32-E72D297353CC}">
              <c16:uniqueId val="{00000000-D2B9-4578-B73F-798A174B4B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D2B9-4578-B73F-798A174B4B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6C-4496-947D-C8150567D2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556C-4496-947D-C8150567D2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154.77000000000001</c:v>
                </c:pt>
                <c:pt idx="1">
                  <c:v>179.46</c:v>
                </c:pt>
                <c:pt idx="2">
                  <c:v>138.35</c:v>
                </c:pt>
                <c:pt idx="3">
                  <c:v>162.53</c:v>
                </c:pt>
                <c:pt idx="4">
                  <c:v>139.15</c:v>
                </c:pt>
              </c:numCache>
            </c:numRef>
          </c:val>
          <c:extLst>
            <c:ext xmlns:c16="http://schemas.microsoft.com/office/drawing/2014/chart" uri="{C3380CC4-5D6E-409C-BE32-E72D297353CC}">
              <c16:uniqueId val="{00000000-8C79-4882-B533-21BAE0281C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8C79-4882-B533-21BAE0281C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39.49</c:v>
                </c:pt>
                <c:pt idx="1">
                  <c:v>34.44</c:v>
                </c:pt>
                <c:pt idx="2">
                  <c:v>44.59</c:v>
                </c:pt>
                <c:pt idx="3">
                  <c:v>37.97</c:v>
                </c:pt>
                <c:pt idx="4">
                  <c:v>44.88</c:v>
                </c:pt>
              </c:numCache>
            </c:numRef>
          </c:val>
          <c:extLst>
            <c:ext xmlns:c16="http://schemas.microsoft.com/office/drawing/2014/chart" uri="{C3380CC4-5D6E-409C-BE32-E72D297353CC}">
              <c16:uniqueId val="{00000000-24AE-4B72-8075-A49FFC1057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24AE-4B72-8075-A49FFC1057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25.96</c:v>
                </c:pt>
                <c:pt idx="1">
                  <c:v>27.83</c:v>
                </c:pt>
                <c:pt idx="2">
                  <c:v>28</c:v>
                </c:pt>
                <c:pt idx="3">
                  <c:v>27.83</c:v>
                </c:pt>
                <c:pt idx="4">
                  <c:v>29.04</c:v>
                </c:pt>
              </c:numCache>
            </c:numRef>
          </c:val>
          <c:extLst>
            <c:ext xmlns:c16="http://schemas.microsoft.com/office/drawing/2014/chart" uri="{C3380CC4-5D6E-409C-BE32-E72D297353CC}">
              <c16:uniqueId val="{00000000-25AE-4F2C-A728-B08FC889F02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25AE-4F2C-A728-B08FC889F02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41.74</c:v>
                </c:pt>
                <c:pt idx="1">
                  <c:v>41.74</c:v>
                </c:pt>
                <c:pt idx="2">
                  <c:v>41.74</c:v>
                </c:pt>
                <c:pt idx="3">
                  <c:v>41.74</c:v>
                </c:pt>
                <c:pt idx="4">
                  <c:v>41.74</c:v>
                </c:pt>
              </c:numCache>
            </c:numRef>
          </c:val>
          <c:extLst>
            <c:ext xmlns:c16="http://schemas.microsoft.com/office/drawing/2014/chart" uri="{C3380CC4-5D6E-409C-BE32-E72D297353CC}">
              <c16:uniqueId val="{00000000-69CB-43DA-8B8E-15022EE0F1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69CB-43DA-8B8E-15022EE0F1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大分県　国東市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2300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668</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95.9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960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166.55</v>
      </c>
      <c r="Y32" s="121"/>
      <c r="Z32" s="121"/>
      <c r="AA32" s="121"/>
      <c r="AB32" s="121"/>
      <c r="AC32" s="121"/>
      <c r="AD32" s="121"/>
      <c r="AE32" s="121"/>
      <c r="AF32" s="121"/>
      <c r="AG32" s="121"/>
      <c r="AH32" s="121"/>
      <c r="AI32" s="121"/>
      <c r="AJ32" s="121"/>
      <c r="AK32" s="121"/>
      <c r="AL32" s="121"/>
      <c r="AM32" s="121"/>
      <c r="AN32" s="121"/>
      <c r="AO32" s="121"/>
      <c r="AP32" s="121"/>
      <c r="AQ32" s="122"/>
      <c r="AR32" s="120">
        <f>データ!U6</f>
        <v>179.54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144.07</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165.96</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136.9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3318.8</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2562.54</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4078.25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5765.43</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5656.65</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154.77000000000001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179.46</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138.35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162.53</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139.15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39.49</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34.44</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44.59</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37.97</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44.88</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25.96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27.83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27.83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29.04</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41.74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41.74</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41.74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41.74</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41.74</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R02</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R03</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R04</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R05</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R06</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R02</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R03</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R04</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R05</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R06</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R02</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R03</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R04</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R05</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R06</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77.3</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73.849999999999994</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74.81</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75.88</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75.72</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0</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0</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0</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0</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0</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0</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0</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0</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55.32</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55.08</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56.95</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58</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56.39</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7.35</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7.6</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7.9</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8.2100000000000009</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11.15</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0.09</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0.4</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0.14000000000000001</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0.19</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0.06</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37</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66/Rc6WwxLE3mMH5RuEgNW99JUOONhHsNjtSQHjFlWz2R0Ykoc8WdCVWpfc+G1WPGMQQ9sJHVCkLuWjZJD52g==" saltValue="CAX5peUSSK4qI9SK6ragL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166.55</v>
      </c>
      <c r="U6" s="35">
        <f>U7</f>
        <v>179.54</v>
      </c>
      <c r="V6" s="35">
        <f>V7</f>
        <v>144.07</v>
      </c>
      <c r="W6" s="35">
        <f>W7</f>
        <v>165.96</v>
      </c>
      <c r="X6" s="35">
        <f t="shared" si="3"/>
        <v>136.9</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3318.8</v>
      </c>
      <c r="AQ6" s="35">
        <f>AQ7</f>
        <v>2562.54</v>
      </c>
      <c r="AR6" s="35">
        <f>AR7</f>
        <v>4078.25</v>
      </c>
      <c r="AS6" s="35">
        <f>AS7</f>
        <v>5765.43</v>
      </c>
      <c r="AT6" s="35">
        <f t="shared" si="3"/>
        <v>5656.65</v>
      </c>
      <c r="AU6" s="35">
        <f t="shared" si="3"/>
        <v>819.73</v>
      </c>
      <c r="AV6" s="35">
        <f t="shared" si="3"/>
        <v>834.05</v>
      </c>
      <c r="AW6" s="35">
        <f t="shared" si="3"/>
        <v>1011.55</v>
      </c>
      <c r="AX6" s="35">
        <f t="shared" si="3"/>
        <v>913.57</v>
      </c>
      <c r="AY6" s="35">
        <f t="shared" si="3"/>
        <v>973.79</v>
      </c>
      <c r="AZ6" s="33" t="str">
        <f>IF(AZ7="-","【-】","【"&amp;SUBSTITUTE(TEXT(AZ7,"#,##0.00"),"-","△")&amp;"】")</f>
        <v>【439.16】</v>
      </c>
      <c r="BA6" s="35">
        <f t="shared" si="3"/>
        <v>0</v>
      </c>
      <c r="BB6" s="35">
        <f>BB7</f>
        <v>0</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154.77000000000001</v>
      </c>
      <c r="BM6" s="35">
        <f>BM7</f>
        <v>179.46</v>
      </c>
      <c r="BN6" s="35">
        <f>BN7</f>
        <v>138.35</v>
      </c>
      <c r="BO6" s="35">
        <f>BO7</f>
        <v>162.53</v>
      </c>
      <c r="BP6" s="35">
        <f t="shared" si="3"/>
        <v>139.15</v>
      </c>
      <c r="BQ6" s="35">
        <f t="shared" si="3"/>
        <v>90.8</v>
      </c>
      <c r="BR6" s="35">
        <f t="shared" si="3"/>
        <v>93.49</v>
      </c>
      <c r="BS6" s="35">
        <f t="shared" si="3"/>
        <v>94.77</v>
      </c>
      <c r="BT6" s="35">
        <f t="shared" si="3"/>
        <v>89.59</v>
      </c>
      <c r="BU6" s="35">
        <f t="shared" si="3"/>
        <v>88.44</v>
      </c>
      <c r="BV6" s="33" t="str">
        <f>IF(BV7="-","【-】","【"&amp;SUBSTITUTE(TEXT(BV7,"#,##0.00"),"-","△")&amp;"】")</f>
        <v>【107.69】</v>
      </c>
      <c r="BW6" s="35">
        <f t="shared" si="3"/>
        <v>39.49</v>
      </c>
      <c r="BX6" s="35">
        <f>BX7</f>
        <v>34.44</v>
      </c>
      <c r="BY6" s="35">
        <f>BY7</f>
        <v>44.59</v>
      </c>
      <c r="BZ6" s="35">
        <f>BZ7</f>
        <v>37.97</v>
      </c>
      <c r="CA6" s="35">
        <f t="shared" si="3"/>
        <v>44.88</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25.96</v>
      </c>
      <c r="CI6" s="35">
        <f>CI7</f>
        <v>27.83</v>
      </c>
      <c r="CJ6" s="35">
        <f>CJ7</f>
        <v>28</v>
      </c>
      <c r="CK6" s="35">
        <f>CK7</f>
        <v>27.83</v>
      </c>
      <c r="CL6" s="35">
        <f t="shared" si="5"/>
        <v>29.04</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41.74</v>
      </c>
      <c r="CT6" s="35">
        <f>CT7</f>
        <v>41.74</v>
      </c>
      <c r="CU6" s="35">
        <f>CU7</f>
        <v>41.74</v>
      </c>
      <c r="CV6" s="35">
        <f>CV7</f>
        <v>41.74</v>
      </c>
      <c r="CW6" s="35">
        <f t="shared" si="6"/>
        <v>41.74</v>
      </c>
      <c r="CX6" s="35">
        <f t="shared" si="6"/>
        <v>49.05</v>
      </c>
      <c r="CY6" s="35">
        <f t="shared" si="6"/>
        <v>50.94</v>
      </c>
      <c r="CZ6" s="35">
        <f t="shared" si="6"/>
        <v>49.76</v>
      </c>
      <c r="DA6" s="35">
        <f t="shared" si="6"/>
        <v>49.18</v>
      </c>
      <c r="DB6" s="35">
        <f t="shared" si="6"/>
        <v>52.48</v>
      </c>
      <c r="DC6" s="33" t="str">
        <f>IF(DC7="-","【-】","【"&amp;SUBSTITUTE(TEXT(DC7,"#,##0.00"),"-","△")&amp;"】")</f>
        <v>【77.20】</v>
      </c>
      <c r="DD6" s="35">
        <f t="shared" ref="DD6:DM6" si="7">DD7</f>
        <v>77.3</v>
      </c>
      <c r="DE6" s="35">
        <f>DE7</f>
        <v>73.849999999999994</v>
      </c>
      <c r="DF6" s="35">
        <f>DF7</f>
        <v>74.81</v>
      </c>
      <c r="DG6" s="35">
        <f>DG7</f>
        <v>75.88</v>
      </c>
      <c r="DH6" s="35">
        <f t="shared" si="7"/>
        <v>75.72</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2300</v>
      </c>
      <c r="L7" s="37" t="s">
        <v>96</v>
      </c>
      <c r="M7" s="38">
        <v>2</v>
      </c>
      <c r="N7" s="38">
        <v>668</v>
      </c>
      <c r="O7" s="39" t="s">
        <v>97</v>
      </c>
      <c r="P7" s="39">
        <v>95.9</v>
      </c>
      <c r="Q7" s="38">
        <v>3</v>
      </c>
      <c r="R7" s="38">
        <v>960</v>
      </c>
      <c r="S7" s="37" t="s">
        <v>98</v>
      </c>
      <c r="T7" s="40">
        <v>166.55</v>
      </c>
      <c r="U7" s="40">
        <v>179.54</v>
      </c>
      <c r="V7" s="40">
        <v>144.07</v>
      </c>
      <c r="W7" s="40">
        <v>165.96</v>
      </c>
      <c r="X7" s="40">
        <v>136.9</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3318.8</v>
      </c>
      <c r="AQ7" s="40">
        <v>2562.54</v>
      </c>
      <c r="AR7" s="40">
        <v>4078.25</v>
      </c>
      <c r="AS7" s="40">
        <v>5765.43</v>
      </c>
      <c r="AT7" s="40">
        <v>5656.65</v>
      </c>
      <c r="AU7" s="40">
        <v>819.73</v>
      </c>
      <c r="AV7" s="40">
        <v>834.05</v>
      </c>
      <c r="AW7" s="40">
        <v>1011.55</v>
      </c>
      <c r="AX7" s="40">
        <v>913.57</v>
      </c>
      <c r="AY7" s="40">
        <v>973.79</v>
      </c>
      <c r="AZ7" s="40">
        <v>439.16</v>
      </c>
      <c r="BA7" s="40">
        <v>0</v>
      </c>
      <c r="BB7" s="40">
        <v>0</v>
      </c>
      <c r="BC7" s="40">
        <v>0</v>
      </c>
      <c r="BD7" s="40">
        <v>0</v>
      </c>
      <c r="BE7" s="40">
        <v>0</v>
      </c>
      <c r="BF7" s="40">
        <v>490.39</v>
      </c>
      <c r="BG7" s="40">
        <v>475.44</v>
      </c>
      <c r="BH7" s="40">
        <v>413.6</v>
      </c>
      <c r="BI7" s="40">
        <v>398.17</v>
      </c>
      <c r="BJ7" s="40">
        <v>388.41</v>
      </c>
      <c r="BK7" s="40">
        <v>227.97</v>
      </c>
      <c r="BL7" s="40">
        <v>154.77000000000001</v>
      </c>
      <c r="BM7" s="40">
        <v>179.46</v>
      </c>
      <c r="BN7" s="40">
        <v>138.35</v>
      </c>
      <c r="BO7" s="40">
        <v>162.53</v>
      </c>
      <c r="BP7" s="40">
        <v>139.15</v>
      </c>
      <c r="BQ7" s="40">
        <v>90.8</v>
      </c>
      <c r="BR7" s="40">
        <v>93.49</v>
      </c>
      <c r="BS7" s="40">
        <v>94.77</v>
      </c>
      <c r="BT7" s="40">
        <v>89.59</v>
      </c>
      <c r="BU7" s="40">
        <v>88.44</v>
      </c>
      <c r="BV7" s="40">
        <v>107.69</v>
      </c>
      <c r="BW7" s="40">
        <v>39.49</v>
      </c>
      <c r="BX7" s="40">
        <v>34.44</v>
      </c>
      <c r="BY7" s="40">
        <v>44.59</v>
      </c>
      <c r="BZ7" s="40">
        <v>37.97</v>
      </c>
      <c r="CA7" s="40">
        <v>44.88</v>
      </c>
      <c r="CB7" s="40">
        <v>50.56</v>
      </c>
      <c r="CC7" s="40">
        <v>49.4</v>
      </c>
      <c r="CD7" s="40">
        <v>49.51</v>
      </c>
      <c r="CE7" s="40">
        <v>52.49</v>
      </c>
      <c r="CF7" s="40">
        <v>51.61</v>
      </c>
      <c r="CG7" s="40">
        <v>20.260000000000002</v>
      </c>
      <c r="CH7" s="40">
        <v>25.96</v>
      </c>
      <c r="CI7" s="40">
        <v>27.83</v>
      </c>
      <c r="CJ7" s="40">
        <v>28</v>
      </c>
      <c r="CK7" s="40">
        <v>27.83</v>
      </c>
      <c r="CL7" s="40">
        <v>29.04</v>
      </c>
      <c r="CM7" s="40">
        <v>34.19</v>
      </c>
      <c r="CN7" s="40">
        <v>36.65</v>
      </c>
      <c r="CO7" s="40">
        <v>33.29</v>
      </c>
      <c r="CP7" s="40">
        <v>31.77</v>
      </c>
      <c r="CQ7" s="40">
        <v>33.729999999999997</v>
      </c>
      <c r="CR7" s="40">
        <v>52.31</v>
      </c>
      <c r="CS7" s="40">
        <v>41.74</v>
      </c>
      <c r="CT7" s="40">
        <v>41.74</v>
      </c>
      <c r="CU7" s="40">
        <v>41.74</v>
      </c>
      <c r="CV7" s="40">
        <v>41.74</v>
      </c>
      <c r="CW7" s="40">
        <v>41.74</v>
      </c>
      <c r="CX7" s="40">
        <v>49.05</v>
      </c>
      <c r="CY7" s="40">
        <v>50.94</v>
      </c>
      <c r="CZ7" s="40">
        <v>49.76</v>
      </c>
      <c r="DA7" s="40">
        <v>49.18</v>
      </c>
      <c r="DB7" s="40">
        <v>52.48</v>
      </c>
      <c r="DC7" s="40">
        <v>77.2</v>
      </c>
      <c r="DD7" s="40">
        <v>77.3</v>
      </c>
      <c r="DE7" s="40">
        <v>73.849999999999994</v>
      </c>
      <c r="DF7" s="40">
        <v>74.81</v>
      </c>
      <c r="DG7" s="40">
        <v>75.88</v>
      </c>
      <c r="DH7" s="40">
        <v>75.72</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166.55</v>
      </c>
      <c r="V11" s="48">
        <f>IF(U6="-",NA(),U6)</f>
        <v>179.54</v>
      </c>
      <c r="W11" s="48">
        <f>IF(V6="-",NA(),V6)</f>
        <v>144.07</v>
      </c>
      <c r="X11" s="48">
        <f>IF(W6="-",NA(),W6)</f>
        <v>165.96</v>
      </c>
      <c r="Y11" s="48">
        <f>IF(X6="-",NA(),X6)</f>
        <v>136.9</v>
      </c>
      <c r="AE11" s="47" t="s">
        <v>23</v>
      </c>
      <c r="AF11" s="48">
        <f>IF(AE6="-",NA(),AE6)</f>
        <v>0</v>
      </c>
      <c r="AG11" s="48">
        <f>IF(AF6="-",NA(),AF6)</f>
        <v>0</v>
      </c>
      <c r="AH11" s="48">
        <f>IF(AG6="-",NA(),AG6)</f>
        <v>0</v>
      </c>
      <c r="AI11" s="48">
        <f>IF(AH6="-",NA(),AH6)</f>
        <v>0</v>
      </c>
      <c r="AJ11" s="48">
        <f>IF(AI6="-",NA(),AI6)</f>
        <v>0</v>
      </c>
      <c r="AP11" s="47" t="s">
        <v>23</v>
      </c>
      <c r="AQ11" s="48">
        <f>IF(AP6="-",NA(),AP6)</f>
        <v>3318.8</v>
      </c>
      <c r="AR11" s="48">
        <f>IF(AQ6="-",NA(),AQ6)</f>
        <v>2562.54</v>
      </c>
      <c r="AS11" s="48">
        <f>IF(AR6="-",NA(),AR6)</f>
        <v>4078.25</v>
      </c>
      <c r="AT11" s="48">
        <f>IF(AS6="-",NA(),AS6)</f>
        <v>5765.43</v>
      </c>
      <c r="AU11" s="48">
        <f>IF(AT6="-",NA(),AT6)</f>
        <v>5656.65</v>
      </c>
      <c r="BA11" s="47" t="s">
        <v>23</v>
      </c>
      <c r="BB11" s="48">
        <f>IF(BA6="-",NA(),BA6)</f>
        <v>0</v>
      </c>
      <c r="BC11" s="48">
        <f>IF(BB6="-",NA(),BB6)</f>
        <v>0</v>
      </c>
      <c r="BD11" s="48">
        <f>IF(BC6="-",NA(),BC6)</f>
        <v>0</v>
      </c>
      <c r="BE11" s="48">
        <f>IF(BD6="-",NA(),BD6)</f>
        <v>0</v>
      </c>
      <c r="BF11" s="48">
        <f>IF(BE6="-",NA(),BE6)</f>
        <v>0</v>
      </c>
      <c r="BL11" s="47" t="s">
        <v>23</v>
      </c>
      <c r="BM11" s="48">
        <f>IF(BL6="-",NA(),BL6)</f>
        <v>154.77000000000001</v>
      </c>
      <c r="BN11" s="48">
        <f>IF(BM6="-",NA(),BM6)</f>
        <v>179.46</v>
      </c>
      <c r="BO11" s="48">
        <f>IF(BN6="-",NA(),BN6)</f>
        <v>138.35</v>
      </c>
      <c r="BP11" s="48">
        <f>IF(BO6="-",NA(),BO6)</f>
        <v>162.53</v>
      </c>
      <c r="BQ11" s="48">
        <f>IF(BP6="-",NA(),BP6)</f>
        <v>139.15</v>
      </c>
      <c r="BW11" s="47" t="s">
        <v>23</v>
      </c>
      <c r="BX11" s="48">
        <f>IF(BW6="-",NA(),BW6)</f>
        <v>39.49</v>
      </c>
      <c r="BY11" s="48">
        <f>IF(BX6="-",NA(),BX6)</f>
        <v>34.44</v>
      </c>
      <c r="BZ11" s="48">
        <f>IF(BY6="-",NA(),BY6)</f>
        <v>44.59</v>
      </c>
      <c r="CA11" s="48">
        <f>IF(BZ6="-",NA(),BZ6)</f>
        <v>37.97</v>
      </c>
      <c r="CB11" s="48">
        <f>IF(CA6="-",NA(),CA6)</f>
        <v>44.88</v>
      </c>
      <c r="CH11" s="47" t="s">
        <v>23</v>
      </c>
      <c r="CI11" s="48">
        <f>IF(CH6="-",NA(),CH6)</f>
        <v>25.96</v>
      </c>
      <c r="CJ11" s="48">
        <f>IF(CI6="-",NA(),CI6)</f>
        <v>27.83</v>
      </c>
      <c r="CK11" s="48">
        <f>IF(CJ6="-",NA(),CJ6)</f>
        <v>28</v>
      </c>
      <c r="CL11" s="48">
        <f>IF(CK6="-",NA(),CK6)</f>
        <v>27.83</v>
      </c>
      <c r="CM11" s="48">
        <f>IF(CL6="-",NA(),CL6)</f>
        <v>29.04</v>
      </c>
      <c r="CS11" s="47" t="s">
        <v>23</v>
      </c>
      <c r="CT11" s="48">
        <f>IF(CS6="-",NA(),CS6)</f>
        <v>41.74</v>
      </c>
      <c r="CU11" s="48">
        <f>IF(CT6="-",NA(),CT6)</f>
        <v>41.74</v>
      </c>
      <c r="CV11" s="48">
        <f>IF(CU6="-",NA(),CU6)</f>
        <v>41.74</v>
      </c>
      <c r="CW11" s="48">
        <f>IF(CV6="-",NA(),CV6)</f>
        <v>41.74</v>
      </c>
      <c r="CX11" s="48">
        <f>IF(CW6="-",NA(),CW6)</f>
        <v>41.74</v>
      </c>
      <c r="DD11" s="47" t="s">
        <v>23</v>
      </c>
      <c r="DE11" s="48">
        <f>IF(DD6="-",NA(),DD6)</f>
        <v>77.3</v>
      </c>
      <c r="DF11" s="48">
        <f>IF(DE6="-",NA(),DE6)</f>
        <v>73.849999999999994</v>
      </c>
      <c r="DG11" s="48">
        <f>IF(DF6="-",NA(),DF6)</f>
        <v>74.81</v>
      </c>
      <c r="DH11" s="48">
        <f>IF(DG6="-",NA(),DG6)</f>
        <v>75.88</v>
      </c>
      <c r="DI11" s="48">
        <f>IF(DH6="-",NA(),DH6)</f>
        <v>75.72</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2026-02-26T07:58:10Z</cp:lastPrinted>
  <dcterms:created xsi:type="dcterms:W3CDTF">2025-12-15T05:03:13Z</dcterms:created>
  <dcterms:modified xsi:type="dcterms:W3CDTF">2026-02-26T07:58:18Z</dcterms:modified>
  <cp:category/>
</cp:coreProperties>
</file>