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13.由布市\"/>
    </mc:Choice>
  </mc:AlternateContent>
  <xr:revisionPtr revIDLastSave="0" documentId="13_ncr:1_{3F6B429B-E71F-44D3-988F-54F9314BF625}" xr6:coauthVersionLast="47" xr6:coauthVersionMax="47" xr10:uidLastSave="{00000000-0000-0000-0000-000000000000}"/>
  <workbookProtection workbookAlgorithmName="SHA-512" workbookHashValue="pBBInIFhL8lvkqdPPKvykXCQCiykfNoTI2bqDqkvZBB4AvIPwCpP6EYVMACAIO3c0hJydZdoBxg5RRnuJ2rCtg==" workbookSaltValue="60iybc/uo5INI2n8EBeNng==" workbookSpinCount="100000" lockStructure="1"/>
  <bookViews>
    <workbookView xWindow="28680" yWindow="-3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I10" i="4" s="1"/>
  <c r="N6" i="5"/>
  <c r="B10" i="4" s="1"/>
  <c r="M6" i="5"/>
  <c r="AD8" i="4" s="1"/>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E85" i="4"/>
  <c r="BB10" i="4"/>
  <c r="AT10" i="4"/>
  <c r="AL10" i="4"/>
  <c r="BB8" i="4"/>
  <c r="AT8" i="4"/>
  <c r="AL8" i="4"/>
  <c r="P8" i="4"/>
  <c r="I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<sst xmlns="http://schemas.openxmlformats.org/spreadsheetml/2006/main" count="228" uniqueCount="112">
  <si>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</si>
  <si>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</si>
  <si>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</si>
  <si>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</si>
  <si>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</si>
  <si>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</si>
  <si>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</si>
  <si>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</si>
  <si>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</si>
  <si>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</si>
  <si>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</si>
  <si>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</si>
  <si>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</si>
  <si>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</si>
  <si>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</si>
  <si>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</si>
  <si>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</si>
  <si>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</si>
  <si>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</si>
  <si>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</si>
  <si>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</si>
  <si>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</si>
  <si>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</si>
  <si>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</si>
  <si>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</si>
  <si>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</si>
  <si>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</si>
  <si>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</si>
  <si>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</si>
  <si>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</si>
  <si>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</si>
  <si>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</si>
  <si>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</si>
  <si>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</si>
  <si>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</si>
  <si>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</si>
  <si>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</si>
  <si>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</si>
  <si>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</si>
  <si>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</si>
  <si>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</si>
  <si>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</si>
  <si>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</si>
  <si>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</si>
  <si>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</si>
  <si>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</si>
  <si>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</si>
  <si>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</si>
  <si>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</si>
  <si>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</si>
  <si>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</si>
  <si>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</si>
  <si>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</si>
  <si>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</si>
  <si>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</si>
  <si>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</si>
  <si>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</si>
  <si>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</si>
  <si>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</si>
  <si>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</si>
  <si>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</si>
  <si>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</si>
  <si>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</si>
  <si>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</si>
  <si>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</si>
  <si>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</si>
  <si>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</si>
  <si>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</si>
  <si>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</si>
  <si>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</si>
  <si>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</si>
  <si>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</si>
  <si>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</si>
  <si>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</si>
  <si>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</si>
  <si>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</si>
  <si>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</si>
  <si>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</si>
  <si>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</si>
  <si>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</si>
  <si>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</si>
  <si>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</si>
  <si>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</si>
  <si>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</si>
  <si>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</si>
  <si>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</si>
  <si>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</si>
  <si>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</si>
  <si>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</si>
  <si>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</si>
  <si>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</si>
  <si>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</si>
  <si>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</si>
  <si>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由布市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</si>
  <si>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</si>
  <si>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</si>
  <si>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</si>
  <si>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</si>
  <si>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</si>
  <si>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</si>
  <si>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</si>
  <si>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</si>
  <si>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</si>
  <si>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</si>
  <si>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</si>
  <si>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</si>
  <si>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</si>
  <si>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</si>
  <si>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</si>
  <si>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経常費用が経常収益でどの程度賄われているかを示す指標。令和６年度においても100％を超えており、前年度に引き続き黒字経営となっておりますが、一般会計からの繰入金によるものです。健全な経営状況とは言えず、適正な水準への料金改定を図ります。
②『累積欠損金比率』…営業収益に対する累積欠損金の状況を表す指標。平成29年度から引き続き0％となりましたが、契約方法の見直しや業務の効率化等による経営改善により今後も発生させないよう努めていきます。
③『流動比率』…短期的な債務に対する支払い能力を表す指標。水道施設等の更新需要による資金不足や起債償還額の増加があるものの、繰入金により現状維持している状況です。適正な水準への料金改定を行うことにより、資金の確保に努めていきます。
④『企業債残高対給水収益比率』…給水収益に対する企業債残高の割合であり、企業債残高の規模を表す指標。簡易水道と統合したことで事業量が増加し企業債借入も高止まりしております。今後については施設の更新等が見込まれる中ではありますが、企業債借入の抑制や適正な料金の見直しを行うことで、改善に努めていきます。
⑤『料金回収率』…給水にかかる費用が、どの程度給水収益で賄われているかを表した指標。前年度より数値の改善は図れましたが、依然として100％を下回っており、適正な料金水準への改定が必要です。
⑥『給水原価』…有収水量1㎥あたりについて、どれだけの費用がかかっているかを表す指標。全国平均、類似団体の平均値を下回っております。今後も更なる費用の節減に努めます。
⑦『施設利用率』…一日配水能力に対する一日平均配水量の割合で、施設の利用状況や適正規模を判断する指標。前年度より上回っておりますが、類似団体の平均値より高い水準で維持できるよう、今後も設備能力を有効に活用できるように努めていきます。
⑧『有収率』…施設の稼働が収益につながっているかを判断する指標。漏水調査や計画的な管路更新工事に取り組んでおり、前年度より数値が上回っているものの、依然として類似団体の平均値より低い状態にあります。今度も計画的な老朽管の更新工事や漏水調査を強化し、向上に努めます。</t>
    <rPh sb="2" eb="4">
      <t>ケイジョウ</t>
    </rPh>
    <rPh sb="4" eb="6">
      <t>シュウシ</t>
    </rPh>
    <rPh sb="6" eb="8">
      <t>ヒリツ</t>
    </rPh>
    <rPh sb="10" eb="12">
      <t>ケイジョウ</t>
    </rPh>
    <rPh sb="12" eb="14">
      <t>ヒヨウ</t>
    </rPh>
    <rPh sb="15" eb="17">
      <t>ケイジョウ</t>
    </rPh>
    <rPh sb="17" eb="19">
      <t>シュウエキ</t>
    </rPh>
    <rPh sb="22" eb="24">
      <t>テイド</t>
    </rPh>
    <rPh sb="24" eb="25">
      <t>マカナ</t>
    </rPh>
    <rPh sb="32" eb="33">
      <t>シメ</t>
    </rPh>
    <rPh sb="34" eb="36">
      <t>シヒョウ</t>
    </rPh>
    <rPh sb="37" eb="39">
      <t>レイワ</t>
    </rPh>
    <rPh sb="40" eb="42">
      <t>ネンド</t>
    </rPh>
    <rPh sb="52" eb="53">
      <t>コ</t>
    </rPh>
    <rPh sb="58" eb="61">
      <t>ゼンネンド</t>
    </rPh>
    <rPh sb="62" eb="63">
      <t>ヒ</t>
    </rPh>
    <rPh sb="64" eb="65">
      <t>ツヅ</t>
    </rPh>
    <rPh sb="66" eb="68">
      <t>クロジ</t>
    </rPh>
    <rPh sb="68" eb="70">
      <t>ケイエイ</t>
    </rPh>
    <rPh sb="80" eb="82">
      <t>イッパン</t>
    </rPh>
    <rPh sb="82" eb="84">
      <t>カイケイ</t>
    </rPh>
    <rPh sb="87" eb="89">
      <t>クリイレ</t>
    </rPh>
    <rPh sb="89" eb="90">
      <t>キン</t>
    </rPh>
    <rPh sb="98" eb="100">
      <t>ケンゼン</t>
    </rPh>
    <rPh sb="101" eb="103">
      <t>ケイエイ</t>
    </rPh>
    <rPh sb="103" eb="105">
      <t>ジョウキョウ</t>
    </rPh>
    <rPh sb="107" eb="108">
      <t>イ</t>
    </rPh>
    <rPh sb="111" eb="113">
      <t>テキセイ</t>
    </rPh>
    <rPh sb="114" eb="116">
      <t>スイジュン</t>
    </rPh>
    <rPh sb="118" eb="120">
      <t>リョウキン</t>
    </rPh>
    <rPh sb="120" eb="122">
      <t>カイテイ</t>
    </rPh>
    <rPh sb="123" eb="124">
      <t>ハカ</t>
    </rPh>
    <rPh sb="131" eb="133">
      <t>ルイセキ</t>
    </rPh>
    <rPh sb="133" eb="135">
      <t>ケッソン</t>
    </rPh>
    <rPh sb="135" eb="136">
      <t>キン</t>
    </rPh>
    <rPh sb="136" eb="138">
      <t>ヒリツ</t>
    </rPh>
    <rPh sb="140" eb="142">
      <t>エイギョウ</t>
    </rPh>
    <rPh sb="142" eb="144">
      <t>シュウエキ</t>
    </rPh>
    <rPh sb="145" eb="146">
      <t>タイ</t>
    </rPh>
    <rPh sb="148" eb="150">
      <t>ルイセキ</t>
    </rPh>
    <rPh sb="150" eb="152">
      <t>ケッソン</t>
    </rPh>
    <rPh sb="152" eb="153">
      <t>キン</t>
    </rPh>
    <rPh sb="154" eb="156">
      <t>ジョウキョウ</t>
    </rPh>
    <rPh sb="157" eb="158">
      <t>アラワ</t>
    </rPh>
    <rPh sb="159" eb="161">
      <t>シヒョウ</t>
    </rPh>
    <rPh sb="162" eb="164">
      <t>ヘイセイ</t>
    </rPh>
    <rPh sb="166" eb="168">
      <t>ネンド</t>
    </rPh>
    <rPh sb="170" eb="171">
      <t>ヒ</t>
    </rPh>
    <rPh sb="172" eb="173">
      <t>ツヅ</t>
    </rPh>
    <rPh sb="184" eb="186">
      <t>ケイヤク</t>
    </rPh>
    <rPh sb="186" eb="188">
      <t>ホウホウ</t>
    </rPh>
    <rPh sb="189" eb="191">
      <t>ミナオ</t>
    </rPh>
    <rPh sb="193" eb="195">
      <t>ギョウム</t>
    </rPh>
    <rPh sb="196" eb="199">
      <t>コウリツカ</t>
    </rPh>
    <rPh sb="199" eb="200">
      <t>トウ</t>
    </rPh>
    <rPh sb="203" eb="205">
      <t>ケイエイ</t>
    </rPh>
    <rPh sb="205" eb="207">
      <t>カイゼン</t>
    </rPh>
    <rPh sb="210" eb="212">
      <t>コンゴ</t>
    </rPh>
    <rPh sb="213" eb="215">
      <t>ハッセイ</t>
    </rPh>
    <rPh sb="221" eb="222">
      <t>ツト</t>
    </rPh>
    <rPh sb="232" eb="234">
      <t>リュウドウ</t>
    </rPh>
    <rPh sb="234" eb="236">
      <t>ヒリツ</t>
    </rPh>
    <rPh sb="238" eb="241">
      <t>タンキテキ</t>
    </rPh>
    <rPh sb="242" eb="244">
      <t>サイム</t>
    </rPh>
    <rPh sb="245" eb="246">
      <t>タイ</t>
    </rPh>
    <rPh sb="248" eb="250">
      <t>シハライ</t>
    </rPh>
    <rPh sb="251" eb="253">
      <t>ノウリョク</t>
    </rPh>
    <rPh sb="254" eb="255">
      <t>アラワ</t>
    </rPh>
    <rPh sb="256" eb="258">
      <t>シヒョウ</t>
    </rPh>
    <rPh sb="259" eb="261">
      <t>スイドウ</t>
    </rPh>
    <rPh sb="261" eb="263">
      <t>シセツ</t>
    </rPh>
    <rPh sb="263" eb="264">
      <t>トウ</t>
    </rPh>
    <rPh sb="265" eb="267">
      <t>コウシン</t>
    </rPh>
    <rPh sb="267" eb="269">
      <t>ジュヨウ</t>
    </rPh>
    <rPh sb="272" eb="274">
      <t>シキン</t>
    </rPh>
    <rPh sb="274" eb="276">
      <t>フソク</t>
    </rPh>
    <rPh sb="277" eb="279">
      <t>キサイ</t>
    </rPh>
    <rPh sb="279" eb="281">
      <t>ショウカン</t>
    </rPh>
    <rPh sb="281" eb="282">
      <t>ガク</t>
    </rPh>
    <rPh sb="283" eb="285">
      <t>ゾウカ</t>
    </rPh>
    <rPh sb="292" eb="294">
      <t>クリイレ</t>
    </rPh>
    <rPh sb="294" eb="295">
      <t>キン</t>
    </rPh>
    <rPh sb="298" eb="300">
      <t>ゲンジョウ</t>
    </rPh>
    <rPh sb="300" eb="302">
      <t>イジ</t>
    </rPh>
    <rPh sb="306" eb="308">
      <t>ジョウキョウ</t>
    </rPh>
    <rPh sb="311" eb="313">
      <t>テキセイ</t>
    </rPh>
    <rPh sb="314" eb="316">
      <t>スイジュン</t>
    </rPh>
    <rPh sb="318" eb="320">
      <t>リョウキン</t>
    </rPh>
    <rPh sb="320" eb="322">
      <t>カイテイ</t>
    </rPh>
    <rPh sb="323" eb="324">
      <t>オコナ</t>
    </rPh>
    <rPh sb="331" eb="333">
      <t>シキン</t>
    </rPh>
    <rPh sb="334" eb="336">
      <t>カクホ</t>
    </rPh>
    <rPh sb="337" eb="338">
      <t>ツト</t>
    </rPh>
    <rPh sb="348" eb="350">
      <t>キギョウ</t>
    </rPh>
    <rPh sb="350" eb="351">
      <t>サイ</t>
    </rPh>
    <rPh sb="351" eb="353">
      <t>ザンダカ</t>
    </rPh>
    <rPh sb="353" eb="354">
      <t>タイ</t>
    </rPh>
    <rPh sb="354" eb="356">
      <t>キュウスイ</t>
    </rPh>
    <rPh sb="356" eb="358">
      <t>シュウエキ</t>
    </rPh>
    <rPh sb="358" eb="360">
      <t>ヒリツ</t>
    </rPh>
    <rPh sb="362" eb="364">
      <t>キュウスイ</t>
    </rPh>
    <rPh sb="364" eb="366">
      <t>シュウエキ</t>
    </rPh>
    <rPh sb="367" eb="368">
      <t>タイ</t>
    </rPh>
    <rPh sb="370" eb="372">
      <t>キギョウ</t>
    </rPh>
    <rPh sb="372" eb="373">
      <t>サイ</t>
    </rPh>
    <rPh sb="373" eb="375">
      <t>ザンダカ</t>
    </rPh>
    <rPh sb="376" eb="378">
      <t>ワリアイ</t>
    </rPh>
    <rPh sb="382" eb="384">
      <t>キギョウ</t>
    </rPh>
    <rPh sb="384" eb="385">
      <t>サイ</t>
    </rPh>
    <rPh sb="385" eb="387">
      <t>ザンダカ</t>
    </rPh>
    <rPh sb="388" eb="390">
      <t>キボ</t>
    </rPh>
    <rPh sb="391" eb="392">
      <t>アラワ</t>
    </rPh>
    <rPh sb="393" eb="395">
      <t>シヒョウ</t>
    </rPh>
    <rPh sb="396" eb="398">
      <t>カンイ</t>
    </rPh>
    <rPh sb="398" eb="400">
      <t>スイドウ</t>
    </rPh>
    <rPh sb="401" eb="403">
      <t>トウゴウ</t>
    </rPh>
    <rPh sb="408" eb="410">
      <t>ジギョウ</t>
    </rPh>
    <rPh sb="410" eb="411">
      <t>リョウ</t>
    </rPh>
    <rPh sb="412" eb="414">
      <t>ゾウカ</t>
    </rPh>
    <rPh sb="415" eb="417">
      <t>キギョウ</t>
    </rPh>
    <rPh sb="417" eb="418">
      <t>サイ</t>
    </rPh>
    <rPh sb="418" eb="420">
      <t>カリイレ</t>
    </rPh>
    <rPh sb="421" eb="423">
      <t>タカド</t>
    </rPh>
    <rPh sb="432" eb="434">
      <t>コンゴ</t>
    </rPh>
    <rPh sb="439" eb="441">
      <t>シセツ</t>
    </rPh>
    <rPh sb="442" eb="444">
      <t>コウシン</t>
    </rPh>
    <rPh sb="444" eb="445">
      <t>トウ</t>
    </rPh>
    <rPh sb="446" eb="448">
      <t>ミコ</t>
    </rPh>
    <rPh sb="451" eb="452">
      <t>ナカ</t>
    </rPh>
    <rPh sb="460" eb="462">
      <t>キギョウ</t>
    </rPh>
    <rPh sb="462" eb="463">
      <t>サイ</t>
    </rPh>
    <rPh sb="463" eb="465">
      <t>カリイレ</t>
    </rPh>
    <rPh sb="466" eb="468">
      <t>ヨクセイ</t>
    </rPh>
    <rPh sb="469" eb="471">
      <t>テキセイ</t>
    </rPh>
    <rPh sb="472" eb="474">
      <t>リョウキン</t>
    </rPh>
    <rPh sb="475" eb="477">
      <t>ミナオ</t>
    </rPh>
    <rPh sb="479" eb="480">
      <t>オコナ</t>
    </rPh>
    <rPh sb="485" eb="487">
      <t>カイゼン</t>
    </rPh>
    <rPh sb="488" eb="489">
      <t>ツト</t>
    </rPh>
    <rPh sb="499" eb="501">
      <t>リョウキン</t>
    </rPh>
    <rPh sb="501" eb="503">
      <t>カイシュウ</t>
    </rPh>
    <rPh sb="503" eb="504">
      <t>リツ</t>
    </rPh>
    <rPh sb="506" eb="508">
      <t>キュウスイ</t>
    </rPh>
    <rPh sb="512" eb="514">
      <t>ヒヨウ</t>
    </rPh>
    <rPh sb="518" eb="520">
      <t>テイド</t>
    </rPh>
    <rPh sb="520" eb="522">
      <t>キュウスイ</t>
    </rPh>
    <rPh sb="522" eb="524">
      <t>シュウエキ</t>
    </rPh>
    <rPh sb="525" eb="526">
      <t>マカナ</t>
    </rPh>
    <rPh sb="533" eb="534">
      <t>アラワ</t>
    </rPh>
    <rPh sb="536" eb="538">
      <t>シヒョウ</t>
    </rPh>
    <rPh sb="539" eb="542">
      <t>ゼンネンド</t>
    </rPh>
    <rPh sb="544" eb="546">
      <t>スウチ</t>
    </rPh>
    <rPh sb="547" eb="549">
      <t>カイゼン</t>
    </rPh>
    <rPh sb="550" eb="551">
      <t>ハカ</t>
    </rPh>
    <rPh sb="557" eb="559">
      <t>イゼン</t>
    </rPh>
    <rPh sb="567" eb="569">
      <t>シタマワ</t>
    </rPh>
    <rPh sb="574" eb="576">
      <t>テキセイ</t>
    </rPh>
    <rPh sb="577" eb="579">
      <t>リョウキン</t>
    </rPh>
    <rPh sb="579" eb="581">
      <t>スイジュン</t>
    </rPh>
    <rPh sb="583" eb="585">
      <t>カイテイ</t>
    </rPh>
    <rPh sb="586" eb="588">
      <t>ヒツヨウ</t>
    </rPh>
    <rPh sb="594" eb="596">
      <t>キュウスイ</t>
    </rPh>
    <rPh sb="596" eb="598">
      <t>ゲンカ</t>
    </rPh>
    <rPh sb="600" eb="602">
      <t>ユウシュウ</t>
    </rPh>
    <rPh sb="602" eb="604">
      <t>スイリョウ</t>
    </rPh>
    <rPh sb="619" eb="621">
      <t>ヒヨウ</t>
    </rPh>
    <rPh sb="630" eb="631">
      <t>アラワ</t>
    </rPh>
    <rPh sb="632" eb="634">
      <t>シヒョウ</t>
    </rPh>
    <rPh sb="635" eb="637">
      <t>ゼンコク</t>
    </rPh>
    <rPh sb="637" eb="639">
      <t>ヘイキン</t>
    </rPh>
    <rPh sb="640" eb="642">
      <t>ルイジ</t>
    </rPh>
    <rPh sb="642" eb="644">
      <t>ダンタイ</t>
    </rPh>
    <rPh sb="645" eb="648">
      <t>ヘイキンチ</t>
    </rPh>
    <rPh sb="649" eb="651">
      <t>シタマワ</t>
    </rPh>
    <rPh sb="658" eb="660">
      <t>コンゴ</t>
    </rPh>
    <rPh sb="661" eb="662">
      <t>サラ</t>
    </rPh>
    <rPh sb="664" eb="666">
      <t>ヒヨウ</t>
    </rPh>
    <rPh sb="667" eb="669">
      <t>セツゲン</t>
    </rPh>
    <rPh sb="670" eb="671">
      <t>ツト</t>
    </rPh>
    <rPh sb="678" eb="680">
      <t>シセツ</t>
    </rPh>
    <phoneticPr fontId="4"/>
  </si>
  <si>
    <t>①『有形固定資産原価償却率』…有形固定資産のうち償却対象資産の減価償却がどの程度進んでいるかを表す指標。類似団体・全国平均と比較して指数が低いものの、水道ビジョン・経営戦略策定時に試算した更新需要予測を踏まえて、適切な料金水準への改定による財源の確保が必要です。
②『管路経年劣化率』…法定耐用年数を超えた管路延長の割合を表す指標。法定耐用年数を超えた管路が増加しており、今後も段階的な増加が見込まれるため、計画的な更新を行うよう努めます。
③『管路更新率』…当該年度に更新した管路延長の割合を表す指標。有収率向上対策により５か年計画に基づき、計画的な老朽管の更新工事を行います。</t>
    <rPh sb="2" eb="4">
      <t>ユウケイ</t>
    </rPh>
    <rPh sb="4" eb="6">
      <t>コテイ</t>
    </rPh>
    <rPh sb="6" eb="8">
      <t>シサン</t>
    </rPh>
    <rPh sb="8" eb="10">
      <t>ゲンカ</t>
    </rPh>
    <rPh sb="10" eb="12">
      <t>ショウキャク</t>
    </rPh>
    <rPh sb="12" eb="13">
      <t>リツ</t>
    </rPh>
    <rPh sb="15" eb="17">
      <t>ユウケイ</t>
    </rPh>
    <rPh sb="17" eb="19">
      <t>コテイ</t>
    </rPh>
    <rPh sb="19" eb="21">
      <t>シサン</t>
    </rPh>
    <rPh sb="24" eb="26">
      <t>ショウキャク</t>
    </rPh>
    <rPh sb="26" eb="28">
      <t>タイショウ</t>
    </rPh>
    <rPh sb="28" eb="30">
      <t>シサン</t>
    </rPh>
    <rPh sb="31" eb="33">
      <t>ゲンカ</t>
    </rPh>
    <rPh sb="33" eb="35">
      <t>ショウキャク</t>
    </rPh>
    <rPh sb="38" eb="40">
      <t>テイド</t>
    </rPh>
    <rPh sb="40" eb="41">
      <t>スス</t>
    </rPh>
    <rPh sb="47" eb="48">
      <t>アラワ</t>
    </rPh>
    <rPh sb="49" eb="51">
      <t>シヒョウ</t>
    </rPh>
    <rPh sb="52" eb="54">
      <t>ルイジ</t>
    </rPh>
    <rPh sb="54" eb="56">
      <t>ダンタイ</t>
    </rPh>
    <rPh sb="57" eb="59">
      <t>ゼンコク</t>
    </rPh>
    <rPh sb="59" eb="61">
      <t>ヘイキン</t>
    </rPh>
    <rPh sb="62" eb="64">
      <t>ヒカク</t>
    </rPh>
    <rPh sb="66" eb="68">
      <t>シスウ</t>
    </rPh>
    <rPh sb="69" eb="70">
      <t>ヒク</t>
    </rPh>
    <rPh sb="75" eb="77">
      <t>スイドウ</t>
    </rPh>
    <rPh sb="82" eb="84">
      <t>ケイエイ</t>
    </rPh>
    <rPh sb="84" eb="86">
      <t>センリャク</t>
    </rPh>
    <rPh sb="86" eb="88">
      <t>サクテイ</t>
    </rPh>
    <rPh sb="88" eb="89">
      <t>ジ</t>
    </rPh>
    <rPh sb="90" eb="92">
      <t>シサン</t>
    </rPh>
    <rPh sb="94" eb="96">
      <t>コウシン</t>
    </rPh>
    <rPh sb="96" eb="98">
      <t>ジュヨウ</t>
    </rPh>
    <rPh sb="98" eb="100">
      <t>ヨソク</t>
    </rPh>
    <rPh sb="101" eb="102">
      <t>フ</t>
    </rPh>
    <rPh sb="106" eb="108">
      <t>テキセツ</t>
    </rPh>
    <rPh sb="109" eb="111">
      <t>リョウキン</t>
    </rPh>
    <rPh sb="111" eb="113">
      <t>スイジュン</t>
    </rPh>
    <rPh sb="115" eb="117">
      <t>カイテイ</t>
    </rPh>
    <rPh sb="120" eb="122">
      <t>ザイゲン</t>
    </rPh>
    <rPh sb="123" eb="125">
      <t>カクホ</t>
    </rPh>
    <rPh sb="126" eb="128">
      <t>ヒツヨウ</t>
    </rPh>
    <rPh sb="134" eb="136">
      <t>カンロ</t>
    </rPh>
    <rPh sb="136" eb="138">
      <t>ケイネン</t>
    </rPh>
    <rPh sb="138" eb="140">
      <t>レッカ</t>
    </rPh>
    <rPh sb="140" eb="141">
      <t>リツ</t>
    </rPh>
    <rPh sb="143" eb="149">
      <t>ホウテイタイヨウネンスウ</t>
    </rPh>
    <rPh sb="150" eb="151">
      <t>コ</t>
    </rPh>
    <rPh sb="153" eb="155">
      <t>カンロ</t>
    </rPh>
    <rPh sb="155" eb="157">
      <t>エンチョウ</t>
    </rPh>
    <rPh sb="158" eb="160">
      <t>ワリアイ</t>
    </rPh>
    <rPh sb="161" eb="162">
      <t>アラワ</t>
    </rPh>
    <rPh sb="163" eb="165">
      <t>シヒョウ</t>
    </rPh>
    <rPh sb="166" eb="168">
      <t>ホウテイ</t>
    </rPh>
    <rPh sb="168" eb="172">
      <t>タイヨウネンスウ</t>
    </rPh>
    <rPh sb="173" eb="174">
      <t>コ</t>
    </rPh>
    <rPh sb="176" eb="178">
      <t>カンロ</t>
    </rPh>
    <rPh sb="179" eb="181">
      <t>ゾウカ</t>
    </rPh>
    <rPh sb="186" eb="188">
      <t>コンゴ</t>
    </rPh>
    <rPh sb="189" eb="192">
      <t>ダンカイテキ</t>
    </rPh>
    <rPh sb="193" eb="195">
      <t>ゾウカ</t>
    </rPh>
    <rPh sb="196" eb="198">
      <t>ミコ</t>
    </rPh>
    <rPh sb="204" eb="207">
      <t>ケイカクテキ</t>
    </rPh>
    <rPh sb="208" eb="210">
      <t>コウシン</t>
    </rPh>
    <rPh sb="211" eb="212">
      <t>オコナ</t>
    </rPh>
    <rPh sb="215" eb="216">
      <t>ツト</t>
    </rPh>
    <rPh sb="223" eb="225">
      <t>カンロ</t>
    </rPh>
    <rPh sb="225" eb="227">
      <t>コウシン</t>
    </rPh>
    <rPh sb="227" eb="228">
      <t>リツ</t>
    </rPh>
    <rPh sb="230" eb="232">
      <t>トウガイ</t>
    </rPh>
    <rPh sb="232" eb="234">
      <t>ネンド</t>
    </rPh>
    <rPh sb="235" eb="237">
      <t>コウシン</t>
    </rPh>
    <rPh sb="239" eb="241">
      <t>カンロ</t>
    </rPh>
    <rPh sb="241" eb="243">
      <t>エンチョウ</t>
    </rPh>
    <rPh sb="244" eb="246">
      <t>ワリアイ</t>
    </rPh>
    <rPh sb="247" eb="248">
      <t>アラワ</t>
    </rPh>
    <rPh sb="249" eb="251">
      <t>シヒョウ</t>
    </rPh>
    <rPh sb="252" eb="255">
      <t>ユウシュウリツ</t>
    </rPh>
    <rPh sb="255" eb="257">
      <t>コウジョウ</t>
    </rPh>
    <rPh sb="257" eb="259">
      <t>タイサク</t>
    </rPh>
    <rPh sb="264" eb="265">
      <t>ネン</t>
    </rPh>
    <rPh sb="265" eb="267">
      <t>ケイカク</t>
    </rPh>
    <rPh sb="268" eb="269">
      <t>モト</t>
    </rPh>
    <rPh sb="272" eb="275">
      <t>ケイカクテキ</t>
    </rPh>
    <rPh sb="276" eb="279">
      <t>ロウキュウカン</t>
    </rPh>
    <rPh sb="280" eb="282">
      <t>コウシン</t>
    </rPh>
    <rPh sb="282" eb="284">
      <t>コウジ</t>
    </rPh>
    <rPh sb="285" eb="286">
      <t>オコナ</t>
    </rPh>
    <phoneticPr fontId="4"/>
  </si>
  <si>
    <t>これまで由布市水道事業では、安心、安全な水を安定して供給できるよう、施設の適切な維持管理、計画的な老朽管の更新・改良工事等に取り組んできました。しかし、浄水場の耐震化や管路の更新、また旧簡易水道事業の施設の更新等により、今後の施設整備費についてはさらなる増加が予測されます。
　また、経営状況は、経費抑制により少しずつ改善されていますが、収益性は低く、料金回収率は100％を下回っており、必要な費用を給水収益で賄えていない状況が続いています。収益性を大きく改善するために、令和６年１月１日から水道料金を改定しました。令和１０年３月までは、激変緩和措置を講じることとし、令和１０年４月以降に新料金体系が完成することとなります。しかしながら、近年の物価高騰により、更新工事費や施設に係る電気料、薬品費等にも様々な影響を受けることが懸念されています。
　今後も安心、安全な水を安定して供給していくためにも、「由布市水道ビジョン・経営戦略」の見直しを行う中で、収益性の改善や経費の節減により経営の健全化に向けて取り組みを強化していきます。</t>
    <rPh sb="258" eb="260">
      <t>レイワ</t>
    </rPh>
    <rPh sb="262" eb="263">
      <t>ネン</t>
    </rPh>
    <rPh sb="264" eb="265">
      <t>ガツ</t>
    </rPh>
    <rPh sb="269" eb="271">
      <t>ゲキヘン</t>
    </rPh>
    <rPh sb="271" eb="273">
      <t>カンワ</t>
    </rPh>
    <rPh sb="273" eb="275">
      <t>ソチ</t>
    </rPh>
    <rPh sb="276" eb="277">
      <t>コウ</t>
    </rPh>
    <rPh sb="284" eb="286">
      <t>レイワ</t>
    </rPh>
    <rPh sb="288" eb="289">
      <t>ネン</t>
    </rPh>
    <rPh sb="290" eb="291">
      <t>ガツ</t>
    </rPh>
    <rPh sb="291" eb="293">
      <t>イコウ</t>
    </rPh>
    <rPh sb="294" eb="295">
      <t>シン</t>
    </rPh>
    <rPh sb="295" eb="297">
      <t>リョウキン</t>
    </rPh>
    <rPh sb="297" eb="299">
      <t>タイケイ</t>
    </rPh>
    <rPh sb="300" eb="302">
      <t>カンセイ</t>
    </rPh>
    <rPh sb="319" eb="321">
      <t>キンネン</t>
    </rPh>
    <rPh sb="322" eb="324">
      <t>ブッカ</t>
    </rPh>
    <rPh sb="324" eb="326">
      <t>コウトウ</t>
    </rPh>
    <rPh sb="330" eb="332">
      <t>コウシン</t>
    </rPh>
    <rPh sb="332" eb="334">
      <t>コウジ</t>
    </rPh>
    <rPh sb="334" eb="335">
      <t>ヒ</t>
    </rPh>
    <rPh sb="336" eb="338">
      <t>シセツ</t>
    </rPh>
    <rPh sb="339" eb="340">
      <t>カカ</t>
    </rPh>
    <rPh sb="341" eb="343">
      <t>デンキ</t>
    </rPh>
    <rPh sb="343" eb="344">
      <t>リョウ</t>
    </rPh>
    <rPh sb="345" eb="347">
      <t>ヤクヒン</t>
    </rPh>
    <rPh sb="347" eb="348">
      <t>ヒ</t>
    </rPh>
    <rPh sb="348" eb="349">
      <t>ナド</t>
    </rPh>
    <rPh sb="351" eb="353">
      <t>サマザマ</t>
    </rPh>
    <rPh sb="354" eb="356">
      <t>エイキョウ</t>
    </rPh>
    <rPh sb="357" eb="358">
      <t>ウ</t>
    </rPh>
    <rPh sb="363" eb="365">
      <t>ケネン</t>
    </rPh>
    <rPh sb="417" eb="419">
      <t>ミナオ</t>
    </rPh>
    <rPh sb="421" eb="422">
      <t>オコナ</t>
    </rPh>
    <rPh sb="423" eb="424">
      <t>ナカ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</si>
</sst>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8.5"/>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8"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0.16</c:v>
                </c:pt>
                <c:pt idx="2">
                  <c:v>0.16</c:v>
                </c:pt>
                <c:pt idx="3">
                  <c:v>0.42</c:v>
                </c:pt>
                <c:pt idx="4">
                  <c:v>0.61</c:v>
                </c:pt>
              </c:numCache>
            </c:numRef>
          </c:val>
          <c:extLst>
            <c:ext xmlns:c16="http://schemas.microsoft.com/office/drawing/2014/chart" uri="{C3380CC4-5D6E-409C-BE32-E72D297353CC}">
              <c16:uniqueId val="{00000000-DAF3-4A38-9937-16787180693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DAF3-4A38-9937-16787180693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63.28</c:v>
                </c:pt>
                <c:pt idx="1">
                  <c:v>63.74</c:v>
                </c:pt>
                <c:pt idx="2">
                  <c:v>66.459999999999994</c:v>
                </c:pt>
                <c:pt idx="3">
                  <c:v>62.44</c:v>
                </c:pt>
                <c:pt idx="4">
                  <c:v>63.32</c:v>
                </c:pt>
              </c:numCache>
            </c:numRef>
          </c:val>
          <c:extLst>
            <c:ext xmlns:c16="http://schemas.microsoft.com/office/drawing/2014/chart" uri="{C3380CC4-5D6E-409C-BE32-E72D297353CC}">
              <c16:uniqueId val="{00000000-7A30-42CC-8C13-7074E8D156C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7A30-42CC-8C13-7074E8D156C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71.52</c:v>
                </c:pt>
                <c:pt idx="1">
                  <c:v>69.25</c:v>
                </c:pt>
                <c:pt idx="2">
                  <c:v>70.38</c:v>
                </c:pt>
                <c:pt idx="3">
                  <c:v>71.72</c:v>
                </c:pt>
                <c:pt idx="4">
                  <c:v>72.16</c:v>
                </c:pt>
              </c:numCache>
            </c:numRef>
          </c:val>
          <c:extLst>
            <c:ext xmlns:c16="http://schemas.microsoft.com/office/drawing/2014/chart" uri="{C3380CC4-5D6E-409C-BE32-E72D297353CC}">
              <c16:uniqueId val="{00000000-B891-4DD5-85BE-7D29A3BAF66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B891-4DD5-85BE-7D29A3BAF66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112.15</c:v>
                </c:pt>
                <c:pt idx="1">
                  <c:v>109.79</c:v>
                </c:pt>
                <c:pt idx="2">
                  <c:v>112.84</c:v>
                </c:pt>
                <c:pt idx="3">
                  <c:v>109.84</c:v>
                </c:pt>
                <c:pt idx="4">
                  <c:v>113.72</c:v>
                </c:pt>
              </c:numCache>
            </c:numRef>
          </c:val>
          <c:extLst>
            <c:ext xmlns:c16="http://schemas.microsoft.com/office/drawing/2014/chart" uri="{C3380CC4-5D6E-409C-BE32-E72D297353CC}">
              <c16:uniqueId val="{00000000-9EAF-4C23-8189-57892E057C6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9EAF-4C23-8189-57892E057C6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44.68</c:v>
                </c:pt>
                <c:pt idx="1">
                  <c:v>46.67</c:v>
                </c:pt>
                <c:pt idx="2">
                  <c:v>48.78</c:v>
                </c:pt>
                <c:pt idx="3">
                  <c:v>49.7</c:v>
                </c:pt>
                <c:pt idx="4">
                  <c:v>51.04</c:v>
                </c:pt>
              </c:numCache>
            </c:numRef>
          </c:val>
          <c:extLst>
            <c:ext xmlns:c16="http://schemas.microsoft.com/office/drawing/2014/chart" uri="{C3380CC4-5D6E-409C-BE32-E72D297353CC}">
              <c16:uniqueId val="{00000000-BEAD-458C-8F1D-089DCB3E0AD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BEAD-458C-8F1D-089DCB3E0AD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15.43</c:v>
                </c:pt>
                <c:pt idx="1">
                  <c:v>19.41</c:v>
                </c:pt>
                <c:pt idx="2">
                  <c:v>19.420000000000002</c:v>
                </c:pt>
                <c:pt idx="3">
                  <c:v>19.72</c:v>
                </c:pt>
                <c:pt idx="4">
                  <c:v>20.260000000000002</c:v>
                </c:pt>
              </c:numCache>
            </c:numRef>
          </c:val>
          <c:extLst>
            <c:ext xmlns:c16="http://schemas.microsoft.com/office/drawing/2014/chart" uri="{C3380CC4-5D6E-409C-BE32-E72D297353CC}">
              <c16:uniqueId val="{00000000-29B6-4C2F-BD23-ACA55F721FF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29B6-4C2F-BD23-ACA55F721FF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AB-4565-BE1D-F01C60595E9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97AB-4565-BE1D-F01C60595E9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146.36000000000001</c:v>
                </c:pt>
                <c:pt idx="1">
                  <c:v>151.19</c:v>
                </c:pt>
                <c:pt idx="2">
                  <c:v>166.79</c:v>
                </c:pt>
                <c:pt idx="3">
                  <c:v>170.48</c:v>
                </c:pt>
                <c:pt idx="4">
                  <c:v>208.2</c:v>
                </c:pt>
              </c:numCache>
            </c:numRef>
          </c:val>
          <c:extLst>
            <c:ext xmlns:c16="http://schemas.microsoft.com/office/drawing/2014/chart" uri="{C3380CC4-5D6E-409C-BE32-E72D297353CC}">
              <c16:uniqueId val="{00000000-A337-4E31-8A7B-E7F421F9C70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A337-4E31-8A7B-E7F421F9C70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734.55</c:v>
                </c:pt>
                <c:pt idx="1">
                  <c:v>730.07</c:v>
                </c:pt>
                <c:pt idx="2">
                  <c:v>667.62</c:v>
                </c:pt>
                <c:pt idx="3">
                  <c:v>674.95</c:v>
                </c:pt>
                <c:pt idx="4">
                  <c:v>694.22</c:v>
                </c:pt>
              </c:numCache>
            </c:numRef>
          </c:val>
          <c:extLst>
            <c:ext xmlns:c16="http://schemas.microsoft.com/office/drawing/2014/chart" uri="{C3380CC4-5D6E-409C-BE32-E72D297353CC}">
              <c16:uniqueId val="{00000000-04F2-4232-9433-7258D267496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04F2-4232-9433-7258D267496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78.5</c:v>
                </c:pt>
                <c:pt idx="1">
                  <c:v>76.290000000000006</c:v>
                </c:pt>
                <c:pt idx="2">
                  <c:v>81.040000000000006</c:v>
                </c:pt>
                <c:pt idx="3">
                  <c:v>80.55</c:v>
                </c:pt>
                <c:pt idx="4">
                  <c:v>89.4</c:v>
                </c:pt>
              </c:numCache>
            </c:numRef>
          </c:val>
          <c:extLst>
            <c:ext xmlns:c16="http://schemas.microsoft.com/office/drawing/2014/chart" uri="{C3380CC4-5D6E-409C-BE32-E72D297353CC}">
              <c16:uniqueId val="{00000000-9596-40AC-8B57-78EFCEAD011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9596-40AC-8B57-78EFCEAD011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176.89</c:v>
                </c:pt>
                <c:pt idx="1">
                  <c:v>182.6</c:v>
                </c:pt>
                <c:pt idx="2">
                  <c:v>170.53</c:v>
                </c:pt>
                <c:pt idx="3">
                  <c:v>172.45</c:v>
                </c:pt>
                <c:pt idx="4">
                  <c:v>165.18</c:v>
                </c:pt>
              </c:numCache>
            </c:numRef>
          </c:val>
          <c:extLst>
            <c:ext xmlns:c16="http://schemas.microsoft.com/office/drawing/2014/chart" uri="{C3380CC4-5D6E-409C-BE32-E72D297353CC}">
              <c16:uniqueId val="{00000000-FB07-42FD-B305-4C19327CF56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FB07-42FD-B305-4C19327CF56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2" t="str">
        <f>データ!H6</f>
        <v>大分県　由布市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72"/>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4" t="s">
        <v>9</v>
      </c>
      <c r="BM7" s="85"/>
      <c r="BN7" s="85"/>
      <c r="BO7" s="85"/>
      <c r="BP7" s="85"/>
      <c r="BQ7" s="85"/>
      <c r="BR7" s="85"/>
      <c r="BS7" s="85"/>
      <c r="BT7" s="85"/>
      <c r="BU7" s="85"/>
      <c r="BV7" s="85"/>
      <c r="BW7" s="85"/>
      <c r="BX7" s="85"/>
      <c r="BY7" s="86"/>
    </row>
    <row r="8" spans="1:78" ht="18.75" customHeight="1" x14ac:dyDescent="0.15">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A5</v>
      </c>
      <c r="X8" s="80"/>
      <c r="Y8" s="80"/>
      <c r="Z8" s="80"/>
      <c r="AA8" s="80"/>
      <c r="AB8" s="80"/>
      <c r="AC8" s="80"/>
      <c r="AD8" s="80" t="str">
        <f>データ!$M$6</f>
        <v>非設置</v>
      </c>
      <c r="AE8" s="80"/>
      <c r="AF8" s="80"/>
      <c r="AG8" s="80"/>
      <c r="AH8" s="80"/>
      <c r="AI8" s="80"/>
      <c r="AJ8" s="80"/>
      <c r="AK8" s="2"/>
      <c r="AL8" s="71">
        <f>データ!$R$6</f>
        <v>33521</v>
      </c>
      <c r="AM8" s="71"/>
      <c r="AN8" s="71"/>
      <c r="AO8" s="71"/>
      <c r="AP8" s="71"/>
      <c r="AQ8" s="71"/>
      <c r="AR8" s="71"/>
      <c r="AS8" s="71"/>
      <c r="AT8" s="36">
        <f>データ!$S$6</f>
        <v>319.32</v>
      </c>
      <c r="AU8" s="37"/>
      <c r="AV8" s="37"/>
      <c r="AW8" s="37"/>
      <c r="AX8" s="37"/>
      <c r="AY8" s="37"/>
      <c r="AZ8" s="37"/>
      <c r="BA8" s="37"/>
      <c r="BB8" s="60">
        <f>データ!$T$6</f>
        <v>104.98</v>
      </c>
      <c r="BC8" s="60"/>
      <c r="BD8" s="60"/>
      <c r="BE8" s="60"/>
      <c r="BF8" s="60"/>
      <c r="BG8" s="60"/>
      <c r="BH8" s="60"/>
      <c r="BI8" s="60"/>
      <c r="BJ8" s="3"/>
      <c r="BK8" s="3"/>
      <c r="BL8" s="73" t="s">
        <v>10</v>
      </c>
      <c r="BM8" s="74"/>
      <c r="BN8" s="75" t="s">
        <v>11</v>
      </c>
      <c r="BO8" s="75"/>
      <c r="BP8" s="75"/>
      <c r="BQ8" s="75"/>
      <c r="BR8" s="75"/>
      <c r="BS8" s="75"/>
      <c r="BT8" s="75"/>
      <c r="BU8" s="75"/>
      <c r="BV8" s="75"/>
      <c r="BW8" s="75"/>
      <c r="BX8" s="75"/>
      <c r="BY8" s="76"/>
    </row>
    <row r="9" spans="1:78" ht="18.75" customHeight="1" x14ac:dyDescent="0.15">
      <c r="A9" s="2"/>
      <c r="B9" s="47" t="s">
        <v>12</v>
      </c>
      <c r="C9" s="48"/>
      <c r="D9" s="48"/>
      <c r="E9" s="48"/>
      <c r="F9" s="48"/>
      <c r="G9" s="48"/>
      <c r="H9" s="48"/>
      <c r="I9" s="47" t="s">
        <v>13</v>
      </c>
      <c r="J9" s="48"/>
      <c r="K9" s="48"/>
      <c r="L9" s="48"/>
      <c r="M9" s="48"/>
      <c r="N9" s="48"/>
      <c r="O9" s="72"/>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52.29</v>
      </c>
      <c r="J10" s="37"/>
      <c r="K10" s="37"/>
      <c r="L10" s="37"/>
      <c r="M10" s="37"/>
      <c r="N10" s="37"/>
      <c r="O10" s="70"/>
      <c r="P10" s="60">
        <f>データ!$P$6</f>
        <v>89.75</v>
      </c>
      <c r="Q10" s="60"/>
      <c r="R10" s="60"/>
      <c r="S10" s="60"/>
      <c r="T10" s="60"/>
      <c r="U10" s="60"/>
      <c r="V10" s="60"/>
      <c r="W10" s="71">
        <f>データ!$Q$6</f>
        <v>3300</v>
      </c>
      <c r="X10" s="71"/>
      <c r="Y10" s="71"/>
      <c r="Z10" s="71"/>
      <c r="AA10" s="71"/>
      <c r="AB10" s="71"/>
      <c r="AC10" s="71"/>
      <c r="AD10" s="2"/>
      <c r="AE10" s="2"/>
      <c r="AF10" s="2"/>
      <c r="AG10" s="2"/>
      <c r="AH10" s="2"/>
      <c r="AI10" s="2"/>
      <c r="AJ10" s="2"/>
      <c r="AK10" s="2"/>
      <c r="AL10" s="71">
        <f>データ!$U$6</f>
        <v>30135</v>
      </c>
      <c r="AM10" s="71"/>
      <c r="AN10" s="71"/>
      <c r="AO10" s="71"/>
      <c r="AP10" s="71"/>
      <c r="AQ10" s="71"/>
      <c r="AR10" s="71"/>
      <c r="AS10" s="71"/>
      <c r="AT10" s="36">
        <f>データ!$V$6</f>
        <v>85.44</v>
      </c>
      <c r="AU10" s="37"/>
      <c r="AV10" s="37"/>
      <c r="AW10" s="37"/>
      <c r="AX10" s="37"/>
      <c r="AY10" s="37"/>
      <c r="AZ10" s="37"/>
      <c r="BA10" s="37"/>
      <c r="BB10" s="60">
        <f>データ!$W$6</f>
        <v>352.7</v>
      </c>
      <c r="BC10" s="60"/>
      <c r="BD10" s="60"/>
      <c r="BE10" s="60"/>
      <c r="BF10" s="60"/>
      <c r="BG10" s="60"/>
      <c r="BH10" s="60"/>
      <c r="BI10" s="60"/>
      <c r="BJ10" s="2"/>
      <c r="BK10" s="2"/>
      <c r="BL10" s="61" t="s">
        <v>21</v>
      </c>
      <c r="BM10" s="62"/>
      <c r="BN10" s="63" t="s">
        <v>22</v>
      </c>
      <c r="BO10" s="63"/>
      <c r="BP10" s="63"/>
      <c r="BQ10" s="63"/>
      <c r="BR10" s="63"/>
      <c r="BS10" s="63"/>
      <c r="BT10" s="63"/>
      <c r="BU10" s="63"/>
      <c r="BV10" s="63"/>
      <c r="BW10" s="63"/>
      <c r="BX10" s="63"/>
      <c r="BY10" s="6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111</v>
      </c>
      <c r="BM66" s="55"/>
      <c r="BN66" s="55"/>
      <c r="BO66" s="55"/>
      <c r="BP66" s="55"/>
      <c r="BQ66" s="55"/>
      <c r="BR66" s="55"/>
      <c r="BS66" s="55"/>
      <c r="BT66" s="55"/>
      <c r="BU66" s="55"/>
      <c r="BV66" s="55"/>
      <c r="BW66" s="55"/>
      <c r="BX66" s="55"/>
      <c r="BY66" s="55"/>
      <c r="BZ66" s="5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YIDcT5BjD7xpEE+p/HteDMtq8dWlhSwBn7wWpCuSG9VwNa1+O5lDlUL2uTnGr0ScEEheDgTLTZ25Xn48PbDg==" saltValue="8LaEH5yU0TgVE+BNNAtdf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442135</v>
      </c>
      <c r="D6" s="20">
        <f t="shared" si="3"/>
        <v>46</v>
      </c>
      <c r="E6" s="20">
        <f t="shared" si="3"/>
        <v>1</v>
      </c>
      <c r="F6" s="20">
        <f t="shared" si="3"/>
        <v>0</v>
      </c>
      <c r="G6" s="20">
        <f t="shared" si="3"/>
        <v>1</v>
      </c>
      <c r="H6" s="20" t="str">
        <f t="shared" si="3"/>
        <v>大分県　由布市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52.29</v>
      </c>
      <c r="P6" s="21">
        <f t="shared" si="3"/>
        <v>89.75</v>
      </c>
      <c r="Q6" s="21">
        <f t="shared" si="3"/>
        <v>3300</v>
      </c>
      <c r="R6" s="21">
        <f t="shared" si="3"/>
        <v>33521</v>
      </c>
      <c r="S6" s="21">
        <f t="shared" si="3"/>
        <v>319.32</v>
      </c>
      <c r="T6" s="21">
        <f t="shared" si="3"/>
        <v>104.98</v>
      </c>
      <c r="U6" s="21">
        <f t="shared" si="3"/>
        <v>30135</v>
      </c>
      <c r="V6" s="21">
        <f t="shared" si="3"/>
        <v>85.44</v>
      </c>
      <c r="W6" s="21">
        <f t="shared" si="3"/>
        <v>352.7</v>
      </c>
      <c r="X6" s="22">
        <f>IF(X7="",NA(),X7)</f>
        <v>112.15</v>
      </c>
      <c r="Y6" s="22">
        <f t="shared" ref="Y6:AG6" si="4">IF(Y7="",NA(),Y7)</f>
        <v>109.79</v>
      </c>
      <c r="Z6" s="22">
        <f t="shared" si="4"/>
        <v>112.84</v>
      </c>
      <c r="AA6" s="22">
        <f t="shared" si="4"/>
        <v>109.84</v>
      </c>
      <c r="AB6" s="22">
        <f t="shared" si="4"/>
        <v>113.72</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146.36000000000001</v>
      </c>
      <c r="AU6" s="22">
        <f t="shared" ref="AU6:BC6" si="6">IF(AU7="",NA(),AU7)</f>
        <v>151.19</v>
      </c>
      <c r="AV6" s="22">
        <f t="shared" si="6"/>
        <v>166.79</v>
      </c>
      <c r="AW6" s="22">
        <f t="shared" si="6"/>
        <v>170.48</v>
      </c>
      <c r="AX6" s="22">
        <f t="shared" si="6"/>
        <v>208.2</v>
      </c>
      <c r="AY6" s="22">
        <f t="shared" si="6"/>
        <v>327.77</v>
      </c>
      <c r="AZ6" s="22">
        <f t="shared" si="6"/>
        <v>338.02</v>
      </c>
      <c r="BA6" s="22">
        <f t="shared" si="6"/>
        <v>345.94</v>
      </c>
      <c r="BB6" s="22">
        <f t="shared" si="6"/>
        <v>329.7</v>
      </c>
      <c r="BC6" s="22">
        <f t="shared" si="6"/>
        <v>319.99</v>
      </c>
      <c r="BD6" s="21" t="str">
        <f>IF(BD7="","",IF(BD7="-","【-】","【"&amp;SUBSTITUTE(TEXT(BD7,"#,##0.00"),"-","△")&amp;"】"))</f>
        <v>【239.69】</v>
      </c>
      <c r="BE6" s="22">
        <f>IF(BE7="",NA(),BE7)</f>
        <v>734.55</v>
      </c>
      <c r="BF6" s="22">
        <f t="shared" ref="BF6:BN6" si="7">IF(BF7="",NA(),BF7)</f>
        <v>730.07</v>
      </c>
      <c r="BG6" s="22">
        <f t="shared" si="7"/>
        <v>667.62</v>
      </c>
      <c r="BH6" s="22">
        <f t="shared" si="7"/>
        <v>674.95</v>
      </c>
      <c r="BI6" s="22">
        <f t="shared" si="7"/>
        <v>694.22</v>
      </c>
      <c r="BJ6" s="22">
        <f t="shared" si="7"/>
        <v>397.1</v>
      </c>
      <c r="BK6" s="22">
        <f t="shared" si="7"/>
        <v>379.91</v>
      </c>
      <c r="BL6" s="22">
        <f t="shared" si="7"/>
        <v>386.61</v>
      </c>
      <c r="BM6" s="22">
        <f t="shared" si="7"/>
        <v>381.56</v>
      </c>
      <c r="BN6" s="22">
        <f t="shared" si="7"/>
        <v>365.55</v>
      </c>
      <c r="BO6" s="21" t="str">
        <f>IF(BO7="","",IF(BO7="-","【-】","【"&amp;SUBSTITUTE(TEXT(BO7,"#,##0.00"),"-","△")&amp;"】"))</f>
        <v>【264.86】</v>
      </c>
      <c r="BP6" s="22">
        <f>IF(BP7="",NA(),BP7)</f>
        <v>78.5</v>
      </c>
      <c r="BQ6" s="22">
        <f t="shared" ref="BQ6:BY6" si="8">IF(BQ7="",NA(),BQ7)</f>
        <v>76.290000000000006</v>
      </c>
      <c r="BR6" s="22">
        <f t="shared" si="8"/>
        <v>81.040000000000006</v>
      </c>
      <c r="BS6" s="22">
        <f t="shared" si="8"/>
        <v>80.55</v>
      </c>
      <c r="BT6" s="22">
        <f t="shared" si="8"/>
        <v>89.4</v>
      </c>
      <c r="BU6" s="22">
        <f t="shared" si="8"/>
        <v>95.79</v>
      </c>
      <c r="BV6" s="22">
        <f t="shared" si="8"/>
        <v>98.3</v>
      </c>
      <c r="BW6" s="22">
        <f t="shared" si="8"/>
        <v>93.82</v>
      </c>
      <c r="BX6" s="22">
        <f t="shared" si="8"/>
        <v>95.04</v>
      </c>
      <c r="BY6" s="22">
        <f t="shared" si="8"/>
        <v>95.42</v>
      </c>
      <c r="BZ6" s="21" t="str">
        <f>IF(BZ7="","",IF(BZ7="-","【-】","【"&amp;SUBSTITUTE(TEXT(BZ7,"#,##0.00"),"-","△")&amp;"】"))</f>
        <v>【97.59】</v>
      </c>
      <c r="CA6" s="22">
        <f>IF(CA7="",NA(),CA7)</f>
        <v>176.89</v>
      </c>
      <c r="CB6" s="22">
        <f t="shared" ref="CB6:CJ6" si="9">IF(CB7="",NA(),CB7)</f>
        <v>182.6</v>
      </c>
      <c r="CC6" s="22">
        <f t="shared" si="9"/>
        <v>170.53</v>
      </c>
      <c r="CD6" s="22">
        <f t="shared" si="9"/>
        <v>172.45</v>
      </c>
      <c r="CE6" s="22">
        <f t="shared" si="9"/>
        <v>165.18</v>
      </c>
      <c r="CF6" s="22">
        <f t="shared" si="9"/>
        <v>171.13</v>
      </c>
      <c r="CG6" s="22">
        <f t="shared" si="9"/>
        <v>173.7</v>
      </c>
      <c r="CH6" s="22">
        <f t="shared" si="9"/>
        <v>178.94</v>
      </c>
      <c r="CI6" s="22">
        <f t="shared" si="9"/>
        <v>180.19</v>
      </c>
      <c r="CJ6" s="22">
        <f t="shared" si="9"/>
        <v>184.25</v>
      </c>
      <c r="CK6" s="21" t="str">
        <f>IF(CK7="","",IF(CK7="-","【-】","【"&amp;SUBSTITUTE(TEXT(CK7,"#,##0.00"),"-","△")&amp;"】"))</f>
        <v>【181.66】</v>
      </c>
      <c r="CL6" s="22">
        <f>IF(CL7="",NA(),CL7)</f>
        <v>63.28</v>
      </c>
      <c r="CM6" s="22">
        <f t="shared" ref="CM6:CU6" si="10">IF(CM7="",NA(),CM7)</f>
        <v>63.74</v>
      </c>
      <c r="CN6" s="22">
        <f t="shared" si="10"/>
        <v>66.459999999999994</v>
      </c>
      <c r="CO6" s="22">
        <f t="shared" si="10"/>
        <v>62.44</v>
      </c>
      <c r="CP6" s="22">
        <f t="shared" si="10"/>
        <v>63.32</v>
      </c>
      <c r="CQ6" s="22">
        <f t="shared" si="10"/>
        <v>60.12</v>
      </c>
      <c r="CR6" s="22">
        <f t="shared" si="10"/>
        <v>60.34</v>
      </c>
      <c r="CS6" s="22">
        <f t="shared" si="10"/>
        <v>59.54</v>
      </c>
      <c r="CT6" s="22">
        <f t="shared" si="10"/>
        <v>59.26</v>
      </c>
      <c r="CU6" s="22">
        <f t="shared" si="10"/>
        <v>60.44</v>
      </c>
      <c r="CV6" s="21" t="str">
        <f>IF(CV7="","",IF(CV7="-","【-】","【"&amp;SUBSTITUTE(TEXT(CV7,"#,##0.00"),"-","△")&amp;"】"))</f>
        <v>【60.21】</v>
      </c>
      <c r="CW6" s="22">
        <f>IF(CW7="",NA(),CW7)</f>
        <v>71.52</v>
      </c>
      <c r="CX6" s="22">
        <f t="shared" ref="CX6:DF6" si="11">IF(CX7="",NA(),CX7)</f>
        <v>69.25</v>
      </c>
      <c r="CY6" s="22">
        <f t="shared" si="11"/>
        <v>70.38</v>
      </c>
      <c r="CZ6" s="22">
        <f t="shared" si="11"/>
        <v>71.72</v>
      </c>
      <c r="DA6" s="22">
        <f t="shared" si="11"/>
        <v>72.16</v>
      </c>
      <c r="DB6" s="22">
        <f t="shared" si="11"/>
        <v>84.24</v>
      </c>
      <c r="DC6" s="22">
        <f t="shared" si="11"/>
        <v>84.19</v>
      </c>
      <c r="DD6" s="22">
        <f t="shared" si="11"/>
        <v>83.93</v>
      </c>
      <c r="DE6" s="22">
        <f t="shared" si="11"/>
        <v>83.84</v>
      </c>
      <c r="DF6" s="22">
        <f t="shared" si="11"/>
        <v>83.39</v>
      </c>
      <c r="DG6" s="21" t="str">
        <f>IF(DG7="","",IF(DG7="-","【-】","【"&amp;SUBSTITUTE(TEXT(DG7,"#,##0.00"),"-","△")&amp;"】"))</f>
        <v>【89.21】</v>
      </c>
      <c r="DH6" s="22">
        <f>IF(DH7="",NA(),DH7)</f>
        <v>44.68</v>
      </c>
      <c r="DI6" s="22">
        <f t="shared" ref="DI6:DQ6" si="12">IF(DI7="",NA(),DI7)</f>
        <v>46.67</v>
      </c>
      <c r="DJ6" s="22">
        <f t="shared" si="12"/>
        <v>48.78</v>
      </c>
      <c r="DK6" s="22">
        <f t="shared" si="12"/>
        <v>49.7</v>
      </c>
      <c r="DL6" s="22">
        <f t="shared" si="12"/>
        <v>51.04</v>
      </c>
      <c r="DM6" s="22">
        <f t="shared" si="12"/>
        <v>48.83</v>
      </c>
      <c r="DN6" s="22">
        <f t="shared" si="12"/>
        <v>49.96</v>
      </c>
      <c r="DO6" s="22">
        <f t="shared" si="12"/>
        <v>50.82</v>
      </c>
      <c r="DP6" s="22">
        <f t="shared" si="12"/>
        <v>51.82</v>
      </c>
      <c r="DQ6" s="22">
        <f t="shared" si="12"/>
        <v>52.53</v>
      </c>
      <c r="DR6" s="21" t="str">
        <f>IF(DR7="","",IF(DR7="-","【-】","【"&amp;SUBSTITUTE(TEXT(DR7,"#,##0.00"),"-","△")&amp;"】"))</f>
        <v>【52.41】</v>
      </c>
      <c r="DS6" s="22">
        <f>IF(DS7="",NA(),DS7)</f>
        <v>15.43</v>
      </c>
      <c r="DT6" s="22">
        <f t="shared" ref="DT6:EB6" si="13">IF(DT7="",NA(),DT7)</f>
        <v>19.41</v>
      </c>
      <c r="DU6" s="22">
        <f t="shared" si="13"/>
        <v>19.420000000000002</v>
      </c>
      <c r="DV6" s="22">
        <f t="shared" si="13"/>
        <v>19.72</v>
      </c>
      <c r="DW6" s="22">
        <f t="shared" si="13"/>
        <v>20.260000000000002</v>
      </c>
      <c r="DX6" s="22">
        <f t="shared" si="13"/>
        <v>18.18</v>
      </c>
      <c r="DY6" s="22">
        <f t="shared" si="13"/>
        <v>19.32</v>
      </c>
      <c r="DZ6" s="22">
        <f t="shared" si="13"/>
        <v>21.16</v>
      </c>
      <c r="EA6" s="22">
        <f t="shared" si="13"/>
        <v>22.72</v>
      </c>
      <c r="EB6" s="22">
        <f t="shared" si="13"/>
        <v>24.16</v>
      </c>
      <c r="EC6" s="21" t="str">
        <f>IF(EC7="","",IF(EC7="-","【-】","【"&amp;SUBSTITUTE(TEXT(EC7,"#,##0.00"),"-","△")&amp;"】"))</f>
        <v>【26.78】</v>
      </c>
      <c r="ED6" s="21">
        <f>IF(ED7="",NA(),ED7)</f>
        <v>0</v>
      </c>
      <c r="EE6" s="22">
        <f t="shared" ref="EE6:EM6" si="14">IF(EE7="",NA(),EE7)</f>
        <v>0.16</v>
      </c>
      <c r="EF6" s="22">
        <f t="shared" si="14"/>
        <v>0.16</v>
      </c>
      <c r="EG6" s="22">
        <f t="shared" si="14"/>
        <v>0.42</v>
      </c>
      <c r="EH6" s="22">
        <f t="shared" si="14"/>
        <v>0.61</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442135</v>
      </c>
      <c r="D7" s="24">
        <v>46</v>
      </c>
      <c r="E7" s="24">
        <v>1</v>
      </c>
      <c r="F7" s="24">
        <v>0</v>
      </c>
      <c r="G7" s="24">
        <v>1</v>
      </c>
      <c r="H7" s="24" t="s">
        <v>93</v>
      </c>
      <c r="I7" s="24" t="s">
        <v>94</v>
      </c>
      <c r="J7" s="24" t="s">
        <v>95</v>
      </c>
      <c r="K7" s="24" t="s">
        <v>96</v>
      </c>
      <c r="L7" s="24" t="s">
        <v>97</v>
      </c>
      <c r="M7" s="24" t="s">
        <v>98</v>
      </c>
      <c r="N7" s="25" t="s">
        <v>99</v>
      </c>
      <c r="O7" s="25">
        <v>52.29</v>
      </c>
      <c r="P7" s="25">
        <v>89.75</v>
      </c>
      <c r="Q7" s="25">
        <v>3300</v>
      </c>
      <c r="R7" s="25">
        <v>33521</v>
      </c>
      <c r="S7" s="25">
        <v>319.32</v>
      </c>
      <c r="T7" s="25">
        <v>104.98</v>
      </c>
      <c r="U7" s="25">
        <v>30135</v>
      </c>
      <c r="V7" s="25">
        <v>85.44</v>
      </c>
      <c r="W7" s="25">
        <v>352.7</v>
      </c>
      <c r="X7" s="25">
        <v>112.15</v>
      </c>
      <c r="Y7" s="25">
        <v>109.79</v>
      </c>
      <c r="Z7" s="25">
        <v>112.84</v>
      </c>
      <c r="AA7" s="25">
        <v>109.84</v>
      </c>
      <c r="AB7" s="25">
        <v>113.72</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146.36000000000001</v>
      </c>
      <c r="AU7" s="25">
        <v>151.19</v>
      </c>
      <c r="AV7" s="25">
        <v>166.79</v>
      </c>
      <c r="AW7" s="25">
        <v>170.48</v>
      </c>
      <c r="AX7" s="25">
        <v>208.2</v>
      </c>
      <c r="AY7" s="25">
        <v>327.77</v>
      </c>
      <c r="AZ7" s="25">
        <v>338.02</v>
      </c>
      <c r="BA7" s="25">
        <v>345.94</v>
      </c>
      <c r="BB7" s="25">
        <v>329.7</v>
      </c>
      <c r="BC7" s="25">
        <v>319.99</v>
      </c>
      <c r="BD7" s="25">
        <v>239.69</v>
      </c>
      <c r="BE7" s="25">
        <v>734.55</v>
      </c>
      <c r="BF7" s="25">
        <v>730.07</v>
      </c>
      <c r="BG7" s="25">
        <v>667.62</v>
      </c>
      <c r="BH7" s="25">
        <v>674.95</v>
      </c>
      <c r="BI7" s="25">
        <v>694.22</v>
      </c>
      <c r="BJ7" s="25">
        <v>397.1</v>
      </c>
      <c r="BK7" s="25">
        <v>379.91</v>
      </c>
      <c r="BL7" s="25">
        <v>386.61</v>
      </c>
      <c r="BM7" s="25">
        <v>381.56</v>
      </c>
      <c r="BN7" s="25">
        <v>365.55</v>
      </c>
      <c r="BO7" s="25">
        <v>264.86</v>
      </c>
      <c r="BP7" s="25">
        <v>78.5</v>
      </c>
      <c r="BQ7" s="25">
        <v>76.290000000000006</v>
      </c>
      <c r="BR7" s="25">
        <v>81.040000000000006</v>
      </c>
      <c r="BS7" s="25">
        <v>80.55</v>
      </c>
      <c r="BT7" s="25">
        <v>89.4</v>
      </c>
      <c r="BU7" s="25">
        <v>95.79</v>
      </c>
      <c r="BV7" s="25">
        <v>98.3</v>
      </c>
      <c r="BW7" s="25">
        <v>93.82</v>
      </c>
      <c r="BX7" s="25">
        <v>95.04</v>
      </c>
      <c r="BY7" s="25">
        <v>95.42</v>
      </c>
      <c r="BZ7" s="25">
        <v>97.59</v>
      </c>
      <c r="CA7" s="25">
        <v>176.89</v>
      </c>
      <c r="CB7" s="25">
        <v>182.6</v>
      </c>
      <c r="CC7" s="25">
        <v>170.53</v>
      </c>
      <c r="CD7" s="25">
        <v>172.45</v>
      </c>
      <c r="CE7" s="25">
        <v>165.18</v>
      </c>
      <c r="CF7" s="25">
        <v>171.13</v>
      </c>
      <c r="CG7" s="25">
        <v>173.7</v>
      </c>
      <c r="CH7" s="25">
        <v>178.94</v>
      </c>
      <c r="CI7" s="25">
        <v>180.19</v>
      </c>
      <c r="CJ7" s="25">
        <v>184.25</v>
      </c>
      <c r="CK7" s="25">
        <v>181.66</v>
      </c>
      <c r="CL7" s="25">
        <v>63.28</v>
      </c>
      <c r="CM7" s="25">
        <v>63.74</v>
      </c>
      <c r="CN7" s="25">
        <v>66.459999999999994</v>
      </c>
      <c r="CO7" s="25">
        <v>62.44</v>
      </c>
      <c r="CP7" s="25">
        <v>63.32</v>
      </c>
      <c r="CQ7" s="25">
        <v>60.12</v>
      </c>
      <c r="CR7" s="25">
        <v>60.34</v>
      </c>
      <c r="CS7" s="25">
        <v>59.54</v>
      </c>
      <c r="CT7" s="25">
        <v>59.26</v>
      </c>
      <c r="CU7" s="25">
        <v>60.44</v>
      </c>
      <c r="CV7" s="25">
        <v>60.21</v>
      </c>
      <c r="CW7" s="25">
        <v>71.52</v>
      </c>
      <c r="CX7" s="25">
        <v>69.25</v>
      </c>
      <c r="CY7" s="25">
        <v>70.38</v>
      </c>
      <c r="CZ7" s="25">
        <v>71.72</v>
      </c>
      <c r="DA7" s="25">
        <v>72.16</v>
      </c>
      <c r="DB7" s="25">
        <v>84.24</v>
      </c>
      <c r="DC7" s="25">
        <v>84.19</v>
      </c>
      <c r="DD7" s="25">
        <v>83.93</v>
      </c>
      <c r="DE7" s="25">
        <v>83.84</v>
      </c>
      <c r="DF7" s="25">
        <v>83.39</v>
      </c>
      <c r="DG7" s="25">
        <v>89.21</v>
      </c>
      <c r="DH7" s="25">
        <v>44.68</v>
      </c>
      <c r="DI7" s="25">
        <v>46.67</v>
      </c>
      <c r="DJ7" s="25">
        <v>48.78</v>
      </c>
      <c r="DK7" s="25">
        <v>49.7</v>
      </c>
      <c r="DL7" s="25">
        <v>51.04</v>
      </c>
      <c r="DM7" s="25">
        <v>48.83</v>
      </c>
      <c r="DN7" s="25">
        <v>49.96</v>
      </c>
      <c r="DO7" s="25">
        <v>50.82</v>
      </c>
      <c r="DP7" s="25">
        <v>51.82</v>
      </c>
      <c r="DQ7" s="25">
        <v>52.53</v>
      </c>
      <c r="DR7" s="25">
        <v>52.41</v>
      </c>
      <c r="DS7" s="25">
        <v>15.43</v>
      </c>
      <c r="DT7" s="25">
        <v>19.41</v>
      </c>
      <c r="DU7" s="25">
        <v>19.420000000000002</v>
      </c>
      <c r="DV7" s="25">
        <v>19.72</v>
      </c>
      <c r="DW7" s="25">
        <v>20.260000000000002</v>
      </c>
      <c r="DX7" s="25">
        <v>18.18</v>
      </c>
      <c r="DY7" s="25">
        <v>19.32</v>
      </c>
      <c r="DZ7" s="25">
        <v>21.16</v>
      </c>
      <c r="EA7" s="25">
        <v>22.72</v>
      </c>
      <c r="EB7" s="25">
        <v>24.16</v>
      </c>
      <c r="EC7" s="25">
        <v>26.78</v>
      </c>
      <c r="ED7" s="25">
        <v>0</v>
      </c>
      <c r="EE7" s="25">
        <v>0.16</v>
      </c>
      <c r="EF7" s="25">
        <v>0.16</v>
      </c>
      <c r="EG7" s="25">
        <v>0.42</v>
      </c>
      <c r="EH7" s="25">
        <v>0.61</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2026-01-29T06:08:54Z</cp:lastPrinted>
  <dcterms:created xsi:type="dcterms:W3CDTF">2025-12-12T09:24:38Z</dcterms:created>
  <dcterms:modified xsi:type="dcterms:W3CDTF">2026-03-06T01:59:40Z</dcterms:modified>
  <cp:category/>
</cp:coreProperties>
</file>