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sv802269\市町村振興課共有\財政班\財政担当R7年度\決算統計\02公営企業会計\12_経営比較分析表\02_公営企業に係る経営比較分析表（令和６年度決算）の分析\03_市町村回答\12.豊後大野市〇\"/>
    </mc:Choice>
  </mc:AlternateContent>
  <xr:revisionPtr revIDLastSave="0" documentId="13_ncr:1_{2866181F-D942-40BD-9F87-F374469FD4DA}" xr6:coauthVersionLast="47" xr6:coauthVersionMax="47" xr10:uidLastSave="{00000000-0000-0000-0000-000000000000}"/>
  <workbookProtection workbookAlgorithmName="SHA-512" workbookHashValue="bJS+sPBhLyTJVcgFuwH9ZjLUwXfY++wao4ednbcM71XL2ueRykBGx9OcFaCE44W6UFgcnQdrcHLM/WkjLdwASg==" workbookSaltValue="uPRaJqFGzECtBdBOsvgP5A==" workbookSpinCount="100000" lockStructure="1"/>
  <bookViews>
    <workbookView xWindow="-28920" yWindow="-120" windowWidth="29040" windowHeight="157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AT8" i="4" s="1"/>
  <c r="S6" i="5"/>
  <c r="AL8" i="4" s="1"/>
  <c r="R6" i="5"/>
  <c r="Q6" i="5"/>
  <c r="P6" i="5"/>
  <c r="O6" i="5"/>
  <c r="N6" i="5"/>
  <c r="M6" i="5"/>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E86" i="4"/>
  <c r="BB10" i="4"/>
  <c r="AT10" i="4"/>
  <c r="AD10" i="4"/>
  <c r="W10" i="4"/>
  <c r="P10" i="4"/>
  <c r="I10" i="4"/>
  <c r="B10" i="4"/>
  <c r="AD8" i="4"/>
  <c r="W8" i="4"/>
  <c r="P8" i="4"/>
</calcChain>
</file>

<file path=xl/sharedStrings.xml><?xml version="1.0" encoding="utf-8"?>
<sst xmlns="http://schemas.openxmlformats.org/spreadsheetml/2006/main" count="247" uniqueCount="116">
  <si>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</si>
  <si>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</si>
  <si>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</si>
  <si>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</si>
  <si>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</si>
  <si>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</si>
  <si>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</si>
  <si>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</si>
  <si>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</si>
  <si>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</si>
  <si>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</si>
  <si>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</si>
  <si>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</si>
  <si>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</si>
  <si>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</si>
  <si>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</si>
  <si>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</si>
  <si>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</si>
  <si>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</si>
  <si>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</si>
  <si>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</si>
  <si>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</si>
  <si>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</si>
  <si>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</si>
  <si>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普及率(％)</t>
  </si>
  <si>
    <t>①収益的収支比率(％)</t>
    <rPh sb="1" eb="4">
      <t>シュウエキテキ</t>
    </rPh>
    <phoneticPr fontId="1"/>
  </si>
  <si>
    <t>施設CD</t>
    <rPh sb="0" eb="2">
      <t>シセツ</t>
    </rPh>
    <phoneticPr fontId="1"/>
  </si>
  <si>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</si>
  <si>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</si>
  <si>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</si>
  <si>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</si>
  <si>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</si>
  <si>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</si>
  <si>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</si>
  <si>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</si>
  <si>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</si>
  <si>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</si>
  <si>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</si>
  <si>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</si>
  <si>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</si>
  <si>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</si>
  <si>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t>
  </si>
  <si>
    <t>分析欄</t>
    <rPh sb="0" eb="2">
      <t>ブンセキ</t>
    </rPh>
    <rPh sb="2" eb="3">
      <t>ラン</t>
    </rPh>
    <phoneticPr fontId="1"/>
  </si>
  <si>
    <t>1. 経営の健全性・効率性について</t>
  </si>
  <si>
    <t>1④</t>
  </si>
  <si>
    <t>2. 老朽化の状況について</t>
  </si>
  <si>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1"/>
  </si>
  <si>
    <t>全国平均</t>
    <rPh sb="0" eb="2">
      <t>ゼンコク</t>
    </rPh>
    <rPh sb="2" eb="4">
      <t>ヘイキン</t>
    </rPh>
    <phoneticPr fontId="1"/>
  </si>
  <si>
    <t>②累積欠損金比率(％)</t>
  </si>
  <si>
    <t>1①</t>
  </si>
  <si>
    <t>1②</t>
  </si>
  <si>
    <t>1③</t>
  </si>
  <si>
    <t>1⑥</t>
  </si>
  <si>
    <t>1⑦</t>
  </si>
  <si>
    <t>2②</t>
  </si>
  <si>
    <t>1. 経営の健全性・効率性</t>
    <rPh sb="3" eb="5">
      <t>ケイエイ</t>
    </rPh>
    <rPh sb="6" eb="9">
      <t>ケンゼンセイ</t>
    </rPh>
    <rPh sb="10" eb="12">
      <t>コウリツ</t>
    </rPh>
    <rPh sb="12" eb="13">
      <t>セイ</t>
    </rPh>
    <phoneticPr fontId="1"/>
  </si>
  <si>
    <t>2③</t>
  </si>
  <si>
    <t>下水道事業(法非適用)</t>
    <rPh sb="3" eb="5">
      <t>ジギョウ</t>
    </rPh>
    <rPh sb="6" eb="7">
      <t>ホウ</t>
    </rPh>
    <rPh sb="7" eb="8">
      <t>ヒ</t>
    </rPh>
    <rPh sb="8" eb="10">
      <t>テキヨウ</t>
    </rPh>
    <phoneticPr fontId="1"/>
  </si>
  <si>
    <t>基本情報</t>
    <rPh sb="0" eb="2">
      <t>キホン</t>
    </rPh>
    <rPh sb="2" eb="4">
      <t>ジョウホウ</t>
    </rPh>
    <phoneticPr fontId="1"/>
  </si>
  <si>
    <t>項番</t>
    <rPh sb="0" eb="2">
      <t>コウバン</t>
    </rPh>
    <phoneticPr fontId="1"/>
  </si>
  <si>
    <t>都道府県名</t>
    <rPh sb="0" eb="4">
      <t>トドウフケン</t>
    </rPh>
    <rPh sb="4" eb="5">
      <t>メイ</t>
    </rPh>
    <phoneticPr fontId="1"/>
  </si>
  <si>
    <t>団体CD</t>
    <rPh sb="0" eb="2">
      <t>ダンタイ</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</si>
  <si>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</si>
  <si>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</si>
  <si>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</si>
  <si>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</si>
  <si>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</si>
  <si>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</si>
  <si>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</si>
  <si>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</si>
  <si>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</si>
  <si>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</si>
  <si>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</si>
  <si>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</si>
  <si>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</si>
  <si>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</si>
  <si>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</si>
  <si>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</si>
  <si>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</si>
  <si>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</si>
  <si>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</si>
  <si>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</si>
  <si>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</si>
  <si>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</si>
  <si>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</si>
  <si>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</si>
  <si>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</si>
  <si>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</si>
  <si>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</si>
  <si>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</si>
  <si>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</si>
  <si>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</si>
  <si>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</si>
  <si>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</si>
  <si>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</si>
  <si>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</si>
  <si>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大分県　豊後大野市</t>
  </si>
  <si>
    <t>法非適用</t>
  </si>
  <si>
    <t>下水道事業</t>
  </si>
  <si>
    <t>特定地域生活排水処理</t>
  </si>
  <si>
    <t>K2</t>
  </si>
  <si>
    <t>非設置</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</si>
  <si>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</si>
  <si>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</si>
  <si>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</si>
  <si>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</si>
  <si>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</si>
  <si>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</si>
  <si>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</si>
  <si>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</si>
  <si>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</si>
  <si>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"R"dd</t>
  </si>
  <si>
    <t>←書式設定</t>
    <rPh sb="1" eb="3">
      <t>ショシキ</t>
    </rPh>
    <rPh sb="3" eb="5">
      <t>セッテイ</t>
    </rPh>
    <phoneticPr fontId="1"/>
  </si>
  <si>
    <t>③『管渠改善率』・・・当該年度に更新した管渠延長の割合を表す指標。施設の特性上、管渠改善率の該当なし。</t>
  </si>
  <si>
    <t>①『収益的収支比率』・・・総費用に地方債償還金を加えた費用を総収益でどの程度賄われているかを表す指標。個人移譲が進み使用料収入が減少したが、同時に維持管理費等の減少額が大きく、収支比率が上昇した。
④『企業債残高対象事業規模比率』・・・使用料収入に対する企業債残高の割合であり、企業債残高の規模を表す指標。個人移譲により使用料収入が減少しているため比率が増加した。
⑤『経費回収率』・・・使用料で回収すべき経費を、どの程度使用料で賄えているかを表した指標。個人移譲が進んできていることにより使用料収入が減少しているが、老朽化により維持経費がそれほど下がらなかったため経費回収率が低下している。
⑥『汚水処理原価』・・・有収水量１㎥当たりについて汚水処理に係るコストを表した指標。個人移譲により年間有収水量は減少しているものの、汚水処理費用はあまり減少していないことから汚水処理原価が上昇している。
⑦『施設利用率』・・・処理能力に対する汚水処理量の割合で、施設の利用状況を判断する指標。高い水準で推移しており、良好な状態といえる。
⑧『水洗化率』・・・実際に水洗便所を設置して汚水処理している人口の割合を表した指標。高い水準で推移しており、良好な状態といえる。</t>
    <rPh sb="56" eb="57">
      <t>スス</t>
    </rPh>
    <rPh sb="70" eb="72">
      <t>ドウジ</t>
    </rPh>
    <rPh sb="73" eb="75">
      <t>イジ</t>
    </rPh>
    <rPh sb="75" eb="78">
      <t>カンリヒ</t>
    </rPh>
    <rPh sb="78" eb="79">
      <t>トウ</t>
    </rPh>
    <rPh sb="88" eb="90">
      <t>シュウシ</t>
    </rPh>
    <rPh sb="153" eb="155">
      <t>コジン</t>
    </rPh>
    <rPh sb="155" eb="157">
      <t>イジョウ</t>
    </rPh>
    <rPh sb="160" eb="163">
      <t>シヨウリョウ</t>
    </rPh>
    <rPh sb="163" eb="165">
      <t>シュウニュウ</t>
    </rPh>
    <rPh sb="166" eb="168">
      <t>ゲンショウ</t>
    </rPh>
    <rPh sb="174" eb="176">
      <t>ヒリツ</t>
    </rPh>
    <rPh sb="177" eb="179">
      <t>ゾウカ</t>
    </rPh>
    <phoneticPr fontId="1"/>
  </si>
  <si>
    <t>令和３年度より施設の個人移譲を行ない会計の廃止を目指している。
今のところ類似団体と比較して平均的な経営ができているものの、人口減及び個人移譲に伴う処理人口の減少により使用料収入が減少する一方で、施設の老朽化等に伴う施設維持費の増により、健全で効率的な経営が難しくなって来ている。
今後も個人移譲を進めていく。また、令和８年度からの一般会計への移行を検討している。</t>
    <rPh sb="158" eb="160">
      <t>レイワ</t>
    </rPh>
    <rPh sb="161" eb="163">
      <t>ネンド</t>
    </rPh>
    <rPh sb="166" eb="168">
      <t>イッパン</t>
    </rPh>
    <rPh sb="168" eb="170">
      <t>カイケイ</t>
    </rPh>
    <rPh sb="172" eb="174">
      <t>イコウ</t>
    </rPh>
    <rPh sb="175" eb="177">
      <t>ケントウ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</si>
</sst>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6"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5D4-4435-9E31-45FFA806189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5D4-4435-9E31-45FFA806189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44" l="0.70000000000000062" r="0.70000000000000062" t="0.75000000000001144"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B3D8-498B-9EA3-B929202A91E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58.19</c:v>
                </c:pt>
                <c:pt idx="1">
                  <c:v>56.52</c:v>
                </c:pt>
                <c:pt idx="2">
                  <c:v>88.45</c:v>
                </c:pt>
                <c:pt idx="3">
                  <c:v>54.08</c:v>
                </c:pt>
                <c:pt idx="4">
                  <c:v>52.59</c:v>
                </c:pt>
              </c:numCache>
            </c:numRef>
          </c:val>
          <c:smooth val="0"/>
          <c:extLst>
            <c:ext xmlns:c16="http://schemas.microsoft.com/office/drawing/2014/chart" uri="{C3380CC4-5D6E-409C-BE32-E72D297353CC}">
              <c16:uniqueId val="{00000001-B3D8-498B-9EA3-B929202A91E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96E7-4970-9E4A-5F7077CF97B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87.8</c:v>
                </c:pt>
                <c:pt idx="1">
                  <c:v>88.43</c:v>
                </c:pt>
                <c:pt idx="2">
                  <c:v>90.34</c:v>
                </c:pt>
                <c:pt idx="3">
                  <c:v>90.57</c:v>
                </c:pt>
                <c:pt idx="4">
                  <c:v>87.02</c:v>
                </c:pt>
              </c:numCache>
            </c:numRef>
          </c:val>
          <c:smooth val="0"/>
          <c:extLst>
            <c:ext xmlns:c16="http://schemas.microsoft.com/office/drawing/2014/chart" uri="{C3380CC4-5D6E-409C-BE32-E72D297353CC}">
              <c16:uniqueId val="{00000001-96E7-4970-9E4A-5F7077CF97B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97.02</c:v>
                </c:pt>
                <c:pt idx="1">
                  <c:v>94.75</c:v>
                </c:pt>
                <c:pt idx="2">
                  <c:v>93.25</c:v>
                </c:pt>
                <c:pt idx="3">
                  <c:v>96.43</c:v>
                </c:pt>
                <c:pt idx="4">
                  <c:v>110.59</c:v>
                </c:pt>
              </c:numCache>
            </c:numRef>
          </c:val>
          <c:extLst>
            <c:ext xmlns:c16="http://schemas.microsoft.com/office/drawing/2014/chart" uri="{C3380CC4-5D6E-409C-BE32-E72D297353CC}">
              <c16:uniqueId val="{00000000-EF9E-4786-BF14-4EC767C014C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F9E-4786-BF14-4EC767C014C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88" l="0.70000000000000062" r="0.70000000000000062" t="0.75000000000001088"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8C7-4C27-BF6F-7CE23ADF9E1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8C7-4C27-BF6F-7CE23ADF9E1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133-48CF-A97C-747C50CC4B4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133-48CF-A97C-747C50CC4B4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32" l="0.70000000000000062" r="0.70000000000000062" t="0.75000000000001132"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989-43DA-85F6-7ADFC4D05C1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989-43DA-85F6-7ADFC4D05C1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F36-444A-98BC-33447146FD2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F36-444A-98BC-33447146FD2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formatCode="#,##0.00;&quot;△&quot;#,##0.00;&quot;-&quot;">
                  <c:v>200.34</c:v>
                </c:pt>
                <c:pt idx="4" formatCode="#,##0.00;&quot;△&quot;#,##0.00;&quot;-&quot;">
                  <c:v>333.87</c:v>
                </c:pt>
              </c:numCache>
            </c:numRef>
          </c:val>
          <c:extLst>
            <c:ext xmlns:c16="http://schemas.microsoft.com/office/drawing/2014/chart" uri="{C3380CC4-5D6E-409C-BE32-E72D297353CC}">
              <c16:uniqueId val="{00000000-DBFE-4C6E-A990-1F1D560351A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294.27</c:v>
                </c:pt>
                <c:pt idx="1">
                  <c:v>294.08999999999997</c:v>
                </c:pt>
                <c:pt idx="2">
                  <c:v>294.08999999999997</c:v>
                </c:pt>
                <c:pt idx="3">
                  <c:v>338.47</c:v>
                </c:pt>
                <c:pt idx="4">
                  <c:v>368.83</c:v>
                </c:pt>
              </c:numCache>
            </c:numRef>
          </c:val>
          <c:smooth val="0"/>
          <c:extLst>
            <c:ext xmlns:c16="http://schemas.microsoft.com/office/drawing/2014/chart" uri="{C3380CC4-5D6E-409C-BE32-E72D297353CC}">
              <c16:uniqueId val="{00000001-DBFE-4C6E-A990-1F1D560351A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68.52</c:v>
                </c:pt>
                <c:pt idx="1">
                  <c:v>62.28</c:v>
                </c:pt>
                <c:pt idx="2">
                  <c:v>49.02</c:v>
                </c:pt>
                <c:pt idx="3">
                  <c:v>47.6</c:v>
                </c:pt>
                <c:pt idx="4">
                  <c:v>34.130000000000003</c:v>
                </c:pt>
              </c:numCache>
            </c:numRef>
          </c:val>
          <c:extLst>
            <c:ext xmlns:c16="http://schemas.microsoft.com/office/drawing/2014/chart" uri="{C3380CC4-5D6E-409C-BE32-E72D297353CC}">
              <c16:uniqueId val="{00000000-37D5-4E76-A25A-EC83CE51AA7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60.59</c:v>
                </c:pt>
                <c:pt idx="1">
                  <c:v>60</c:v>
                </c:pt>
                <c:pt idx="2">
                  <c:v>59.01</c:v>
                </c:pt>
                <c:pt idx="3">
                  <c:v>56.06</c:v>
                </c:pt>
                <c:pt idx="4">
                  <c:v>53.25</c:v>
                </c:pt>
              </c:numCache>
            </c:numRef>
          </c:val>
          <c:smooth val="0"/>
          <c:extLst>
            <c:ext xmlns:c16="http://schemas.microsoft.com/office/drawing/2014/chart" uri="{C3380CC4-5D6E-409C-BE32-E72D297353CC}">
              <c16:uniqueId val="{00000001-37D5-4E76-A25A-EC83CE51AA7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358.19</c:v>
                </c:pt>
                <c:pt idx="1">
                  <c:v>397.47</c:v>
                </c:pt>
                <c:pt idx="2">
                  <c:v>537.54</c:v>
                </c:pt>
                <c:pt idx="3">
                  <c:v>546.12</c:v>
                </c:pt>
                <c:pt idx="4">
                  <c:v>813.22</c:v>
                </c:pt>
              </c:numCache>
            </c:numRef>
          </c:val>
          <c:extLst>
            <c:ext xmlns:c16="http://schemas.microsoft.com/office/drawing/2014/chart" uri="{C3380CC4-5D6E-409C-BE32-E72D297353CC}">
              <c16:uniqueId val="{00000000-0D5F-451A-8E60-8C77DEF4FDD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280.23</c:v>
                </c:pt>
                <c:pt idx="1">
                  <c:v>282.70999999999998</c:v>
                </c:pt>
                <c:pt idx="2">
                  <c:v>291.82</c:v>
                </c:pt>
                <c:pt idx="3">
                  <c:v>304.36</c:v>
                </c:pt>
                <c:pt idx="4">
                  <c:v>325.45</c:v>
                </c:pt>
              </c:numCache>
            </c:numRef>
          </c:val>
          <c:smooth val="0"/>
          <c:extLst>
            <c:ext xmlns:c16="http://schemas.microsoft.com/office/drawing/2014/chart" uri="{C3380CC4-5D6E-409C-BE32-E72D297353CC}">
              <c16:uniqueId val="{00000001-0D5F-451A-8E60-8C77DEF4FDD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2B5CB1B-0636-44D9-A384-2AB47C8F2FF5}"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A4C1DE3-A195-467D-A448-A1CA2753E1E4}"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76053BB2-00CA-483E-BE09-9317E6A425CF}"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6320F7C-427E-4DFB-8FAE-3E8F3B03D19B}" type="TxLink">
            <a:rPr kumimoji="1" lang="en-US" altLang="en-US" sz="900" b="0" i="0" u="none" strike="noStrike">
              <a:solidFill>
                <a:srgbClr val="000000"/>
              </a:solidFill>
              <a:latin typeface="ＭＳ ゴシック"/>
              <a:ea typeface="ＭＳ ゴシック"/>
            </a:rPr>
            <a:pPr algn="r"/>
            <a:t>【386.06】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3628B65-B654-4FA0-942C-83531334EFA1}" type="TxLink">
            <a:rPr kumimoji="1" lang="en-US" altLang="en-US" sz="900" b="0" i="0" u="none" strike="noStrike">
              <a:solidFill>
                <a:srgbClr val="000000"/>
              </a:solidFill>
              <a:latin typeface="ＭＳ ゴシック"/>
              <a:ea typeface="ＭＳ ゴシック"/>
            </a:rPr>
            <a:pPr algn="r"/>
            <a:t>【84.89】</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9D02BE1-17EC-4389-BB10-4E95A821A5A7}" type="TxLink">
            <a:rPr kumimoji="1" lang="en-US" altLang="en-US" sz="900" b="0" i="0" u="none" strike="noStrike">
              <a:solidFill>
                <a:srgbClr val="000000"/>
              </a:solidFill>
              <a:latin typeface="ＭＳ ゴシック"/>
              <a:ea typeface="ＭＳ ゴシック"/>
            </a:rPr>
            <a:pPr algn="r"/>
            <a:t>【54.37】</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FF1F086-12A8-4BCF-813C-9468FC144E7A}" type="TxLink">
            <a:rPr kumimoji="1" lang="en-US" altLang="en-US" sz="900" b="0" i="0" u="none" strike="noStrike">
              <a:solidFill>
                <a:srgbClr val="000000"/>
              </a:solidFill>
              <a:latin typeface="ＭＳ ゴシック"/>
              <a:ea typeface="ＭＳ ゴシック"/>
            </a:rPr>
            <a:pPr algn="r"/>
            <a:t>【329.31】</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2977FF5-EA62-4B0E-9086-F5E4F010C88A}" type="TxLink">
            <a:rPr kumimoji="1" lang="en-US" altLang="en-US" sz="900" b="0" i="0" u="none" strike="noStrike">
              <a:solidFill>
                <a:srgbClr val="000000"/>
              </a:solidFill>
              <a:latin typeface="ＭＳ ゴシック"/>
              <a:ea typeface="ＭＳ ゴシック"/>
            </a:rPr>
            <a:pPr algn="r"/>
            <a:t>【51.14】</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7F69703-978E-413C-98A4-EE91EA8988DD}"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2B8C38D-56BE-44C8-85B3-6365CDE57324}"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1C3EF1D-C888-43BD-9FE7-E84292FF0097}" type="TxLink">
            <a:rPr kumimoji="1" lang="en-US" altLang="en-US" sz="900" b="0" i="0" u="none" strike="noStrike">
              <a:solidFill>
                <a:srgbClr val="000000"/>
              </a:solidFill>
              <a:latin typeface="ＭＳ ゴシック"/>
              <a:ea typeface="ＭＳ ゴシック"/>
            </a:rPr>
            <a:pPr algn="r"/>
            <a:t>【-】</a:t>
          </a:fld>
          <a:endParaRPr kumimoji="1" lang="ja-JP" altLang="en-US" sz="900">
            <a:latin typeface="ＭＳ ゴシック"/>
            <a:ea typeface="ＭＳ ゴシック"/>
          </a:endParaRPr>
        </a:p>
      </xdr:txBody>
    </xdr:sp>
    <xdr:clientData/>
  </xdr:twoCellAnchor>
  <xdr:twoCellAnchor>
    <xdr:from>
      <xdr:col>17</xdr:col>
      <xdr:colOff>38100</xdr:colOff>
      <xdr:row>17</xdr:row>
      <xdr:rowOff>38100</xdr:rowOff>
    </xdr:from>
    <xdr:to>
      <xdr:col>30</xdr:col>
      <xdr:colOff>228600</xdr:colOff>
      <xdr:row>32</xdr:row>
      <xdr:rowOff>29210</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43145" y="3000375"/>
          <a:ext cx="3930015"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29210</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67495" y="3000375"/>
          <a:ext cx="3930015"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2</xdr:col>
      <xdr:colOff>57150</xdr:colOff>
      <xdr:row>63</xdr:row>
      <xdr:rowOff>86360</xdr:rowOff>
    </xdr:from>
    <xdr:to>
      <xdr:col>19</xdr:col>
      <xdr:colOff>228600</xdr:colOff>
      <xdr:row>77</xdr:row>
      <xdr:rowOff>143510</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7370" y="10935335"/>
          <a:ext cx="5061585"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22</xdr:col>
      <xdr:colOff>57150</xdr:colOff>
      <xdr:row>63</xdr:row>
      <xdr:rowOff>86360</xdr:rowOff>
    </xdr:from>
    <xdr:to>
      <xdr:col>39</xdr:col>
      <xdr:colOff>228600</xdr:colOff>
      <xdr:row>77</xdr:row>
      <xdr:rowOff>143510</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300470" y="10935335"/>
          <a:ext cx="5061585"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85" zoomScaleNormal="85" workbookViewId="0"/>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50" t="s">
        <v>2</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row>
    <row r="3" spans="1:78" ht="9.75" customHeight="1" x14ac:dyDescent="0.15">
      <c r="A3" s="2"/>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row>
    <row r="4" spans="1:78" ht="9.75" customHeight="1" x14ac:dyDescent="0.15">
      <c r="A4" s="2"/>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8" t="str">
        <f>データ!H6</f>
        <v>大分県　豊後大野市</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29" t="s">
        <v>7</v>
      </c>
      <c r="C7" s="29"/>
      <c r="D7" s="29"/>
      <c r="E7" s="29"/>
      <c r="F7" s="29"/>
      <c r="G7" s="29"/>
      <c r="H7" s="29"/>
      <c r="I7" s="29" t="s">
        <v>13</v>
      </c>
      <c r="J7" s="29"/>
      <c r="K7" s="29"/>
      <c r="L7" s="29"/>
      <c r="M7" s="29"/>
      <c r="N7" s="29"/>
      <c r="O7" s="29"/>
      <c r="P7" s="29" t="s">
        <v>6</v>
      </c>
      <c r="Q7" s="29"/>
      <c r="R7" s="29"/>
      <c r="S7" s="29"/>
      <c r="T7" s="29"/>
      <c r="U7" s="29"/>
      <c r="V7" s="29"/>
      <c r="W7" s="29" t="s">
        <v>15</v>
      </c>
      <c r="X7" s="29"/>
      <c r="Y7" s="29"/>
      <c r="Z7" s="29"/>
      <c r="AA7" s="29"/>
      <c r="AB7" s="29"/>
      <c r="AC7" s="29"/>
      <c r="AD7" s="29" t="s">
        <v>5</v>
      </c>
      <c r="AE7" s="29"/>
      <c r="AF7" s="29"/>
      <c r="AG7" s="29"/>
      <c r="AH7" s="29"/>
      <c r="AI7" s="29"/>
      <c r="AJ7" s="29"/>
      <c r="AK7" s="3"/>
      <c r="AL7" s="29" t="s">
        <v>16</v>
      </c>
      <c r="AM7" s="29"/>
      <c r="AN7" s="29"/>
      <c r="AO7" s="29"/>
      <c r="AP7" s="29"/>
      <c r="AQ7" s="29"/>
      <c r="AR7" s="29"/>
      <c r="AS7" s="29"/>
      <c r="AT7" s="29" t="s">
        <v>11</v>
      </c>
      <c r="AU7" s="29"/>
      <c r="AV7" s="29"/>
      <c r="AW7" s="29"/>
      <c r="AX7" s="29"/>
      <c r="AY7" s="29"/>
      <c r="AZ7" s="29"/>
      <c r="BA7" s="29"/>
      <c r="BB7" s="29" t="s">
        <v>17</v>
      </c>
      <c r="BC7" s="29"/>
      <c r="BD7" s="29"/>
      <c r="BE7" s="29"/>
      <c r="BF7" s="29"/>
      <c r="BG7" s="29"/>
      <c r="BH7" s="29"/>
      <c r="BI7" s="29"/>
      <c r="BJ7" s="3"/>
      <c r="BK7" s="3"/>
      <c r="BL7" s="30" t="s">
        <v>18</v>
      </c>
      <c r="BM7" s="31"/>
      <c r="BN7" s="31"/>
      <c r="BO7" s="31"/>
      <c r="BP7" s="31"/>
      <c r="BQ7" s="31"/>
      <c r="BR7" s="31"/>
      <c r="BS7" s="31"/>
      <c r="BT7" s="31"/>
      <c r="BU7" s="31"/>
      <c r="BV7" s="31"/>
      <c r="BW7" s="31"/>
      <c r="BX7" s="31"/>
      <c r="BY7" s="32"/>
    </row>
    <row r="8" spans="1:78" ht="18.75" customHeight="1" x14ac:dyDescent="0.15">
      <c r="A8" s="2"/>
      <c r="B8" s="33" t="str">
        <f>データ!I6</f>
        <v>法非適用</v>
      </c>
      <c r="C8" s="33"/>
      <c r="D8" s="33"/>
      <c r="E8" s="33"/>
      <c r="F8" s="33"/>
      <c r="G8" s="33"/>
      <c r="H8" s="33"/>
      <c r="I8" s="33" t="str">
        <f>データ!J6</f>
        <v>下水道事業</v>
      </c>
      <c r="J8" s="33"/>
      <c r="K8" s="33"/>
      <c r="L8" s="33"/>
      <c r="M8" s="33"/>
      <c r="N8" s="33"/>
      <c r="O8" s="33"/>
      <c r="P8" s="33" t="str">
        <f>データ!K6</f>
        <v>特定地域生活排水処理</v>
      </c>
      <c r="Q8" s="33"/>
      <c r="R8" s="33"/>
      <c r="S8" s="33"/>
      <c r="T8" s="33"/>
      <c r="U8" s="33"/>
      <c r="V8" s="33"/>
      <c r="W8" s="33" t="str">
        <f>データ!L6</f>
        <v>K2</v>
      </c>
      <c r="X8" s="33"/>
      <c r="Y8" s="33"/>
      <c r="Z8" s="33"/>
      <c r="AA8" s="33"/>
      <c r="AB8" s="33"/>
      <c r="AC8" s="33"/>
      <c r="AD8" s="34" t="str">
        <f>データ!$M$6</f>
        <v>非設置</v>
      </c>
      <c r="AE8" s="34"/>
      <c r="AF8" s="34"/>
      <c r="AG8" s="34"/>
      <c r="AH8" s="34"/>
      <c r="AI8" s="34"/>
      <c r="AJ8" s="34"/>
      <c r="AK8" s="3"/>
      <c r="AL8" s="35">
        <f>データ!S6</f>
        <v>31998</v>
      </c>
      <c r="AM8" s="35"/>
      <c r="AN8" s="35"/>
      <c r="AO8" s="35"/>
      <c r="AP8" s="35"/>
      <c r="AQ8" s="35"/>
      <c r="AR8" s="35"/>
      <c r="AS8" s="35"/>
      <c r="AT8" s="36">
        <f>データ!T6</f>
        <v>603.14</v>
      </c>
      <c r="AU8" s="36"/>
      <c r="AV8" s="36"/>
      <c r="AW8" s="36"/>
      <c r="AX8" s="36"/>
      <c r="AY8" s="36"/>
      <c r="AZ8" s="36"/>
      <c r="BA8" s="36"/>
      <c r="BB8" s="36">
        <f>データ!U6</f>
        <v>53.05</v>
      </c>
      <c r="BC8" s="36"/>
      <c r="BD8" s="36"/>
      <c r="BE8" s="36"/>
      <c r="BF8" s="36"/>
      <c r="BG8" s="36"/>
      <c r="BH8" s="36"/>
      <c r="BI8" s="36"/>
      <c r="BJ8" s="3"/>
      <c r="BK8" s="3"/>
      <c r="BL8" s="37" t="s">
        <v>12</v>
      </c>
      <c r="BM8" s="38"/>
      <c r="BN8" s="39" t="s">
        <v>20</v>
      </c>
      <c r="BO8" s="39"/>
      <c r="BP8" s="39"/>
      <c r="BQ8" s="39"/>
      <c r="BR8" s="39"/>
      <c r="BS8" s="39"/>
      <c r="BT8" s="39"/>
      <c r="BU8" s="39"/>
      <c r="BV8" s="39"/>
      <c r="BW8" s="39"/>
      <c r="BX8" s="39"/>
      <c r="BY8" s="40"/>
    </row>
    <row r="9" spans="1:78" ht="18.75" customHeight="1" x14ac:dyDescent="0.15">
      <c r="A9" s="2"/>
      <c r="B9" s="29" t="s">
        <v>22</v>
      </c>
      <c r="C9" s="29"/>
      <c r="D9" s="29"/>
      <c r="E9" s="29"/>
      <c r="F9" s="29"/>
      <c r="G9" s="29"/>
      <c r="H9" s="29"/>
      <c r="I9" s="29" t="s">
        <v>23</v>
      </c>
      <c r="J9" s="29"/>
      <c r="K9" s="29"/>
      <c r="L9" s="29"/>
      <c r="M9" s="29"/>
      <c r="N9" s="29"/>
      <c r="O9" s="29"/>
      <c r="P9" s="29" t="s">
        <v>24</v>
      </c>
      <c r="Q9" s="29"/>
      <c r="R9" s="29"/>
      <c r="S9" s="29"/>
      <c r="T9" s="29"/>
      <c r="U9" s="29"/>
      <c r="V9" s="29"/>
      <c r="W9" s="29" t="s">
        <v>27</v>
      </c>
      <c r="X9" s="29"/>
      <c r="Y9" s="29"/>
      <c r="Z9" s="29"/>
      <c r="AA9" s="29"/>
      <c r="AB9" s="29"/>
      <c r="AC9" s="29"/>
      <c r="AD9" s="29" t="s">
        <v>21</v>
      </c>
      <c r="AE9" s="29"/>
      <c r="AF9" s="29"/>
      <c r="AG9" s="29"/>
      <c r="AH9" s="29"/>
      <c r="AI9" s="29"/>
      <c r="AJ9" s="29"/>
      <c r="AK9" s="3"/>
      <c r="AL9" s="29" t="s">
        <v>30</v>
      </c>
      <c r="AM9" s="29"/>
      <c r="AN9" s="29"/>
      <c r="AO9" s="29"/>
      <c r="AP9" s="29"/>
      <c r="AQ9" s="29"/>
      <c r="AR9" s="29"/>
      <c r="AS9" s="29"/>
      <c r="AT9" s="29" t="s">
        <v>31</v>
      </c>
      <c r="AU9" s="29"/>
      <c r="AV9" s="29"/>
      <c r="AW9" s="29"/>
      <c r="AX9" s="29"/>
      <c r="AY9" s="29"/>
      <c r="AZ9" s="29"/>
      <c r="BA9" s="29"/>
      <c r="BB9" s="29" t="s">
        <v>34</v>
      </c>
      <c r="BC9" s="29"/>
      <c r="BD9" s="29"/>
      <c r="BE9" s="29"/>
      <c r="BF9" s="29"/>
      <c r="BG9" s="29"/>
      <c r="BH9" s="29"/>
      <c r="BI9" s="29"/>
      <c r="BJ9" s="3"/>
      <c r="BK9" s="3"/>
      <c r="BL9" s="41" t="s">
        <v>35</v>
      </c>
      <c r="BM9" s="42"/>
      <c r="BN9" s="43" t="s">
        <v>37</v>
      </c>
      <c r="BO9" s="43"/>
      <c r="BP9" s="43"/>
      <c r="BQ9" s="43"/>
      <c r="BR9" s="43"/>
      <c r="BS9" s="43"/>
      <c r="BT9" s="43"/>
      <c r="BU9" s="43"/>
      <c r="BV9" s="43"/>
      <c r="BW9" s="43"/>
      <c r="BX9" s="43"/>
      <c r="BY9" s="44"/>
    </row>
    <row r="10" spans="1:78" ht="18.75" customHeight="1" x14ac:dyDescent="0.15">
      <c r="A10" s="2"/>
      <c r="B10" s="36" t="str">
        <f>データ!N6</f>
        <v>-</v>
      </c>
      <c r="C10" s="36"/>
      <c r="D10" s="36"/>
      <c r="E10" s="36"/>
      <c r="F10" s="36"/>
      <c r="G10" s="36"/>
      <c r="H10" s="36"/>
      <c r="I10" s="36" t="str">
        <f>データ!O6</f>
        <v>該当数値なし</v>
      </c>
      <c r="J10" s="36"/>
      <c r="K10" s="36"/>
      <c r="L10" s="36"/>
      <c r="M10" s="36"/>
      <c r="N10" s="36"/>
      <c r="O10" s="36"/>
      <c r="P10" s="36">
        <f>データ!P6</f>
        <v>0.93</v>
      </c>
      <c r="Q10" s="36"/>
      <c r="R10" s="36"/>
      <c r="S10" s="36"/>
      <c r="T10" s="36"/>
      <c r="U10" s="36"/>
      <c r="V10" s="36"/>
      <c r="W10" s="36">
        <f>データ!Q6</f>
        <v>100</v>
      </c>
      <c r="X10" s="36"/>
      <c r="Y10" s="36"/>
      <c r="Z10" s="36"/>
      <c r="AA10" s="36"/>
      <c r="AB10" s="36"/>
      <c r="AC10" s="36"/>
      <c r="AD10" s="35">
        <f>データ!R6</f>
        <v>4430</v>
      </c>
      <c r="AE10" s="35"/>
      <c r="AF10" s="35"/>
      <c r="AG10" s="35"/>
      <c r="AH10" s="35"/>
      <c r="AI10" s="35"/>
      <c r="AJ10" s="35"/>
      <c r="AK10" s="2"/>
      <c r="AL10" s="35">
        <f>データ!V6</f>
        <v>294</v>
      </c>
      <c r="AM10" s="35"/>
      <c r="AN10" s="35"/>
      <c r="AO10" s="35"/>
      <c r="AP10" s="35"/>
      <c r="AQ10" s="35"/>
      <c r="AR10" s="35"/>
      <c r="AS10" s="35"/>
      <c r="AT10" s="36">
        <f>データ!W6</f>
        <v>18.09</v>
      </c>
      <c r="AU10" s="36"/>
      <c r="AV10" s="36"/>
      <c r="AW10" s="36"/>
      <c r="AX10" s="36"/>
      <c r="AY10" s="36"/>
      <c r="AZ10" s="36"/>
      <c r="BA10" s="36"/>
      <c r="BB10" s="36">
        <f>データ!X6</f>
        <v>16.25</v>
      </c>
      <c r="BC10" s="36"/>
      <c r="BD10" s="36"/>
      <c r="BE10" s="36"/>
      <c r="BF10" s="36"/>
      <c r="BG10" s="36"/>
      <c r="BH10" s="36"/>
      <c r="BI10" s="36"/>
      <c r="BJ10" s="2"/>
      <c r="BK10" s="2"/>
      <c r="BL10" s="45" t="s">
        <v>38</v>
      </c>
      <c r="BM10" s="46"/>
      <c r="BN10" s="47" t="s">
        <v>40</v>
      </c>
      <c r="BO10" s="47"/>
      <c r="BP10" s="47"/>
      <c r="BQ10" s="47"/>
      <c r="BR10" s="47"/>
      <c r="BS10" s="47"/>
      <c r="BT10" s="47"/>
      <c r="BU10" s="47"/>
      <c r="BV10" s="47"/>
      <c r="BW10" s="47"/>
      <c r="BX10" s="47"/>
      <c r="BY10" s="4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42</v>
      </c>
      <c r="BM11" s="51"/>
      <c r="BN11" s="51"/>
      <c r="BO11" s="51"/>
      <c r="BP11" s="51"/>
      <c r="BQ11" s="51"/>
      <c r="BR11" s="51"/>
      <c r="BS11" s="51"/>
      <c r="BT11" s="51"/>
      <c r="BU11" s="51"/>
      <c r="BV11" s="51"/>
      <c r="BW11" s="51"/>
      <c r="BX11" s="51"/>
      <c r="BY11" s="51"/>
      <c r="BZ11" s="5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15">
      <c r="A14" s="2"/>
      <c r="B14" s="53" t="s">
        <v>29</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59" t="s">
        <v>43</v>
      </c>
      <c r="BM14" s="60"/>
      <c r="BN14" s="60"/>
      <c r="BO14" s="60"/>
      <c r="BP14" s="60"/>
      <c r="BQ14" s="60"/>
      <c r="BR14" s="60"/>
      <c r="BS14" s="60"/>
      <c r="BT14" s="60"/>
      <c r="BU14" s="60"/>
      <c r="BV14" s="60"/>
      <c r="BW14" s="60"/>
      <c r="BX14" s="60"/>
      <c r="BY14" s="60"/>
      <c r="BZ14" s="61"/>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62"/>
      <c r="BM15" s="63"/>
      <c r="BN15" s="63"/>
      <c r="BO15" s="63"/>
      <c r="BP15" s="63"/>
      <c r="BQ15" s="63"/>
      <c r="BR15" s="63"/>
      <c r="BS15" s="63"/>
      <c r="BT15" s="63"/>
      <c r="BU15" s="63"/>
      <c r="BV15" s="63"/>
      <c r="BW15" s="63"/>
      <c r="BX15" s="63"/>
      <c r="BY15" s="63"/>
      <c r="BZ15" s="64"/>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65" t="s">
        <v>114</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59" t="s">
        <v>45</v>
      </c>
      <c r="BM45" s="60"/>
      <c r="BN45" s="60"/>
      <c r="BO45" s="60"/>
      <c r="BP45" s="60"/>
      <c r="BQ45" s="60"/>
      <c r="BR45" s="60"/>
      <c r="BS45" s="60"/>
      <c r="BT45" s="60"/>
      <c r="BU45" s="60"/>
      <c r="BV45" s="60"/>
      <c r="BW45" s="60"/>
      <c r="BX45" s="60"/>
      <c r="BY45" s="60"/>
      <c r="BZ45" s="61"/>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62"/>
      <c r="BM46" s="63"/>
      <c r="BN46" s="63"/>
      <c r="BO46" s="63"/>
      <c r="BP46" s="63"/>
      <c r="BQ46" s="63"/>
      <c r="BR46" s="63"/>
      <c r="BS46" s="63"/>
      <c r="BT46" s="63"/>
      <c r="BU46" s="63"/>
      <c r="BV46" s="63"/>
      <c r="BW46" s="63"/>
      <c r="BX46" s="63"/>
      <c r="BY46" s="63"/>
      <c r="BZ46" s="64"/>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65" t="s">
        <v>113</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65"/>
      <c r="BM58" s="66"/>
      <c r="BN58" s="66"/>
      <c r="BO58" s="66"/>
      <c r="BP58" s="66"/>
      <c r="BQ58" s="66"/>
      <c r="BR58" s="66"/>
      <c r="BS58" s="66"/>
      <c r="BT58" s="66"/>
      <c r="BU58" s="66"/>
      <c r="BV58" s="66"/>
      <c r="BW58" s="66"/>
      <c r="BX58" s="66"/>
      <c r="BY58" s="66"/>
      <c r="BZ58" s="67"/>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65"/>
      <c r="BM59" s="66"/>
      <c r="BN59" s="66"/>
      <c r="BO59" s="66"/>
      <c r="BP59" s="66"/>
      <c r="BQ59" s="66"/>
      <c r="BR59" s="66"/>
      <c r="BS59" s="66"/>
      <c r="BT59" s="66"/>
      <c r="BU59" s="66"/>
      <c r="BV59" s="66"/>
      <c r="BW59" s="66"/>
      <c r="BX59" s="66"/>
      <c r="BY59" s="66"/>
      <c r="BZ59" s="67"/>
    </row>
    <row r="60" spans="1:78" ht="13.5" customHeight="1" x14ac:dyDescent="0.15">
      <c r="A60" s="2"/>
      <c r="B60" s="56" t="s">
        <v>10</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65"/>
      <c r="BM60" s="66"/>
      <c r="BN60" s="66"/>
      <c r="BO60" s="66"/>
      <c r="BP60" s="66"/>
      <c r="BQ60" s="66"/>
      <c r="BR60" s="66"/>
      <c r="BS60" s="66"/>
      <c r="BT60" s="66"/>
      <c r="BU60" s="66"/>
      <c r="BV60" s="66"/>
      <c r="BW60" s="66"/>
      <c r="BX60" s="66"/>
      <c r="BY60" s="66"/>
      <c r="BZ60" s="67"/>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59" t="s">
        <v>9</v>
      </c>
      <c r="BM64" s="60"/>
      <c r="BN64" s="60"/>
      <c r="BO64" s="60"/>
      <c r="BP64" s="60"/>
      <c r="BQ64" s="60"/>
      <c r="BR64" s="60"/>
      <c r="BS64" s="60"/>
      <c r="BT64" s="60"/>
      <c r="BU64" s="60"/>
      <c r="BV64" s="60"/>
      <c r="BW64" s="60"/>
      <c r="BX64" s="60"/>
      <c r="BY64" s="60"/>
      <c r="BZ64" s="61"/>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62"/>
      <c r="BM65" s="63"/>
      <c r="BN65" s="63"/>
      <c r="BO65" s="63"/>
      <c r="BP65" s="63"/>
      <c r="BQ65" s="63"/>
      <c r="BR65" s="63"/>
      <c r="BS65" s="63"/>
      <c r="BT65" s="63"/>
      <c r="BU65" s="63"/>
      <c r="BV65" s="63"/>
      <c r="BW65" s="63"/>
      <c r="BX65" s="63"/>
      <c r="BY65" s="63"/>
      <c r="BZ65" s="64"/>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65" t="s">
        <v>115</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65"/>
      <c r="BM80" s="66"/>
      <c r="BN80" s="66"/>
      <c r="BO80" s="66"/>
      <c r="BP80" s="66"/>
      <c r="BQ80" s="66"/>
      <c r="BR80" s="66"/>
      <c r="BS80" s="66"/>
      <c r="BT80" s="66"/>
      <c r="BU80" s="66"/>
      <c r="BV80" s="66"/>
      <c r="BW80" s="66"/>
      <c r="BX80" s="66"/>
      <c r="BY80" s="66"/>
      <c r="BZ80" s="67"/>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65"/>
      <c r="BM81" s="66"/>
      <c r="BN81" s="66"/>
      <c r="BO81" s="66"/>
      <c r="BP81" s="66"/>
      <c r="BQ81" s="66"/>
      <c r="BR81" s="66"/>
      <c r="BS81" s="66"/>
      <c r="BT81" s="66"/>
      <c r="BU81" s="66"/>
      <c r="BV81" s="66"/>
      <c r="BW81" s="66"/>
      <c r="BX81" s="66"/>
      <c r="BY81" s="66"/>
      <c r="BZ81" s="67"/>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68"/>
      <c r="BM82" s="69"/>
      <c r="BN82" s="69"/>
      <c r="BO82" s="69"/>
      <c r="BP82" s="69"/>
      <c r="BQ82" s="69"/>
      <c r="BR82" s="69"/>
      <c r="BS82" s="69"/>
      <c r="BT82" s="69"/>
      <c r="BU82" s="69"/>
      <c r="BV82" s="69"/>
      <c r="BW82" s="69"/>
      <c r="BX82" s="69"/>
      <c r="BY82" s="69"/>
      <c r="BZ82" s="70"/>
    </row>
    <row r="83" spans="1:78" x14ac:dyDescent="0.15">
      <c r="C83" s="49" t="s">
        <v>46</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x14ac:dyDescent="0.15">
      <c r="C84" s="2"/>
    </row>
    <row r="85" spans="1:78" hidden="1" x14ac:dyDescent="0.15">
      <c r="B85" s="6" t="s">
        <v>47</v>
      </c>
      <c r="C85" s="6"/>
      <c r="D85" s="6"/>
      <c r="E85" s="6" t="s">
        <v>49</v>
      </c>
      <c r="F85" s="6" t="s">
        <v>50</v>
      </c>
      <c r="G85" s="6" t="s">
        <v>51</v>
      </c>
      <c r="H85" s="6" t="s">
        <v>44</v>
      </c>
      <c r="I85" s="6" t="s">
        <v>8</v>
      </c>
      <c r="J85" s="6" t="s">
        <v>52</v>
      </c>
      <c r="K85" s="6" t="s">
        <v>53</v>
      </c>
      <c r="L85" s="6" t="s">
        <v>33</v>
      </c>
      <c r="M85" s="6" t="s">
        <v>36</v>
      </c>
      <c r="N85" s="6" t="s">
        <v>54</v>
      </c>
      <c r="O85" s="6" t="s">
        <v>56</v>
      </c>
    </row>
    <row r="86" spans="1:78" hidden="1" x14ac:dyDescent="0.15">
      <c r="B86" s="6"/>
      <c r="C86" s="6"/>
      <c r="D86" s="6"/>
      <c r="E86" s="6" t="str">
        <f>データ!AI6</f>
        <v/>
      </c>
      <c r="F86" s="6" t="s">
        <v>41</v>
      </c>
      <c r="G86" s="6" t="s">
        <v>41</v>
      </c>
      <c r="H86" s="6" t="str">
        <f>データ!BP6</f>
        <v>【386.06】</v>
      </c>
      <c r="I86" s="6" t="str">
        <f>データ!CA6</f>
        <v>【51.14】</v>
      </c>
      <c r="J86" s="6" t="str">
        <f>データ!CL6</f>
        <v>【329.31】</v>
      </c>
      <c r="K86" s="6" t="str">
        <f>データ!CW6</f>
        <v>【54.37】</v>
      </c>
      <c r="L86" s="6" t="str">
        <f>データ!DH6</f>
        <v>【84.89】</v>
      </c>
      <c r="M86" s="6" t="s">
        <v>41</v>
      </c>
      <c r="N86" s="6" t="s">
        <v>41</v>
      </c>
      <c r="O86" s="6" t="str">
        <f>データ!EO6</f>
        <v>【-】</v>
      </c>
    </row>
  </sheetData>
  <sheetProtection algorithmName="SHA-512" hashValue="fXdy+G06evV+NkM/cw2x5j6LcT+5hx/SNJjmbaY7uy65pmKe/Pu/1i4WW3jpx/0QnH3yUO6RG+Ayuw0l6jhwaw==" saltValue="qlfhvr+PPd2Jv47Dqtk1bQ=="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14" t="s">
        <v>59</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5" x14ac:dyDescent="0.15">
      <c r="A3" s="14" t="s">
        <v>19</v>
      </c>
      <c r="B3" s="16" t="s">
        <v>32</v>
      </c>
      <c r="C3" s="16" t="s">
        <v>61</v>
      </c>
      <c r="D3" s="16" t="s">
        <v>39</v>
      </c>
      <c r="E3" s="16" t="s">
        <v>4</v>
      </c>
      <c r="F3" s="16" t="s">
        <v>3</v>
      </c>
      <c r="G3" s="16" t="s">
        <v>26</v>
      </c>
      <c r="H3" s="73" t="s">
        <v>58</v>
      </c>
      <c r="I3" s="74"/>
      <c r="J3" s="74"/>
      <c r="K3" s="74"/>
      <c r="L3" s="74"/>
      <c r="M3" s="74"/>
      <c r="N3" s="74"/>
      <c r="O3" s="74"/>
      <c r="P3" s="74"/>
      <c r="Q3" s="74"/>
      <c r="R3" s="74"/>
      <c r="S3" s="74"/>
      <c r="T3" s="74"/>
      <c r="U3" s="74"/>
      <c r="V3" s="74"/>
      <c r="W3" s="74"/>
      <c r="X3" s="75"/>
      <c r="Y3" s="71"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10</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62</v>
      </c>
      <c r="B4" s="17"/>
      <c r="C4" s="17"/>
      <c r="D4" s="17"/>
      <c r="E4" s="17"/>
      <c r="F4" s="17"/>
      <c r="G4" s="17"/>
      <c r="H4" s="76"/>
      <c r="I4" s="77"/>
      <c r="J4" s="77"/>
      <c r="K4" s="77"/>
      <c r="L4" s="77"/>
      <c r="M4" s="77"/>
      <c r="N4" s="77"/>
      <c r="O4" s="77"/>
      <c r="P4" s="77"/>
      <c r="Q4" s="77"/>
      <c r="R4" s="77"/>
      <c r="S4" s="77"/>
      <c r="T4" s="77"/>
      <c r="U4" s="77"/>
      <c r="V4" s="77"/>
      <c r="W4" s="77"/>
      <c r="X4" s="78"/>
      <c r="Y4" s="72" t="s">
        <v>25</v>
      </c>
      <c r="Z4" s="72"/>
      <c r="AA4" s="72"/>
      <c r="AB4" s="72"/>
      <c r="AC4" s="72"/>
      <c r="AD4" s="72"/>
      <c r="AE4" s="72"/>
      <c r="AF4" s="72"/>
      <c r="AG4" s="72"/>
      <c r="AH4" s="72"/>
      <c r="AI4" s="72"/>
      <c r="AJ4" s="72" t="s">
        <v>48</v>
      </c>
      <c r="AK4" s="72"/>
      <c r="AL4" s="72"/>
      <c r="AM4" s="72"/>
      <c r="AN4" s="72"/>
      <c r="AO4" s="72"/>
      <c r="AP4" s="72"/>
      <c r="AQ4" s="72"/>
      <c r="AR4" s="72"/>
      <c r="AS4" s="72"/>
      <c r="AT4" s="72"/>
      <c r="AU4" s="72" t="s">
        <v>28</v>
      </c>
      <c r="AV4" s="72"/>
      <c r="AW4" s="72"/>
      <c r="AX4" s="72"/>
      <c r="AY4" s="72"/>
      <c r="AZ4" s="72"/>
      <c r="BA4" s="72"/>
      <c r="BB4" s="72"/>
      <c r="BC4" s="72"/>
      <c r="BD4" s="72"/>
      <c r="BE4" s="72"/>
      <c r="BF4" s="72" t="s">
        <v>64</v>
      </c>
      <c r="BG4" s="72"/>
      <c r="BH4" s="72"/>
      <c r="BI4" s="72"/>
      <c r="BJ4" s="72"/>
      <c r="BK4" s="72"/>
      <c r="BL4" s="72"/>
      <c r="BM4" s="72"/>
      <c r="BN4" s="72"/>
      <c r="BO4" s="72"/>
      <c r="BP4" s="72"/>
      <c r="BQ4" s="72" t="s">
        <v>14</v>
      </c>
      <c r="BR4" s="72"/>
      <c r="BS4" s="72"/>
      <c r="BT4" s="72"/>
      <c r="BU4" s="72"/>
      <c r="BV4" s="72"/>
      <c r="BW4" s="72"/>
      <c r="BX4" s="72"/>
      <c r="BY4" s="72"/>
      <c r="BZ4" s="72"/>
      <c r="CA4" s="72"/>
      <c r="CB4" s="72" t="s">
        <v>63</v>
      </c>
      <c r="CC4" s="72"/>
      <c r="CD4" s="72"/>
      <c r="CE4" s="72"/>
      <c r="CF4" s="72"/>
      <c r="CG4" s="72"/>
      <c r="CH4" s="72"/>
      <c r="CI4" s="72"/>
      <c r="CJ4" s="72"/>
      <c r="CK4" s="72"/>
      <c r="CL4" s="72"/>
      <c r="CM4" s="72" t="s">
        <v>1</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8"/>
      <c r="C5" s="18"/>
      <c r="D5" s="18"/>
      <c r="E5" s="18"/>
      <c r="F5" s="18"/>
      <c r="G5" s="18"/>
      <c r="H5" s="22" t="s">
        <v>60</v>
      </c>
      <c r="I5" s="22" t="s">
        <v>70</v>
      </c>
      <c r="J5" s="22" t="s">
        <v>71</v>
      </c>
      <c r="K5" s="22" t="s">
        <v>72</v>
      </c>
      <c r="L5" s="22" t="s">
        <v>73</v>
      </c>
      <c r="M5" s="22" t="s">
        <v>5</v>
      </c>
      <c r="N5" s="22" t="s">
        <v>74</v>
      </c>
      <c r="O5" s="22" t="s">
        <v>75</v>
      </c>
      <c r="P5" s="22" t="s">
        <v>76</v>
      </c>
      <c r="Q5" s="22" t="s">
        <v>77</v>
      </c>
      <c r="R5" s="22" t="s">
        <v>78</v>
      </c>
      <c r="S5" s="22" t="s">
        <v>79</v>
      </c>
      <c r="T5" s="22" t="s">
        <v>80</v>
      </c>
      <c r="U5" s="22" t="s">
        <v>0</v>
      </c>
      <c r="V5" s="22" t="s">
        <v>81</v>
      </c>
      <c r="W5" s="22" t="s">
        <v>82</v>
      </c>
      <c r="X5" s="22" t="s">
        <v>83</v>
      </c>
      <c r="Y5" s="22" t="s">
        <v>84</v>
      </c>
      <c r="Z5" s="22" t="s">
        <v>85</v>
      </c>
      <c r="AA5" s="22" t="s">
        <v>86</v>
      </c>
      <c r="AB5" s="22" t="s">
        <v>87</v>
      </c>
      <c r="AC5" s="22" t="s">
        <v>88</v>
      </c>
      <c r="AD5" s="22" t="s">
        <v>90</v>
      </c>
      <c r="AE5" s="22" t="s">
        <v>91</v>
      </c>
      <c r="AF5" s="22" t="s">
        <v>92</v>
      </c>
      <c r="AG5" s="22" t="s">
        <v>93</v>
      </c>
      <c r="AH5" s="22" t="s">
        <v>94</v>
      </c>
      <c r="AI5" s="22" t="s">
        <v>47</v>
      </c>
      <c r="AJ5" s="22" t="s">
        <v>84</v>
      </c>
      <c r="AK5" s="22" t="s">
        <v>85</v>
      </c>
      <c r="AL5" s="22" t="s">
        <v>86</v>
      </c>
      <c r="AM5" s="22" t="s">
        <v>87</v>
      </c>
      <c r="AN5" s="22" t="s">
        <v>88</v>
      </c>
      <c r="AO5" s="22" t="s">
        <v>90</v>
      </c>
      <c r="AP5" s="22" t="s">
        <v>91</v>
      </c>
      <c r="AQ5" s="22" t="s">
        <v>92</v>
      </c>
      <c r="AR5" s="22" t="s">
        <v>93</v>
      </c>
      <c r="AS5" s="22" t="s">
        <v>94</v>
      </c>
      <c r="AT5" s="22" t="s">
        <v>89</v>
      </c>
      <c r="AU5" s="22" t="s">
        <v>84</v>
      </c>
      <c r="AV5" s="22" t="s">
        <v>85</v>
      </c>
      <c r="AW5" s="22" t="s">
        <v>86</v>
      </c>
      <c r="AX5" s="22" t="s">
        <v>87</v>
      </c>
      <c r="AY5" s="22" t="s">
        <v>88</v>
      </c>
      <c r="AZ5" s="22" t="s">
        <v>90</v>
      </c>
      <c r="BA5" s="22" t="s">
        <v>91</v>
      </c>
      <c r="BB5" s="22" t="s">
        <v>92</v>
      </c>
      <c r="BC5" s="22" t="s">
        <v>93</v>
      </c>
      <c r="BD5" s="22" t="s">
        <v>94</v>
      </c>
      <c r="BE5" s="22" t="s">
        <v>89</v>
      </c>
      <c r="BF5" s="22" t="s">
        <v>84</v>
      </c>
      <c r="BG5" s="22" t="s">
        <v>85</v>
      </c>
      <c r="BH5" s="22" t="s">
        <v>86</v>
      </c>
      <c r="BI5" s="22" t="s">
        <v>87</v>
      </c>
      <c r="BJ5" s="22" t="s">
        <v>88</v>
      </c>
      <c r="BK5" s="22" t="s">
        <v>90</v>
      </c>
      <c r="BL5" s="22" t="s">
        <v>91</v>
      </c>
      <c r="BM5" s="22" t="s">
        <v>92</v>
      </c>
      <c r="BN5" s="22" t="s">
        <v>93</v>
      </c>
      <c r="BO5" s="22" t="s">
        <v>94</v>
      </c>
      <c r="BP5" s="22" t="s">
        <v>89</v>
      </c>
      <c r="BQ5" s="22" t="s">
        <v>84</v>
      </c>
      <c r="BR5" s="22" t="s">
        <v>85</v>
      </c>
      <c r="BS5" s="22" t="s">
        <v>86</v>
      </c>
      <c r="BT5" s="22" t="s">
        <v>87</v>
      </c>
      <c r="BU5" s="22" t="s">
        <v>88</v>
      </c>
      <c r="BV5" s="22" t="s">
        <v>90</v>
      </c>
      <c r="BW5" s="22" t="s">
        <v>91</v>
      </c>
      <c r="BX5" s="22" t="s">
        <v>92</v>
      </c>
      <c r="BY5" s="22" t="s">
        <v>93</v>
      </c>
      <c r="BZ5" s="22" t="s">
        <v>94</v>
      </c>
      <c r="CA5" s="22" t="s">
        <v>89</v>
      </c>
      <c r="CB5" s="22" t="s">
        <v>84</v>
      </c>
      <c r="CC5" s="22" t="s">
        <v>85</v>
      </c>
      <c r="CD5" s="22" t="s">
        <v>86</v>
      </c>
      <c r="CE5" s="22" t="s">
        <v>87</v>
      </c>
      <c r="CF5" s="22" t="s">
        <v>88</v>
      </c>
      <c r="CG5" s="22" t="s">
        <v>90</v>
      </c>
      <c r="CH5" s="22" t="s">
        <v>91</v>
      </c>
      <c r="CI5" s="22" t="s">
        <v>92</v>
      </c>
      <c r="CJ5" s="22" t="s">
        <v>93</v>
      </c>
      <c r="CK5" s="22" t="s">
        <v>94</v>
      </c>
      <c r="CL5" s="22" t="s">
        <v>89</v>
      </c>
      <c r="CM5" s="22" t="s">
        <v>84</v>
      </c>
      <c r="CN5" s="22" t="s">
        <v>85</v>
      </c>
      <c r="CO5" s="22" t="s">
        <v>86</v>
      </c>
      <c r="CP5" s="22" t="s">
        <v>87</v>
      </c>
      <c r="CQ5" s="22" t="s">
        <v>88</v>
      </c>
      <c r="CR5" s="22" t="s">
        <v>90</v>
      </c>
      <c r="CS5" s="22" t="s">
        <v>91</v>
      </c>
      <c r="CT5" s="22" t="s">
        <v>92</v>
      </c>
      <c r="CU5" s="22" t="s">
        <v>93</v>
      </c>
      <c r="CV5" s="22" t="s">
        <v>94</v>
      </c>
      <c r="CW5" s="22" t="s">
        <v>89</v>
      </c>
      <c r="CX5" s="22" t="s">
        <v>84</v>
      </c>
      <c r="CY5" s="22" t="s">
        <v>85</v>
      </c>
      <c r="CZ5" s="22" t="s">
        <v>86</v>
      </c>
      <c r="DA5" s="22" t="s">
        <v>87</v>
      </c>
      <c r="DB5" s="22" t="s">
        <v>88</v>
      </c>
      <c r="DC5" s="22" t="s">
        <v>90</v>
      </c>
      <c r="DD5" s="22" t="s">
        <v>91</v>
      </c>
      <c r="DE5" s="22" t="s">
        <v>92</v>
      </c>
      <c r="DF5" s="22" t="s">
        <v>93</v>
      </c>
      <c r="DG5" s="22" t="s">
        <v>94</v>
      </c>
      <c r="DH5" s="22" t="s">
        <v>89</v>
      </c>
      <c r="DI5" s="22" t="s">
        <v>84</v>
      </c>
      <c r="DJ5" s="22" t="s">
        <v>85</v>
      </c>
      <c r="DK5" s="22" t="s">
        <v>86</v>
      </c>
      <c r="DL5" s="22" t="s">
        <v>87</v>
      </c>
      <c r="DM5" s="22" t="s">
        <v>88</v>
      </c>
      <c r="DN5" s="22" t="s">
        <v>90</v>
      </c>
      <c r="DO5" s="22" t="s">
        <v>91</v>
      </c>
      <c r="DP5" s="22" t="s">
        <v>92</v>
      </c>
      <c r="DQ5" s="22" t="s">
        <v>93</v>
      </c>
      <c r="DR5" s="22" t="s">
        <v>94</v>
      </c>
      <c r="DS5" s="22" t="s">
        <v>89</v>
      </c>
      <c r="DT5" s="22" t="s">
        <v>84</v>
      </c>
      <c r="DU5" s="22" t="s">
        <v>85</v>
      </c>
      <c r="DV5" s="22" t="s">
        <v>86</v>
      </c>
      <c r="DW5" s="22" t="s">
        <v>87</v>
      </c>
      <c r="DX5" s="22" t="s">
        <v>88</v>
      </c>
      <c r="DY5" s="22" t="s">
        <v>90</v>
      </c>
      <c r="DZ5" s="22" t="s">
        <v>91</v>
      </c>
      <c r="EA5" s="22" t="s">
        <v>92</v>
      </c>
      <c r="EB5" s="22" t="s">
        <v>93</v>
      </c>
      <c r="EC5" s="22" t="s">
        <v>94</v>
      </c>
      <c r="ED5" s="22" t="s">
        <v>89</v>
      </c>
      <c r="EE5" s="22" t="s">
        <v>84</v>
      </c>
      <c r="EF5" s="22" t="s">
        <v>85</v>
      </c>
      <c r="EG5" s="22" t="s">
        <v>86</v>
      </c>
      <c r="EH5" s="22" t="s">
        <v>87</v>
      </c>
      <c r="EI5" s="22" t="s">
        <v>88</v>
      </c>
      <c r="EJ5" s="22" t="s">
        <v>90</v>
      </c>
      <c r="EK5" s="22" t="s">
        <v>91</v>
      </c>
      <c r="EL5" s="22" t="s">
        <v>92</v>
      </c>
      <c r="EM5" s="22" t="s">
        <v>93</v>
      </c>
      <c r="EN5" s="22" t="s">
        <v>94</v>
      </c>
      <c r="EO5" s="22" t="s">
        <v>89</v>
      </c>
    </row>
    <row r="6" spans="1:145" s="13" customFormat="1" x14ac:dyDescent="0.15">
      <c r="A6" s="14" t="s">
        <v>95</v>
      </c>
      <c r="B6" s="19">
        <f t="shared" ref="B6:X6" si="1">B7</f>
        <v>2024</v>
      </c>
      <c r="C6" s="19">
        <f t="shared" si="1"/>
        <v>442127</v>
      </c>
      <c r="D6" s="19">
        <f t="shared" si="1"/>
        <v>47</v>
      </c>
      <c r="E6" s="19">
        <f t="shared" si="1"/>
        <v>18</v>
      </c>
      <c r="F6" s="19">
        <f t="shared" si="1"/>
        <v>0</v>
      </c>
      <c r="G6" s="19">
        <f t="shared" si="1"/>
        <v>0</v>
      </c>
      <c r="H6" s="19" t="str">
        <f t="shared" si="1"/>
        <v>大分県　豊後大野市</v>
      </c>
      <c r="I6" s="19" t="str">
        <f t="shared" si="1"/>
        <v>法非適用</v>
      </c>
      <c r="J6" s="19" t="str">
        <f t="shared" si="1"/>
        <v>下水道事業</v>
      </c>
      <c r="K6" s="19" t="str">
        <f t="shared" si="1"/>
        <v>特定地域生活排水処理</v>
      </c>
      <c r="L6" s="19" t="str">
        <f t="shared" si="1"/>
        <v>K2</v>
      </c>
      <c r="M6" s="19" t="str">
        <f t="shared" si="1"/>
        <v>非設置</v>
      </c>
      <c r="N6" s="23" t="str">
        <f t="shared" si="1"/>
        <v>-</v>
      </c>
      <c r="O6" s="23" t="str">
        <f t="shared" si="1"/>
        <v>該当数値なし</v>
      </c>
      <c r="P6" s="23">
        <f t="shared" si="1"/>
        <v>0.93</v>
      </c>
      <c r="Q6" s="23">
        <f t="shared" si="1"/>
        <v>100</v>
      </c>
      <c r="R6" s="23">
        <f t="shared" si="1"/>
        <v>4430</v>
      </c>
      <c r="S6" s="23">
        <f t="shared" si="1"/>
        <v>31998</v>
      </c>
      <c r="T6" s="23">
        <f t="shared" si="1"/>
        <v>603.14</v>
      </c>
      <c r="U6" s="23">
        <f t="shared" si="1"/>
        <v>53.05</v>
      </c>
      <c r="V6" s="23">
        <f t="shared" si="1"/>
        <v>294</v>
      </c>
      <c r="W6" s="23">
        <f t="shared" si="1"/>
        <v>18.09</v>
      </c>
      <c r="X6" s="23">
        <f t="shared" si="1"/>
        <v>16.25</v>
      </c>
      <c r="Y6" s="27">
        <f t="shared" ref="Y6:AH6" si="2">IF(Y7="",NA(),Y7)</f>
        <v>97.02</v>
      </c>
      <c r="Z6" s="27">
        <f t="shared" si="2"/>
        <v>94.75</v>
      </c>
      <c r="AA6" s="27">
        <f t="shared" si="2"/>
        <v>93.25</v>
      </c>
      <c r="AB6" s="27">
        <f t="shared" si="2"/>
        <v>96.43</v>
      </c>
      <c r="AC6" s="27">
        <f t="shared" si="2"/>
        <v>110.59</v>
      </c>
      <c r="AD6" s="23" t="e">
        <f t="shared" si="2"/>
        <v>#N/A</v>
      </c>
      <c r="AE6" s="23" t="e">
        <f t="shared" si="2"/>
        <v>#N/A</v>
      </c>
      <c r="AF6" s="23" t="e">
        <f t="shared" si="2"/>
        <v>#N/A</v>
      </c>
      <c r="AG6" s="23" t="e">
        <f t="shared" si="2"/>
        <v>#N/A</v>
      </c>
      <c r="AH6" s="23" t="e">
        <f t="shared" si="2"/>
        <v>#N/A</v>
      </c>
      <c r="AI6" s="23" t="str">
        <f>IF(AI7="","",IF(AI7="-","【-】","【"&amp;SUBSTITUTE(TEXT(AI7,"#,##0.00"),"-","△")&amp;"】"))</f>
        <v/>
      </c>
      <c r="AJ6" s="23" t="e">
        <f t="shared" ref="AJ6:AS6" si="3">IF(AJ7="",NA(),AJ7)</f>
        <v>#N/A</v>
      </c>
      <c r="AK6" s="23" t="e">
        <f t="shared" si="3"/>
        <v>#N/A</v>
      </c>
      <c r="AL6" s="23" t="e">
        <f t="shared" si="3"/>
        <v>#N/A</v>
      </c>
      <c r="AM6" s="23" t="e">
        <f t="shared" si="3"/>
        <v>#N/A</v>
      </c>
      <c r="AN6" s="23" t="e">
        <f t="shared" si="3"/>
        <v>#N/A</v>
      </c>
      <c r="AO6" s="23" t="e">
        <f t="shared" si="3"/>
        <v>#N/A</v>
      </c>
      <c r="AP6" s="23" t="e">
        <f t="shared" si="3"/>
        <v>#N/A</v>
      </c>
      <c r="AQ6" s="23" t="e">
        <f t="shared" si="3"/>
        <v>#N/A</v>
      </c>
      <c r="AR6" s="23" t="e">
        <f t="shared" si="3"/>
        <v>#N/A</v>
      </c>
      <c r="AS6" s="23" t="e">
        <f t="shared" si="3"/>
        <v>#N/A</v>
      </c>
      <c r="AT6" s="23" t="str">
        <f>IF(AT7="","",IF(AT7="-","【-】","【"&amp;SUBSTITUTE(TEXT(AT7,"#,##0.00"),"-","△")&amp;"】"))</f>
        <v/>
      </c>
      <c r="AU6" s="23" t="e">
        <f t="shared" ref="AU6:BD6" si="4">IF(AU7="",NA(),AU7)</f>
        <v>#N/A</v>
      </c>
      <c r="AV6" s="23" t="e">
        <f t="shared" si="4"/>
        <v>#N/A</v>
      </c>
      <c r="AW6" s="23" t="e">
        <f t="shared" si="4"/>
        <v>#N/A</v>
      </c>
      <c r="AX6" s="23" t="e">
        <f t="shared" si="4"/>
        <v>#N/A</v>
      </c>
      <c r="AY6" s="23" t="e">
        <f t="shared" si="4"/>
        <v>#N/A</v>
      </c>
      <c r="AZ6" s="23" t="e">
        <f t="shared" si="4"/>
        <v>#N/A</v>
      </c>
      <c r="BA6" s="23" t="e">
        <f t="shared" si="4"/>
        <v>#N/A</v>
      </c>
      <c r="BB6" s="23" t="e">
        <f t="shared" si="4"/>
        <v>#N/A</v>
      </c>
      <c r="BC6" s="23" t="e">
        <f t="shared" si="4"/>
        <v>#N/A</v>
      </c>
      <c r="BD6" s="23" t="e">
        <f t="shared" si="4"/>
        <v>#N/A</v>
      </c>
      <c r="BE6" s="23" t="str">
        <f>IF(BE7="","",IF(BE7="-","【-】","【"&amp;SUBSTITUTE(TEXT(BE7,"#,##0.00"),"-","△")&amp;"】"))</f>
        <v/>
      </c>
      <c r="BF6" s="23">
        <f t="shared" ref="BF6:BO6" si="5">IF(BF7="",NA(),BF7)</f>
        <v>0</v>
      </c>
      <c r="BG6" s="23">
        <f t="shared" si="5"/>
        <v>0</v>
      </c>
      <c r="BH6" s="23">
        <f t="shared" si="5"/>
        <v>0</v>
      </c>
      <c r="BI6" s="27">
        <f t="shared" si="5"/>
        <v>200.34</v>
      </c>
      <c r="BJ6" s="27">
        <f t="shared" si="5"/>
        <v>333.87</v>
      </c>
      <c r="BK6" s="27">
        <f t="shared" si="5"/>
        <v>294.27</v>
      </c>
      <c r="BL6" s="27">
        <f t="shared" si="5"/>
        <v>294.08999999999997</v>
      </c>
      <c r="BM6" s="27">
        <f t="shared" si="5"/>
        <v>294.08999999999997</v>
      </c>
      <c r="BN6" s="27">
        <f t="shared" si="5"/>
        <v>338.47</v>
      </c>
      <c r="BO6" s="27">
        <f t="shared" si="5"/>
        <v>368.83</v>
      </c>
      <c r="BP6" s="23" t="str">
        <f>IF(BP7="","",IF(BP7="-","【-】","【"&amp;SUBSTITUTE(TEXT(BP7,"#,##0.00"),"-","△")&amp;"】"))</f>
        <v>【386.06】</v>
      </c>
      <c r="BQ6" s="27">
        <f t="shared" ref="BQ6:BZ6" si="6">IF(BQ7="",NA(),BQ7)</f>
        <v>68.52</v>
      </c>
      <c r="BR6" s="27">
        <f t="shared" si="6"/>
        <v>62.28</v>
      </c>
      <c r="BS6" s="27">
        <f t="shared" si="6"/>
        <v>49.02</v>
      </c>
      <c r="BT6" s="27">
        <f t="shared" si="6"/>
        <v>47.6</v>
      </c>
      <c r="BU6" s="27">
        <f t="shared" si="6"/>
        <v>34.130000000000003</v>
      </c>
      <c r="BV6" s="27">
        <f t="shared" si="6"/>
        <v>60.59</v>
      </c>
      <c r="BW6" s="27">
        <f t="shared" si="6"/>
        <v>60</v>
      </c>
      <c r="BX6" s="27">
        <f t="shared" si="6"/>
        <v>59.01</v>
      </c>
      <c r="BY6" s="27">
        <f t="shared" si="6"/>
        <v>56.06</v>
      </c>
      <c r="BZ6" s="27">
        <f t="shared" si="6"/>
        <v>53.25</v>
      </c>
      <c r="CA6" s="23" t="str">
        <f>IF(CA7="","",IF(CA7="-","【-】","【"&amp;SUBSTITUTE(TEXT(CA7,"#,##0.00"),"-","△")&amp;"】"))</f>
        <v>【51.14】</v>
      </c>
      <c r="CB6" s="27">
        <f t="shared" ref="CB6:CK6" si="7">IF(CB7="",NA(),CB7)</f>
        <v>358.19</v>
      </c>
      <c r="CC6" s="27">
        <f t="shared" si="7"/>
        <v>397.47</v>
      </c>
      <c r="CD6" s="27">
        <f t="shared" si="7"/>
        <v>537.54</v>
      </c>
      <c r="CE6" s="27">
        <f t="shared" si="7"/>
        <v>546.12</v>
      </c>
      <c r="CF6" s="27">
        <f t="shared" si="7"/>
        <v>813.22</v>
      </c>
      <c r="CG6" s="27">
        <f t="shared" si="7"/>
        <v>280.23</v>
      </c>
      <c r="CH6" s="27">
        <f t="shared" si="7"/>
        <v>282.70999999999998</v>
      </c>
      <c r="CI6" s="27">
        <f t="shared" si="7"/>
        <v>291.82</v>
      </c>
      <c r="CJ6" s="27">
        <f t="shared" si="7"/>
        <v>304.36</v>
      </c>
      <c r="CK6" s="27">
        <f t="shared" si="7"/>
        <v>325.45</v>
      </c>
      <c r="CL6" s="23" t="str">
        <f>IF(CL7="","",IF(CL7="-","【-】","【"&amp;SUBSTITUTE(TEXT(CL7,"#,##0.00"),"-","△")&amp;"】"))</f>
        <v>【329.31】</v>
      </c>
      <c r="CM6" s="27">
        <f t="shared" ref="CM6:CV6" si="8">IF(CM7="",NA(),CM7)</f>
        <v>100</v>
      </c>
      <c r="CN6" s="27">
        <f t="shared" si="8"/>
        <v>100</v>
      </c>
      <c r="CO6" s="27">
        <f t="shared" si="8"/>
        <v>100</v>
      </c>
      <c r="CP6" s="27">
        <f t="shared" si="8"/>
        <v>100</v>
      </c>
      <c r="CQ6" s="27">
        <f t="shared" si="8"/>
        <v>100</v>
      </c>
      <c r="CR6" s="27">
        <f t="shared" si="8"/>
        <v>58.19</v>
      </c>
      <c r="CS6" s="27">
        <f t="shared" si="8"/>
        <v>56.52</v>
      </c>
      <c r="CT6" s="27">
        <f t="shared" si="8"/>
        <v>88.45</v>
      </c>
      <c r="CU6" s="27">
        <f t="shared" si="8"/>
        <v>54.08</v>
      </c>
      <c r="CV6" s="27">
        <f t="shared" si="8"/>
        <v>52.59</v>
      </c>
      <c r="CW6" s="23" t="str">
        <f>IF(CW7="","",IF(CW7="-","【-】","【"&amp;SUBSTITUTE(TEXT(CW7,"#,##0.00"),"-","△")&amp;"】"))</f>
        <v>【54.37】</v>
      </c>
      <c r="CX6" s="27">
        <f t="shared" ref="CX6:DG6" si="9">IF(CX7="",NA(),CX7)</f>
        <v>100</v>
      </c>
      <c r="CY6" s="27">
        <f t="shared" si="9"/>
        <v>100</v>
      </c>
      <c r="CZ6" s="27">
        <f t="shared" si="9"/>
        <v>100</v>
      </c>
      <c r="DA6" s="27">
        <f t="shared" si="9"/>
        <v>100</v>
      </c>
      <c r="DB6" s="27">
        <f t="shared" si="9"/>
        <v>100</v>
      </c>
      <c r="DC6" s="27">
        <f t="shared" si="9"/>
        <v>87.8</v>
      </c>
      <c r="DD6" s="27">
        <f t="shared" si="9"/>
        <v>88.43</v>
      </c>
      <c r="DE6" s="27">
        <f t="shared" si="9"/>
        <v>90.34</v>
      </c>
      <c r="DF6" s="27">
        <f t="shared" si="9"/>
        <v>90.57</v>
      </c>
      <c r="DG6" s="27">
        <f t="shared" si="9"/>
        <v>87.02</v>
      </c>
      <c r="DH6" s="23" t="str">
        <f>IF(DH7="","",IF(DH7="-","【-】","【"&amp;SUBSTITUTE(TEXT(DH7,"#,##0.00"),"-","△")&amp;"】"))</f>
        <v>【84.89】</v>
      </c>
      <c r="DI6" s="23" t="e">
        <f t="shared" ref="DI6:DR6" si="10">IF(DI7="",NA(),DI7)</f>
        <v>#N/A</v>
      </c>
      <c r="DJ6" s="23" t="e">
        <f t="shared" si="10"/>
        <v>#N/A</v>
      </c>
      <c r="DK6" s="23" t="e">
        <f t="shared" si="10"/>
        <v>#N/A</v>
      </c>
      <c r="DL6" s="23" t="e">
        <f t="shared" si="10"/>
        <v>#N/A</v>
      </c>
      <c r="DM6" s="23" t="e">
        <f t="shared" si="10"/>
        <v>#N/A</v>
      </c>
      <c r="DN6" s="23" t="e">
        <f t="shared" si="10"/>
        <v>#N/A</v>
      </c>
      <c r="DO6" s="23" t="e">
        <f t="shared" si="10"/>
        <v>#N/A</v>
      </c>
      <c r="DP6" s="23" t="e">
        <f t="shared" si="10"/>
        <v>#N/A</v>
      </c>
      <c r="DQ6" s="23" t="e">
        <f t="shared" si="10"/>
        <v>#N/A</v>
      </c>
      <c r="DR6" s="23" t="e">
        <f t="shared" si="10"/>
        <v>#N/A</v>
      </c>
      <c r="DS6" s="23" t="str">
        <f>IF(DS7="","",IF(DS7="-","【-】","【"&amp;SUBSTITUTE(TEXT(DS7,"#,##0.00"),"-","△")&amp;"】"))</f>
        <v/>
      </c>
      <c r="DT6" s="23" t="e">
        <f t="shared" ref="DT6:EC6" si="11">IF(DT7="",NA(),DT7)</f>
        <v>#N/A</v>
      </c>
      <c r="DU6" s="23" t="e">
        <f t="shared" si="11"/>
        <v>#N/A</v>
      </c>
      <c r="DV6" s="23" t="e">
        <f t="shared" si="11"/>
        <v>#N/A</v>
      </c>
      <c r="DW6" s="23" t="e">
        <f t="shared" si="11"/>
        <v>#N/A</v>
      </c>
      <c r="DX6" s="23" t="e">
        <f t="shared" si="11"/>
        <v>#N/A</v>
      </c>
      <c r="DY6" s="23" t="e">
        <f t="shared" si="11"/>
        <v>#N/A</v>
      </c>
      <c r="DZ6" s="23" t="e">
        <f t="shared" si="11"/>
        <v>#N/A</v>
      </c>
      <c r="EA6" s="23" t="e">
        <f t="shared" si="11"/>
        <v>#N/A</v>
      </c>
      <c r="EB6" s="23" t="e">
        <f t="shared" si="11"/>
        <v>#N/A</v>
      </c>
      <c r="EC6" s="23" t="e">
        <f t="shared" si="11"/>
        <v>#N/A</v>
      </c>
      <c r="ED6" s="23" t="str">
        <f>IF(ED7="","",IF(ED7="-","【-】","【"&amp;SUBSTITUTE(TEXT(ED7,"#,##0.00"),"-","△")&amp;"】"))</f>
        <v/>
      </c>
      <c r="EE6" s="27" t="str">
        <f t="shared" ref="EE6:EN6" si="12">IF(EE7="",NA(),EE7)</f>
        <v>-</v>
      </c>
      <c r="EF6" s="27" t="str">
        <f t="shared" si="12"/>
        <v>-</v>
      </c>
      <c r="EG6" s="27" t="str">
        <f t="shared" si="12"/>
        <v>-</v>
      </c>
      <c r="EH6" s="27" t="str">
        <f t="shared" si="12"/>
        <v>-</v>
      </c>
      <c r="EI6" s="27" t="str">
        <f t="shared" si="12"/>
        <v>-</v>
      </c>
      <c r="EJ6" s="27" t="str">
        <f t="shared" si="12"/>
        <v>-</v>
      </c>
      <c r="EK6" s="27" t="str">
        <f t="shared" si="12"/>
        <v>-</v>
      </c>
      <c r="EL6" s="27" t="str">
        <f t="shared" si="12"/>
        <v>-</v>
      </c>
      <c r="EM6" s="27" t="str">
        <f t="shared" si="12"/>
        <v>-</v>
      </c>
      <c r="EN6" s="27" t="str">
        <f t="shared" si="12"/>
        <v>-</v>
      </c>
      <c r="EO6" s="23" t="str">
        <f>IF(EO7="","",IF(EO7="-","【-】","【"&amp;SUBSTITUTE(TEXT(EO7,"#,##0.00"),"-","△")&amp;"】"))</f>
        <v>【-】</v>
      </c>
    </row>
    <row r="7" spans="1:145" s="13" customFormat="1" x14ac:dyDescent="0.15">
      <c r="A7" s="14"/>
      <c r="B7" s="20">
        <v>2024</v>
      </c>
      <c r="C7" s="20">
        <v>442127</v>
      </c>
      <c r="D7" s="20">
        <v>47</v>
      </c>
      <c r="E7" s="20">
        <v>18</v>
      </c>
      <c r="F7" s="20">
        <v>0</v>
      </c>
      <c r="G7" s="20">
        <v>0</v>
      </c>
      <c r="H7" s="20" t="s">
        <v>96</v>
      </c>
      <c r="I7" s="20" t="s">
        <v>97</v>
      </c>
      <c r="J7" s="20" t="s">
        <v>98</v>
      </c>
      <c r="K7" s="20" t="s">
        <v>99</v>
      </c>
      <c r="L7" s="20" t="s">
        <v>100</v>
      </c>
      <c r="M7" s="20" t="s">
        <v>101</v>
      </c>
      <c r="N7" s="24" t="s">
        <v>41</v>
      </c>
      <c r="O7" s="24" t="s">
        <v>102</v>
      </c>
      <c r="P7" s="24">
        <v>0.93</v>
      </c>
      <c r="Q7" s="24">
        <v>100</v>
      </c>
      <c r="R7" s="24">
        <v>4430</v>
      </c>
      <c r="S7" s="24">
        <v>31998</v>
      </c>
      <c r="T7" s="24">
        <v>603.14</v>
      </c>
      <c r="U7" s="24">
        <v>53.05</v>
      </c>
      <c r="V7" s="24">
        <v>294</v>
      </c>
      <c r="W7" s="24">
        <v>18.09</v>
      </c>
      <c r="X7" s="24">
        <v>16.25</v>
      </c>
      <c r="Y7" s="24">
        <v>97.02</v>
      </c>
      <c r="Z7" s="24">
        <v>94.75</v>
      </c>
      <c r="AA7" s="24">
        <v>93.25</v>
      </c>
      <c r="AB7" s="24">
        <v>96.43</v>
      </c>
      <c r="AC7" s="24">
        <v>110.59</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200.34</v>
      </c>
      <c r="BJ7" s="24">
        <v>333.87</v>
      </c>
      <c r="BK7" s="24">
        <v>294.27</v>
      </c>
      <c r="BL7" s="24">
        <v>294.08999999999997</v>
      </c>
      <c r="BM7" s="24">
        <v>294.08999999999997</v>
      </c>
      <c r="BN7" s="24">
        <v>338.47</v>
      </c>
      <c r="BO7" s="24">
        <v>368.83</v>
      </c>
      <c r="BP7" s="24">
        <v>386.06</v>
      </c>
      <c r="BQ7" s="24">
        <v>68.52</v>
      </c>
      <c r="BR7" s="24">
        <v>62.28</v>
      </c>
      <c r="BS7" s="24">
        <v>49.02</v>
      </c>
      <c r="BT7" s="24">
        <v>47.6</v>
      </c>
      <c r="BU7" s="24">
        <v>34.130000000000003</v>
      </c>
      <c r="BV7" s="24">
        <v>60.59</v>
      </c>
      <c r="BW7" s="24">
        <v>60</v>
      </c>
      <c r="BX7" s="24">
        <v>59.01</v>
      </c>
      <c r="BY7" s="24">
        <v>56.06</v>
      </c>
      <c r="BZ7" s="24">
        <v>53.25</v>
      </c>
      <c r="CA7" s="24">
        <v>51.14</v>
      </c>
      <c r="CB7" s="24">
        <v>358.19</v>
      </c>
      <c r="CC7" s="24">
        <v>397.47</v>
      </c>
      <c r="CD7" s="24">
        <v>537.54</v>
      </c>
      <c r="CE7" s="24">
        <v>546.12</v>
      </c>
      <c r="CF7" s="24">
        <v>813.22</v>
      </c>
      <c r="CG7" s="24">
        <v>280.23</v>
      </c>
      <c r="CH7" s="24">
        <v>282.70999999999998</v>
      </c>
      <c r="CI7" s="24">
        <v>291.82</v>
      </c>
      <c r="CJ7" s="24">
        <v>304.36</v>
      </c>
      <c r="CK7" s="24">
        <v>325.45</v>
      </c>
      <c r="CL7" s="24">
        <v>329.31</v>
      </c>
      <c r="CM7" s="24">
        <v>100</v>
      </c>
      <c r="CN7" s="24">
        <v>100</v>
      </c>
      <c r="CO7" s="24">
        <v>100</v>
      </c>
      <c r="CP7" s="24">
        <v>100</v>
      </c>
      <c r="CQ7" s="24">
        <v>100</v>
      </c>
      <c r="CR7" s="24">
        <v>58.19</v>
      </c>
      <c r="CS7" s="24">
        <v>56.52</v>
      </c>
      <c r="CT7" s="24">
        <v>88.45</v>
      </c>
      <c r="CU7" s="24">
        <v>54.08</v>
      </c>
      <c r="CV7" s="24">
        <v>52.59</v>
      </c>
      <c r="CW7" s="24">
        <v>54.37</v>
      </c>
      <c r="CX7" s="24">
        <v>100</v>
      </c>
      <c r="CY7" s="24">
        <v>100</v>
      </c>
      <c r="CZ7" s="24">
        <v>100</v>
      </c>
      <c r="DA7" s="24">
        <v>100</v>
      </c>
      <c r="DB7" s="24">
        <v>100</v>
      </c>
      <c r="DC7" s="24">
        <v>87.8</v>
      </c>
      <c r="DD7" s="24">
        <v>88.43</v>
      </c>
      <c r="DE7" s="24">
        <v>90.34</v>
      </c>
      <c r="DF7" s="24">
        <v>90.57</v>
      </c>
      <c r="DG7" s="24">
        <v>87.02</v>
      </c>
      <c r="DH7" s="24">
        <v>84.89</v>
      </c>
      <c r="DI7" s="24"/>
      <c r="DJ7" s="24"/>
      <c r="DK7" s="24"/>
      <c r="DL7" s="24"/>
      <c r="DM7" s="24"/>
      <c r="DN7" s="24"/>
      <c r="DO7" s="24"/>
      <c r="DP7" s="24"/>
      <c r="DQ7" s="24"/>
      <c r="DR7" s="24"/>
      <c r="DS7" s="24"/>
      <c r="DT7" s="24"/>
      <c r="DU7" s="24"/>
      <c r="DV7" s="24"/>
      <c r="DW7" s="24"/>
      <c r="DX7" s="24"/>
      <c r="DY7" s="24"/>
      <c r="DZ7" s="24"/>
      <c r="EA7" s="24"/>
      <c r="EB7" s="24"/>
      <c r="EC7" s="24"/>
      <c r="ED7" s="24"/>
      <c r="EE7" s="24" t="s">
        <v>41</v>
      </c>
      <c r="EF7" s="24" t="s">
        <v>41</v>
      </c>
      <c r="EG7" s="24" t="s">
        <v>41</v>
      </c>
      <c r="EH7" s="24" t="s">
        <v>41</v>
      </c>
      <c r="EI7" s="24" t="s">
        <v>41</v>
      </c>
      <c r="EJ7" s="24" t="s">
        <v>41</v>
      </c>
      <c r="EK7" s="24" t="s">
        <v>41</v>
      </c>
      <c r="EL7" s="24" t="s">
        <v>41</v>
      </c>
      <c r="EM7" s="24" t="s">
        <v>41</v>
      </c>
      <c r="EN7" s="24" t="s">
        <v>41</v>
      </c>
      <c r="EO7" s="24" t="s">
        <v>41</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15"/>
      <c r="B9" s="15" t="s">
        <v>103</v>
      </c>
      <c r="C9" s="15" t="s">
        <v>104</v>
      </c>
      <c r="D9" s="15" t="s">
        <v>105</v>
      </c>
      <c r="E9" s="15" t="s">
        <v>106</v>
      </c>
      <c r="F9" s="15"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15" t="s">
        <v>32</v>
      </c>
      <c r="B10" s="21">
        <f>DATEVALUE($B7-B11&amp;"/1/"&amp;B12)</f>
        <v>37257</v>
      </c>
      <c r="C10" s="21">
        <f>DATEVALUE($B7-C11&amp;"/1/"&amp;C12)</f>
        <v>37622</v>
      </c>
      <c r="D10" s="21">
        <f>DATEVALUE($B7-D11&amp;"/1/"&amp;D12)</f>
        <v>37988</v>
      </c>
      <c r="E10" s="21">
        <f>DATEVALUE($B7-E11&amp;"/1/"&amp;E12)</f>
        <v>38355</v>
      </c>
      <c r="F10" s="21">
        <f>DATEVALUE($B7-F11&amp;"/1/"&amp;F12)</f>
        <v>38721</v>
      </c>
    </row>
    <row r="11" spans="1:145" x14ac:dyDescent="0.15">
      <c r="B11">
        <v>22</v>
      </c>
      <c r="C11">
        <v>21</v>
      </c>
      <c r="D11">
        <v>20</v>
      </c>
      <c r="E11">
        <v>19</v>
      </c>
      <c r="F11">
        <v>18</v>
      </c>
      <c r="G11" t="s">
        <v>108</v>
      </c>
    </row>
    <row r="12" spans="1:145" x14ac:dyDescent="0.15">
      <c r="B12">
        <v>1</v>
      </c>
      <c r="C12">
        <v>1</v>
      </c>
      <c r="D12">
        <v>2</v>
      </c>
      <c r="E12">
        <v>3</v>
      </c>
      <c r="F12">
        <v>4</v>
      </c>
      <c r="G12" t="s">
        <v>109</v>
      </c>
    </row>
    <row r="13" spans="1:145" x14ac:dyDescent="0.15">
      <c r="B13" t="s">
        <v>110</v>
      </c>
      <c r="C13" t="s">
        <v>111</v>
      </c>
      <c r="D13" t="s">
        <v>111</v>
      </c>
      <c r="E13" t="s">
        <v>111</v>
      </c>
      <c r="F13" t="s">
        <v>111</v>
      </c>
      <c r="G13" t="s">
        <v>112</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cp:lastPrinted>2026-02-19T04:25:33Z</cp:lastPrinted>
  <dcterms:created xsi:type="dcterms:W3CDTF">2025-12-22T09:30:19Z</dcterms:created>
  <dcterms:modified xsi:type="dcterms:W3CDTF">2026-02-19T04:25:38Z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2026-01-22T04:38:30Z</vt:filetime>
  </property>
</Properties>
</file>