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2.豊後大野市　鬼塚分確認待ち\"/>
    </mc:Choice>
  </mc:AlternateContent>
  <xr:revisionPtr revIDLastSave="0" documentId="13_ncr:1_{81A1067E-857B-4CD3-BC12-FFF2871C663E}" xr6:coauthVersionLast="47" xr6:coauthVersionMax="47" xr10:uidLastSave="{00000000-0000-0000-0000-000000000000}"/>
  <workbookProtection workbookAlgorithmName="SHA-512" workbookHashValue="Er+IMs8JMC19s8uBRh03whPUQoE7Vaka1qVkmkD7gSmCsATvGaL8RQhfGzdnh/DM5CeN9yeAdFzNQT4Idf016Q==" workbookSaltValue="Yn+oEEoe0sP3gU4C8Fk/Ug==" workbookSpinCount="100000" lockStructure="1"/>
  <bookViews>
    <workbookView xWindow="14295" yWindow="0" windowWidth="14610"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W10" i="4" s="1"/>
  <c r="P6" i="5"/>
  <c r="P10" i="4" s="1"/>
  <c r="O6" i="5"/>
  <c r="I10" i="4" s="1"/>
  <c r="N6" i="5"/>
  <c r="B10" i="4" s="1"/>
  <c r="M6" i="5"/>
  <c r="L6" i="5"/>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H85" i="4"/>
  <c r="G85" i="4"/>
  <c r="F85" i="4"/>
  <c r="E85" i="4"/>
  <c r="BB10" i="4"/>
  <c r="AL10" i="4"/>
  <c r="AD10" i="4"/>
  <c r="BB8" i="4"/>
  <c r="AT8" i="4"/>
  <c r="AD8" i="4"/>
  <c r="W8" i="4"/>
  <c r="I8" i="4"/>
  <c r="B8"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<sst xmlns="http://schemas.openxmlformats.org/spreadsheetml/2006/main" count="231" uniqueCount="114">
  <si>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</si>
  <si>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</si>
  <si>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</si>
  <si>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</si>
  <si>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</si>
  <si>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</si>
  <si>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</si>
  <si>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</si>
  <si>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</si>
  <si>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</si>
  <si>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</si>
  <si>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</si>
  <si>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</si>
  <si>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</si>
  <si>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</si>
  <si>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</si>
  <si>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</si>
  <si>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</si>
  <si>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</si>
  <si>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</si>
  <si>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</si>
  <si>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</si>
  <si>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</si>
  <si>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</si>
  <si>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</si>
  <si>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</si>
  <si>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</si>
  <si>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</si>
  <si>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</si>
  <si>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</si>
  <si>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</si>
  <si>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</si>
  <si>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</si>
  <si>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</si>
  <si>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</si>
  <si>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</si>
  <si>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</si>
  <si>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</si>
  <si>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</si>
  <si>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</si>
  <si>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</si>
  <si>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</si>
  <si>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</si>
  <si>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</si>
  <si>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</si>
  <si>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</si>
  <si>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</si>
  <si>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</si>
  <si>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</si>
  <si>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</si>
  <si>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</si>
  <si>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</si>
  <si>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</si>
  <si>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</si>
  <si>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</si>
  <si>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</si>
  <si>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</si>
  <si>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</si>
  <si>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</si>
  <si>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</si>
  <si>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</si>
  <si>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</si>
  <si>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</si>
  <si>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</si>
  <si>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</si>
  <si>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</si>
  <si>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</si>
  <si>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</si>
  <si>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</si>
  <si>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</si>
  <si>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</si>
  <si>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</si>
  <si>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</si>
  <si>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</si>
  <si>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</si>
  <si>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</si>
  <si>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</si>
  <si>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</si>
  <si>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</si>
  <si>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</si>
  <si>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</si>
  <si>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</si>
  <si>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</si>
  <si>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</si>
  <si>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</si>
  <si>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</si>
  <si>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</si>
  <si>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</si>
  <si>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</si>
  <si>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</si>
  <si>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</si>
  <si>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</si>
  <si>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</si>
  <si>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</si>
  <si>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</si>
  <si>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</si>
  <si>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大分県　豊後大野市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</si>
  <si>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</si>
  <si>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</si>
  <si>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</si>
  <si>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</si>
  <si>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</si>
  <si>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</si>
  <si>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</si>
  <si>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</si>
  <si>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</si>
  <si>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</si>
  <si>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</si>
  <si>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</si>
  <si>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①『有形固定資産減価償却率』・・・有形固定資産のうち償却対象資産の減価償却がどの程度進んでいるかを表す指標。平成16年に整備完了した比較的新しい施設であることから全国・類団平均に対して低く抑えられている。
②『管路経年化率』・・・法定耐用年数を超えた管路延長の割合を表す指標。平成16年に整備完了した比較的新しい施設であることから低く抑えられている。
③『管渠改善率』・・・当該年度に更新した管路延長の割合を表す指標。供用開始後25年経過しているが、管渠の更新は行っていない。</t>
    <rPh sb="81" eb="83">
      <t>ゼンコク</t>
    </rPh>
    <rPh sb="84" eb="85">
      <t>ルイ</t>
    </rPh>
    <rPh sb="85" eb="86">
      <t>ダン</t>
    </rPh>
    <rPh sb="86" eb="88">
      <t>ヘイキン</t>
    </rPh>
    <rPh sb="89" eb="90">
      <t>タイ</t>
    </rPh>
    <phoneticPr fontId="1"/>
  </si>
  <si>
    <t>"R"yy</t>
  </si>
  <si>
    <t>←書式設定</t>
    <rPh sb="1" eb="3">
      <t>ショシキ</t>
    </rPh>
    <rPh sb="3" eb="5">
      <t>セッテイ</t>
    </rPh>
    <phoneticPr fontId="1"/>
  </si>
  <si>
    <r>
      <t>①『経常収支比率』・・・経常費用が経常収益でどの程度賄えているかを表す指標。処理場にかかる経費等の減少により微増した。
②『累積欠損金比率』・・・営業収益に対する累積欠損金の状況を表す指標。欠損金はなく健全な状況といえる。
③『流動比率』・・・流動負債に対する流動資産の割合で短期債務に対する支払い能力を表す指標。昨年度と比較して比率が低下しているが全国・類似団体平均を上回っている。
④『企業債残高対事業規模比率』・・・使用料収入に対する企業債残高の割合であり、企業債残高の規模を表す指標。
⑤『経費回収率』・・・使用料で回収すべき経費を、どの程度使用料で賄えているかを表した指標。使用料収入が減少し、経費が増加したことにより回収率が低下した。</t>
    </r>
    <r>
      <rPr>
        <sz val="10"/>
        <color theme="1"/>
        <rFont val="ＭＳ ゴシック"/>
        <family val="3"/>
        <charset val="128"/>
      </rPr>
      <t>令和10年、16年に使用料をそれぞれ12％増額改定を行い、使用料収入の増を図る。引き続き経費削減可能な部分を模索する。
⑥『汚水処理原価』・・・有収水量１㎥当たりについて、汚水処理に係るコストを表した指標。処理場にかかる経費等の増加により、汚水処理原価が上昇した。全国・類団平均よりも高いため維持管理費の節減に努める必要がある。
⑦『施設利用率』・・・処理能力に対する汚水処理量の割合で、施設の利用状況を判断する指標。全国・類似団体平均と同程度だが、更なる利用率向上に努める必要がある。
⑧『水洗化率』・・・実際に水洗便所を設置して汚水を処理している人口の割合を表した指標。全国・類似団体同程度だが、更なる水洗化率向上に努める必要がある。</t>
    </r>
    <rPh sb="49" eb="51">
      <t>ゲンショウ</t>
    </rPh>
    <rPh sb="54" eb="56">
      <t>ビゾウ</t>
    </rPh>
    <rPh sb="292" eb="295">
      <t>シヨウリョウ</t>
    </rPh>
    <rPh sb="295" eb="297">
      <t>シュウニュウ</t>
    </rPh>
    <rPh sb="298" eb="300">
      <t>ゲンショウ</t>
    </rPh>
    <rPh sb="323" eb="325">
      <t>レイワ</t>
    </rPh>
    <rPh sb="327" eb="328">
      <t>ネン</t>
    </rPh>
    <rPh sb="331" eb="332">
      <t>ネン</t>
    </rPh>
    <rPh sb="333" eb="336">
      <t>シヨウリョウ</t>
    </rPh>
    <rPh sb="344" eb="346">
      <t>ゾウガク</t>
    </rPh>
    <rPh sb="346" eb="348">
      <t>カイテイ</t>
    </rPh>
    <rPh sb="349" eb="350">
      <t>オコナ</t>
    </rPh>
    <rPh sb="352" eb="355">
      <t>シヨウリョウ</t>
    </rPh>
    <rPh sb="355" eb="357">
      <t>シュウニュウ</t>
    </rPh>
    <rPh sb="358" eb="359">
      <t>ゾウ</t>
    </rPh>
    <rPh sb="360" eb="361">
      <t>ハカ</t>
    </rPh>
    <rPh sb="363" eb="364">
      <t>ヒ</t>
    </rPh>
    <rPh sb="365" eb="366">
      <t>ツヅ</t>
    </rPh>
    <rPh sb="367" eb="369">
      <t>ケイヒ</t>
    </rPh>
    <rPh sb="369" eb="371">
      <t>サクゲン</t>
    </rPh>
    <rPh sb="371" eb="373">
      <t>カノウ</t>
    </rPh>
    <rPh sb="374" eb="376">
      <t>ブブン</t>
    </rPh>
    <rPh sb="377" eb="379">
      <t>モサク</t>
    </rPh>
    <rPh sb="455" eb="457">
      <t>ゼンコク</t>
    </rPh>
    <rPh sb="458" eb="459">
      <t>ルイ</t>
    </rPh>
    <rPh sb="459" eb="460">
      <t>ダン</t>
    </rPh>
    <rPh sb="460" eb="462">
      <t>ヘイキン</t>
    </rPh>
    <rPh sb="465" eb="466">
      <t>タカ</t>
    </rPh>
    <rPh sb="469" eb="471">
      <t>イジ</t>
    </rPh>
    <rPh sb="471" eb="474">
      <t>カンリヒ</t>
    </rPh>
    <rPh sb="475" eb="477">
      <t>セツゲン</t>
    </rPh>
    <rPh sb="478" eb="479">
      <t>ツト</t>
    </rPh>
    <rPh sb="481" eb="483">
      <t>ヒツヨウ</t>
    </rPh>
    <phoneticPr fontId="1"/>
  </si>
  <si>
    <r>
      <t>平成11年度末に供用開始し、平成16年に整備完了した施設、令和２年度から地方公営企業法の一部を適用し企業会計化を行った。
比較的新しい施設であることから老朽化に関する指標は全国、類似団体平均を大きく下回り良好であり、経営についても、ほぼ全国、類似団体平均の運営ができている。</t>
    </r>
    <r>
      <rPr>
        <sz val="10.5"/>
        <color theme="1"/>
        <rFont val="ＭＳ ゴシック"/>
        <family val="3"/>
        <charset val="128"/>
      </rPr>
      <t>計画している使用料改定などで収入を増やし、来る更新時期にも備えたい。物価高騰等による経費の増加、区域内人口の減少が進んでいることから、今後も引き続き未接続世帯への普及促進に努め、水洗化人口の増、有収率の向上を目指すと共に効率的な経営に努める必要がある。
公営企業の人材は市（自治体）の人材であり、その人材確保自体が難しい傾向となっており、適切な人材配置を要求していく必要がある。</t>
    </r>
    <rPh sb="137" eb="139">
      <t>ケイカク</t>
    </rPh>
    <rPh sb="143" eb="146">
      <t>シヨウリョウ</t>
    </rPh>
    <rPh sb="146" eb="148">
      <t>カイテイ</t>
    </rPh>
    <rPh sb="151" eb="153">
      <t>シュウニュウ</t>
    </rPh>
    <rPh sb="154" eb="155">
      <t>フ</t>
    </rPh>
    <rPh sb="158" eb="159">
      <t>キタ</t>
    </rPh>
    <rPh sb="160" eb="162">
      <t>コウシン</t>
    </rPh>
    <rPh sb="162" eb="164">
      <t>ジキ</t>
    </rPh>
    <rPh sb="166" eb="167">
      <t>ソナ</t>
    </rPh>
    <rPh sb="171" eb="173">
      <t>ブッカ</t>
    </rPh>
    <rPh sb="173" eb="175">
      <t>コウトウ</t>
    </rPh>
    <rPh sb="175" eb="176">
      <t>トウ</t>
    </rPh>
    <rPh sb="179" eb="181">
      <t>ケイヒ</t>
    </rPh>
    <rPh sb="182" eb="184">
      <t>ゾウカ</t>
    </rPh>
    <rPh sb="264" eb="266">
      <t>コウエイ</t>
    </rPh>
    <rPh sb="266" eb="268">
      <t>キギョウ</t>
    </rPh>
    <rPh sb="269" eb="271">
      <t>ジンザイ</t>
    </rPh>
    <rPh sb="272" eb="273">
      <t>シ</t>
    </rPh>
    <rPh sb="274" eb="277">
      <t>ジチタイ</t>
    </rPh>
    <rPh sb="279" eb="281">
      <t>ジンザイ</t>
    </rPh>
    <rPh sb="287" eb="289">
      <t>ジンザイ</t>
    </rPh>
    <rPh sb="289" eb="291">
      <t>カクホ</t>
    </rPh>
    <rPh sb="291" eb="293">
      <t>ジタイ</t>
    </rPh>
    <rPh sb="294" eb="295">
      <t>ムズカ</t>
    </rPh>
    <rPh sb="297" eb="299">
      <t>ケイコウ</t>
    </rPh>
    <rPh sb="306" eb="308">
      <t>テキセツ</t>
    </rPh>
    <rPh sb="309" eb="311">
      <t>ジンザイ</t>
    </rPh>
    <rPh sb="311" eb="313">
      <t>ハイチ</t>
    </rPh>
    <rPh sb="314" eb="316">
      <t>ヨウキュウ</t>
    </rPh>
    <rPh sb="320" eb="322">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</si>
</sst>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
      <color theme="1"/>
      <name val="ＭＳ ゴシック"/>
      <family val="3"/>
    </font>
    <font>
      <sz val="10"/>
      <color theme="1"/>
      <name val="ＭＳ ゴシック"/>
      <family val="3"/>
      <charset val="128"/>
    </font>
    <font>
      <sz val="10.5"/>
      <color theme="1"/>
      <name val="ＭＳ ゴシック"/>
      <family val="3"/>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D5-416E-A6A1-432195F5867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C6D5-416E-A6A1-432195F5867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c:v>
                </c:pt>
                <c:pt idx="1">
                  <c:v>43.57</c:v>
                </c:pt>
                <c:pt idx="2">
                  <c:v>44.14</c:v>
                </c:pt>
                <c:pt idx="3">
                  <c:v>42.86</c:v>
                </c:pt>
                <c:pt idx="4">
                  <c:v>42.71</c:v>
                </c:pt>
              </c:numCache>
            </c:numRef>
          </c:val>
          <c:extLst>
            <c:ext xmlns:c16="http://schemas.microsoft.com/office/drawing/2014/chart" uri="{C3380CC4-5D6E-409C-BE32-E72D297353CC}">
              <c16:uniqueId val="{00000000-88F9-41B7-9381-C7BD3F08FF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8F9-41B7-9381-C7BD3F08FFD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85.39</c:v>
                </c:pt>
                <c:pt idx="1">
                  <c:v>86.53</c:v>
                </c:pt>
                <c:pt idx="2">
                  <c:v>86.78</c:v>
                </c:pt>
                <c:pt idx="3">
                  <c:v>87.2</c:v>
                </c:pt>
                <c:pt idx="4">
                  <c:v>86.61</c:v>
                </c:pt>
              </c:numCache>
            </c:numRef>
          </c:val>
          <c:extLst>
            <c:ext xmlns:c16="http://schemas.microsoft.com/office/drawing/2014/chart" uri="{C3380CC4-5D6E-409C-BE32-E72D297353CC}">
              <c16:uniqueId val="{00000000-D7CB-47EB-BAE6-9B79EB03A02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D7CB-47EB-BAE6-9B79EB03A02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117.26</c:v>
                </c:pt>
                <c:pt idx="1">
                  <c:v>112.04</c:v>
                </c:pt>
                <c:pt idx="2">
                  <c:v>115.76</c:v>
                </c:pt>
                <c:pt idx="3">
                  <c:v>104.02</c:v>
                </c:pt>
                <c:pt idx="4">
                  <c:v>104.22</c:v>
                </c:pt>
              </c:numCache>
            </c:numRef>
          </c:val>
          <c:extLst>
            <c:ext xmlns:c16="http://schemas.microsoft.com/office/drawing/2014/chart" uri="{C3380CC4-5D6E-409C-BE32-E72D297353CC}">
              <c16:uniqueId val="{00000000-683A-4DC2-A2D8-DB1B076EA7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83A-4DC2-A2D8-DB1B076EA7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c:v>
                </c:pt>
                <c:pt idx="1">
                  <c:v>8.6</c:v>
                </c:pt>
                <c:pt idx="2">
                  <c:v>11.75</c:v>
                </c:pt>
                <c:pt idx="3">
                  <c:v>14.87</c:v>
                </c:pt>
                <c:pt idx="4">
                  <c:v>17.920000000000002</c:v>
                </c:pt>
              </c:numCache>
            </c:numRef>
          </c:val>
          <c:extLst>
            <c:ext xmlns:c16="http://schemas.microsoft.com/office/drawing/2014/chart" uri="{C3380CC4-5D6E-409C-BE32-E72D297353CC}">
              <c16:uniqueId val="{00000000-5FAE-4D9B-AC54-D834C81D8A9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5FAE-4D9B-AC54-D834C81D8A9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3C-4425-8610-5166C6B7D33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1A3C-4425-8610-5166C6B7D33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19-41B9-BEF8-F7FB407AE79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6719-41B9-BEF8-F7FB407AE79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85.87</c:v>
                </c:pt>
                <c:pt idx="1">
                  <c:v>119.37</c:v>
                </c:pt>
                <c:pt idx="2">
                  <c:v>150.99</c:v>
                </c:pt>
                <c:pt idx="3">
                  <c:v>147.22</c:v>
                </c:pt>
                <c:pt idx="4">
                  <c:v>145.5</c:v>
                </c:pt>
              </c:numCache>
            </c:numRef>
          </c:val>
          <c:extLst>
            <c:ext xmlns:c16="http://schemas.microsoft.com/office/drawing/2014/chart" uri="{C3380CC4-5D6E-409C-BE32-E72D297353CC}">
              <c16:uniqueId val="{00000000-C95C-42E4-AD54-86547CD056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95C-42E4-AD54-86547CD056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F4-4BBF-BB38-E7D7A0E519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99F4-4BBF-BB38-E7D7A0E519B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74.84</c:v>
                </c:pt>
                <c:pt idx="1">
                  <c:v>70.989999999999995</c:v>
                </c:pt>
                <c:pt idx="2">
                  <c:v>77.05</c:v>
                </c:pt>
                <c:pt idx="3">
                  <c:v>65.34</c:v>
                </c:pt>
                <c:pt idx="4">
                  <c:v>57.79</c:v>
                </c:pt>
              </c:numCache>
            </c:numRef>
          </c:val>
          <c:extLst>
            <c:ext xmlns:c16="http://schemas.microsoft.com/office/drawing/2014/chart" uri="{C3380CC4-5D6E-409C-BE32-E72D297353CC}">
              <c16:uniqueId val="{00000000-C9DB-4747-96A1-F8D1AB56ED1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C9DB-4747-96A1-F8D1AB56ED1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248.23</c:v>
                </c:pt>
                <c:pt idx="1">
                  <c:v>262.24</c:v>
                </c:pt>
                <c:pt idx="2">
                  <c:v>241.07</c:v>
                </c:pt>
                <c:pt idx="3">
                  <c:v>282.60000000000002</c:v>
                </c:pt>
                <c:pt idx="4">
                  <c:v>320.26</c:v>
                </c:pt>
              </c:numCache>
            </c:numRef>
          </c:val>
          <c:extLst>
            <c:ext xmlns:c16="http://schemas.microsoft.com/office/drawing/2014/chart" uri="{C3380CC4-5D6E-409C-BE32-E72D297353CC}">
              <c16:uniqueId val="{00000000-B096-46B5-BDA4-C4D561FA48F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B096-46B5-BDA4-C4D561FA48F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【63.54】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【50.90】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【1,099.15】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【43.17】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【225.78】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【72.92】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【30.82】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大分県　豊後大野市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7</v>
      </c>
      <c r="C7" s="62"/>
      <c r="D7" s="62"/>
      <c r="E7" s="62"/>
      <c r="F7" s="62"/>
      <c r="G7" s="62"/>
      <c r="H7" s="62"/>
      <c r="I7" s="62" t="s">
        <v>14</v>
      </c>
      <c r="J7" s="62"/>
      <c r="K7" s="62"/>
      <c r="L7" s="62"/>
      <c r="M7" s="62"/>
      <c r="N7" s="62"/>
      <c r="O7" s="62"/>
      <c r="P7" s="62" t="s">
        <v>6</v>
      </c>
      <c r="Q7" s="62"/>
      <c r="R7" s="62"/>
      <c r="S7" s="62"/>
      <c r="T7" s="62"/>
      <c r="U7" s="62"/>
      <c r="V7" s="62"/>
      <c r="W7" s="62" t="s">
        <v>16</v>
      </c>
      <c r="X7" s="62"/>
      <c r="Y7" s="62"/>
      <c r="Z7" s="62"/>
      <c r="AA7" s="62"/>
      <c r="AB7" s="62"/>
      <c r="AC7" s="62"/>
      <c r="AD7" s="62" t="s">
        <v>5</v>
      </c>
      <c r="AE7" s="62"/>
      <c r="AF7" s="62"/>
      <c r="AG7" s="62"/>
      <c r="AH7" s="62"/>
      <c r="AI7" s="62"/>
      <c r="AJ7" s="62"/>
      <c r="AK7" s="3"/>
      <c r="AL7" s="62" t="s">
        <v>17</v>
      </c>
      <c r="AM7" s="62"/>
      <c r="AN7" s="62"/>
      <c r="AO7" s="62"/>
      <c r="AP7" s="62"/>
      <c r="AQ7" s="62"/>
      <c r="AR7" s="62"/>
      <c r="AS7" s="62"/>
      <c r="AT7" s="62" t="s">
        <v>11</v>
      </c>
      <c r="AU7" s="62"/>
      <c r="AV7" s="62"/>
      <c r="AW7" s="62"/>
      <c r="AX7" s="62"/>
      <c r="AY7" s="62"/>
      <c r="AZ7" s="62"/>
      <c r="BA7" s="62"/>
      <c r="BB7" s="62" t="s">
        <v>18</v>
      </c>
      <c r="BC7" s="62"/>
      <c r="BD7" s="62"/>
      <c r="BE7" s="62"/>
      <c r="BF7" s="62"/>
      <c r="BG7" s="62"/>
      <c r="BH7" s="62"/>
      <c r="BI7" s="62"/>
      <c r="BJ7" s="3"/>
      <c r="BK7" s="3"/>
      <c r="BL7" s="73" t="s">
        <v>19</v>
      </c>
      <c r="BM7" s="74"/>
      <c r="BN7" s="74"/>
      <c r="BO7" s="74"/>
      <c r="BP7" s="74"/>
      <c r="BQ7" s="74"/>
      <c r="BR7" s="74"/>
      <c r="BS7" s="74"/>
      <c r="BT7" s="74"/>
      <c r="BU7" s="74"/>
      <c r="BV7" s="74"/>
      <c r="BW7" s="74"/>
      <c r="BX7" s="74"/>
      <c r="BY7" s="75"/>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56">
        <f>データ!S6</f>
        <v>31998</v>
      </c>
      <c r="AM8" s="56"/>
      <c r="AN8" s="56"/>
      <c r="AO8" s="56"/>
      <c r="AP8" s="56"/>
      <c r="AQ8" s="56"/>
      <c r="AR8" s="56"/>
      <c r="AS8" s="56"/>
      <c r="AT8" s="57">
        <f>データ!T6</f>
        <v>603.14</v>
      </c>
      <c r="AU8" s="57"/>
      <c r="AV8" s="57"/>
      <c r="AW8" s="57"/>
      <c r="AX8" s="57"/>
      <c r="AY8" s="57"/>
      <c r="AZ8" s="57"/>
      <c r="BA8" s="57"/>
      <c r="BB8" s="57">
        <f>データ!U6</f>
        <v>53.05</v>
      </c>
      <c r="BC8" s="57"/>
      <c r="BD8" s="57"/>
      <c r="BE8" s="57"/>
      <c r="BF8" s="57"/>
      <c r="BG8" s="57"/>
      <c r="BH8" s="57"/>
      <c r="BI8" s="57"/>
      <c r="BJ8" s="3"/>
      <c r="BK8" s="3"/>
      <c r="BL8" s="67" t="s">
        <v>13</v>
      </c>
      <c r="BM8" s="68"/>
      <c r="BN8" s="69" t="s">
        <v>21</v>
      </c>
      <c r="BO8" s="69"/>
      <c r="BP8" s="69"/>
      <c r="BQ8" s="69"/>
      <c r="BR8" s="69"/>
      <c r="BS8" s="69"/>
      <c r="BT8" s="69"/>
      <c r="BU8" s="69"/>
      <c r="BV8" s="69"/>
      <c r="BW8" s="69"/>
      <c r="BX8" s="69"/>
      <c r="BY8" s="70"/>
    </row>
    <row r="9" spans="1:78" ht="18.75" customHeight="1" x14ac:dyDescent="0.15">
      <c r="A9" s="2"/>
      <c r="B9" s="62" t="s">
        <v>23</v>
      </c>
      <c r="C9" s="62"/>
      <c r="D9" s="62"/>
      <c r="E9" s="62"/>
      <c r="F9" s="62"/>
      <c r="G9" s="62"/>
      <c r="H9" s="62"/>
      <c r="I9" s="62" t="s">
        <v>24</v>
      </c>
      <c r="J9" s="62"/>
      <c r="K9" s="62"/>
      <c r="L9" s="62"/>
      <c r="M9" s="62"/>
      <c r="N9" s="62"/>
      <c r="O9" s="62"/>
      <c r="P9" s="62" t="s">
        <v>26</v>
      </c>
      <c r="Q9" s="62"/>
      <c r="R9" s="62"/>
      <c r="S9" s="62"/>
      <c r="T9" s="62"/>
      <c r="U9" s="62"/>
      <c r="V9" s="62"/>
      <c r="W9" s="62" t="s">
        <v>27</v>
      </c>
      <c r="X9" s="62"/>
      <c r="Y9" s="62"/>
      <c r="Z9" s="62"/>
      <c r="AA9" s="62"/>
      <c r="AB9" s="62"/>
      <c r="AC9" s="62"/>
      <c r="AD9" s="62" t="s">
        <v>22</v>
      </c>
      <c r="AE9" s="62"/>
      <c r="AF9" s="62"/>
      <c r="AG9" s="62"/>
      <c r="AH9" s="62"/>
      <c r="AI9" s="62"/>
      <c r="AJ9" s="62"/>
      <c r="AK9" s="3"/>
      <c r="AL9" s="62" t="s">
        <v>30</v>
      </c>
      <c r="AM9" s="62"/>
      <c r="AN9" s="62"/>
      <c r="AO9" s="62"/>
      <c r="AP9" s="62"/>
      <c r="AQ9" s="62"/>
      <c r="AR9" s="62"/>
      <c r="AS9" s="62"/>
      <c r="AT9" s="62" t="s">
        <v>31</v>
      </c>
      <c r="AU9" s="62"/>
      <c r="AV9" s="62"/>
      <c r="AW9" s="62"/>
      <c r="AX9" s="62"/>
      <c r="AY9" s="62"/>
      <c r="AZ9" s="62"/>
      <c r="BA9" s="62"/>
      <c r="BB9" s="62" t="s">
        <v>34</v>
      </c>
      <c r="BC9" s="62"/>
      <c r="BD9" s="62"/>
      <c r="BE9" s="62"/>
      <c r="BF9" s="62"/>
      <c r="BG9" s="62"/>
      <c r="BH9" s="62"/>
      <c r="BI9" s="62"/>
      <c r="BJ9" s="3"/>
      <c r="BK9" s="3"/>
      <c r="BL9" s="63" t="s">
        <v>35</v>
      </c>
      <c r="BM9" s="64"/>
      <c r="BN9" s="65" t="s">
        <v>37</v>
      </c>
      <c r="BO9" s="65"/>
      <c r="BP9" s="65"/>
      <c r="BQ9" s="65"/>
      <c r="BR9" s="65"/>
      <c r="BS9" s="65"/>
      <c r="BT9" s="65"/>
      <c r="BU9" s="65"/>
      <c r="BV9" s="65"/>
      <c r="BW9" s="65"/>
      <c r="BX9" s="65"/>
      <c r="BY9" s="66"/>
    </row>
    <row r="10" spans="1:78" ht="18.75" customHeight="1" x14ac:dyDescent="0.15">
      <c r="A10" s="2"/>
      <c r="B10" s="57" t="str">
        <f>データ!N6</f>
        <v>-</v>
      </c>
      <c r="C10" s="57"/>
      <c r="D10" s="57"/>
      <c r="E10" s="57"/>
      <c r="F10" s="57"/>
      <c r="G10" s="57"/>
      <c r="H10" s="57"/>
      <c r="I10" s="57">
        <f>データ!O6</f>
        <v>87.62</v>
      </c>
      <c r="J10" s="57"/>
      <c r="K10" s="57"/>
      <c r="L10" s="57"/>
      <c r="M10" s="57"/>
      <c r="N10" s="57"/>
      <c r="O10" s="57"/>
      <c r="P10" s="57">
        <f>データ!P6</f>
        <v>3.53</v>
      </c>
      <c r="Q10" s="57"/>
      <c r="R10" s="57"/>
      <c r="S10" s="57"/>
      <c r="T10" s="57"/>
      <c r="U10" s="57"/>
      <c r="V10" s="57"/>
      <c r="W10" s="57">
        <f>データ!Q6</f>
        <v>98.27</v>
      </c>
      <c r="X10" s="57"/>
      <c r="Y10" s="57"/>
      <c r="Z10" s="57"/>
      <c r="AA10" s="57"/>
      <c r="AB10" s="57"/>
      <c r="AC10" s="57"/>
      <c r="AD10" s="56">
        <f>データ!R6</f>
        <v>3680</v>
      </c>
      <c r="AE10" s="56"/>
      <c r="AF10" s="56"/>
      <c r="AG10" s="56"/>
      <c r="AH10" s="56"/>
      <c r="AI10" s="56"/>
      <c r="AJ10" s="56"/>
      <c r="AK10" s="2"/>
      <c r="AL10" s="56">
        <f>データ!V6</f>
        <v>1120</v>
      </c>
      <c r="AM10" s="56"/>
      <c r="AN10" s="56"/>
      <c r="AO10" s="56"/>
      <c r="AP10" s="56"/>
      <c r="AQ10" s="56"/>
      <c r="AR10" s="56"/>
      <c r="AS10" s="56"/>
      <c r="AT10" s="57">
        <f>データ!W6</f>
        <v>0.77</v>
      </c>
      <c r="AU10" s="57"/>
      <c r="AV10" s="57"/>
      <c r="AW10" s="57"/>
      <c r="AX10" s="57"/>
      <c r="AY10" s="57"/>
      <c r="AZ10" s="57"/>
      <c r="BA10" s="57"/>
      <c r="BB10" s="57">
        <f>データ!X6</f>
        <v>1454.55</v>
      </c>
      <c r="BC10" s="57"/>
      <c r="BD10" s="57"/>
      <c r="BE10" s="57"/>
      <c r="BF10" s="57"/>
      <c r="BG10" s="57"/>
      <c r="BH10" s="57"/>
      <c r="BI10" s="57"/>
      <c r="BJ10" s="2"/>
      <c r="BK10" s="2"/>
      <c r="BL10" s="58" t="s">
        <v>38</v>
      </c>
      <c r="BM10" s="59"/>
      <c r="BN10" s="60" t="s">
        <v>40</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41</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29</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42</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112</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44</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50" t="s">
        <v>109</v>
      </c>
      <c r="BM47" s="51"/>
      <c r="BN47" s="51"/>
      <c r="BO47" s="51"/>
      <c r="BP47" s="51"/>
      <c r="BQ47" s="51"/>
      <c r="BR47" s="51"/>
      <c r="BS47" s="51"/>
      <c r="BT47" s="51"/>
      <c r="BU47" s="51"/>
      <c r="BV47" s="51"/>
      <c r="BW47" s="51"/>
      <c r="BX47" s="51"/>
      <c r="BY47" s="51"/>
      <c r="BZ47" s="5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50"/>
      <c r="BM48" s="51"/>
      <c r="BN48" s="51"/>
      <c r="BO48" s="51"/>
      <c r="BP48" s="51"/>
      <c r="BQ48" s="51"/>
      <c r="BR48" s="51"/>
      <c r="BS48" s="51"/>
      <c r="BT48" s="51"/>
      <c r="BU48" s="51"/>
      <c r="BV48" s="51"/>
      <c r="BW48" s="51"/>
      <c r="BX48" s="51"/>
      <c r="BY48" s="51"/>
      <c r="BZ48" s="5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50"/>
      <c r="BM49" s="51"/>
      <c r="BN49" s="51"/>
      <c r="BO49" s="51"/>
      <c r="BP49" s="51"/>
      <c r="BQ49" s="51"/>
      <c r="BR49" s="51"/>
      <c r="BS49" s="51"/>
      <c r="BT49" s="51"/>
      <c r="BU49" s="51"/>
      <c r="BV49" s="51"/>
      <c r="BW49" s="51"/>
      <c r="BX49" s="51"/>
      <c r="BY49" s="51"/>
      <c r="BZ49" s="5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50"/>
      <c r="BM50" s="51"/>
      <c r="BN50" s="51"/>
      <c r="BO50" s="51"/>
      <c r="BP50" s="51"/>
      <c r="BQ50" s="51"/>
      <c r="BR50" s="51"/>
      <c r="BS50" s="51"/>
      <c r="BT50" s="51"/>
      <c r="BU50" s="51"/>
      <c r="BV50" s="51"/>
      <c r="BW50" s="51"/>
      <c r="BX50" s="51"/>
      <c r="BY50" s="51"/>
      <c r="BZ50" s="5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50"/>
      <c r="BM51" s="51"/>
      <c r="BN51" s="51"/>
      <c r="BO51" s="51"/>
      <c r="BP51" s="51"/>
      <c r="BQ51" s="51"/>
      <c r="BR51" s="51"/>
      <c r="BS51" s="51"/>
      <c r="BT51" s="51"/>
      <c r="BU51" s="51"/>
      <c r="BV51" s="51"/>
      <c r="BW51" s="51"/>
      <c r="BX51" s="51"/>
      <c r="BY51" s="51"/>
      <c r="BZ51" s="5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50"/>
      <c r="BM52" s="51"/>
      <c r="BN52" s="51"/>
      <c r="BO52" s="51"/>
      <c r="BP52" s="51"/>
      <c r="BQ52" s="51"/>
      <c r="BR52" s="51"/>
      <c r="BS52" s="51"/>
      <c r="BT52" s="51"/>
      <c r="BU52" s="51"/>
      <c r="BV52" s="51"/>
      <c r="BW52" s="51"/>
      <c r="BX52" s="51"/>
      <c r="BY52" s="51"/>
      <c r="BZ52" s="5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50"/>
      <c r="BM53" s="51"/>
      <c r="BN53" s="51"/>
      <c r="BO53" s="51"/>
      <c r="BP53" s="51"/>
      <c r="BQ53" s="51"/>
      <c r="BR53" s="51"/>
      <c r="BS53" s="51"/>
      <c r="BT53" s="51"/>
      <c r="BU53" s="51"/>
      <c r="BV53" s="51"/>
      <c r="BW53" s="51"/>
      <c r="BX53" s="51"/>
      <c r="BY53" s="51"/>
      <c r="BZ53" s="5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50"/>
      <c r="BM54" s="51"/>
      <c r="BN54" s="51"/>
      <c r="BO54" s="51"/>
      <c r="BP54" s="51"/>
      <c r="BQ54" s="51"/>
      <c r="BR54" s="51"/>
      <c r="BS54" s="51"/>
      <c r="BT54" s="51"/>
      <c r="BU54" s="51"/>
      <c r="BV54" s="51"/>
      <c r="BW54" s="51"/>
      <c r="BX54" s="51"/>
      <c r="BY54" s="51"/>
      <c r="BZ54" s="5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50"/>
      <c r="BM55" s="51"/>
      <c r="BN55" s="51"/>
      <c r="BO55" s="51"/>
      <c r="BP55" s="51"/>
      <c r="BQ55" s="51"/>
      <c r="BR55" s="51"/>
      <c r="BS55" s="51"/>
      <c r="BT55" s="51"/>
      <c r="BU55" s="51"/>
      <c r="BV55" s="51"/>
      <c r="BW55" s="51"/>
      <c r="BX55" s="51"/>
      <c r="BY55" s="51"/>
      <c r="BZ55" s="52"/>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50"/>
      <c r="BM56" s="51"/>
      <c r="BN56" s="51"/>
      <c r="BO56" s="51"/>
      <c r="BP56" s="51"/>
      <c r="BQ56" s="51"/>
      <c r="BR56" s="51"/>
      <c r="BS56" s="51"/>
      <c r="BT56" s="51"/>
      <c r="BU56" s="51"/>
      <c r="BV56" s="51"/>
      <c r="BW56" s="51"/>
      <c r="BX56" s="51"/>
      <c r="BY56" s="51"/>
      <c r="BZ56" s="52"/>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50"/>
      <c r="BM57" s="51"/>
      <c r="BN57" s="51"/>
      <c r="BO57" s="51"/>
      <c r="BP57" s="51"/>
      <c r="BQ57" s="51"/>
      <c r="BR57" s="51"/>
      <c r="BS57" s="51"/>
      <c r="BT57" s="51"/>
      <c r="BU57" s="51"/>
      <c r="BV57" s="51"/>
      <c r="BW57" s="51"/>
      <c r="BX57" s="51"/>
      <c r="BY57" s="51"/>
      <c r="BZ57" s="52"/>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50"/>
      <c r="BM58" s="51"/>
      <c r="BN58" s="51"/>
      <c r="BO58" s="51"/>
      <c r="BP58" s="51"/>
      <c r="BQ58" s="51"/>
      <c r="BR58" s="51"/>
      <c r="BS58" s="51"/>
      <c r="BT58" s="51"/>
      <c r="BU58" s="51"/>
      <c r="BV58" s="51"/>
      <c r="BW58" s="51"/>
      <c r="BX58" s="51"/>
      <c r="BY58" s="51"/>
      <c r="BZ58" s="52"/>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50"/>
      <c r="BM59" s="51"/>
      <c r="BN59" s="51"/>
      <c r="BO59" s="51"/>
      <c r="BP59" s="51"/>
      <c r="BQ59" s="51"/>
      <c r="BR59" s="51"/>
      <c r="BS59" s="51"/>
      <c r="BT59" s="51"/>
      <c r="BU59" s="51"/>
      <c r="BV59" s="51"/>
      <c r="BW59" s="51"/>
      <c r="BX59" s="51"/>
      <c r="BY59" s="51"/>
      <c r="BZ59" s="52"/>
    </row>
    <row r="60" spans="1:78" ht="13.5" customHeight="1" x14ac:dyDescent="0.15">
      <c r="A60" s="2"/>
      <c r="B60" s="35" t="s">
        <v>10</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50"/>
      <c r="BM60" s="51"/>
      <c r="BN60" s="51"/>
      <c r="BO60" s="51"/>
      <c r="BP60" s="51"/>
      <c r="BQ60" s="51"/>
      <c r="BR60" s="51"/>
      <c r="BS60" s="51"/>
      <c r="BT60" s="51"/>
      <c r="BU60" s="51"/>
      <c r="BV60" s="51"/>
      <c r="BW60" s="51"/>
      <c r="BX60" s="51"/>
      <c r="BY60" s="51"/>
      <c r="BZ60" s="52"/>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50"/>
      <c r="BM61" s="51"/>
      <c r="BN61" s="51"/>
      <c r="BO61" s="51"/>
      <c r="BP61" s="51"/>
      <c r="BQ61" s="51"/>
      <c r="BR61" s="51"/>
      <c r="BS61" s="51"/>
      <c r="BT61" s="51"/>
      <c r="BU61" s="51"/>
      <c r="BV61" s="51"/>
      <c r="BW61" s="51"/>
      <c r="BX61" s="51"/>
      <c r="BY61" s="51"/>
      <c r="BZ61" s="5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50"/>
      <c r="BM62" s="51"/>
      <c r="BN62" s="51"/>
      <c r="BO62" s="51"/>
      <c r="BP62" s="51"/>
      <c r="BQ62" s="51"/>
      <c r="BR62" s="51"/>
      <c r="BS62" s="51"/>
      <c r="BT62" s="51"/>
      <c r="BU62" s="51"/>
      <c r="BV62" s="51"/>
      <c r="BW62" s="51"/>
      <c r="BX62" s="51"/>
      <c r="BY62" s="51"/>
      <c r="BZ62" s="5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53"/>
      <c r="BM63" s="54"/>
      <c r="BN63" s="54"/>
      <c r="BO63" s="54"/>
      <c r="BP63" s="54"/>
      <c r="BQ63" s="54"/>
      <c r="BR63" s="54"/>
      <c r="BS63" s="54"/>
      <c r="BT63" s="54"/>
      <c r="BU63" s="54"/>
      <c r="BV63" s="54"/>
      <c r="BW63" s="54"/>
      <c r="BX63" s="54"/>
      <c r="BY63" s="54"/>
      <c r="BZ63" s="5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50" t="s">
        <v>113</v>
      </c>
      <c r="BM66" s="51"/>
      <c r="BN66" s="51"/>
      <c r="BO66" s="51"/>
      <c r="BP66" s="51"/>
      <c r="BQ66" s="51"/>
      <c r="BR66" s="51"/>
      <c r="BS66" s="51"/>
      <c r="BT66" s="51"/>
      <c r="BU66" s="51"/>
      <c r="BV66" s="51"/>
      <c r="BW66" s="51"/>
      <c r="BX66" s="51"/>
      <c r="BY66" s="51"/>
      <c r="BZ66" s="5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50"/>
      <c r="BM67" s="51"/>
      <c r="BN67" s="51"/>
      <c r="BO67" s="51"/>
      <c r="BP67" s="51"/>
      <c r="BQ67" s="51"/>
      <c r="BR67" s="51"/>
      <c r="BS67" s="51"/>
      <c r="BT67" s="51"/>
      <c r="BU67" s="51"/>
      <c r="BV67" s="51"/>
      <c r="BW67" s="51"/>
      <c r="BX67" s="51"/>
      <c r="BY67" s="51"/>
      <c r="BZ67" s="5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50"/>
      <c r="BM68" s="51"/>
      <c r="BN68" s="51"/>
      <c r="BO68" s="51"/>
      <c r="BP68" s="51"/>
      <c r="BQ68" s="51"/>
      <c r="BR68" s="51"/>
      <c r="BS68" s="51"/>
      <c r="BT68" s="51"/>
      <c r="BU68" s="51"/>
      <c r="BV68" s="51"/>
      <c r="BW68" s="51"/>
      <c r="BX68" s="51"/>
      <c r="BY68" s="51"/>
      <c r="BZ68" s="5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50"/>
      <c r="BM69" s="51"/>
      <c r="BN69" s="51"/>
      <c r="BO69" s="51"/>
      <c r="BP69" s="51"/>
      <c r="BQ69" s="51"/>
      <c r="BR69" s="51"/>
      <c r="BS69" s="51"/>
      <c r="BT69" s="51"/>
      <c r="BU69" s="51"/>
      <c r="BV69" s="51"/>
      <c r="BW69" s="51"/>
      <c r="BX69" s="51"/>
      <c r="BY69" s="51"/>
      <c r="BZ69" s="5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50"/>
      <c r="BM70" s="51"/>
      <c r="BN70" s="51"/>
      <c r="BO70" s="51"/>
      <c r="BP70" s="51"/>
      <c r="BQ70" s="51"/>
      <c r="BR70" s="51"/>
      <c r="BS70" s="51"/>
      <c r="BT70" s="51"/>
      <c r="BU70" s="51"/>
      <c r="BV70" s="51"/>
      <c r="BW70" s="51"/>
      <c r="BX70" s="51"/>
      <c r="BY70" s="51"/>
      <c r="BZ70" s="5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50"/>
      <c r="BM71" s="51"/>
      <c r="BN71" s="51"/>
      <c r="BO71" s="51"/>
      <c r="BP71" s="51"/>
      <c r="BQ71" s="51"/>
      <c r="BR71" s="51"/>
      <c r="BS71" s="51"/>
      <c r="BT71" s="51"/>
      <c r="BU71" s="51"/>
      <c r="BV71" s="51"/>
      <c r="BW71" s="51"/>
      <c r="BX71" s="51"/>
      <c r="BY71" s="51"/>
      <c r="BZ71" s="5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50"/>
      <c r="BM72" s="51"/>
      <c r="BN72" s="51"/>
      <c r="BO72" s="51"/>
      <c r="BP72" s="51"/>
      <c r="BQ72" s="51"/>
      <c r="BR72" s="51"/>
      <c r="BS72" s="51"/>
      <c r="BT72" s="51"/>
      <c r="BU72" s="51"/>
      <c r="BV72" s="51"/>
      <c r="BW72" s="51"/>
      <c r="BX72" s="51"/>
      <c r="BY72" s="51"/>
      <c r="BZ72" s="5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50"/>
      <c r="BM73" s="51"/>
      <c r="BN73" s="51"/>
      <c r="BO73" s="51"/>
      <c r="BP73" s="51"/>
      <c r="BQ73" s="51"/>
      <c r="BR73" s="51"/>
      <c r="BS73" s="51"/>
      <c r="BT73" s="51"/>
      <c r="BU73" s="51"/>
      <c r="BV73" s="51"/>
      <c r="BW73" s="51"/>
      <c r="BX73" s="51"/>
      <c r="BY73" s="51"/>
      <c r="BZ73" s="5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50"/>
      <c r="BM74" s="51"/>
      <c r="BN74" s="51"/>
      <c r="BO74" s="51"/>
      <c r="BP74" s="51"/>
      <c r="BQ74" s="51"/>
      <c r="BR74" s="51"/>
      <c r="BS74" s="51"/>
      <c r="BT74" s="51"/>
      <c r="BU74" s="51"/>
      <c r="BV74" s="51"/>
      <c r="BW74" s="51"/>
      <c r="BX74" s="51"/>
      <c r="BY74" s="51"/>
      <c r="BZ74" s="5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50"/>
      <c r="BM75" s="51"/>
      <c r="BN75" s="51"/>
      <c r="BO75" s="51"/>
      <c r="BP75" s="51"/>
      <c r="BQ75" s="51"/>
      <c r="BR75" s="51"/>
      <c r="BS75" s="51"/>
      <c r="BT75" s="51"/>
      <c r="BU75" s="51"/>
      <c r="BV75" s="51"/>
      <c r="BW75" s="51"/>
      <c r="BX75" s="51"/>
      <c r="BY75" s="51"/>
      <c r="BZ75" s="5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50"/>
      <c r="BM76" s="51"/>
      <c r="BN76" s="51"/>
      <c r="BO76" s="51"/>
      <c r="BP76" s="51"/>
      <c r="BQ76" s="51"/>
      <c r="BR76" s="51"/>
      <c r="BS76" s="51"/>
      <c r="BT76" s="51"/>
      <c r="BU76" s="51"/>
      <c r="BV76" s="51"/>
      <c r="BW76" s="51"/>
      <c r="BX76" s="51"/>
      <c r="BY76" s="51"/>
      <c r="BZ76" s="5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50"/>
      <c r="BM77" s="51"/>
      <c r="BN77" s="51"/>
      <c r="BO77" s="51"/>
      <c r="BP77" s="51"/>
      <c r="BQ77" s="51"/>
      <c r="BR77" s="51"/>
      <c r="BS77" s="51"/>
      <c r="BT77" s="51"/>
      <c r="BU77" s="51"/>
      <c r="BV77" s="51"/>
      <c r="BW77" s="51"/>
      <c r="BX77" s="51"/>
      <c r="BY77" s="51"/>
      <c r="BZ77" s="5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50"/>
      <c r="BM78" s="51"/>
      <c r="BN78" s="51"/>
      <c r="BO78" s="51"/>
      <c r="BP78" s="51"/>
      <c r="BQ78" s="51"/>
      <c r="BR78" s="51"/>
      <c r="BS78" s="51"/>
      <c r="BT78" s="51"/>
      <c r="BU78" s="51"/>
      <c r="BV78" s="51"/>
      <c r="BW78" s="51"/>
      <c r="BX78" s="51"/>
      <c r="BY78" s="51"/>
      <c r="BZ78" s="52"/>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50"/>
      <c r="BM79" s="51"/>
      <c r="BN79" s="51"/>
      <c r="BO79" s="51"/>
      <c r="BP79" s="51"/>
      <c r="BQ79" s="51"/>
      <c r="BR79" s="51"/>
      <c r="BS79" s="51"/>
      <c r="BT79" s="51"/>
      <c r="BU79" s="51"/>
      <c r="BV79" s="51"/>
      <c r="BW79" s="51"/>
      <c r="BX79" s="51"/>
      <c r="BY79" s="51"/>
      <c r="BZ79" s="52"/>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50"/>
      <c r="BM80" s="51"/>
      <c r="BN80" s="51"/>
      <c r="BO80" s="51"/>
      <c r="BP80" s="51"/>
      <c r="BQ80" s="51"/>
      <c r="BR80" s="51"/>
      <c r="BS80" s="51"/>
      <c r="BT80" s="51"/>
      <c r="BU80" s="51"/>
      <c r="BV80" s="51"/>
      <c r="BW80" s="51"/>
      <c r="BX80" s="51"/>
      <c r="BY80" s="51"/>
      <c r="BZ80" s="52"/>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50"/>
      <c r="BM81" s="51"/>
      <c r="BN81" s="51"/>
      <c r="BO81" s="51"/>
      <c r="BP81" s="51"/>
      <c r="BQ81" s="51"/>
      <c r="BR81" s="51"/>
      <c r="BS81" s="51"/>
      <c r="BT81" s="51"/>
      <c r="BU81" s="51"/>
      <c r="BV81" s="51"/>
      <c r="BW81" s="51"/>
      <c r="BX81" s="51"/>
      <c r="BY81" s="51"/>
      <c r="BZ81" s="52"/>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3"/>
      <c r="BM82" s="54"/>
      <c r="BN82" s="54"/>
      <c r="BO82" s="54"/>
      <c r="BP82" s="54"/>
      <c r="BQ82" s="54"/>
      <c r="BR82" s="54"/>
      <c r="BS82" s="54"/>
      <c r="BT82" s="54"/>
      <c r="BU82" s="54"/>
      <c r="BV82" s="54"/>
      <c r="BW82" s="54"/>
      <c r="BX82" s="54"/>
      <c r="BY82" s="54"/>
      <c r="BZ82" s="55"/>
    </row>
    <row r="83" spans="1:78" x14ac:dyDescent="0.15">
      <c r="C83" s="28" t="s">
        <v>45</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46</v>
      </c>
      <c r="C84" s="6"/>
      <c r="D84" s="6"/>
      <c r="E84" s="6" t="s">
        <v>48</v>
      </c>
      <c r="F84" s="6" t="s">
        <v>49</v>
      </c>
      <c r="G84" s="6" t="s">
        <v>50</v>
      </c>
      <c r="H84" s="6" t="s">
        <v>43</v>
      </c>
      <c r="I84" s="6" t="s">
        <v>8</v>
      </c>
      <c r="J84" s="6" t="s">
        <v>51</v>
      </c>
      <c r="K84" s="6" t="s">
        <v>52</v>
      </c>
      <c r="L84" s="6" t="s">
        <v>33</v>
      </c>
      <c r="M84" s="6" t="s">
        <v>36</v>
      </c>
      <c r="N84" s="6" t="s">
        <v>54</v>
      </c>
      <c r="O84" s="6" t="s">
        <v>56</v>
      </c>
    </row>
    <row r="85" spans="1:78" hidden="1" x14ac:dyDescent="0.15">
      <c r="B85" s="6"/>
      <c r="C85" s="6"/>
      <c r="D85" s="6"/>
      <c r="E85" s="6" t="str">
        <f>データ!AI6</f>
        <v>【105.07】</v>
      </c>
      <c r="F85" s="6" t="str">
        <f>データ!AT6</f>
        <v>【63.54】</v>
      </c>
      <c r="G85" s="6" t="str">
        <f>データ!BE6</f>
        <v>【50.90】</v>
      </c>
      <c r="H85" s="6" t="str">
        <f>データ!BP6</f>
        <v>【1,099.15】</v>
      </c>
      <c r="I85" s="6" t="str">
        <f>データ!CA6</f>
        <v>【72.92】</v>
      </c>
      <c r="J85" s="6" t="str">
        <f>データ!CL6</f>
        <v>【225.78】</v>
      </c>
      <c r="K85" s="6" t="str">
        <f>データ!CW6</f>
        <v>【43.17】</v>
      </c>
      <c r="L85" s="6" t="str">
        <f>データ!DH6</f>
        <v>【86.31】</v>
      </c>
      <c r="M85" s="6" t="str">
        <f>データ!DS6</f>
        <v>【30.82】</v>
      </c>
      <c r="N85" s="6" t="str">
        <f>データ!ED6</f>
        <v>【0.06】</v>
      </c>
      <c r="O85" s="6" t="str">
        <f>データ!EO6</f>
        <v>【0.15】</v>
      </c>
    </row>
  </sheetData>
  <sheetProtection algorithmName="SHA-512" hashValue="HIcuFKBn3jPeFGNfxVRglB7uvs2MZ3BzClMn1F7AdRDcz43Sef/a6ZecQPRxof7Ji58HJoUEwjRGYgnaRPYxAA==" saltValue="KQ3jOBqHK7HgteYsqyuwf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20</v>
      </c>
      <c r="B3" s="16" t="s">
        <v>32</v>
      </c>
      <c r="C3" s="16" t="s">
        <v>60</v>
      </c>
      <c r="D3" s="16" t="s">
        <v>39</v>
      </c>
      <c r="E3" s="16" t="s">
        <v>4</v>
      </c>
      <c r="F3" s="16" t="s">
        <v>3</v>
      </c>
      <c r="G3" s="16" t="s">
        <v>25</v>
      </c>
      <c r="H3" s="77" t="s">
        <v>61</v>
      </c>
      <c r="I3" s="78"/>
      <c r="J3" s="78"/>
      <c r="K3" s="78"/>
      <c r="L3" s="78"/>
      <c r="M3" s="78"/>
      <c r="N3" s="78"/>
      <c r="O3" s="78"/>
      <c r="P3" s="78"/>
      <c r="Q3" s="78"/>
      <c r="R3" s="78"/>
      <c r="S3" s="78"/>
      <c r="T3" s="78"/>
      <c r="U3" s="78"/>
      <c r="V3" s="78"/>
      <c r="W3" s="78"/>
      <c r="X3" s="79"/>
      <c r="Y3" s="83" t="s">
        <v>55</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10</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62</v>
      </c>
      <c r="B4" s="17"/>
      <c r="C4" s="17"/>
      <c r="D4" s="17"/>
      <c r="E4" s="17"/>
      <c r="F4" s="17"/>
      <c r="G4" s="17"/>
      <c r="H4" s="80"/>
      <c r="I4" s="81"/>
      <c r="J4" s="81"/>
      <c r="K4" s="81"/>
      <c r="L4" s="81"/>
      <c r="M4" s="81"/>
      <c r="N4" s="81"/>
      <c r="O4" s="81"/>
      <c r="P4" s="81"/>
      <c r="Q4" s="81"/>
      <c r="R4" s="81"/>
      <c r="S4" s="81"/>
      <c r="T4" s="81"/>
      <c r="U4" s="81"/>
      <c r="V4" s="81"/>
      <c r="W4" s="81"/>
      <c r="X4" s="82"/>
      <c r="Y4" s="84" t="s">
        <v>53</v>
      </c>
      <c r="Z4" s="84"/>
      <c r="AA4" s="84"/>
      <c r="AB4" s="84"/>
      <c r="AC4" s="84"/>
      <c r="AD4" s="84"/>
      <c r="AE4" s="84"/>
      <c r="AF4" s="84"/>
      <c r="AG4" s="84"/>
      <c r="AH4" s="84"/>
      <c r="AI4" s="84"/>
      <c r="AJ4" s="84" t="s">
        <v>47</v>
      </c>
      <c r="AK4" s="84"/>
      <c r="AL4" s="84"/>
      <c r="AM4" s="84"/>
      <c r="AN4" s="84"/>
      <c r="AO4" s="84"/>
      <c r="AP4" s="84"/>
      <c r="AQ4" s="84"/>
      <c r="AR4" s="84"/>
      <c r="AS4" s="84"/>
      <c r="AT4" s="84"/>
      <c r="AU4" s="84" t="s">
        <v>28</v>
      </c>
      <c r="AV4" s="84"/>
      <c r="AW4" s="84"/>
      <c r="AX4" s="84"/>
      <c r="AY4" s="84"/>
      <c r="AZ4" s="84"/>
      <c r="BA4" s="84"/>
      <c r="BB4" s="84"/>
      <c r="BC4" s="84"/>
      <c r="BD4" s="84"/>
      <c r="BE4" s="84"/>
      <c r="BF4" s="84" t="s">
        <v>64</v>
      </c>
      <c r="BG4" s="84"/>
      <c r="BH4" s="84"/>
      <c r="BI4" s="84"/>
      <c r="BJ4" s="84"/>
      <c r="BK4" s="84"/>
      <c r="BL4" s="84"/>
      <c r="BM4" s="84"/>
      <c r="BN4" s="84"/>
      <c r="BO4" s="84"/>
      <c r="BP4" s="84"/>
      <c r="BQ4" s="84" t="s">
        <v>15</v>
      </c>
      <c r="BR4" s="84"/>
      <c r="BS4" s="84"/>
      <c r="BT4" s="84"/>
      <c r="BU4" s="84"/>
      <c r="BV4" s="84"/>
      <c r="BW4" s="84"/>
      <c r="BX4" s="84"/>
      <c r="BY4" s="84"/>
      <c r="BZ4" s="84"/>
      <c r="CA4" s="84"/>
      <c r="CB4" s="84" t="s">
        <v>63</v>
      </c>
      <c r="CC4" s="84"/>
      <c r="CD4" s="84"/>
      <c r="CE4" s="84"/>
      <c r="CF4" s="84"/>
      <c r="CG4" s="84"/>
      <c r="CH4" s="84"/>
      <c r="CI4" s="84"/>
      <c r="CJ4" s="84"/>
      <c r="CK4" s="84"/>
      <c r="CL4" s="84"/>
      <c r="CM4" s="84" t="s">
        <v>1</v>
      </c>
      <c r="CN4" s="84"/>
      <c r="CO4" s="84"/>
      <c r="CP4" s="84"/>
      <c r="CQ4" s="84"/>
      <c r="CR4" s="84"/>
      <c r="CS4" s="84"/>
      <c r="CT4" s="84"/>
      <c r="CU4" s="84"/>
      <c r="CV4" s="84"/>
      <c r="CW4" s="84"/>
      <c r="CX4" s="84" t="s">
        <v>65</v>
      </c>
      <c r="CY4" s="84"/>
      <c r="CZ4" s="84"/>
      <c r="DA4" s="84"/>
      <c r="DB4" s="84"/>
      <c r="DC4" s="84"/>
      <c r="DD4" s="84"/>
      <c r="DE4" s="84"/>
      <c r="DF4" s="84"/>
      <c r="DG4" s="84"/>
      <c r="DH4" s="84"/>
      <c r="DI4" s="84" t="s">
        <v>66</v>
      </c>
      <c r="DJ4" s="84"/>
      <c r="DK4" s="84"/>
      <c r="DL4" s="84"/>
      <c r="DM4" s="84"/>
      <c r="DN4" s="84"/>
      <c r="DO4" s="84"/>
      <c r="DP4" s="84"/>
      <c r="DQ4" s="84"/>
      <c r="DR4" s="84"/>
      <c r="DS4" s="84"/>
      <c r="DT4" s="84" t="s">
        <v>67</v>
      </c>
      <c r="DU4" s="84"/>
      <c r="DV4" s="84"/>
      <c r="DW4" s="84"/>
      <c r="DX4" s="84"/>
      <c r="DY4" s="84"/>
      <c r="DZ4" s="84"/>
      <c r="EA4" s="84"/>
      <c r="EB4" s="84"/>
      <c r="EC4" s="84"/>
      <c r="ED4" s="84"/>
      <c r="EE4" s="84" t="s">
        <v>68</v>
      </c>
      <c r="EF4" s="84"/>
      <c r="EG4" s="84"/>
      <c r="EH4" s="84"/>
      <c r="EI4" s="84"/>
      <c r="EJ4" s="84"/>
      <c r="EK4" s="84"/>
      <c r="EL4" s="84"/>
      <c r="EM4" s="84"/>
      <c r="EN4" s="84"/>
      <c r="EO4" s="84"/>
    </row>
    <row r="5" spans="1:148" x14ac:dyDescent="0.15">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46</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15">
      <c r="A6" s="14" t="s">
        <v>95</v>
      </c>
      <c r="B6" s="19">
        <f t="shared" ref="B6:X6" si="1">B7</f>
        <v>2024</v>
      </c>
      <c r="C6" s="19">
        <f t="shared" si="1"/>
        <v>442127</v>
      </c>
      <c r="D6" s="19">
        <f t="shared" si="1"/>
        <v>46</v>
      </c>
      <c r="E6" s="19">
        <f t="shared" si="1"/>
        <v>17</v>
      </c>
      <c r="F6" s="19">
        <f t="shared" si="1"/>
        <v>4</v>
      </c>
      <c r="G6" s="19">
        <f t="shared" si="1"/>
        <v>0</v>
      </c>
      <c r="H6" s="19" t="str">
        <f t="shared" si="1"/>
        <v>大分県　豊後大野市</v>
      </c>
      <c r="I6" s="19" t="str">
        <f t="shared" si="1"/>
        <v>法適用</v>
      </c>
      <c r="J6" s="19" t="str">
        <f t="shared" si="1"/>
        <v>下水道事業</v>
      </c>
      <c r="K6" s="19" t="str">
        <f t="shared" si="1"/>
        <v>特定環境保全公共下水道</v>
      </c>
      <c r="L6" s="19" t="str">
        <f t="shared" si="1"/>
        <v>D2</v>
      </c>
      <c r="M6" s="19" t="str">
        <f t="shared" si="1"/>
        <v>非設置</v>
      </c>
      <c r="N6" s="23" t="str">
        <f t="shared" si="1"/>
        <v>-</v>
      </c>
      <c r="O6" s="23">
        <f t="shared" si="1"/>
        <v>87.62</v>
      </c>
      <c r="P6" s="23">
        <f t="shared" si="1"/>
        <v>3.53</v>
      </c>
      <c r="Q6" s="23">
        <f t="shared" si="1"/>
        <v>98.27</v>
      </c>
      <c r="R6" s="23">
        <f t="shared" si="1"/>
        <v>3680</v>
      </c>
      <c r="S6" s="23">
        <f t="shared" si="1"/>
        <v>31998</v>
      </c>
      <c r="T6" s="23">
        <f t="shared" si="1"/>
        <v>603.14</v>
      </c>
      <c r="U6" s="23">
        <f t="shared" si="1"/>
        <v>53.05</v>
      </c>
      <c r="V6" s="23">
        <f t="shared" si="1"/>
        <v>1120</v>
      </c>
      <c r="W6" s="23">
        <f t="shared" si="1"/>
        <v>0.77</v>
      </c>
      <c r="X6" s="23">
        <f t="shared" si="1"/>
        <v>1454.55</v>
      </c>
      <c r="Y6" s="27">
        <f t="shared" ref="Y6:AH6" si="2">IF(Y7="",NA(),Y7)</f>
        <v>117.26</v>
      </c>
      <c r="Z6" s="27">
        <f t="shared" si="2"/>
        <v>112.04</v>
      </c>
      <c r="AA6" s="27">
        <f t="shared" si="2"/>
        <v>115.76</v>
      </c>
      <c r="AB6" s="27">
        <f t="shared" si="2"/>
        <v>104.02</v>
      </c>
      <c r="AC6" s="27">
        <f t="shared" si="2"/>
        <v>104.22</v>
      </c>
      <c r="AD6" s="27">
        <f t="shared" si="2"/>
        <v>105.78</v>
      </c>
      <c r="AE6" s="27">
        <f t="shared" si="2"/>
        <v>106.09</v>
      </c>
      <c r="AF6" s="27">
        <f t="shared" si="2"/>
        <v>106.44</v>
      </c>
      <c r="AG6" s="27">
        <f t="shared" si="2"/>
        <v>107.11</v>
      </c>
      <c r="AH6" s="27">
        <f t="shared" si="2"/>
        <v>106.38</v>
      </c>
      <c r="AI6" s="23" t="str">
        <f>IF(AI7="","",IF(AI7="-","【-】","【"&amp;SUBSTITUTE(TEXT(AI7,"#,##0.00"),"-","△")&amp;"】"))</f>
        <v>【105.07】</v>
      </c>
      <c r="AJ6" s="23">
        <f t="shared" ref="AJ6:AS6" si="3">IF(AJ7="",NA(),AJ7)</f>
        <v>0</v>
      </c>
      <c r="AK6" s="23">
        <f t="shared" si="3"/>
        <v>0</v>
      </c>
      <c r="AL6" s="23">
        <f t="shared" si="3"/>
        <v>0</v>
      </c>
      <c r="AM6" s="23">
        <f t="shared" si="3"/>
        <v>0</v>
      </c>
      <c r="AN6" s="23">
        <f t="shared" si="3"/>
        <v>0</v>
      </c>
      <c r="AO6" s="27">
        <f t="shared" si="3"/>
        <v>63.96</v>
      </c>
      <c r="AP6" s="27">
        <f t="shared" si="3"/>
        <v>69.42</v>
      </c>
      <c r="AQ6" s="27">
        <f t="shared" si="3"/>
        <v>72.86</v>
      </c>
      <c r="AR6" s="27">
        <f t="shared" si="3"/>
        <v>69.540000000000006</v>
      </c>
      <c r="AS6" s="27">
        <f t="shared" si="3"/>
        <v>70.63</v>
      </c>
      <c r="AT6" s="23" t="str">
        <f>IF(AT7="","",IF(AT7="-","【-】","【"&amp;SUBSTITUTE(TEXT(AT7,"#,##0.00"),"-","△")&amp;"】"))</f>
        <v>【63.54】</v>
      </c>
      <c r="AU6" s="27">
        <f t="shared" ref="AU6:BD6" si="4">IF(AU7="",NA(),AU7)</f>
        <v>85.87</v>
      </c>
      <c r="AV6" s="27">
        <f t="shared" si="4"/>
        <v>119.37</v>
      </c>
      <c r="AW6" s="27">
        <f t="shared" si="4"/>
        <v>150.99</v>
      </c>
      <c r="AX6" s="27">
        <f t="shared" si="4"/>
        <v>147.22</v>
      </c>
      <c r="AY6" s="27">
        <f t="shared" si="4"/>
        <v>145.5</v>
      </c>
      <c r="AZ6" s="27">
        <f t="shared" si="4"/>
        <v>44.24</v>
      </c>
      <c r="BA6" s="27">
        <f t="shared" si="4"/>
        <v>43.07</v>
      </c>
      <c r="BB6" s="27">
        <f t="shared" si="4"/>
        <v>45.42</v>
      </c>
      <c r="BC6" s="27">
        <f t="shared" si="4"/>
        <v>50.63</v>
      </c>
      <c r="BD6" s="27">
        <f t="shared" si="4"/>
        <v>53.28</v>
      </c>
      <c r="BE6" s="23" t="str">
        <f>IF(BE7="","",IF(BE7="-","【-】","【"&amp;SUBSTITUTE(TEXT(BE7,"#,##0.00"),"-","△")&amp;"】"))</f>
        <v>【50.90】</v>
      </c>
      <c r="BF6" s="23">
        <f t="shared" ref="BF6:BO6" si="5">IF(BF7="",NA(),BF7)</f>
        <v>0</v>
      </c>
      <c r="BG6" s="23">
        <f t="shared" si="5"/>
        <v>0</v>
      </c>
      <c r="BH6" s="23">
        <f t="shared" si="5"/>
        <v>0</v>
      </c>
      <c r="BI6" s="23">
        <f t="shared" si="5"/>
        <v>0</v>
      </c>
      <c r="BJ6" s="23">
        <f t="shared" si="5"/>
        <v>0</v>
      </c>
      <c r="BK6" s="27">
        <f t="shared" si="5"/>
        <v>1258.43</v>
      </c>
      <c r="BL6" s="27">
        <f t="shared" si="5"/>
        <v>1163.75</v>
      </c>
      <c r="BM6" s="27">
        <f t="shared" si="5"/>
        <v>1195.47</v>
      </c>
      <c r="BN6" s="27">
        <f t="shared" si="5"/>
        <v>1168.69</v>
      </c>
      <c r="BO6" s="27">
        <f t="shared" si="5"/>
        <v>1142.44</v>
      </c>
      <c r="BP6" s="23" t="str">
        <f>IF(BP7="","",IF(BP7="-","【-】","【"&amp;SUBSTITUTE(TEXT(BP7,"#,##0.00"),"-","△")&amp;"】"))</f>
        <v>【1,099.15】</v>
      </c>
      <c r="BQ6" s="27">
        <f t="shared" ref="BQ6:BZ6" si="6">IF(BQ7="",NA(),BQ7)</f>
        <v>74.84</v>
      </c>
      <c r="BR6" s="27">
        <f t="shared" si="6"/>
        <v>70.989999999999995</v>
      </c>
      <c r="BS6" s="27">
        <f t="shared" si="6"/>
        <v>77.05</v>
      </c>
      <c r="BT6" s="27">
        <f t="shared" si="6"/>
        <v>65.34</v>
      </c>
      <c r="BU6" s="27">
        <f t="shared" si="6"/>
        <v>57.79</v>
      </c>
      <c r="BV6" s="27">
        <f t="shared" si="6"/>
        <v>73.36</v>
      </c>
      <c r="BW6" s="27">
        <f t="shared" si="6"/>
        <v>72.599999999999994</v>
      </c>
      <c r="BX6" s="27">
        <f t="shared" si="6"/>
        <v>69.430000000000007</v>
      </c>
      <c r="BY6" s="27">
        <f t="shared" si="6"/>
        <v>70.709999999999994</v>
      </c>
      <c r="BZ6" s="27">
        <f t="shared" si="6"/>
        <v>66.63</v>
      </c>
      <c r="CA6" s="23" t="str">
        <f>IF(CA7="","",IF(CA7="-","【-】","【"&amp;SUBSTITUTE(TEXT(CA7,"#,##0.00"),"-","△")&amp;"】"))</f>
        <v>【72.92】</v>
      </c>
      <c r="CB6" s="27">
        <f t="shared" ref="CB6:CK6" si="7">IF(CB7="",NA(),CB7)</f>
        <v>248.23</v>
      </c>
      <c r="CC6" s="27">
        <f t="shared" si="7"/>
        <v>262.24</v>
      </c>
      <c r="CD6" s="27">
        <f t="shared" si="7"/>
        <v>241.07</v>
      </c>
      <c r="CE6" s="27">
        <f t="shared" si="7"/>
        <v>282.60000000000002</v>
      </c>
      <c r="CF6" s="27">
        <f t="shared" si="7"/>
        <v>320.26</v>
      </c>
      <c r="CG6" s="27">
        <f t="shared" si="7"/>
        <v>224.88</v>
      </c>
      <c r="CH6" s="27">
        <f t="shared" si="7"/>
        <v>228.64</v>
      </c>
      <c r="CI6" s="27">
        <f t="shared" si="7"/>
        <v>239.46</v>
      </c>
      <c r="CJ6" s="27">
        <f t="shared" si="7"/>
        <v>233.15</v>
      </c>
      <c r="CK6" s="27">
        <f t="shared" si="7"/>
        <v>252.17</v>
      </c>
      <c r="CL6" s="23" t="str">
        <f>IF(CL7="","",IF(CL7="-","【-】","【"&amp;SUBSTITUTE(TEXT(CL7,"#,##0.00"),"-","△")&amp;"】"))</f>
        <v>【225.78】</v>
      </c>
      <c r="CM6" s="27">
        <f t="shared" ref="CM6:CV6" si="8">IF(CM7="",NA(),CM7)</f>
        <v>44</v>
      </c>
      <c r="CN6" s="27">
        <f t="shared" si="8"/>
        <v>43.57</v>
      </c>
      <c r="CO6" s="27">
        <f t="shared" si="8"/>
        <v>44.14</v>
      </c>
      <c r="CP6" s="27">
        <f t="shared" si="8"/>
        <v>42.86</v>
      </c>
      <c r="CQ6" s="27">
        <f t="shared" si="8"/>
        <v>42.71</v>
      </c>
      <c r="CR6" s="27">
        <f t="shared" si="8"/>
        <v>42.4</v>
      </c>
      <c r="CS6" s="27">
        <f t="shared" si="8"/>
        <v>42.28</v>
      </c>
      <c r="CT6" s="27">
        <f t="shared" si="8"/>
        <v>41.06</v>
      </c>
      <c r="CU6" s="27">
        <f t="shared" si="8"/>
        <v>42.09</v>
      </c>
      <c r="CV6" s="27">
        <f t="shared" si="8"/>
        <v>42.15</v>
      </c>
      <c r="CW6" s="23" t="str">
        <f>IF(CW7="","",IF(CW7="-","【-】","【"&amp;SUBSTITUTE(TEXT(CW7,"#,##0.00"),"-","△")&amp;"】"))</f>
        <v>【43.17】</v>
      </c>
      <c r="CX6" s="27">
        <f t="shared" ref="CX6:DG6" si="9">IF(CX7="",NA(),CX7)</f>
        <v>85.39</v>
      </c>
      <c r="CY6" s="27">
        <f t="shared" si="9"/>
        <v>86.53</v>
      </c>
      <c r="CZ6" s="27">
        <f t="shared" si="9"/>
        <v>86.78</v>
      </c>
      <c r="DA6" s="27">
        <f t="shared" si="9"/>
        <v>87.2</v>
      </c>
      <c r="DB6" s="27">
        <f t="shared" si="9"/>
        <v>86.61</v>
      </c>
      <c r="DC6" s="27">
        <f t="shared" si="9"/>
        <v>84.19</v>
      </c>
      <c r="DD6" s="27">
        <f t="shared" si="9"/>
        <v>84.34</v>
      </c>
      <c r="DE6" s="27">
        <f t="shared" si="9"/>
        <v>84.34</v>
      </c>
      <c r="DF6" s="27">
        <f t="shared" si="9"/>
        <v>84.73</v>
      </c>
      <c r="DG6" s="27">
        <f t="shared" si="9"/>
        <v>84.21</v>
      </c>
      <c r="DH6" s="23" t="str">
        <f>IF(DH7="","",IF(DH7="-","【-】","【"&amp;SUBSTITUTE(TEXT(DH7,"#,##0.00"),"-","△")&amp;"】"))</f>
        <v>【86.31】</v>
      </c>
      <c r="DI6" s="27">
        <f t="shared" ref="DI6:DR6" si="10">IF(DI7="",NA(),DI7)</f>
        <v>4.3</v>
      </c>
      <c r="DJ6" s="27">
        <f t="shared" si="10"/>
        <v>8.6</v>
      </c>
      <c r="DK6" s="27">
        <f t="shared" si="10"/>
        <v>11.75</v>
      </c>
      <c r="DL6" s="27">
        <f t="shared" si="10"/>
        <v>14.87</v>
      </c>
      <c r="DM6" s="27">
        <f t="shared" si="10"/>
        <v>17.920000000000002</v>
      </c>
      <c r="DN6" s="27">
        <f t="shared" si="10"/>
        <v>21.36</v>
      </c>
      <c r="DO6" s="27">
        <f t="shared" si="10"/>
        <v>22.79</v>
      </c>
      <c r="DP6" s="27">
        <f t="shared" si="10"/>
        <v>24.8</v>
      </c>
      <c r="DQ6" s="27">
        <f t="shared" si="10"/>
        <v>26.77</v>
      </c>
      <c r="DR6" s="27">
        <f t="shared" si="10"/>
        <v>27.46</v>
      </c>
      <c r="DS6" s="23" t="str">
        <f>IF(DS7="","",IF(DS7="-","【-】","【"&amp;SUBSTITUTE(TEXT(DS7,"#,##0.00"),"-","△")&amp;"】"))</f>
        <v>【30.82】</v>
      </c>
      <c r="DT6" s="23">
        <f t="shared" ref="DT6:EC6" si="11">IF(DT7="",NA(),DT7)</f>
        <v>0</v>
      </c>
      <c r="DU6" s="23">
        <f t="shared" si="11"/>
        <v>0</v>
      </c>
      <c r="DV6" s="23">
        <f t="shared" si="11"/>
        <v>0</v>
      </c>
      <c r="DW6" s="23">
        <f t="shared" si="11"/>
        <v>0</v>
      </c>
      <c r="DX6" s="23">
        <f t="shared" si="11"/>
        <v>0</v>
      </c>
      <c r="DY6" s="27">
        <f t="shared" si="11"/>
        <v>0.01</v>
      </c>
      <c r="DZ6" s="27">
        <f t="shared" si="11"/>
        <v>0.01</v>
      </c>
      <c r="EA6" s="27">
        <f t="shared" si="11"/>
        <v>0.02</v>
      </c>
      <c r="EB6" s="27">
        <f t="shared" si="11"/>
        <v>7.0000000000000007E-2</v>
      </c>
      <c r="EC6" s="27">
        <f t="shared" si="11"/>
        <v>0.02</v>
      </c>
      <c r="ED6" s="23" t="str">
        <f>IF(ED7="","",IF(ED7="-","【-】","【"&amp;SUBSTITUTE(TEXT(ED7,"#,##0.00"),"-","△")&amp;"】"))</f>
        <v>【0.06】</v>
      </c>
      <c r="EE6" s="23">
        <f t="shared" ref="EE6:EN6" si="12">IF(EE7="",NA(),EE7)</f>
        <v>0</v>
      </c>
      <c r="EF6" s="23">
        <f t="shared" si="12"/>
        <v>0</v>
      </c>
      <c r="EG6" s="23">
        <f t="shared" si="12"/>
        <v>0</v>
      </c>
      <c r="EH6" s="23">
        <f t="shared" si="12"/>
        <v>0</v>
      </c>
      <c r="EI6" s="23">
        <f t="shared" si="12"/>
        <v>0</v>
      </c>
      <c r="EJ6" s="27">
        <f t="shared" si="12"/>
        <v>0.39</v>
      </c>
      <c r="EK6" s="27">
        <f t="shared" si="12"/>
        <v>0.1</v>
      </c>
      <c r="EL6" s="27">
        <f t="shared" si="12"/>
        <v>0.08</v>
      </c>
      <c r="EM6" s="27">
        <f t="shared" si="12"/>
        <v>0.06</v>
      </c>
      <c r="EN6" s="27">
        <f t="shared" si="12"/>
        <v>0.05</v>
      </c>
      <c r="EO6" s="23" t="str">
        <f>IF(EO7="","",IF(EO7="-","【-】","【"&amp;SUBSTITUTE(TEXT(EO7,"#,##0.00"),"-","△")&amp;"】"))</f>
        <v>【0.15】</v>
      </c>
    </row>
    <row r="7" spans="1:148" s="13" customFormat="1" x14ac:dyDescent="0.15">
      <c r="A7" s="14"/>
      <c r="B7" s="20">
        <v>2024</v>
      </c>
      <c r="C7" s="20">
        <v>442127</v>
      </c>
      <c r="D7" s="20">
        <v>46</v>
      </c>
      <c r="E7" s="20">
        <v>17</v>
      </c>
      <c r="F7" s="20">
        <v>4</v>
      </c>
      <c r="G7" s="20">
        <v>0</v>
      </c>
      <c r="H7" s="20" t="s">
        <v>96</v>
      </c>
      <c r="I7" s="20" t="s">
        <v>97</v>
      </c>
      <c r="J7" s="20" t="s">
        <v>98</v>
      </c>
      <c r="K7" s="20" t="s">
        <v>12</v>
      </c>
      <c r="L7" s="20" t="s">
        <v>99</v>
      </c>
      <c r="M7" s="20" t="s">
        <v>100</v>
      </c>
      <c r="N7" s="24" t="s">
        <v>101</v>
      </c>
      <c r="O7" s="24">
        <v>87.62</v>
      </c>
      <c r="P7" s="24">
        <v>3.53</v>
      </c>
      <c r="Q7" s="24">
        <v>98.27</v>
      </c>
      <c r="R7" s="24">
        <v>3680</v>
      </c>
      <c r="S7" s="24">
        <v>31998</v>
      </c>
      <c r="T7" s="24">
        <v>603.14</v>
      </c>
      <c r="U7" s="24">
        <v>53.05</v>
      </c>
      <c r="V7" s="24">
        <v>1120</v>
      </c>
      <c r="W7" s="24">
        <v>0.77</v>
      </c>
      <c r="X7" s="24">
        <v>1454.55</v>
      </c>
      <c r="Y7" s="24">
        <v>117.26</v>
      </c>
      <c r="Z7" s="24">
        <v>112.04</v>
      </c>
      <c r="AA7" s="24">
        <v>115.76</v>
      </c>
      <c r="AB7" s="24">
        <v>104.02</v>
      </c>
      <c r="AC7" s="24">
        <v>104.22</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85.87</v>
      </c>
      <c r="AV7" s="24">
        <v>119.37</v>
      </c>
      <c r="AW7" s="24">
        <v>150.99</v>
      </c>
      <c r="AX7" s="24">
        <v>147.22</v>
      </c>
      <c r="AY7" s="24">
        <v>145.5</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74.84</v>
      </c>
      <c r="BR7" s="24">
        <v>70.989999999999995</v>
      </c>
      <c r="BS7" s="24">
        <v>77.05</v>
      </c>
      <c r="BT7" s="24">
        <v>65.34</v>
      </c>
      <c r="BU7" s="24">
        <v>57.79</v>
      </c>
      <c r="BV7" s="24">
        <v>73.36</v>
      </c>
      <c r="BW7" s="24">
        <v>72.599999999999994</v>
      </c>
      <c r="BX7" s="24">
        <v>69.430000000000007</v>
      </c>
      <c r="BY7" s="24">
        <v>70.709999999999994</v>
      </c>
      <c r="BZ7" s="24">
        <v>66.63</v>
      </c>
      <c r="CA7" s="24">
        <v>72.92</v>
      </c>
      <c r="CB7" s="24">
        <v>248.23</v>
      </c>
      <c r="CC7" s="24">
        <v>262.24</v>
      </c>
      <c r="CD7" s="24">
        <v>241.07</v>
      </c>
      <c r="CE7" s="24">
        <v>282.60000000000002</v>
      </c>
      <c r="CF7" s="24">
        <v>320.26</v>
      </c>
      <c r="CG7" s="24">
        <v>224.88</v>
      </c>
      <c r="CH7" s="24">
        <v>228.64</v>
      </c>
      <c r="CI7" s="24">
        <v>239.46</v>
      </c>
      <c r="CJ7" s="24">
        <v>233.15</v>
      </c>
      <c r="CK7" s="24">
        <v>252.17</v>
      </c>
      <c r="CL7" s="24">
        <v>225.78</v>
      </c>
      <c r="CM7" s="24">
        <v>44</v>
      </c>
      <c r="CN7" s="24">
        <v>43.57</v>
      </c>
      <c r="CO7" s="24">
        <v>44.14</v>
      </c>
      <c r="CP7" s="24">
        <v>42.86</v>
      </c>
      <c r="CQ7" s="24">
        <v>42.71</v>
      </c>
      <c r="CR7" s="24">
        <v>42.4</v>
      </c>
      <c r="CS7" s="24">
        <v>42.28</v>
      </c>
      <c r="CT7" s="24">
        <v>41.06</v>
      </c>
      <c r="CU7" s="24">
        <v>42.09</v>
      </c>
      <c r="CV7" s="24">
        <v>42.15</v>
      </c>
      <c r="CW7" s="24">
        <v>43.17</v>
      </c>
      <c r="CX7" s="24">
        <v>85.39</v>
      </c>
      <c r="CY7" s="24">
        <v>86.53</v>
      </c>
      <c r="CZ7" s="24">
        <v>86.78</v>
      </c>
      <c r="DA7" s="24">
        <v>87.2</v>
      </c>
      <c r="DB7" s="24">
        <v>86.61</v>
      </c>
      <c r="DC7" s="24">
        <v>84.19</v>
      </c>
      <c r="DD7" s="24">
        <v>84.34</v>
      </c>
      <c r="DE7" s="24">
        <v>84.34</v>
      </c>
      <c r="DF7" s="24">
        <v>84.73</v>
      </c>
      <c r="DG7" s="24">
        <v>84.21</v>
      </c>
      <c r="DH7" s="24">
        <v>86.31</v>
      </c>
      <c r="DI7" s="24">
        <v>4.3</v>
      </c>
      <c r="DJ7" s="24">
        <v>8.6</v>
      </c>
      <c r="DK7" s="24">
        <v>11.75</v>
      </c>
      <c r="DL7" s="24">
        <v>14.87</v>
      </c>
      <c r="DM7" s="24">
        <v>17.920000000000002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Printed>2026-02-26T07:38:12Z</cp:lastPrinted>
  <dcterms:created xsi:type="dcterms:W3CDTF">2025-12-23T06:15:05Z</dcterms:created>
  <dcterms:modified xsi:type="dcterms:W3CDTF">2026-03-05T06:05:08Z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2026-02-26T07:02:34Z</vt:filetime>
  </property>
</Properties>
</file>