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12.豊後大野市\"/>
    </mc:Choice>
  </mc:AlternateContent>
  <xr:revisionPtr revIDLastSave="0" documentId="13_ncr:1_{86E5F457-FFCA-4A15-BC70-6905FBC4E836}" xr6:coauthVersionLast="47" xr6:coauthVersionMax="47" xr10:uidLastSave="{00000000-0000-0000-0000-000000000000}"/>
  <workbookProtection workbookAlgorithmName="SHA-512" workbookHashValue="+KtmwdnKqFwuX1e4Q9ZBsqBM6ul+5nxJqC1BvIUQuc6LAvBwG005gE44OkiRmll/hstc2S5hG0BfupQLHoAT6A==" workbookSaltValue="yObX175G2+xWcBVDXoTUpA==" workbookSpinCount="100000" lockStructure="1"/>
  <bookViews>
    <workbookView xWindow="-25845" yWindow="1095" windowWidth="23415" windowHeight="112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AT8" i="4" s="1"/>
  <c r="R6" i="5"/>
  <c r="AL8" i="4" s="1"/>
  <c r="Q6" i="5"/>
  <c r="P6" i="5"/>
  <c r="P10" i="4" s="1"/>
  <c r="O6" i="5"/>
  <c r="N6" i="5"/>
  <c r="M6" i="5"/>
  <c r="AD8" i="4" s="1"/>
  <c r="L6" i="5"/>
  <c r="W8" i="4" s="1"/>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BB10" i="4"/>
  <c r="W10" i="4"/>
  <c r="I10" i="4"/>
  <c r="B10" i="4"/>
  <c r="BB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<sst xmlns="http://schemas.openxmlformats.org/spreadsheetml/2006/main" count="228" uniqueCount="113">
  <si>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</si>
  <si>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</si>
  <si>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</si>
  <si>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</si>
  <si>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</si>
  <si>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</si>
  <si>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</si>
  <si>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</si>
  <si>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</si>
  <si>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</si>
  <si>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</si>
  <si>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</si>
  <si>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</si>
  <si>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</si>
  <si>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</si>
  <si>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</si>
  <si>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</si>
  <si>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</si>
  <si>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</si>
  <si>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</si>
  <si>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</si>
  <si>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</si>
  <si>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</si>
  <si>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</si>
  <si>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</si>
  <si>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</si>
  <si>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</si>
  <si>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</si>
  <si>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</si>
  <si>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</si>
  <si>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</si>
  <si>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</si>
  <si>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</si>
  <si>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</si>
  <si>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</si>
  <si>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</si>
  <si>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</si>
  <si>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</si>
  <si>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</si>
  <si>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</si>
  <si>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</si>
  <si>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</si>
  <si>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</si>
  <si>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</si>
  <si>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</si>
  <si>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</si>
  <si>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</si>
  <si>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</si>
  <si>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</si>
  <si>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</si>
  <si>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</si>
  <si>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</si>
  <si>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</si>
  <si>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</si>
  <si>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</si>
  <si>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</si>
  <si>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</si>
  <si>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</si>
  <si>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</si>
  <si>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</si>
  <si>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</si>
  <si>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</si>
  <si>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</si>
  <si>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</si>
  <si>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</si>
  <si>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</si>
  <si>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</si>
  <si>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</si>
  <si>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</si>
  <si>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</si>
  <si>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</si>
  <si>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</si>
  <si>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</si>
  <si>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</si>
  <si>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</si>
  <si>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</si>
  <si>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</si>
  <si>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</si>
  <si>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</si>
  <si>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</si>
  <si>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</si>
  <si>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</si>
  <si>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</si>
  <si>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</si>
  <si>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</si>
  <si>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</si>
  <si>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</si>
  <si>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</si>
  <si>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</si>
  <si>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</si>
  <si>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</si>
  <si>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</si>
  <si>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</si>
  <si>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豊後大野市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</si>
  <si>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</si>
  <si>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</si>
  <si>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</si>
  <si>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</si>
  <si>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</si>
  <si>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</si>
  <si>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</si>
  <si>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</si>
  <si>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</si>
  <si>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</si>
  <si>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</si>
  <si>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</si>
  <si>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</si>
  <si>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</si>
  <si>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</si>
  <si>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</si>
  <si>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有形固定資産のうち償却対象資産の減価償却がどの程度進んでいるかを表す指標。新浄水場建設により数値が低くなっているが、年々上昇していることから老朽化は進んでいる。
②『管路経年化率』・・・法定耐用年数を超えた管路延長の割合を表す指標。簡易水道を経営統合したことから経年化率が上昇している。計画的に更新していく必要がある。
③『管路更新率』・・・当該年度に更新した管路延長の割合を表す指標。平成３０年度に策定した施設更新計画により計画的に更新していく必要がある。</t>
    <phoneticPr fontId="4"/>
  </si>
  <si>
    <t>①『経常収支比率』・・・繰入金が減少したため100％を切っている。料金改定等の経営改善が必要である。
②『累積欠損金比率』・・・営業収益に対する累積欠損金の状況を表す指標。料金改定等の経営改善により解消し計画的に施設改良していく必要がある。
③『流動比率』・・・簡易水道を経営統合したことにより支出が増大し、流動資産が減少しているため比率が低下している。
④『企業債残高対給水収益比率』・・企業債現在高の減少により比率が低下してきている。
⑤『料金回収率』・・・給水に係る費用がどの程度給水収益で賄えているかを表した指標。100％を下回っているため料金改定が必要。
⑥『給水原価』・・・有収水量１㎥あたりについてどれだけの費用がかかっているかを表す指標。前年に比べ電気料や修繕費の高騰があり増加している。有収水量も減少傾向にあり、今後も原価が上昇することが見込まれる。
⑦『施設利用率』・・・配水能力に対する配水量の割合で、施設の利用状況を判断する指標。総配水量が減少したことから施設利用率は下がった。給水人口の減少が要因となっている。
⑧『有収率』・・・統合した簡易水道に経年化管路が多く更新工事等行っており配水量が減少したことから有収率は上昇した。</t>
    <rPh sb="16" eb="18">
      <t>ゲンショウ</t>
    </rPh>
    <rPh sb="27" eb="28">
      <t>キ</t>
    </rPh>
    <rPh sb="86" eb="90">
      <t>リョウキンカイテイ</t>
    </rPh>
    <rPh sb="90" eb="91">
      <t>トウ</t>
    </rPh>
    <rPh sb="92" eb="96">
      <t>ケイエイカイゼン</t>
    </rPh>
    <rPh sb="99" eb="101">
      <t>カイショウ</t>
    </rPh>
    <rPh sb="102" eb="105">
      <t>ケイカクテキ</t>
    </rPh>
    <rPh sb="106" eb="110">
      <t>シセツカイリョウ</t>
    </rPh>
    <rPh sb="114" eb="116">
      <t>ヒツヨウ</t>
    </rPh>
    <rPh sb="336" eb="339">
      <t>シュウゼンヒ</t>
    </rPh>
    <rPh sb="345" eb="347">
      <t>ゾウカ</t>
    </rPh>
    <rPh sb="357" eb="359">
      <t>ゲンショウ</t>
    </rPh>
    <rPh sb="359" eb="361">
      <t>ケイコウ</t>
    </rPh>
    <rPh sb="440" eb="442">
      <t>シセツ</t>
    </rPh>
    <rPh sb="442" eb="445">
      <t>リヨウリツ</t>
    </rPh>
    <rPh sb="446" eb="447">
      <t>サ</t>
    </rPh>
    <rPh sb="451" eb="455">
      <t>キュウスイジンコウ</t>
    </rPh>
    <rPh sb="456" eb="458">
      <t>ゲンショウ</t>
    </rPh>
    <rPh sb="459" eb="461">
      <t>ヨウイン</t>
    </rPh>
    <rPh sb="505" eb="508">
      <t>ハイスイリョウ</t>
    </rPh>
    <rPh sb="509" eb="511">
      <t>ゲンショウ</t>
    </rPh>
    <rPh sb="521" eb="523">
      <t>ジョウショウ</t>
    </rPh>
    <phoneticPr fontId="4"/>
  </si>
  <si>
    <t>令和７年度より料金改定を行い給水収益が増加見込みであるが、近年の急激な人口減少に伴い給水人口も比例して減少しておりサービス需要が低下している。一方、人件費の高騰等による委託料や修繕料の増大や動力費等の高騰により給水原価が高くなることが予想される。料金改定後の経営状況を注視し、次回の料金見直しに向け検討していく。また、施設についても年々老朽化が進んでおり経営戦略や短期事業実施計画に沿って施設更新を進めると共に、企業債や補助金を活用しながら更なる経営の健全化に向け取組む必要がある。</t>
    <rPh sb="29" eb="31">
      <t>キンネン</t>
    </rPh>
    <rPh sb="32" eb="34">
      <t>キュウゲキ</t>
    </rPh>
    <rPh sb="35" eb="39">
      <t>ジンコウゲンショウ</t>
    </rPh>
    <rPh sb="40" eb="41">
      <t>トモナ</t>
    </rPh>
    <rPh sb="42" eb="46">
      <t>キュウスイジンコウ</t>
    </rPh>
    <rPh sb="47" eb="49">
      <t>ヒレイ</t>
    </rPh>
    <rPh sb="51" eb="53">
      <t>ゲンショウ</t>
    </rPh>
    <rPh sb="61" eb="63">
      <t>ジュヨウ</t>
    </rPh>
    <rPh sb="64" eb="66">
      <t>テイカ</t>
    </rPh>
    <rPh sb="71" eb="73">
      <t>イッポウ</t>
    </rPh>
    <rPh sb="74" eb="77">
      <t>ジンケンヒ</t>
    </rPh>
    <rPh sb="78" eb="80">
      <t>コウトウ</t>
    </rPh>
    <rPh sb="80" eb="81">
      <t>トウ</t>
    </rPh>
    <rPh sb="84" eb="87">
      <t>イタクリョウ</t>
    </rPh>
    <rPh sb="88" eb="91">
      <t>シュウゼンリョウ</t>
    </rPh>
    <rPh sb="92" eb="94">
      <t>ゾウダイ</t>
    </rPh>
    <rPh sb="95" eb="98">
      <t>ドウリョクヒ</t>
    </rPh>
    <rPh sb="98" eb="99">
      <t>トウ</t>
    </rPh>
    <rPh sb="100" eb="102">
      <t>コウトウ</t>
    </rPh>
    <rPh sb="105" eb="109">
      <t>キュウスイゲンカ</t>
    </rPh>
    <rPh sb="110" eb="111">
      <t>タカ</t>
    </rPh>
    <rPh sb="117" eb="119">
      <t>ヨソウ</t>
    </rPh>
    <rPh sb="123" eb="128">
      <t>リョウキンカイテイゴ</t>
    </rPh>
    <rPh sb="129" eb="133">
      <t>ケイエイジョウキョウ</t>
    </rPh>
    <rPh sb="134" eb="136">
      <t>チュウシ</t>
    </rPh>
    <rPh sb="138" eb="140">
      <t>ジカイ</t>
    </rPh>
    <rPh sb="141" eb="145">
      <t>リョウキンミナオ</t>
    </rPh>
    <rPh sb="147" eb="148">
      <t>ム</t>
    </rPh>
    <rPh sb="149" eb="151">
      <t>ケントウ</t>
    </rPh>
    <rPh sb="159" eb="161">
      <t>シセツ</t>
    </rPh>
    <rPh sb="166" eb="168">
      <t>ネンネン</t>
    </rPh>
    <rPh sb="168" eb="171">
      <t>ロウキュウカ</t>
    </rPh>
    <rPh sb="172" eb="173">
      <t>スス</t>
    </rPh>
    <rPh sb="182" eb="190">
      <t>タンキジギョウジッシケイカク</t>
    </rPh>
    <rPh sb="206" eb="209">
      <t>キギョウサイ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</si>
</sst>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0.21</c:v>
                </c:pt>
                <c:pt idx="1">
                  <c:v>0.19</c:v>
                </c:pt>
                <c:pt idx="2">
                  <c:v>0.04</c:v>
                </c:pt>
                <c:pt idx="3">
                  <c:v>0.06</c:v>
                </c:pt>
                <c:pt idx="4">
                  <c:v>0.04</c:v>
                </c:pt>
              </c:numCache>
            </c:numRef>
          </c:val>
          <c:extLst>
            <c:ext xmlns:c16="http://schemas.microsoft.com/office/drawing/2014/chart" uri="{C3380CC4-5D6E-409C-BE32-E72D297353CC}">
              <c16:uniqueId val="{00000000-5409-4564-AC34-959E719CACE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5409-4564-AC34-959E719CACE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57.78</c:v>
                </c:pt>
                <c:pt idx="1">
                  <c:v>56.94</c:v>
                </c:pt>
                <c:pt idx="2">
                  <c:v>56.07</c:v>
                </c:pt>
                <c:pt idx="3">
                  <c:v>56.92</c:v>
                </c:pt>
                <c:pt idx="4">
                  <c:v>55.42</c:v>
                </c:pt>
              </c:numCache>
            </c:numRef>
          </c:val>
          <c:extLst>
            <c:ext xmlns:c16="http://schemas.microsoft.com/office/drawing/2014/chart" uri="{C3380CC4-5D6E-409C-BE32-E72D297353CC}">
              <c16:uniqueId val="{00000000-436B-48BC-A9F9-DAF34554FFD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436B-48BC-A9F9-DAF34554FFD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70.739999999999995</c:v>
                </c:pt>
                <c:pt idx="1">
                  <c:v>72.37</c:v>
                </c:pt>
                <c:pt idx="2">
                  <c:v>72.2</c:v>
                </c:pt>
                <c:pt idx="3">
                  <c:v>70.03</c:v>
                </c:pt>
                <c:pt idx="4">
                  <c:v>71.099999999999994</c:v>
                </c:pt>
              </c:numCache>
            </c:numRef>
          </c:val>
          <c:extLst>
            <c:ext xmlns:c16="http://schemas.microsoft.com/office/drawing/2014/chart" uri="{C3380CC4-5D6E-409C-BE32-E72D297353CC}">
              <c16:uniqueId val="{00000000-9AF7-4D43-BABE-9E5B3C421AD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9AF7-4D43-BABE-9E5B3C421AD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94.3</c:v>
                </c:pt>
                <c:pt idx="1">
                  <c:v>93.31</c:v>
                </c:pt>
                <c:pt idx="2">
                  <c:v>92.26</c:v>
                </c:pt>
                <c:pt idx="3">
                  <c:v>102.74</c:v>
                </c:pt>
                <c:pt idx="4">
                  <c:v>95.51</c:v>
                </c:pt>
              </c:numCache>
            </c:numRef>
          </c:val>
          <c:extLst>
            <c:ext xmlns:c16="http://schemas.microsoft.com/office/drawing/2014/chart" uri="{C3380CC4-5D6E-409C-BE32-E72D297353CC}">
              <c16:uniqueId val="{00000000-57EB-4288-A9B0-80ABAAE1F90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57EB-4288-A9B0-80ABAAE1F90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35.17</c:v>
                </c:pt>
                <c:pt idx="1">
                  <c:v>37.28</c:v>
                </c:pt>
                <c:pt idx="2">
                  <c:v>39.33</c:v>
                </c:pt>
                <c:pt idx="3">
                  <c:v>41.17</c:v>
                </c:pt>
                <c:pt idx="4">
                  <c:v>42.88</c:v>
                </c:pt>
              </c:numCache>
            </c:numRef>
          </c:val>
          <c:extLst>
            <c:ext xmlns:c16="http://schemas.microsoft.com/office/drawing/2014/chart" uri="{C3380CC4-5D6E-409C-BE32-E72D297353CC}">
              <c16:uniqueId val="{00000000-B49D-48A8-B081-C9DA5B424F8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B49D-48A8-B081-C9DA5B424F8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20.48</c:v>
                </c:pt>
                <c:pt idx="1">
                  <c:v>24.07</c:v>
                </c:pt>
                <c:pt idx="2">
                  <c:v>24.59</c:v>
                </c:pt>
                <c:pt idx="3">
                  <c:v>24.59</c:v>
                </c:pt>
                <c:pt idx="4">
                  <c:v>24.58</c:v>
                </c:pt>
              </c:numCache>
            </c:numRef>
          </c:val>
          <c:extLst>
            <c:ext xmlns:c16="http://schemas.microsoft.com/office/drawing/2014/chart" uri="{C3380CC4-5D6E-409C-BE32-E72D297353CC}">
              <c16:uniqueId val="{00000000-B6E2-4AFA-9F45-E81A3511F1C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B6E2-4AFA-9F45-E81A3511F1C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quot;-&quot;">
                  <c:v>7.97</c:v>
                </c:pt>
                <c:pt idx="1">
                  <c:v>0</c:v>
                </c:pt>
                <c:pt idx="2">
                  <c:v>0</c:v>
                </c:pt>
                <c:pt idx="3">
                  <c:v>0</c:v>
                </c:pt>
                <c:pt idx="4" formatCode="#,##0.00;&quot;△&quot;#,##0.00;&quot;-&quot;">
                  <c:v>0.44</c:v>
                </c:pt>
              </c:numCache>
            </c:numRef>
          </c:val>
          <c:extLst>
            <c:ext xmlns:c16="http://schemas.microsoft.com/office/drawing/2014/chart" uri="{C3380CC4-5D6E-409C-BE32-E72D297353CC}">
              <c16:uniqueId val="{00000000-FB80-46F4-B298-FE490E62C93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FB80-46F4-B298-FE490E62C93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214.42</c:v>
                </c:pt>
                <c:pt idx="1">
                  <c:v>217.1</c:v>
                </c:pt>
                <c:pt idx="2">
                  <c:v>205.64</c:v>
                </c:pt>
                <c:pt idx="3">
                  <c:v>190.93</c:v>
                </c:pt>
                <c:pt idx="4">
                  <c:v>168.25</c:v>
                </c:pt>
              </c:numCache>
            </c:numRef>
          </c:val>
          <c:extLst>
            <c:ext xmlns:c16="http://schemas.microsoft.com/office/drawing/2014/chart" uri="{C3380CC4-5D6E-409C-BE32-E72D297353CC}">
              <c16:uniqueId val="{00000000-6D3E-4604-AC05-E949F066C49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6D3E-4604-AC05-E949F066C49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808.98</c:v>
                </c:pt>
                <c:pt idx="1">
                  <c:v>758.95</c:v>
                </c:pt>
                <c:pt idx="2">
                  <c:v>733.48</c:v>
                </c:pt>
                <c:pt idx="3">
                  <c:v>710.06</c:v>
                </c:pt>
                <c:pt idx="4">
                  <c:v>687.28</c:v>
                </c:pt>
              </c:numCache>
            </c:numRef>
          </c:val>
          <c:extLst>
            <c:ext xmlns:c16="http://schemas.microsoft.com/office/drawing/2014/chart" uri="{C3380CC4-5D6E-409C-BE32-E72D297353CC}">
              <c16:uniqueId val="{00000000-5F75-4302-9E17-090B0E83A3E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5F75-4302-9E17-090B0E83A3E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79.650000000000006</c:v>
                </c:pt>
                <c:pt idx="1">
                  <c:v>78.97</c:v>
                </c:pt>
                <c:pt idx="2">
                  <c:v>77.680000000000007</c:v>
                </c:pt>
                <c:pt idx="3">
                  <c:v>80.290000000000006</c:v>
                </c:pt>
                <c:pt idx="4">
                  <c:v>78.2</c:v>
                </c:pt>
              </c:numCache>
            </c:numRef>
          </c:val>
          <c:extLst>
            <c:ext xmlns:c16="http://schemas.microsoft.com/office/drawing/2014/chart" uri="{C3380CC4-5D6E-409C-BE32-E72D297353CC}">
              <c16:uniqueId val="{00000000-BAE4-4A5A-A25E-4C70909EF3D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BAE4-4A5A-A25E-4C70909EF3D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196.88</c:v>
                </c:pt>
                <c:pt idx="1">
                  <c:v>198.7</c:v>
                </c:pt>
                <c:pt idx="2">
                  <c:v>202.39</c:v>
                </c:pt>
                <c:pt idx="3">
                  <c:v>196.03</c:v>
                </c:pt>
                <c:pt idx="4">
                  <c:v>201.5</c:v>
                </c:pt>
              </c:numCache>
            </c:numRef>
          </c:val>
          <c:extLst>
            <c:ext xmlns:c16="http://schemas.microsoft.com/office/drawing/2014/chart" uri="{C3380CC4-5D6E-409C-BE32-E72D297353CC}">
              <c16:uniqueId val="{00000000-0E8D-4FD7-882A-A73E0EBBA30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0E8D-4FD7-882A-A73E0EBBA30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大分県　豊後大野市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3"/>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5" t="s">
        <v>9</v>
      </c>
      <c r="BM7" s="76"/>
      <c r="BN7" s="76"/>
      <c r="BO7" s="76"/>
      <c r="BP7" s="76"/>
      <c r="BQ7" s="76"/>
      <c r="BR7" s="76"/>
      <c r="BS7" s="76"/>
      <c r="BT7" s="76"/>
      <c r="BU7" s="76"/>
      <c r="BV7" s="76"/>
      <c r="BW7" s="76"/>
      <c r="BX7" s="76"/>
      <c r="BY7" s="77"/>
    </row>
    <row r="8" spans="1:78" ht="18.75" customHeight="1" x14ac:dyDescent="0.15">
      <c r="A8" s="2"/>
      <c r="B8" s="68" t="str">
        <f>データ!$I$6</f>
        <v>法適用</v>
      </c>
      <c r="C8" s="69"/>
      <c r="D8" s="69"/>
      <c r="E8" s="69"/>
      <c r="F8" s="69"/>
      <c r="G8" s="69"/>
      <c r="H8" s="69"/>
      <c r="I8" s="68" t="str">
        <f>データ!$J$6</f>
        <v>水道事業</v>
      </c>
      <c r="J8" s="69"/>
      <c r="K8" s="69"/>
      <c r="L8" s="69"/>
      <c r="M8" s="69"/>
      <c r="N8" s="69"/>
      <c r="O8" s="70"/>
      <c r="P8" s="71" t="str">
        <f>データ!$K$6</f>
        <v>末端給水事業</v>
      </c>
      <c r="Q8" s="71"/>
      <c r="R8" s="71"/>
      <c r="S8" s="71"/>
      <c r="T8" s="71"/>
      <c r="U8" s="71"/>
      <c r="V8" s="71"/>
      <c r="W8" s="71" t="str">
        <f>データ!$L$6</f>
        <v>A6</v>
      </c>
      <c r="X8" s="71"/>
      <c r="Y8" s="71"/>
      <c r="Z8" s="71"/>
      <c r="AA8" s="71"/>
      <c r="AB8" s="71"/>
      <c r="AC8" s="71"/>
      <c r="AD8" s="71" t="str">
        <f>データ!$M$6</f>
        <v>非設置</v>
      </c>
      <c r="AE8" s="71"/>
      <c r="AF8" s="71"/>
      <c r="AG8" s="71"/>
      <c r="AH8" s="71"/>
      <c r="AI8" s="71"/>
      <c r="AJ8" s="71"/>
      <c r="AK8" s="2"/>
      <c r="AL8" s="62">
        <f>データ!$R$6</f>
        <v>31998</v>
      </c>
      <c r="AM8" s="62"/>
      <c r="AN8" s="62"/>
      <c r="AO8" s="62"/>
      <c r="AP8" s="62"/>
      <c r="AQ8" s="62"/>
      <c r="AR8" s="62"/>
      <c r="AS8" s="62"/>
      <c r="AT8" s="36">
        <f>データ!$S$6</f>
        <v>603.14</v>
      </c>
      <c r="AU8" s="37"/>
      <c r="AV8" s="37"/>
      <c r="AW8" s="37"/>
      <c r="AX8" s="37"/>
      <c r="AY8" s="37"/>
      <c r="AZ8" s="37"/>
      <c r="BA8" s="37"/>
      <c r="BB8" s="51">
        <f>データ!$T$6</f>
        <v>53.05</v>
      </c>
      <c r="BC8" s="51"/>
      <c r="BD8" s="51"/>
      <c r="BE8" s="51"/>
      <c r="BF8" s="51"/>
      <c r="BG8" s="51"/>
      <c r="BH8" s="51"/>
      <c r="BI8" s="51"/>
      <c r="BJ8" s="3"/>
      <c r="BK8" s="3"/>
      <c r="BL8" s="64" t="s">
        <v>10</v>
      </c>
      <c r="BM8" s="65"/>
      <c r="BN8" s="66" t="s">
        <v>11</v>
      </c>
      <c r="BO8" s="66"/>
      <c r="BP8" s="66"/>
      <c r="BQ8" s="66"/>
      <c r="BR8" s="66"/>
      <c r="BS8" s="66"/>
      <c r="BT8" s="66"/>
      <c r="BU8" s="66"/>
      <c r="BV8" s="66"/>
      <c r="BW8" s="66"/>
      <c r="BX8" s="66"/>
      <c r="BY8" s="67"/>
    </row>
    <row r="9" spans="1:78" ht="18.75" customHeight="1" x14ac:dyDescent="0.15">
      <c r="A9" s="2"/>
      <c r="B9" s="44" t="s">
        <v>12</v>
      </c>
      <c r="C9" s="45"/>
      <c r="D9" s="45"/>
      <c r="E9" s="45"/>
      <c r="F9" s="45"/>
      <c r="G9" s="45"/>
      <c r="H9" s="45"/>
      <c r="I9" s="44" t="s">
        <v>13</v>
      </c>
      <c r="J9" s="45"/>
      <c r="K9" s="45"/>
      <c r="L9" s="45"/>
      <c r="M9" s="45"/>
      <c r="N9" s="45"/>
      <c r="O9" s="63"/>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41.81</v>
      </c>
      <c r="J10" s="37"/>
      <c r="K10" s="37"/>
      <c r="L10" s="37"/>
      <c r="M10" s="37"/>
      <c r="N10" s="37"/>
      <c r="O10" s="61"/>
      <c r="P10" s="51">
        <f>データ!$P$6</f>
        <v>68.180000000000007</v>
      </c>
      <c r="Q10" s="51"/>
      <c r="R10" s="51"/>
      <c r="S10" s="51"/>
      <c r="T10" s="51"/>
      <c r="U10" s="51"/>
      <c r="V10" s="51"/>
      <c r="W10" s="62">
        <f>データ!$Q$6</f>
        <v>3200</v>
      </c>
      <c r="X10" s="62"/>
      <c r="Y10" s="62"/>
      <c r="Z10" s="62"/>
      <c r="AA10" s="62"/>
      <c r="AB10" s="62"/>
      <c r="AC10" s="62"/>
      <c r="AD10" s="2"/>
      <c r="AE10" s="2"/>
      <c r="AF10" s="2"/>
      <c r="AG10" s="2"/>
      <c r="AH10" s="2"/>
      <c r="AI10" s="2"/>
      <c r="AJ10" s="2"/>
      <c r="AK10" s="2"/>
      <c r="AL10" s="62">
        <f>データ!$U$6</f>
        <v>21618</v>
      </c>
      <c r="AM10" s="62"/>
      <c r="AN10" s="62"/>
      <c r="AO10" s="62"/>
      <c r="AP10" s="62"/>
      <c r="AQ10" s="62"/>
      <c r="AR10" s="62"/>
      <c r="AS10" s="62"/>
      <c r="AT10" s="36">
        <f>データ!$V$6</f>
        <v>99.2</v>
      </c>
      <c r="AU10" s="37"/>
      <c r="AV10" s="37"/>
      <c r="AW10" s="37"/>
      <c r="AX10" s="37"/>
      <c r="AY10" s="37"/>
      <c r="AZ10" s="37"/>
      <c r="BA10" s="37"/>
      <c r="BB10" s="51">
        <f>データ!$W$6</f>
        <v>217.92</v>
      </c>
      <c r="BC10" s="51"/>
      <c r="BD10" s="51"/>
      <c r="BE10" s="51"/>
      <c r="BF10" s="51"/>
      <c r="BG10" s="51"/>
      <c r="BH10" s="51"/>
      <c r="BI10" s="51"/>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pk4HdKtweMAv0LZV9q2Zj2MWrp/1UoFzFr4Z83fjvuGHt14DUzWUIxyRxt4UaBmaWoMkpTggQ19qKjHWhNp4A==" saltValue="A3S9nSoxJ9z+sdO/e3Iwn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442127</v>
      </c>
      <c r="D6" s="20">
        <f t="shared" si="3"/>
        <v>46</v>
      </c>
      <c r="E6" s="20">
        <f t="shared" si="3"/>
        <v>1</v>
      </c>
      <c r="F6" s="20">
        <f t="shared" si="3"/>
        <v>0</v>
      </c>
      <c r="G6" s="20">
        <f t="shared" si="3"/>
        <v>1</v>
      </c>
      <c r="H6" s="20" t="str">
        <f t="shared" si="3"/>
        <v>大分県　豊後大野市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41.81</v>
      </c>
      <c r="P6" s="21">
        <f t="shared" si="3"/>
        <v>68.180000000000007</v>
      </c>
      <c r="Q6" s="21">
        <f t="shared" si="3"/>
        <v>3200</v>
      </c>
      <c r="R6" s="21">
        <f t="shared" si="3"/>
        <v>31998</v>
      </c>
      <c r="S6" s="21">
        <f t="shared" si="3"/>
        <v>603.14</v>
      </c>
      <c r="T6" s="21">
        <f t="shared" si="3"/>
        <v>53.05</v>
      </c>
      <c r="U6" s="21">
        <f t="shared" si="3"/>
        <v>21618</v>
      </c>
      <c r="V6" s="21">
        <f t="shared" si="3"/>
        <v>99.2</v>
      </c>
      <c r="W6" s="21">
        <f t="shared" si="3"/>
        <v>217.92</v>
      </c>
      <c r="X6" s="22">
        <f>IF(X7="",NA(),X7)</f>
        <v>94.3</v>
      </c>
      <c r="Y6" s="22">
        <f t="shared" ref="Y6:AG6" si="4">IF(Y7="",NA(),Y7)</f>
        <v>93.31</v>
      </c>
      <c r="Z6" s="22">
        <f t="shared" si="4"/>
        <v>92.26</v>
      </c>
      <c r="AA6" s="22">
        <f t="shared" si="4"/>
        <v>102.74</v>
      </c>
      <c r="AB6" s="22">
        <f t="shared" si="4"/>
        <v>95.51</v>
      </c>
      <c r="AC6" s="22">
        <f t="shared" si="4"/>
        <v>108.35</v>
      </c>
      <c r="AD6" s="22">
        <f t="shared" si="4"/>
        <v>108.84</v>
      </c>
      <c r="AE6" s="22">
        <f t="shared" si="4"/>
        <v>105.92</v>
      </c>
      <c r="AF6" s="22">
        <f t="shared" si="4"/>
        <v>106.01</v>
      </c>
      <c r="AG6" s="22">
        <f t="shared" si="4"/>
        <v>103.74</v>
      </c>
      <c r="AH6" s="21" t="str">
        <f>IF(AH7="","",IF(AH7="-","【-】","【"&amp;SUBSTITUTE(TEXT(AH7,"#,##0.00"),"-","△")&amp;"】"))</f>
        <v>【107.26】</v>
      </c>
      <c r="AI6" s="22">
        <f>IF(AI7="",NA(),AI7)</f>
        <v>7.97</v>
      </c>
      <c r="AJ6" s="21">
        <f t="shared" ref="AJ6:AR6" si="5">IF(AJ7="",NA(),AJ7)</f>
        <v>0</v>
      </c>
      <c r="AK6" s="21">
        <f t="shared" si="5"/>
        <v>0</v>
      </c>
      <c r="AL6" s="21">
        <f t="shared" si="5"/>
        <v>0</v>
      </c>
      <c r="AM6" s="22">
        <f t="shared" si="5"/>
        <v>0.44</v>
      </c>
      <c r="AN6" s="22">
        <f t="shared" si="5"/>
        <v>3.98</v>
      </c>
      <c r="AO6" s="22">
        <f t="shared" si="5"/>
        <v>6.02</v>
      </c>
      <c r="AP6" s="22">
        <f t="shared" si="5"/>
        <v>7.78</v>
      </c>
      <c r="AQ6" s="22">
        <f t="shared" si="5"/>
        <v>9.59</v>
      </c>
      <c r="AR6" s="22">
        <f t="shared" si="5"/>
        <v>11.55</v>
      </c>
      <c r="AS6" s="21" t="str">
        <f>IF(AS7="","",IF(AS7="-","【-】","【"&amp;SUBSTITUTE(TEXT(AS7,"#,##0.00"),"-","△")&amp;"】"))</f>
        <v>【1.61】</v>
      </c>
      <c r="AT6" s="22">
        <f>IF(AT7="",NA(),AT7)</f>
        <v>214.42</v>
      </c>
      <c r="AU6" s="22">
        <f t="shared" ref="AU6:BC6" si="6">IF(AU7="",NA(),AU7)</f>
        <v>217.1</v>
      </c>
      <c r="AV6" s="22">
        <f t="shared" si="6"/>
        <v>205.64</v>
      </c>
      <c r="AW6" s="22">
        <f t="shared" si="6"/>
        <v>190.93</v>
      </c>
      <c r="AX6" s="22">
        <f t="shared" si="6"/>
        <v>168.25</v>
      </c>
      <c r="AY6" s="22">
        <f t="shared" si="6"/>
        <v>367.55</v>
      </c>
      <c r="AZ6" s="22">
        <f t="shared" si="6"/>
        <v>378.56</v>
      </c>
      <c r="BA6" s="22">
        <f t="shared" si="6"/>
        <v>364.46</v>
      </c>
      <c r="BB6" s="22">
        <f t="shared" si="6"/>
        <v>338.89</v>
      </c>
      <c r="BC6" s="22">
        <f t="shared" si="6"/>
        <v>352.34</v>
      </c>
      <c r="BD6" s="21" t="str">
        <f>IF(BD7="","",IF(BD7="-","【-】","【"&amp;SUBSTITUTE(TEXT(BD7,"#,##0.00"),"-","△")&amp;"】"))</f>
        <v>【239.69】</v>
      </c>
      <c r="BE6" s="22">
        <f>IF(BE7="",NA(),BE7)</f>
        <v>808.98</v>
      </c>
      <c r="BF6" s="22">
        <f t="shared" ref="BF6:BN6" si="7">IF(BF7="",NA(),BF7)</f>
        <v>758.95</v>
      </c>
      <c r="BG6" s="22">
        <f t="shared" si="7"/>
        <v>733.48</v>
      </c>
      <c r="BH6" s="22">
        <f t="shared" si="7"/>
        <v>710.06</v>
      </c>
      <c r="BI6" s="22">
        <f t="shared" si="7"/>
        <v>687.28</v>
      </c>
      <c r="BJ6" s="22">
        <f t="shared" si="7"/>
        <v>418.68</v>
      </c>
      <c r="BK6" s="22">
        <f t="shared" si="7"/>
        <v>395.68</v>
      </c>
      <c r="BL6" s="22">
        <f t="shared" si="7"/>
        <v>403.72</v>
      </c>
      <c r="BM6" s="22">
        <f t="shared" si="7"/>
        <v>400.21</v>
      </c>
      <c r="BN6" s="22">
        <f t="shared" si="7"/>
        <v>391.13</v>
      </c>
      <c r="BO6" s="21" t="str">
        <f>IF(BO7="","",IF(BO7="-","【-】","【"&amp;SUBSTITUTE(TEXT(BO7,"#,##0.00"),"-","△")&amp;"】"))</f>
        <v>【264.86】</v>
      </c>
      <c r="BP6" s="22">
        <f>IF(BP7="",NA(),BP7)</f>
        <v>79.650000000000006</v>
      </c>
      <c r="BQ6" s="22">
        <f t="shared" ref="BQ6:BY6" si="8">IF(BQ7="",NA(),BQ7)</f>
        <v>78.97</v>
      </c>
      <c r="BR6" s="22">
        <f t="shared" si="8"/>
        <v>77.680000000000007</v>
      </c>
      <c r="BS6" s="22">
        <f t="shared" si="8"/>
        <v>80.290000000000006</v>
      </c>
      <c r="BT6" s="22">
        <f t="shared" si="8"/>
        <v>78.2</v>
      </c>
      <c r="BU6" s="22">
        <f t="shared" si="8"/>
        <v>94.78</v>
      </c>
      <c r="BV6" s="22">
        <f t="shared" si="8"/>
        <v>97.59</v>
      </c>
      <c r="BW6" s="22">
        <f t="shared" si="8"/>
        <v>92.17</v>
      </c>
      <c r="BX6" s="22">
        <f t="shared" si="8"/>
        <v>92.83</v>
      </c>
      <c r="BY6" s="22">
        <f t="shared" si="8"/>
        <v>92.16</v>
      </c>
      <c r="BZ6" s="21" t="str">
        <f>IF(BZ7="","",IF(BZ7="-","【-】","【"&amp;SUBSTITUTE(TEXT(BZ7,"#,##0.00"),"-","△")&amp;"】"))</f>
        <v>【97.59】</v>
      </c>
      <c r="CA6" s="22">
        <f>IF(CA7="",NA(),CA7)</f>
        <v>196.88</v>
      </c>
      <c r="CB6" s="22">
        <f t="shared" ref="CB6:CJ6" si="9">IF(CB7="",NA(),CB7)</f>
        <v>198.7</v>
      </c>
      <c r="CC6" s="22">
        <f t="shared" si="9"/>
        <v>202.39</v>
      </c>
      <c r="CD6" s="22">
        <f t="shared" si="9"/>
        <v>196.03</v>
      </c>
      <c r="CE6" s="22">
        <f t="shared" si="9"/>
        <v>201.5</v>
      </c>
      <c r="CF6" s="22">
        <f t="shared" si="9"/>
        <v>181.3</v>
      </c>
      <c r="CG6" s="22">
        <f t="shared" si="9"/>
        <v>181.71</v>
      </c>
      <c r="CH6" s="22">
        <f t="shared" si="9"/>
        <v>188.51</v>
      </c>
      <c r="CI6" s="22">
        <f t="shared" si="9"/>
        <v>189.43</v>
      </c>
      <c r="CJ6" s="22">
        <f t="shared" si="9"/>
        <v>196.75</v>
      </c>
      <c r="CK6" s="21" t="str">
        <f>IF(CK7="","",IF(CK7="-","【-】","【"&amp;SUBSTITUTE(TEXT(CK7,"#,##0.00"),"-","△")&amp;"】"))</f>
        <v>【181.66】</v>
      </c>
      <c r="CL6" s="22">
        <f>IF(CL7="",NA(),CL7)</f>
        <v>57.78</v>
      </c>
      <c r="CM6" s="22">
        <f t="shared" ref="CM6:CU6" si="10">IF(CM7="",NA(),CM7)</f>
        <v>56.94</v>
      </c>
      <c r="CN6" s="22">
        <f t="shared" si="10"/>
        <v>56.07</v>
      </c>
      <c r="CO6" s="22">
        <f t="shared" si="10"/>
        <v>56.92</v>
      </c>
      <c r="CP6" s="22">
        <f t="shared" si="10"/>
        <v>55.42</v>
      </c>
      <c r="CQ6" s="22">
        <f t="shared" si="10"/>
        <v>55.89</v>
      </c>
      <c r="CR6" s="22">
        <f t="shared" si="10"/>
        <v>55.72</v>
      </c>
      <c r="CS6" s="22">
        <f t="shared" si="10"/>
        <v>55.31</v>
      </c>
      <c r="CT6" s="22">
        <f t="shared" si="10"/>
        <v>55.14</v>
      </c>
      <c r="CU6" s="22">
        <f t="shared" si="10"/>
        <v>54.99</v>
      </c>
      <c r="CV6" s="21" t="str">
        <f>IF(CV7="","",IF(CV7="-","【-】","【"&amp;SUBSTITUTE(TEXT(CV7,"#,##0.00"),"-","△")&amp;"】"))</f>
        <v>【60.21】</v>
      </c>
      <c r="CW6" s="22">
        <f>IF(CW7="",NA(),CW7)</f>
        <v>70.739999999999995</v>
      </c>
      <c r="CX6" s="22">
        <f t="shared" ref="CX6:DF6" si="11">IF(CX7="",NA(),CX7)</f>
        <v>72.37</v>
      </c>
      <c r="CY6" s="22">
        <f t="shared" si="11"/>
        <v>72.2</v>
      </c>
      <c r="CZ6" s="22">
        <f t="shared" si="11"/>
        <v>70.03</v>
      </c>
      <c r="DA6" s="22">
        <f t="shared" si="11"/>
        <v>71.099999999999994</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35.17</v>
      </c>
      <c r="DI6" s="22">
        <f t="shared" ref="DI6:DQ6" si="12">IF(DI7="",NA(),DI7)</f>
        <v>37.28</v>
      </c>
      <c r="DJ6" s="22">
        <f t="shared" si="12"/>
        <v>39.33</v>
      </c>
      <c r="DK6" s="22">
        <f t="shared" si="12"/>
        <v>41.17</v>
      </c>
      <c r="DL6" s="22">
        <f t="shared" si="12"/>
        <v>42.88</v>
      </c>
      <c r="DM6" s="22">
        <f t="shared" si="12"/>
        <v>50.63</v>
      </c>
      <c r="DN6" s="22">
        <f t="shared" si="12"/>
        <v>51.29</v>
      </c>
      <c r="DO6" s="22">
        <f t="shared" si="12"/>
        <v>52.2</v>
      </c>
      <c r="DP6" s="22">
        <f t="shared" si="12"/>
        <v>52.7</v>
      </c>
      <c r="DQ6" s="22">
        <f t="shared" si="12"/>
        <v>53.48</v>
      </c>
      <c r="DR6" s="21" t="str">
        <f>IF(DR7="","",IF(DR7="-","【-】","【"&amp;SUBSTITUTE(TEXT(DR7,"#,##0.00"),"-","△")&amp;"】"))</f>
        <v>【52.41】</v>
      </c>
      <c r="DS6" s="22">
        <f>IF(DS7="",NA(),DS7)</f>
        <v>20.48</v>
      </c>
      <c r="DT6" s="22">
        <f t="shared" ref="DT6:EB6" si="13">IF(DT7="",NA(),DT7)</f>
        <v>24.07</v>
      </c>
      <c r="DU6" s="22">
        <f t="shared" si="13"/>
        <v>24.59</v>
      </c>
      <c r="DV6" s="22">
        <f t="shared" si="13"/>
        <v>24.59</v>
      </c>
      <c r="DW6" s="22">
        <f t="shared" si="13"/>
        <v>24.58</v>
      </c>
      <c r="DX6" s="22">
        <f t="shared" si="13"/>
        <v>18.28</v>
      </c>
      <c r="DY6" s="22">
        <f t="shared" si="13"/>
        <v>19.61</v>
      </c>
      <c r="DZ6" s="22">
        <f t="shared" si="13"/>
        <v>20.73</v>
      </c>
      <c r="EA6" s="22">
        <f t="shared" si="13"/>
        <v>22.86</v>
      </c>
      <c r="EB6" s="22">
        <f t="shared" si="13"/>
        <v>24.31</v>
      </c>
      <c r="EC6" s="21" t="str">
        <f>IF(EC7="","",IF(EC7="-","【-】","【"&amp;SUBSTITUTE(TEXT(EC7,"#,##0.00"),"-","△")&amp;"】"))</f>
        <v>【26.78】</v>
      </c>
      <c r="ED6" s="22">
        <f>IF(ED7="",NA(),ED7)</f>
        <v>0.21</v>
      </c>
      <c r="EE6" s="22">
        <f t="shared" ref="EE6:EM6" si="14">IF(EE7="",NA(),EE7)</f>
        <v>0.19</v>
      </c>
      <c r="EF6" s="22">
        <f t="shared" si="14"/>
        <v>0.04</v>
      </c>
      <c r="EG6" s="22">
        <f t="shared" si="14"/>
        <v>0.06</v>
      </c>
      <c r="EH6" s="22">
        <f t="shared" si="14"/>
        <v>0.04</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442127</v>
      </c>
      <c r="D7" s="24">
        <v>46</v>
      </c>
      <c r="E7" s="24">
        <v>1</v>
      </c>
      <c r="F7" s="24">
        <v>0</v>
      </c>
      <c r="G7" s="24">
        <v>1</v>
      </c>
      <c r="H7" s="24" t="s">
        <v>93</v>
      </c>
      <c r="I7" s="24" t="s">
        <v>94</v>
      </c>
      <c r="J7" s="24" t="s">
        <v>95</v>
      </c>
      <c r="K7" s="24" t="s">
        <v>96</v>
      </c>
      <c r="L7" s="24" t="s">
        <v>97</v>
      </c>
      <c r="M7" s="24" t="s">
        <v>98</v>
      </c>
      <c r="N7" s="25" t="s">
        <v>99</v>
      </c>
      <c r="O7" s="25">
        <v>41.81</v>
      </c>
      <c r="P7" s="25">
        <v>68.180000000000007</v>
      </c>
      <c r="Q7" s="25">
        <v>3200</v>
      </c>
      <c r="R7" s="25">
        <v>31998</v>
      </c>
      <c r="S7" s="25">
        <v>603.14</v>
      </c>
      <c r="T7" s="25">
        <v>53.05</v>
      </c>
      <c r="U7" s="25">
        <v>21618</v>
      </c>
      <c r="V7" s="25">
        <v>99.2</v>
      </c>
      <c r="W7" s="25">
        <v>217.92</v>
      </c>
      <c r="X7" s="25">
        <v>94.3</v>
      </c>
      <c r="Y7" s="25">
        <v>93.31</v>
      </c>
      <c r="Z7" s="25">
        <v>92.26</v>
      </c>
      <c r="AA7" s="25">
        <v>102.74</v>
      </c>
      <c r="AB7" s="25">
        <v>95.51</v>
      </c>
      <c r="AC7" s="25">
        <v>108.35</v>
      </c>
      <c r="AD7" s="25">
        <v>108.84</v>
      </c>
      <c r="AE7" s="25">
        <v>105.92</v>
      </c>
      <c r="AF7" s="25">
        <v>106.01</v>
      </c>
      <c r="AG7" s="25">
        <v>103.74</v>
      </c>
      <c r="AH7" s="25">
        <v>107.26</v>
      </c>
      <c r="AI7" s="25">
        <v>7.97</v>
      </c>
      <c r="AJ7" s="25">
        <v>0</v>
      </c>
      <c r="AK7" s="25">
        <v>0</v>
      </c>
      <c r="AL7" s="25">
        <v>0</v>
      </c>
      <c r="AM7" s="25">
        <v>0.44</v>
      </c>
      <c r="AN7" s="25">
        <v>3.98</v>
      </c>
      <c r="AO7" s="25">
        <v>6.02</v>
      </c>
      <c r="AP7" s="25">
        <v>7.78</v>
      </c>
      <c r="AQ7" s="25">
        <v>9.59</v>
      </c>
      <c r="AR7" s="25">
        <v>11.55</v>
      </c>
      <c r="AS7" s="25">
        <v>1.61</v>
      </c>
      <c r="AT7" s="25">
        <v>214.42</v>
      </c>
      <c r="AU7" s="25">
        <v>217.1</v>
      </c>
      <c r="AV7" s="25">
        <v>205.64</v>
      </c>
      <c r="AW7" s="25">
        <v>190.93</v>
      </c>
      <c r="AX7" s="25">
        <v>168.25</v>
      </c>
      <c r="AY7" s="25">
        <v>367.55</v>
      </c>
      <c r="AZ7" s="25">
        <v>378.56</v>
      </c>
      <c r="BA7" s="25">
        <v>364.46</v>
      </c>
      <c r="BB7" s="25">
        <v>338.89</v>
      </c>
      <c r="BC7" s="25">
        <v>352.34</v>
      </c>
      <c r="BD7" s="25">
        <v>239.69</v>
      </c>
      <c r="BE7" s="25">
        <v>808.98</v>
      </c>
      <c r="BF7" s="25">
        <v>758.95</v>
      </c>
      <c r="BG7" s="25">
        <v>733.48</v>
      </c>
      <c r="BH7" s="25">
        <v>710.06</v>
      </c>
      <c r="BI7" s="25">
        <v>687.28</v>
      </c>
      <c r="BJ7" s="25">
        <v>418.68</v>
      </c>
      <c r="BK7" s="25">
        <v>395.68</v>
      </c>
      <c r="BL7" s="25">
        <v>403.72</v>
      </c>
      <c r="BM7" s="25">
        <v>400.21</v>
      </c>
      <c r="BN7" s="25">
        <v>391.13</v>
      </c>
      <c r="BO7" s="25">
        <v>264.86</v>
      </c>
      <c r="BP7" s="25">
        <v>79.650000000000006</v>
      </c>
      <c r="BQ7" s="25">
        <v>78.97</v>
      </c>
      <c r="BR7" s="25">
        <v>77.680000000000007</v>
      </c>
      <c r="BS7" s="25">
        <v>80.290000000000006</v>
      </c>
      <c r="BT7" s="25">
        <v>78.2</v>
      </c>
      <c r="BU7" s="25">
        <v>94.78</v>
      </c>
      <c r="BV7" s="25">
        <v>97.59</v>
      </c>
      <c r="BW7" s="25">
        <v>92.17</v>
      </c>
      <c r="BX7" s="25">
        <v>92.83</v>
      </c>
      <c r="BY7" s="25">
        <v>92.16</v>
      </c>
      <c r="BZ7" s="25">
        <v>97.59</v>
      </c>
      <c r="CA7" s="25">
        <v>196.88</v>
      </c>
      <c r="CB7" s="25">
        <v>198.7</v>
      </c>
      <c r="CC7" s="25">
        <v>202.39</v>
      </c>
      <c r="CD7" s="25">
        <v>196.03</v>
      </c>
      <c r="CE7" s="25">
        <v>201.5</v>
      </c>
      <c r="CF7" s="25">
        <v>181.3</v>
      </c>
      <c r="CG7" s="25">
        <v>181.71</v>
      </c>
      <c r="CH7" s="25">
        <v>188.51</v>
      </c>
      <c r="CI7" s="25">
        <v>189.43</v>
      </c>
      <c r="CJ7" s="25">
        <v>196.75</v>
      </c>
      <c r="CK7" s="25">
        <v>181.66</v>
      </c>
      <c r="CL7" s="25">
        <v>57.78</v>
      </c>
      <c r="CM7" s="25">
        <v>56.94</v>
      </c>
      <c r="CN7" s="25">
        <v>56.07</v>
      </c>
      <c r="CO7" s="25">
        <v>56.92</v>
      </c>
      <c r="CP7" s="25">
        <v>55.42</v>
      </c>
      <c r="CQ7" s="25">
        <v>55.89</v>
      </c>
      <c r="CR7" s="25">
        <v>55.72</v>
      </c>
      <c r="CS7" s="25">
        <v>55.31</v>
      </c>
      <c r="CT7" s="25">
        <v>55.14</v>
      </c>
      <c r="CU7" s="25">
        <v>54.99</v>
      </c>
      <c r="CV7" s="25">
        <v>60.21</v>
      </c>
      <c r="CW7" s="25">
        <v>70.739999999999995</v>
      </c>
      <c r="CX7" s="25">
        <v>72.37</v>
      </c>
      <c r="CY7" s="25">
        <v>72.2</v>
      </c>
      <c r="CZ7" s="25">
        <v>70.03</v>
      </c>
      <c r="DA7" s="25">
        <v>71.099999999999994</v>
      </c>
      <c r="DB7" s="25">
        <v>81.27</v>
      </c>
      <c r="DC7" s="25">
        <v>81.260000000000005</v>
      </c>
      <c r="DD7" s="25">
        <v>80.36</v>
      </c>
      <c r="DE7" s="25">
        <v>80.13</v>
      </c>
      <c r="DF7" s="25">
        <v>79.34</v>
      </c>
      <c r="DG7" s="25">
        <v>89.21</v>
      </c>
      <c r="DH7" s="25">
        <v>35.17</v>
      </c>
      <c r="DI7" s="25">
        <v>37.28</v>
      </c>
      <c r="DJ7" s="25">
        <v>39.33</v>
      </c>
      <c r="DK7" s="25">
        <v>41.17</v>
      </c>
      <c r="DL7" s="25">
        <v>42.88</v>
      </c>
      <c r="DM7" s="25">
        <v>50.63</v>
      </c>
      <c r="DN7" s="25">
        <v>51.29</v>
      </c>
      <c r="DO7" s="25">
        <v>52.2</v>
      </c>
      <c r="DP7" s="25">
        <v>52.7</v>
      </c>
      <c r="DQ7" s="25">
        <v>53.48</v>
      </c>
      <c r="DR7" s="25">
        <v>52.41</v>
      </c>
      <c r="DS7" s="25">
        <v>20.48</v>
      </c>
      <c r="DT7" s="25">
        <v>24.07</v>
      </c>
      <c r="DU7" s="25">
        <v>24.59</v>
      </c>
      <c r="DV7" s="25">
        <v>24.59</v>
      </c>
      <c r="DW7" s="25">
        <v>24.58</v>
      </c>
      <c r="DX7" s="25">
        <v>18.28</v>
      </c>
      <c r="DY7" s="25">
        <v>19.61</v>
      </c>
      <c r="DZ7" s="25">
        <v>20.73</v>
      </c>
      <c r="EA7" s="25">
        <v>22.86</v>
      </c>
      <c r="EB7" s="25">
        <v>24.31</v>
      </c>
      <c r="EC7" s="25">
        <v>26.78</v>
      </c>
      <c r="ED7" s="25">
        <v>0.21</v>
      </c>
      <c r="EE7" s="25">
        <v>0.19</v>
      </c>
      <c r="EF7" s="25">
        <v>0.04</v>
      </c>
      <c r="EG7" s="25">
        <v>0.06</v>
      </c>
      <c r="EH7" s="25">
        <v>0.04</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2026-02-25T02:17:32Z</cp:lastPrinted>
  <dcterms:created xsi:type="dcterms:W3CDTF">2025-12-12T09:24:37Z</dcterms:created>
  <dcterms:modified xsi:type="dcterms:W3CDTF">2026-02-25T02:17:37Z</dcterms:modified>
  <cp:category/>
</cp:coreProperties>
</file>