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0.杵築市\"/>
    </mc:Choice>
  </mc:AlternateContent>
  <xr:revisionPtr revIDLastSave="0" documentId="13_ncr:1_{159F5788-91F7-4D02-BF39-8F52272BEBA8}" xr6:coauthVersionLast="47" xr6:coauthVersionMax="47" xr10:uidLastSave="{00000000-0000-0000-0000-000000000000}"/>
  <workbookProtection workbookAlgorithmName="SHA-512" workbookHashValue="kX3/zRSvZjavHYjryBNJsv+hS81lru5NQV0vtutpq/yCQv2WsfX+1F+62JjHLNiJSelgWz2cBApuFofUQteKCg==" workbookSaltValue="3GeIuFVTRHWmGiTOWstyEw=="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G85" i="4"/>
  <c r="F85" i="4"/>
  <c r="E85" i="4"/>
  <c r="AL10" i="4"/>
  <c r="AD10" i="4"/>
  <c r="B10" i="4"/>
  <c r="AD8" i="4"/>
  <c r="I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<sst xmlns="http://schemas.openxmlformats.org/spreadsheetml/2006/main" count="231" uniqueCount="115">
  <si>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</si>
  <si>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</si>
  <si>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</si>
  <si>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</si>
  <si>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</si>
  <si>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</si>
  <si>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</si>
  <si>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</si>
  <si>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</si>
  <si>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</si>
  <si>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</si>
  <si>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</si>
  <si>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</si>
  <si>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</si>
  <si>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</si>
  <si>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</si>
  <si>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</si>
  <si>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</si>
  <si>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</si>
  <si>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</si>
  <si>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</si>
  <si>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</si>
  <si>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</si>
  <si>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</si>
  <si>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</si>
  <si>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</si>
  <si>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</si>
  <si>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</si>
  <si>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</si>
  <si>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</si>
  <si>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</si>
  <si>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</si>
  <si>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</si>
  <si>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</si>
  <si>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</si>
  <si>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</si>
  <si>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</si>
  <si>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</si>
  <si>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</si>
  <si>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</si>
  <si>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</si>
  <si>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</si>
  <si>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</si>
  <si>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</si>
  <si>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</si>
  <si>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</si>
  <si>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</si>
  <si>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</si>
  <si>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</si>
  <si>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</si>
  <si>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</si>
  <si>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</si>
  <si>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</si>
  <si>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</si>
  <si>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</si>
  <si>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</si>
  <si>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</si>
  <si>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</si>
  <si>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</si>
  <si>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</si>
  <si>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</si>
  <si>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</si>
  <si>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</si>
  <si>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</si>
  <si>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</si>
  <si>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</si>
  <si>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</si>
  <si>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</si>
  <si>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</si>
  <si>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</si>
  <si>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</si>
  <si>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</si>
  <si>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</si>
  <si>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</si>
  <si>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</si>
  <si>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</si>
  <si>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</si>
  <si>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</si>
  <si>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</si>
  <si>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</si>
  <si>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</si>
  <si>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</si>
  <si>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</si>
  <si>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</si>
  <si>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</si>
  <si>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</si>
  <si>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</si>
  <si>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</si>
  <si>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</si>
  <si>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</si>
  <si>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</si>
  <si>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</si>
  <si>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</si>
  <si>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</si>
  <si>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</si>
  <si>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</si>
  <si>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杵築市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</si>
  <si>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</si>
  <si>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</si>
  <si>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</si>
  <si>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</si>
  <si>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</si>
  <si>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</si>
  <si>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</si>
  <si>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</si>
  <si>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</si>
  <si>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</si>
  <si>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</si>
  <si>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</si>
  <si>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</si>
  <si>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</si>
  <si>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</si>
  <si>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令和2年度から企業会計に移行したが、減価償却累計額はゼロからの積み上げとなるため、類似団体平均を大きく下回る値で推移しているが、供用開始から20年以上が経過し、施設の老朽化が進んできているため、ストックマネジメント計画を策定し計画的に改築更新を行っている。
②③管渠の耐用年数（50年）は経過していないが、下水道施設のライフサイクルコストの最小化や計画的な予防保全による安全性の確保のため、ストックマネジメント計画を策定し運用している。</t>
    <phoneticPr fontId="4"/>
  </si>
  <si>
    <t>①100％を上回ってはいるが、類似団体平均を下回っているため更なる収入確保と経費削減を図る必要がある。
③決算時点における未収未払残高によって大きく数値が変動してしまう部分はあるが、本市では流動負債の大部分を占める企業債の償還を一般会計からの繰入金に大きく依存しており、内部留保資金が著しく少ないことが流動比率の低い要因となっているため、更なる収入確保等により内部留保資金を増やしていく必要がある。
④計画区域内の汚水事業の整備がほぼ完了したことや、供用開始時の企業債の償還が完了してきていることに伴い数値は横ばいで推移しているが、供用開始から20年以上が経過し施設の老朽化が進んできているため、今後はストックマネジメント計画に基づき、適正な規模で企業債を活用しながら計画的な改築更新を行っていく必要がある。
⑤下水道事業計画の更新に係る委託費の増により前年度から大幅に数値が悪化する結果となったが、引き続き収支改善のための取り組みを行っていく。
⑥委託費の増等により前年度から大きく増加する結果となっており、今後は人口減少による収入減も見込まれるため、引き続き経費削減に努める必要がある。
⑦⑧類似団体平均を大きく下回っている状況であり、今後は人口減少による収入減も想定されるため、引き続き接続率向上のための取り組みを行っていく必要がある。</t>
    <rPh sb="254" eb="255">
      <t>ヨコ</t>
    </rPh>
    <rPh sb="258" eb="260">
      <t>スイイ</t>
    </rPh>
    <rPh sb="318" eb="320">
      <t>テキセイ</t>
    </rPh>
    <rPh sb="321" eb="323">
      <t>キボ</t>
    </rPh>
    <rPh sb="356" eb="363">
      <t>ゲスイドウジギョウケイカク</t>
    </rPh>
    <rPh sb="364" eb="366">
      <t>コウシン</t>
    </rPh>
    <rPh sb="367" eb="368">
      <t>カカ</t>
    </rPh>
    <rPh sb="369" eb="372">
      <t>イタクヒ</t>
    </rPh>
    <rPh sb="373" eb="374">
      <t>ゾウ</t>
    </rPh>
    <rPh sb="377" eb="380">
      <t>ゼンネンド</t>
    </rPh>
    <rPh sb="382" eb="384">
      <t>オオハバ</t>
    </rPh>
    <rPh sb="385" eb="387">
      <t>スウチ</t>
    </rPh>
    <rPh sb="388" eb="390">
      <t>アッカ</t>
    </rPh>
    <rPh sb="392" eb="394">
      <t>ケッカ</t>
    </rPh>
    <rPh sb="417" eb="418">
      <t>ツト</t>
    </rPh>
    <rPh sb="425" eb="428">
      <t>イタクヒ</t>
    </rPh>
    <rPh sb="429" eb="430">
      <t>ゾウ</t>
    </rPh>
    <rPh sb="430" eb="431">
      <t>ナド</t>
    </rPh>
    <rPh sb="434" eb="437">
      <t>ゼンネンド</t>
    </rPh>
    <rPh sb="439" eb="440">
      <t>オオ</t>
    </rPh>
    <rPh sb="442" eb="444">
      <t>ゾウカ</t>
    </rPh>
    <rPh sb="446" eb="448">
      <t>ケッカ</t>
    </rPh>
    <phoneticPr fontId="4"/>
  </si>
  <si>
    <t>施設利用率が低く、経費回収率も100％を下回っているため、更なる経営改善を図る必要がある。要因の一つとして水洗化率が低いことが挙げられることから、接続率の向上に努めるとともに、昨今の物価高騰に伴う維持管理費等の増や更なる人口減少に伴う使用料収入の減に対応していくためにも、適切な水準への使用料の見直しを定期的に行うことで収入確保に努める必要がある。
老朽化対策としては、ストックマネジメント計画に基づき、施設の計画的な改築更新を行うことでライフサイクルコストの最小化や平準化を図り、適正な施設管理に努めるとともに、人材確保が困難となってきている技術職員の確保及び育成に努めていく。</t>
    <rPh sb="88" eb="90">
      <t>サッコン</t>
    </rPh>
    <rPh sb="96" eb="97">
      <t>トモナ</t>
    </rPh>
    <rPh sb="98" eb="103">
      <t>イジカンリヒ</t>
    </rPh>
    <rPh sb="103" eb="104">
      <t>ナド</t>
    </rPh>
    <rPh sb="105" eb="106">
      <t>ゾウ</t>
    </rPh>
    <rPh sb="107" eb="108">
      <t>サラ</t>
    </rPh>
    <rPh sb="110" eb="112">
      <t>ジンコウ</t>
    </rPh>
    <rPh sb="112" eb="114">
      <t>ゲンショウ</t>
    </rPh>
    <rPh sb="115" eb="116">
      <t>トモナ</t>
    </rPh>
    <rPh sb="117" eb="122">
      <t>シヨウリョウシュウニュウ</t>
    </rPh>
    <rPh sb="123" eb="124">
      <t>ゲン</t>
    </rPh>
    <rPh sb="125" eb="127">
      <t>タイオウ</t>
    </rPh>
    <rPh sb="151" eb="154">
      <t>テイキテキ</t>
    </rPh>
    <rPh sb="257" eb="261">
      <t>ジンザイカクホ</t>
    </rPh>
    <rPh sb="262" eb="264">
      <t>コンナン</t>
    </rPh>
    <rPh sb="272" eb="276">
      <t>ギジュツショクイン</t>
    </rPh>
    <rPh sb="277" eb="279">
      <t>カクホ</t>
    </rPh>
    <rPh sb="279" eb="280">
      <t>オヨ</t>
    </rPh>
    <rPh sb="281" eb="283">
      <t>イクセイ</t>
    </rPh>
    <rPh sb="284" eb="28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</si>
</sst>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92-440D-85D8-835994BA11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6492-440D-85D8-835994BA11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34.020000000000003</c:v>
                </c:pt>
                <c:pt idx="1">
                  <c:v>34.049999999999997</c:v>
                </c:pt>
                <c:pt idx="2">
                  <c:v>34.17</c:v>
                </c:pt>
                <c:pt idx="3">
                  <c:v>34.29</c:v>
                </c:pt>
                <c:pt idx="4">
                  <c:v>34.83</c:v>
                </c:pt>
              </c:numCache>
            </c:numRef>
          </c:val>
          <c:extLst>
            <c:ext xmlns:c16="http://schemas.microsoft.com/office/drawing/2014/chart" uri="{C3380CC4-5D6E-409C-BE32-E72D297353CC}">
              <c16:uniqueId val="{00000000-9A8F-47A0-9BC3-2E743474FA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9A8F-47A0-9BC3-2E743474FA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66.48</c:v>
                </c:pt>
                <c:pt idx="1">
                  <c:v>67.650000000000006</c:v>
                </c:pt>
                <c:pt idx="2">
                  <c:v>69.66</c:v>
                </c:pt>
                <c:pt idx="3">
                  <c:v>67.989999999999995</c:v>
                </c:pt>
                <c:pt idx="4">
                  <c:v>69.040000000000006</c:v>
                </c:pt>
              </c:numCache>
            </c:numRef>
          </c:val>
          <c:extLst>
            <c:ext xmlns:c16="http://schemas.microsoft.com/office/drawing/2014/chart" uri="{C3380CC4-5D6E-409C-BE32-E72D297353CC}">
              <c16:uniqueId val="{00000000-9DD0-44CE-86FB-32A873AEB2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9DD0-44CE-86FB-32A873AEB2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99.11</c:v>
                </c:pt>
                <c:pt idx="1">
                  <c:v>101.56</c:v>
                </c:pt>
                <c:pt idx="2">
                  <c:v>100.04</c:v>
                </c:pt>
                <c:pt idx="3">
                  <c:v>100.09</c:v>
                </c:pt>
                <c:pt idx="4">
                  <c:v>100.11</c:v>
                </c:pt>
              </c:numCache>
            </c:numRef>
          </c:val>
          <c:extLst>
            <c:ext xmlns:c16="http://schemas.microsoft.com/office/drawing/2014/chart" uri="{C3380CC4-5D6E-409C-BE32-E72D297353CC}">
              <c16:uniqueId val="{00000000-1BB9-44E7-AEB0-5718E817E5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1BB9-44E7-AEB0-5718E817E5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c:v>
                </c:pt>
                <c:pt idx="1">
                  <c:v>6.57</c:v>
                </c:pt>
                <c:pt idx="2">
                  <c:v>9.84</c:v>
                </c:pt>
                <c:pt idx="3">
                  <c:v>12.61</c:v>
                </c:pt>
                <c:pt idx="4">
                  <c:v>15.72</c:v>
                </c:pt>
              </c:numCache>
            </c:numRef>
          </c:val>
          <c:extLst>
            <c:ext xmlns:c16="http://schemas.microsoft.com/office/drawing/2014/chart" uri="{C3380CC4-5D6E-409C-BE32-E72D297353CC}">
              <c16:uniqueId val="{00000000-ECBA-4374-9D37-00F55BFFC3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ECBA-4374-9D37-00F55BFFC3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55-403B-B015-7462D15BB26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0955-403B-B015-7462D15BB26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A7-41F3-A018-F534701EFD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B0A7-41F3-A018-F534701EFD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12.86</c:v>
                </c:pt>
                <c:pt idx="1">
                  <c:v>16.7</c:v>
                </c:pt>
                <c:pt idx="2">
                  <c:v>23.21</c:v>
                </c:pt>
                <c:pt idx="3">
                  <c:v>37.130000000000003</c:v>
                </c:pt>
                <c:pt idx="4">
                  <c:v>15.04</c:v>
                </c:pt>
              </c:numCache>
            </c:numRef>
          </c:val>
          <c:extLst>
            <c:ext xmlns:c16="http://schemas.microsoft.com/office/drawing/2014/chart" uri="{C3380CC4-5D6E-409C-BE32-E72D297353CC}">
              <c16:uniqueId val="{00000000-9B2B-41A7-9624-7ED0527A10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9B2B-41A7-9624-7ED0527A10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2204.88</c:v>
                </c:pt>
                <c:pt idx="1">
                  <c:v>2094.0500000000002</c:v>
                </c:pt>
                <c:pt idx="2">
                  <c:v>2024.27</c:v>
                </c:pt>
                <c:pt idx="3">
                  <c:v>1898.86</c:v>
                </c:pt>
                <c:pt idx="4">
                  <c:v>2040.85</c:v>
                </c:pt>
              </c:numCache>
            </c:numRef>
          </c:val>
          <c:extLst>
            <c:ext xmlns:c16="http://schemas.microsoft.com/office/drawing/2014/chart" uri="{C3380CC4-5D6E-409C-BE32-E72D297353CC}">
              <c16:uniqueId val="{00000000-9271-47E6-8F1F-D7F48C0BB2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9271-47E6-8F1F-D7F48C0BB2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90.87</c:v>
                </c:pt>
                <c:pt idx="1">
                  <c:v>91.32</c:v>
                </c:pt>
                <c:pt idx="2">
                  <c:v>91.34</c:v>
                </c:pt>
                <c:pt idx="3">
                  <c:v>91.72</c:v>
                </c:pt>
                <c:pt idx="4">
                  <c:v>84.32</c:v>
                </c:pt>
              </c:numCache>
            </c:numRef>
          </c:val>
          <c:extLst>
            <c:ext xmlns:c16="http://schemas.microsoft.com/office/drawing/2014/chart" uri="{C3380CC4-5D6E-409C-BE32-E72D297353CC}">
              <c16:uniqueId val="{00000000-43BD-43DA-9E45-346A0CD926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43BD-43DA-9E45-346A0CD926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150.47</c:v>
                </c:pt>
                <c:pt idx="1">
                  <c:v>150.76</c:v>
                </c:pt>
                <c:pt idx="2">
                  <c:v>150.83000000000001</c:v>
                </c:pt>
                <c:pt idx="3">
                  <c:v>150.31</c:v>
                </c:pt>
                <c:pt idx="4">
                  <c:v>163.95</c:v>
                </c:pt>
              </c:numCache>
            </c:numRef>
          </c:val>
          <c:extLst>
            <c:ext xmlns:c16="http://schemas.microsoft.com/office/drawing/2014/chart" uri="{C3380CC4-5D6E-409C-BE32-E72D297353CC}">
              <c16:uniqueId val="{00000000-8C19-41E1-8861-4E447BD521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8C19-41E1-8861-4E447BD521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杵築市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26153</v>
      </c>
      <c r="AM8" s="41"/>
      <c r="AN8" s="41"/>
      <c r="AO8" s="41"/>
      <c r="AP8" s="41"/>
      <c r="AQ8" s="41"/>
      <c r="AR8" s="41"/>
      <c r="AS8" s="41"/>
      <c r="AT8" s="34">
        <f>データ!T6</f>
        <v>280.08</v>
      </c>
      <c r="AU8" s="34"/>
      <c r="AV8" s="34"/>
      <c r="AW8" s="34"/>
      <c r="AX8" s="34"/>
      <c r="AY8" s="34"/>
      <c r="AZ8" s="34"/>
      <c r="BA8" s="34"/>
      <c r="BB8" s="34">
        <f>データ!U6</f>
        <v>93.38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62.67</v>
      </c>
      <c r="J10" s="34"/>
      <c r="K10" s="34"/>
      <c r="L10" s="34"/>
      <c r="M10" s="34"/>
      <c r="N10" s="34"/>
      <c r="O10" s="34"/>
      <c r="P10" s="34">
        <f>データ!P6</f>
        <v>28.02</v>
      </c>
      <c r="Q10" s="34"/>
      <c r="R10" s="34"/>
      <c r="S10" s="34"/>
      <c r="T10" s="34"/>
      <c r="U10" s="34"/>
      <c r="V10" s="34"/>
      <c r="W10" s="34">
        <f>データ!Q6</f>
        <v>88.35</v>
      </c>
      <c r="X10" s="34"/>
      <c r="Y10" s="34"/>
      <c r="Z10" s="34"/>
      <c r="AA10" s="34"/>
      <c r="AB10" s="34"/>
      <c r="AC10" s="34"/>
      <c r="AD10" s="41">
        <f>データ!R6</f>
        <v>2750</v>
      </c>
      <c r="AE10" s="41"/>
      <c r="AF10" s="41"/>
      <c r="AG10" s="41"/>
      <c r="AH10" s="41"/>
      <c r="AI10" s="41"/>
      <c r="AJ10" s="41"/>
      <c r="AK10" s="2"/>
      <c r="AL10" s="41">
        <f>データ!V6</f>
        <v>7294</v>
      </c>
      <c r="AM10" s="41"/>
      <c r="AN10" s="41"/>
      <c r="AO10" s="41"/>
      <c r="AP10" s="41"/>
      <c r="AQ10" s="41"/>
      <c r="AR10" s="41"/>
      <c r="AS10" s="41"/>
      <c r="AT10" s="34">
        <f>データ!W6</f>
        <v>2.75</v>
      </c>
      <c r="AU10" s="34"/>
      <c r="AV10" s="34"/>
      <c r="AW10" s="34"/>
      <c r="AX10" s="34"/>
      <c r="AY10" s="34"/>
      <c r="AZ10" s="34"/>
      <c r="BA10" s="34"/>
      <c r="BB10" s="34">
        <f>データ!X6</f>
        <v>2652.36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USyS3ucZIDdSpCL9FCXAPpxt4Y+3m9GUXFYw2nAjU9+xk5eeXpQFcSv2krMD+P+lHz7ZqOuexadRHs7Gvspww==" saltValue="awBx6n6uzORmoGDX9vypL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442101</v>
      </c>
      <c r="D6" s="19">
        <f t="shared" si="3"/>
        <v>46</v>
      </c>
      <c r="E6" s="19">
        <f t="shared" si="3"/>
        <v>17</v>
      </c>
      <c r="F6" s="19">
        <f t="shared" si="3"/>
        <v>1</v>
      </c>
      <c r="G6" s="19">
        <f t="shared" si="3"/>
        <v>0</v>
      </c>
      <c r="H6" s="19" t="str">
        <f t="shared" si="3"/>
        <v>大分県　杵築市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62.67</v>
      </c>
      <c r="P6" s="20">
        <f t="shared" si="3"/>
        <v>28.02</v>
      </c>
      <c r="Q6" s="20">
        <f t="shared" si="3"/>
        <v>88.35</v>
      </c>
      <c r="R6" s="20">
        <f t="shared" si="3"/>
        <v>2750</v>
      </c>
      <c r="S6" s="20">
        <f t="shared" si="3"/>
        <v>26153</v>
      </c>
      <c r="T6" s="20">
        <f t="shared" si="3"/>
        <v>280.08</v>
      </c>
      <c r="U6" s="20">
        <f t="shared" si="3"/>
        <v>93.38</v>
      </c>
      <c r="V6" s="20">
        <f t="shared" si="3"/>
        <v>7294</v>
      </c>
      <c r="W6" s="20">
        <f t="shared" si="3"/>
        <v>2.75</v>
      </c>
      <c r="X6" s="20">
        <f t="shared" si="3"/>
        <v>2652.36</v>
      </c>
      <c r="Y6" s="21">
        <f>IF(Y7="",NA(),Y7)</f>
        <v>99.11</v>
      </c>
      <c r="Z6" s="21">
        <f t="shared" ref="Z6:AH6" si="4">IF(Z7="",NA(),Z7)</f>
        <v>101.56</v>
      </c>
      <c r="AA6" s="21">
        <f t="shared" si="4"/>
        <v>100.04</v>
      </c>
      <c r="AB6" s="21">
        <f t="shared" si="4"/>
        <v>100.09</v>
      </c>
      <c r="AC6" s="21">
        <f t="shared" si="4"/>
        <v>100.11</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12.86</v>
      </c>
      <c r="AV6" s="21">
        <f t="shared" ref="AV6:BD6" si="6">IF(AV7="",NA(),AV7)</f>
        <v>16.7</v>
      </c>
      <c r="AW6" s="21">
        <f t="shared" si="6"/>
        <v>23.21</v>
      </c>
      <c r="AX6" s="21">
        <f t="shared" si="6"/>
        <v>37.130000000000003</v>
      </c>
      <c r="AY6" s="21">
        <f t="shared" si="6"/>
        <v>15.04</v>
      </c>
      <c r="AZ6" s="21">
        <f t="shared" si="6"/>
        <v>40.67</v>
      </c>
      <c r="BA6" s="21">
        <f t="shared" si="6"/>
        <v>47.7</v>
      </c>
      <c r="BB6" s="21">
        <f t="shared" si="6"/>
        <v>50.59</v>
      </c>
      <c r="BC6" s="21">
        <f t="shared" si="6"/>
        <v>62.37</v>
      </c>
      <c r="BD6" s="21">
        <f t="shared" si="6"/>
        <v>63.88</v>
      </c>
      <c r="BE6" s="20" t="str">
        <f>IF(BE7="","",IF(BE7="-","【-】","【"&amp;SUBSTITUTE(TEXT(BE7,"#,##0.00"),"-","△")&amp;"】"))</f>
        <v>【82.75】</v>
      </c>
      <c r="BF6" s="21">
        <f>IF(BF7="",NA(),BF7)</f>
        <v>2204.88</v>
      </c>
      <c r="BG6" s="21">
        <f t="shared" ref="BG6:BO6" si="7">IF(BG7="",NA(),BG7)</f>
        <v>2094.0500000000002</v>
      </c>
      <c r="BH6" s="21">
        <f t="shared" si="7"/>
        <v>2024.27</v>
      </c>
      <c r="BI6" s="21">
        <f t="shared" si="7"/>
        <v>1898.86</v>
      </c>
      <c r="BJ6" s="21">
        <f t="shared" si="7"/>
        <v>2040.85</v>
      </c>
      <c r="BK6" s="21">
        <f t="shared" si="7"/>
        <v>1050.51</v>
      </c>
      <c r="BL6" s="21">
        <f t="shared" si="7"/>
        <v>1102.01</v>
      </c>
      <c r="BM6" s="21">
        <f t="shared" si="7"/>
        <v>987.36</v>
      </c>
      <c r="BN6" s="21">
        <f t="shared" si="7"/>
        <v>1042.77</v>
      </c>
      <c r="BO6" s="21">
        <f t="shared" si="7"/>
        <v>943.46</v>
      </c>
      <c r="BP6" s="20" t="str">
        <f>IF(BP7="","",IF(BP7="-","【-】","【"&amp;SUBSTITUTE(TEXT(BP7,"#,##0.00"),"-","△")&amp;"】"))</f>
        <v>【602.56】</v>
      </c>
      <c r="BQ6" s="21">
        <f>IF(BQ7="",NA(),BQ7)</f>
        <v>90.87</v>
      </c>
      <c r="BR6" s="21">
        <f t="shared" ref="BR6:BZ6" si="8">IF(BR7="",NA(),BR7)</f>
        <v>91.32</v>
      </c>
      <c r="BS6" s="21">
        <f t="shared" si="8"/>
        <v>91.34</v>
      </c>
      <c r="BT6" s="21">
        <f t="shared" si="8"/>
        <v>91.72</v>
      </c>
      <c r="BU6" s="21">
        <f t="shared" si="8"/>
        <v>84.32</v>
      </c>
      <c r="BV6" s="21">
        <f t="shared" si="8"/>
        <v>82.65</v>
      </c>
      <c r="BW6" s="21">
        <f t="shared" si="8"/>
        <v>82.55</v>
      </c>
      <c r="BX6" s="21">
        <f t="shared" si="8"/>
        <v>83.55</v>
      </c>
      <c r="BY6" s="21">
        <f t="shared" si="8"/>
        <v>84.48</v>
      </c>
      <c r="BZ6" s="21">
        <f t="shared" si="8"/>
        <v>79.22</v>
      </c>
      <c r="CA6" s="20" t="str">
        <f>IF(CA7="","",IF(CA7="-","【-】","【"&amp;SUBSTITUTE(TEXT(CA7,"#,##0.00"),"-","△")&amp;"】"))</f>
        <v>【97.94】</v>
      </c>
      <c r="CB6" s="21">
        <f>IF(CB7="",NA(),CB7)</f>
        <v>150.47</v>
      </c>
      <c r="CC6" s="21">
        <f t="shared" ref="CC6:CK6" si="9">IF(CC7="",NA(),CC7)</f>
        <v>150.76</v>
      </c>
      <c r="CD6" s="21">
        <f t="shared" si="9"/>
        <v>150.83000000000001</v>
      </c>
      <c r="CE6" s="21">
        <f t="shared" si="9"/>
        <v>150.31</v>
      </c>
      <c r="CF6" s="21">
        <f t="shared" si="9"/>
        <v>163.95</v>
      </c>
      <c r="CG6" s="21">
        <f t="shared" si="9"/>
        <v>186.3</v>
      </c>
      <c r="CH6" s="21">
        <f t="shared" si="9"/>
        <v>188.38</v>
      </c>
      <c r="CI6" s="21">
        <f t="shared" si="9"/>
        <v>185.98</v>
      </c>
      <c r="CJ6" s="21">
        <f t="shared" si="9"/>
        <v>187.11</v>
      </c>
      <c r="CK6" s="21">
        <f t="shared" si="9"/>
        <v>202.47</v>
      </c>
      <c r="CL6" s="20" t="str">
        <f>IF(CL7="","",IF(CL7="-","【-】","【"&amp;SUBSTITUTE(TEXT(CL7,"#,##0.00"),"-","△")&amp;"】"))</f>
        <v>【140.98】</v>
      </c>
      <c r="CM6" s="21">
        <f>IF(CM7="",NA(),CM7)</f>
        <v>34.020000000000003</v>
      </c>
      <c r="CN6" s="21">
        <f t="shared" ref="CN6:CV6" si="10">IF(CN7="",NA(),CN7)</f>
        <v>34.049999999999997</v>
      </c>
      <c r="CO6" s="21">
        <f t="shared" si="10"/>
        <v>34.17</v>
      </c>
      <c r="CP6" s="21">
        <f t="shared" si="10"/>
        <v>34.29</v>
      </c>
      <c r="CQ6" s="21">
        <f t="shared" si="10"/>
        <v>34.83</v>
      </c>
      <c r="CR6" s="21">
        <f t="shared" si="10"/>
        <v>50.53</v>
      </c>
      <c r="CS6" s="21">
        <f t="shared" si="10"/>
        <v>51.42</v>
      </c>
      <c r="CT6" s="21">
        <f t="shared" si="10"/>
        <v>48.95</v>
      </c>
      <c r="CU6" s="21">
        <f t="shared" si="10"/>
        <v>49.28</v>
      </c>
      <c r="CV6" s="21">
        <f t="shared" si="10"/>
        <v>50.62</v>
      </c>
      <c r="CW6" s="20" t="str">
        <f>IF(CW7="","",IF(CW7="-","【-】","【"&amp;SUBSTITUTE(TEXT(CW7,"#,##0.00"),"-","△")&amp;"】"))</f>
        <v>【60.13】</v>
      </c>
      <c r="CX6" s="21">
        <f>IF(CX7="",NA(),CX7)</f>
        <v>66.48</v>
      </c>
      <c r="CY6" s="21">
        <f t="shared" ref="CY6:DG6" si="11">IF(CY7="",NA(),CY7)</f>
        <v>67.650000000000006</v>
      </c>
      <c r="CZ6" s="21">
        <f t="shared" si="11"/>
        <v>69.66</v>
      </c>
      <c r="DA6" s="21">
        <f t="shared" si="11"/>
        <v>67.989999999999995</v>
      </c>
      <c r="DB6" s="21">
        <f t="shared" si="11"/>
        <v>69.040000000000006</v>
      </c>
      <c r="DC6" s="21">
        <f t="shared" si="11"/>
        <v>82.08</v>
      </c>
      <c r="DD6" s="21">
        <f t="shared" si="11"/>
        <v>81.34</v>
      </c>
      <c r="DE6" s="21">
        <f t="shared" si="11"/>
        <v>81.14</v>
      </c>
      <c r="DF6" s="21">
        <f t="shared" si="11"/>
        <v>79.7</v>
      </c>
      <c r="DG6" s="21">
        <f t="shared" si="11"/>
        <v>79</v>
      </c>
      <c r="DH6" s="20" t="str">
        <f>IF(DH7="","",IF(DH7="-","【-】","【"&amp;SUBSTITUTE(TEXT(DH7,"#,##0.00"),"-","△")&amp;"】"))</f>
        <v>【96.00】</v>
      </c>
      <c r="DI6" s="21">
        <f>IF(DI7="",NA(),DI7)</f>
        <v>3.3</v>
      </c>
      <c r="DJ6" s="21">
        <f t="shared" ref="DJ6:DR6" si="12">IF(DJ7="",NA(),DJ7)</f>
        <v>6.57</v>
      </c>
      <c r="DK6" s="21">
        <f t="shared" si="12"/>
        <v>9.84</v>
      </c>
      <c r="DL6" s="21">
        <f t="shared" si="12"/>
        <v>12.61</v>
      </c>
      <c r="DM6" s="21">
        <f t="shared" si="12"/>
        <v>15.72</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442101</v>
      </c>
      <c r="D7" s="23">
        <v>46</v>
      </c>
      <c r="E7" s="23">
        <v>17</v>
      </c>
      <c r="F7" s="23">
        <v>1</v>
      </c>
      <c r="G7" s="23">
        <v>0</v>
      </c>
      <c r="H7" s="23" t="s">
        <v>96</v>
      </c>
      <c r="I7" s="23" t="s">
        <v>97</v>
      </c>
      <c r="J7" s="23" t="s">
        <v>98</v>
      </c>
      <c r="K7" s="23" t="s">
        <v>99</v>
      </c>
      <c r="L7" s="23" t="s">
        <v>100</v>
      </c>
      <c r="M7" s="23" t="s">
        <v>101</v>
      </c>
      <c r="N7" s="24" t="s">
        <v>102</v>
      </c>
      <c r="O7" s="24">
        <v>62.67</v>
      </c>
      <c r="P7" s="24">
        <v>28.02</v>
      </c>
      <c r="Q7" s="24">
        <v>88.35</v>
      </c>
      <c r="R7" s="24">
        <v>2750</v>
      </c>
      <c r="S7" s="24">
        <v>26153</v>
      </c>
      <c r="T7" s="24">
        <v>280.08</v>
      </c>
      <c r="U7" s="24">
        <v>93.38</v>
      </c>
      <c r="V7" s="24">
        <v>7294</v>
      </c>
      <c r="W7" s="24">
        <v>2.75</v>
      </c>
      <c r="X7" s="24">
        <v>2652.36</v>
      </c>
      <c r="Y7" s="24">
        <v>99.11</v>
      </c>
      <c r="Z7" s="24">
        <v>101.56</v>
      </c>
      <c r="AA7" s="24">
        <v>100.04</v>
      </c>
      <c r="AB7" s="24">
        <v>100.09</v>
      </c>
      <c r="AC7" s="24">
        <v>100.11</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12.86</v>
      </c>
      <c r="AV7" s="24">
        <v>16.7</v>
      </c>
      <c r="AW7" s="24">
        <v>23.21</v>
      </c>
      <c r="AX7" s="24">
        <v>37.130000000000003</v>
      </c>
      <c r="AY7" s="24">
        <v>15.04</v>
      </c>
      <c r="AZ7" s="24">
        <v>40.67</v>
      </c>
      <c r="BA7" s="24">
        <v>47.7</v>
      </c>
      <c r="BB7" s="24">
        <v>50.59</v>
      </c>
      <c r="BC7" s="24">
        <v>62.37</v>
      </c>
      <c r="BD7" s="24">
        <v>63.88</v>
      </c>
      <c r="BE7" s="24">
        <v>82.75</v>
      </c>
      <c r="BF7" s="24">
        <v>2204.88</v>
      </c>
      <c r="BG7" s="24">
        <v>2094.0500000000002</v>
      </c>
      <c r="BH7" s="24">
        <v>2024.27</v>
      </c>
      <c r="BI7" s="24">
        <v>1898.86</v>
      </c>
      <c r="BJ7" s="24">
        <v>2040.85</v>
      </c>
      <c r="BK7" s="24">
        <v>1050.51</v>
      </c>
      <c r="BL7" s="24">
        <v>1102.01</v>
      </c>
      <c r="BM7" s="24">
        <v>987.36</v>
      </c>
      <c r="BN7" s="24">
        <v>1042.77</v>
      </c>
      <c r="BO7" s="24">
        <v>943.46</v>
      </c>
      <c r="BP7" s="24">
        <v>602.55999999999995</v>
      </c>
      <c r="BQ7" s="24">
        <v>90.87</v>
      </c>
      <c r="BR7" s="24">
        <v>91.32</v>
      </c>
      <c r="BS7" s="24">
        <v>91.34</v>
      </c>
      <c r="BT7" s="24">
        <v>91.72</v>
      </c>
      <c r="BU7" s="24">
        <v>84.32</v>
      </c>
      <c r="BV7" s="24">
        <v>82.65</v>
      </c>
      <c r="BW7" s="24">
        <v>82.55</v>
      </c>
      <c r="BX7" s="24">
        <v>83.55</v>
      </c>
      <c r="BY7" s="24">
        <v>84.48</v>
      </c>
      <c r="BZ7" s="24">
        <v>79.22</v>
      </c>
      <c r="CA7" s="24">
        <v>97.94</v>
      </c>
      <c r="CB7" s="24">
        <v>150.47</v>
      </c>
      <c r="CC7" s="24">
        <v>150.76</v>
      </c>
      <c r="CD7" s="24">
        <v>150.83000000000001</v>
      </c>
      <c r="CE7" s="24">
        <v>150.31</v>
      </c>
      <c r="CF7" s="24">
        <v>163.95</v>
      </c>
      <c r="CG7" s="24">
        <v>186.3</v>
      </c>
      <c r="CH7" s="24">
        <v>188.38</v>
      </c>
      <c r="CI7" s="24">
        <v>185.98</v>
      </c>
      <c r="CJ7" s="24">
        <v>187.11</v>
      </c>
      <c r="CK7" s="24">
        <v>202.47</v>
      </c>
      <c r="CL7" s="24">
        <v>140.97999999999999</v>
      </c>
      <c r="CM7" s="24">
        <v>34.020000000000003</v>
      </c>
      <c r="CN7" s="24">
        <v>34.049999999999997</v>
      </c>
      <c r="CO7" s="24">
        <v>34.17</v>
      </c>
      <c r="CP7" s="24">
        <v>34.29</v>
      </c>
      <c r="CQ7" s="24">
        <v>34.83</v>
      </c>
      <c r="CR7" s="24">
        <v>50.53</v>
      </c>
      <c r="CS7" s="24">
        <v>51.42</v>
      </c>
      <c r="CT7" s="24">
        <v>48.95</v>
      </c>
      <c r="CU7" s="24">
        <v>49.28</v>
      </c>
      <c r="CV7" s="24">
        <v>50.62</v>
      </c>
      <c r="CW7" s="24">
        <v>60.13</v>
      </c>
      <c r="CX7" s="24">
        <v>66.48</v>
      </c>
      <c r="CY7" s="24">
        <v>67.650000000000006</v>
      </c>
      <c r="CZ7" s="24">
        <v>69.66</v>
      </c>
      <c r="DA7" s="24">
        <v>67.989999999999995</v>
      </c>
      <c r="DB7" s="24">
        <v>69.040000000000006</v>
      </c>
      <c r="DC7" s="24">
        <v>82.08</v>
      </c>
      <c r="DD7" s="24">
        <v>81.34</v>
      </c>
      <c r="DE7" s="24">
        <v>81.14</v>
      </c>
      <c r="DF7" s="24">
        <v>79.7</v>
      </c>
      <c r="DG7" s="24">
        <v>79</v>
      </c>
      <c r="DH7" s="24">
        <v>96</v>
      </c>
      <c r="DI7" s="24">
        <v>3.3</v>
      </c>
      <c r="DJ7" s="24">
        <v>6.57</v>
      </c>
      <c r="DK7" s="24">
        <v>9.84</v>
      </c>
      <c r="DL7" s="24">
        <v>12.61</v>
      </c>
      <c r="DM7" s="24">
        <v>15.72</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2026-02-24T02:44:08Z</cp:lastPrinted>
  <dcterms:created xsi:type="dcterms:W3CDTF">2025-12-23T06:06:22Z</dcterms:created>
  <dcterms:modified xsi:type="dcterms:W3CDTF">2026-03-06T01:54:16Z</dcterms:modified>
  <cp:category/>
</cp:coreProperties>
</file>