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9.豊後高田市\"/>
    </mc:Choice>
  </mc:AlternateContent>
  <xr:revisionPtr revIDLastSave="0" documentId="13_ncr:1_{BD3F8921-7E36-4FF1-9B35-10D93DD81FF1}" xr6:coauthVersionLast="47" xr6:coauthVersionMax="47" xr10:uidLastSave="{00000000-0000-0000-0000-000000000000}"/>
  <workbookProtection workbookAlgorithmName="SHA-512" workbookHashValue="MiAo3LyI5I27ZSoMbxQF9ts2RtOTiWz2h9U2rf3W46GWQ9Q9EiilHhvE1yP7VkFHv6Qfetiqs3bbq7QGGWfPmw==" workbookSaltValue="Z9Rwy1YpEQLbQ0kE4AHu6w==" workbookSpinCount="100000" lockStructure="1"/>
  <bookViews>
    <workbookView xWindow="28680" yWindow="-3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Q6" i="5"/>
  <c r="W10" i="4" s="1"/>
  <c r="P6" i="5"/>
  <c r="O6" i="5"/>
  <c r="I10" i="4" s="1"/>
  <c r="N6" i="5"/>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F85" i="4"/>
  <c r="AD10" i="4"/>
  <c r="P10" i="4"/>
  <c r="B10" i="4"/>
  <c r="I8" i="4"/>
  <c r="B8" i="4"/>
</calcChain>
</file>

<file path=xl/sharedStrings.xml><?xml version="1.0" encoding="utf-8"?>
<sst xmlns="http://schemas.openxmlformats.org/spreadsheetml/2006/main" count="231" uniqueCount="114">
  <si>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</si>
  <si>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</si>
  <si>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</si>
  <si>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</si>
  <si>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</si>
  <si>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</si>
  <si>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</si>
  <si>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</si>
  <si>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</si>
  <si>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</si>
  <si>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</si>
  <si>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</si>
  <si>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</si>
  <si>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</si>
  <si>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</si>
  <si>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</si>
  <si>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</si>
  <si>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</si>
  <si>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</si>
  <si>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</si>
  <si>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</si>
  <si>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</si>
  <si>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</si>
  <si>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</si>
  <si>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</si>
  <si>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</si>
  <si>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</si>
  <si>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</si>
  <si>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</si>
  <si>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</si>
  <si>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</si>
  <si>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</si>
  <si>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</si>
  <si>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</si>
  <si>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</si>
  <si>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</si>
  <si>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</si>
  <si>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</si>
  <si>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</si>
  <si>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</si>
  <si>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</si>
  <si>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</si>
  <si>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</si>
  <si>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</si>
  <si>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</si>
  <si>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</si>
  <si>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</si>
  <si>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</si>
  <si>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</si>
  <si>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</si>
  <si>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</si>
  <si>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</si>
  <si>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</si>
  <si>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</si>
  <si>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</si>
  <si>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</si>
  <si>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</si>
  <si>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</si>
  <si>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</si>
  <si>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</si>
  <si>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</si>
  <si>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</si>
  <si>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</si>
  <si>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</si>
  <si>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</si>
  <si>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</si>
  <si>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</si>
  <si>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</si>
  <si>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</si>
  <si>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</si>
  <si>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</si>
  <si>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</si>
  <si>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</si>
  <si>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</si>
  <si>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</si>
  <si>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</si>
  <si>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</si>
  <si>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</si>
  <si>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</si>
  <si>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</si>
  <si>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</si>
  <si>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</si>
  <si>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</si>
  <si>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</si>
  <si>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</si>
  <si>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</si>
  <si>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</si>
  <si>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</si>
  <si>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</si>
  <si>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</si>
  <si>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</si>
  <si>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</si>
  <si>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</si>
  <si>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</si>
  <si>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</si>
  <si>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豊後高田市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</si>
  <si>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</si>
  <si>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</si>
  <si>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</si>
  <si>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</si>
  <si>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</si>
  <si>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</si>
  <si>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</si>
  <si>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</si>
  <si>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</si>
  <si>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</si>
  <si>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</si>
  <si>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</si>
  <si>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</si>
  <si>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</si>
  <si>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</si>
  <si>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
　概ね100％程度で推移していますが、接続世帯は32世帯のため、事業規模が非常に小さく、使用料収入によって、維持管理費や支払利息等の費用が賄えておらず、一般会計からの繰入金で補填されている状況です。
②累積欠損金比率：
　一般会計からの繰入金により、類似団体と比較すると低くなっています。
③流動比率：
　流動負債については、主に建設改良に充てられた企業債の元金償還等となっているものの、過疎化によって処理区人口は、計画時の20％程度となっており、施設利用率が低い状態で使用料収入も低い状況です。令和10年度以降は、汚水事業に係る企業債償還金が激減するため、数値が改善する見込みですが、施設の老朽化に伴う維持管理費の増加や施設更新時期等を迎えるにあたって、個別合併処理浄化槽への切替等、地域の実情に合わせた汚水処理方法を検討する必要があります。
④企業債残高対事業規模比率：
　減少傾向となっていますが、今後大規模な施設改修を行う際は、企業債を活用する必要があります。必要な施設整備を計画的に行うなかで、必要に応じ適切な企業債新規借入を行います。
⑤経費回収率：
　水洗化率は81.36％ですが、過疎化によって処理区人口は、計画時の20％程度となっており、施設利用率が低い状態で使用料収入も低い状況です。施設の老朽化に伴う維持管理費の増加や施設更新時期等を迎えるにあたって、個別合併処理浄化槽への切替等、地域の実情に合わせた汚水処理方法を検討する必要があります。
⑥汚水処理原価：
　施設の経年劣化により維持管理費が増加しており、類似団体の約2.5倍の原価となっています。
⑦施設利用率：
　平成10年度に施設整備事業が完了しましたが、過疎化によって大幅に人口が減少し、処理人口は全体計画人口240人の20％程度にとどまっており、利用率も17％程度となっています。
⑧水洗化率：　
　類似団体と比較すると同程度となっていますが、過疎化により地区内人口そのものが減少しており、接続状況に大きな変動が無いため、ほぼ横ばいの傾向です。水洗化の促進活動を計画的に行い、水洗化率向上に取り組みます。</t>
    <rPh sb="398" eb="400">
      <t>ゲンショウ</t>
    </rPh>
    <rPh sb="400" eb="402">
      <t>ケイコウ</t>
    </rPh>
    <phoneticPr fontId="4"/>
  </si>
  <si>
    <t>①有形固定資産減価償却率：
　事業の開始時期が平成８年で、現在のところ更新が必要となる資産がなく、類似団体と比較すると低くなっています。今後は、個別合併処理浄化槽への切替等、地域の実情に合わせた汚水処理方法を検討する必要があります。
②管路老朽化率、③管渠改善率：
　事業の開始時期が平成８年で、現在のところ更新が必要となる管渠はありませんが、耐用年数（50年）を考慮し、今後の更新計画を策定する必要があります。</t>
    <phoneticPr fontId="4"/>
  </si>
  <si>
    <t>事業の開始時において、全体計画人口を240人としましたが、過疎化によって処理区域内の人口が大幅に減少したため、過大な設備投資となっています。少しでも収入を確保するため、令和２年度から使用料の引き上げを行い、他の下水道事業と料金体系を統一しました。
　今後、施設の老朽化に伴う維持管理費の増加や施設更新時期等を迎えるにあたって、個別合併処理浄化槽への切替等、地域の実情に合わせた汚水処理方法を検討する必要があります。
  公営企業の技術職は、幅広い知識が必要となるため、育成に5～10年ほどかかるが、採用のない期間にベテラン職員が退職してしまい技術の継承が難しくなってきています。現状は、退職年齢の延長や再雇用することで補っています。引き続き技術職の採用を強く要望するとともに、育成に取り組みます。
  物価高騰により維持管理費に係る経費回収率が低下することが見込まれる。経営戦略に基づき計画的な修繕費の平準化を図り業務の共同化等を費用対効果を検証しながら検討していきます。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</si>
</sst>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7"/>
      <name val="ＭＳ ゴシック"/>
      <family val="3"/>
      <charset val="128"/>
    </font>
    <font>
      <b/>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0" xfId="0" applyFont="1" applyAlignment="1">
      <alignment horizontal="left" vertical="center"/>
    </xf>
    <xf numFmtId="0" fontId="17"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129-4529-8A18-A7C38D390A9E}"/>
            </c:ext>
          </c:extLst>
        </c:ser>
        <c:dLbls>
          <c:showLegendKey val="0"/>
          <c:showVal val="0"/>
          <c:showCatName val="0"/>
          <c:showSerName val="0"/>
          <c:showPercent val="0"/>
          <c:showBubbleSize val="0"/>
        </c:dLbls>
        <c:gapWidth val="150"/>
        <c:axId val="323606944"/>
        <c:axId val="323604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8129-4529-8A18-A7C38D390A9E}"/>
            </c:ext>
          </c:extLst>
        </c:ser>
        <c:dLbls>
          <c:showLegendKey val="0"/>
          <c:showVal val="0"/>
          <c:showCatName val="0"/>
          <c:showSerName val="0"/>
          <c:showPercent val="0"/>
          <c:showBubbleSize val="0"/>
        </c:dLbls>
        <c:marker val="1"/>
        <c:smooth val="0"/>
        <c:axId val="323606944"/>
        <c:axId val="323604200"/>
      </c:lineChart>
      <c:dateAx>
        <c:axId val="323606944"/>
        <c:scaling>
          <c:orientation val="minMax"/>
        </c:scaling>
        <c:delete val="1"/>
        <c:axPos val="b"/>
        <c:numFmt formatCode="&quot;R&quot;yy" sourceLinked="1"/>
        <c:majorTickMark val="none"/>
        <c:minorTickMark val="none"/>
        <c:tickLblPos val="none"/>
        <c:crossAx val="323604200"/>
        <c:crosses val="autoZero"/>
        <c:auto val="1"/>
        <c:lblOffset val="100"/>
        <c:baseTimeUnit val="years"/>
      </c:dateAx>
      <c:valAx>
        <c:axId val="323604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60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18.75</c:v>
                </c:pt>
                <c:pt idx="1">
                  <c:v>17.190000000000001</c:v>
                </c:pt>
                <c:pt idx="2">
                  <c:v>17.190000000000001</c:v>
                </c:pt>
                <c:pt idx="3">
                  <c:v>17.190000000000001</c:v>
                </c:pt>
                <c:pt idx="4">
                  <c:v>17.190000000000001</c:v>
                </c:pt>
              </c:numCache>
            </c:numRef>
          </c:val>
          <c:extLst>
            <c:ext xmlns:c16="http://schemas.microsoft.com/office/drawing/2014/chart" uri="{C3380CC4-5D6E-409C-BE32-E72D297353CC}">
              <c16:uniqueId val="{00000000-91EC-4D29-9472-7A64BA165F19}"/>
            </c:ext>
          </c:extLst>
        </c:ser>
        <c:dLbls>
          <c:showLegendKey val="0"/>
          <c:showVal val="0"/>
          <c:showCatName val="0"/>
          <c:showSerName val="0"/>
          <c:showPercent val="0"/>
          <c:showBubbleSize val="0"/>
        </c:dLbls>
        <c:gapWidth val="150"/>
        <c:axId val="326522888"/>
        <c:axId val="326517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26.22</c:v>
                </c:pt>
                <c:pt idx="3">
                  <c:v>26.12</c:v>
                </c:pt>
                <c:pt idx="4">
                  <c:v>27.81</c:v>
                </c:pt>
              </c:numCache>
            </c:numRef>
          </c:val>
          <c:smooth val="0"/>
          <c:extLst>
            <c:ext xmlns:c16="http://schemas.microsoft.com/office/drawing/2014/chart" uri="{C3380CC4-5D6E-409C-BE32-E72D297353CC}">
              <c16:uniqueId val="{00000001-91EC-4D29-9472-7A64BA165F19}"/>
            </c:ext>
          </c:extLst>
        </c:ser>
        <c:dLbls>
          <c:showLegendKey val="0"/>
          <c:showVal val="0"/>
          <c:showCatName val="0"/>
          <c:showSerName val="0"/>
          <c:showPercent val="0"/>
          <c:showBubbleSize val="0"/>
        </c:dLbls>
        <c:marker val="1"/>
        <c:smooth val="0"/>
        <c:axId val="326522888"/>
        <c:axId val="326517792"/>
      </c:lineChart>
      <c:dateAx>
        <c:axId val="326522888"/>
        <c:scaling>
          <c:orientation val="minMax"/>
        </c:scaling>
        <c:delete val="1"/>
        <c:axPos val="b"/>
        <c:numFmt formatCode="&quot;R&quot;yy" sourceLinked="1"/>
        <c:majorTickMark val="none"/>
        <c:minorTickMark val="none"/>
        <c:tickLblPos val="none"/>
        <c:crossAx val="326517792"/>
        <c:crosses val="autoZero"/>
        <c:auto val="1"/>
        <c:lblOffset val="100"/>
        <c:baseTimeUnit val="years"/>
      </c:dateAx>
      <c:valAx>
        <c:axId val="32651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522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85.71</c:v>
                </c:pt>
                <c:pt idx="1">
                  <c:v>86.67</c:v>
                </c:pt>
                <c:pt idx="2">
                  <c:v>90</c:v>
                </c:pt>
                <c:pt idx="3">
                  <c:v>81.67</c:v>
                </c:pt>
                <c:pt idx="4">
                  <c:v>81.36</c:v>
                </c:pt>
              </c:numCache>
            </c:numRef>
          </c:val>
          <c:extLst>
            <c:ext xmlns:c16="http://schemas.microsoft.com/office/drawing/2014/chart" uri="{C3380CC4-5D6E-409C-BE32-E72D297353CC}">
              <c16:uniqueId val="{00000000-79D4-43AD-AC73-6D388D5FFC9E}"/>
            </c:ext>
          </c:extLst>
        </c:ser>
        <c:dLbls>
          <c:showLegendKey val="0"/>
          <c:showVal val="0"/>
          <c:showCatName val="0"/>
          <c:showSerName val="0"/>
          <c:showPercent val="0"/>
          <c:showBubbleSize val="0"/>
        </c:dLbls>
        <c:gapWidth val="150"/>
        <c:axId val="326522104"/>
        <c:axId val="326518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78.03</c:v>
                </c:pt>
                <c:pt idx="3">
                  <c:v>78.55</c:v>
                </c:pt>
                <c:pt idx="4">
                  <c:v>78.680000000000007</c:v>
                </c:pt>
              </c:numCache>
            </c:numRef>
          </c:val>
          <c:smooth val="0"/>
          <c:extLst>
            <c:ext xmlns:c16="http://schemas.microsoft.com/office/drawing/2014/chart" uri="{C3380CC4-5D6E-409C-BE32-E72D297353CC}">
              <c16:uniqueId val="{00000001-79D4-43AD-AC73-6D388D5FFC9E}"/>
            </c:ext>
          </c:extLst>
        </c:ser>
        <c:dLbls>
          <c:showLegendKey val="0"/>
          <c:showVal val="0"/>
          <c:showCatName val="0"/>
          <c:showSerName val="0"/>
          <c:showPercent val="0"/>
          <c:showBubbleSize val="0"/>
        </c:dLbls>
        <c:marker val="1"/>
        <c:smooth val="0"/>
        <c:axId val="326522104"/>
        <c:axId val="326518968"/>
      </c:lineChart>
      <c:dateAx>
        <c:axId val="326522104"/>
        <c:scaling>
          <c:orientation val="minMax"/>
        </c:scaling>
        <c:delete val="1"/>
        <c:axPos val="b"/>
        <c:numFmt formatCode="&quot;R&quot;yy" sourceLinked="1"/>
        <c:majorTickMark val="none"/>
        <c:minorTickMark val="none"/>
        <c:tickLblPos val="none"/>
        <c:crossAx val="326518968"/>
        <c:crosses val="autoZero"/>
        <c:auto val="1"/>
        <c:lblOffset val="100"/>
        <c:baseTimeUnit val="years"/>
      </c:dateAx>
      <c:valAx>
        <c:axId val="326518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522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98.37</c:v>
                </c:pt>
                <c:pt idx="1">
                  <c:v>99.69</c:v>
                </c:pt>
                <c:pt idx="2">
                  <c:v>104.35</c:v>
                </c:pt>
                <c:pt idx="3">
                  <c:v>104.73</c:v>
                </c:pt>
                <c:pt idx="4">
                  <c:v>104.66</c:v>
                </c:pt>
              </c:numCache>
            </c:numRef>
          </c:val>
          <c:extLst>
            <c:ext xmlns:c16="http://schemas.microsoft.com/office/drawing/2014/chart" uri="{C3380CC4-5D6E-409C-BE32-E72D297353CC}">
              <c16:uniqueId val="{00000000-75A3-4993-815D-8F17B585285A}"/>
            </c:ext>
          </c:extLst>
        </c:ser>
        <c:dLbls>
          <c:showLegendKey val="0"/>
          <c:showVal val="0"/>
          <c:showCatName val="0"/>
          <c:showSerName val="0"/>
          <c:showPercent val="0"/>
          <c:showBubbleSize val="0"/>
        </c:dLbls>
        <c:gapWidth val="150"/>
        <c:axId val="322681592"/>
        <c:axId val="322678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101.18</c:v>
                </c:pt>
                <c:pt idx="1">
                  <c:v>99.89</c:v>
                </c:pt>
                <c:pt idx="2">
                  <c:v>104.12</c:v>
                </c:pt>
                <c:pt idx="3">
                  <c:v>105.98</c:v>
                </c:pt>
                <c:pt idx="4">
                  <c:v>107.11</c:v>
                </c:pt>
              </c:numCache>
            </c:numRef>
          </c:val>
          <c:smooth val="0"/>
          <c:extLst>
            <c:ext xmlns:c16="http://schemas.microsoft.com/office/drawing/2014/chart" uri="{C3380CC4-5D6E-409C-BE32-E72D297353CC}">
              <c16:uniqueId val="{00000001-75A3-4993-815D-8F17B585285A}"/>
            </c:ext>
          </c:extLst>
        </c:ser>
        <c:dLbls>
          <c:showLegendKey val="0"/>
          <c:showVal val="0"/>
          <c:showCatName val="0"/>
          <c:showSerName val="0"/>
          <c:showPercent val="0"/>
          <c:showBubbleSize val="0"/>
        </c:dLbls>
        <c:marker val="1"/>
        <c:smooth val="0"/>
        <c:axId val="322681592"/>
        <c:axId val="322678848"/>
      </c:lineChart>
      <c:dateAx>
        <c:axId val="322681592"/>
        <c:scaling>
          <c:orientation val="minMax"/>
        </c:scaling>
        <c:delete val="1"/>
        <c:axPos val="b"/>
        <c:numFmt formatCode="&quot;R&quot;yy" sourceLinked="1"/>
        <c:majorTickMark val="none"/>
        <c:minorTickMark val="none"/>
        <c:tickLblPos val="none"/>
        <c:crossAx val="322678848"/>
        <c:crosses val="autoZero"/>
        <c:auto val="1"/>
        <c:lblOffset val="100"/>
        <c:baseTimeUnit val="years"/>
      </c:dateAx>
      <c:valAx>
        <c:axId val="32267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681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2.74</c:v>
                </c:pt>
                <c:pt idx="1">
                  <c:v>5.48</c:v>
                </c:pt>
                <c:pt idx="2">
                  <c:v>8.25</c:v>
                </c:pt>
                <c:pt idx="3">
                  <c:v>11.01</c:v>
                </c:pt>
                <c:pt idx="4">
                  <c:v>13.77</c:v>
                </c:pt>
              </c:numCache>
            </c:numRef>
          </c:val>
          <c:extLst>
            <c:ext xmlns:c16="http://schemas.microsoft.com/office/drawing/2014/chart" uri="{C3380CC4-5D6E-409C-BE32-E72D297353CC}">
              <c16:uniqueId val="{00000000-1E20-4FE8-ABE3-7945BC5112B7}"/>
            </c:ext>
          </c:extLst>
        </c:ser>
        <c:dLbls>
          <c:showLegendKey val="0"/>
          <c:showVal val="0"/>
          <c:showCatName val="0"/>
          <c:showSerName val="0"/>
          <c:showPercent val="0"/>
          <c:showBubbleSize val="0"/>
        </c:dLbls>
        <c:gapWidth val="150"/>
        <c:axId val="322681984"/>
        <c:axId val="142781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20.14</c:v>
                </c:pt>
                <c:pt idx="1">
                  <c:v>23.17</c:v>
                </c:pt>
                <c:pt idx="2">
                  <c:v>25.29</c:v>
                </c:pt>
                <c:pt idx="3">
                  <c:v>28.31</c:v>
                </c:pt>
                <c:pt idx="4">
                  <c:v>23.92</c:v>
                </c:pt>
              </c:numCache>
            </c:numRef>
          </c:val>
          <c:smooth val="0"/>
          <c:extLst>
            <c:ext xmlns:c16="http://schemas.microsoft.com/office/drawing/2014/chart" uri="{C3380CC4-5D6E-409C-BE32-E72D297353CC}">
              <c16:uniqueId val="{00000001-1E20-4FE8-ABE3-7945BC5112B7}"/>
            </c:ext>
          </c:extLst>
        </c:ser>
        <c:dLbls>
          <c:showLegendKey val="0"/>
          <c:showVal val="0"/>
          <c:showCatName val="0"/>
          <c:showSerName val="0"/>
          <c:showPercent val="0"/>
          <c:showBubbleSize val="0"/>
        </c:dLbls>
        <c:marker val="1"/>
        <c:smooth val="0"/>
        <c:axId val="322681984"/>
        <c:axId val="142781448"/>
      </c:lineChart>
      <c:dateAx>
        <c:axId val="322681984"/>
        <c:scaling>
          <c:orientation val="minMax"/>
        </c:scaling>
        <c:delete val="1"/>
        <c:axPos val="b"/>
        <c:numFmt formatCode="&quot;R&quot;yy" sourceLinked="1"/>
        <c:majorTickMark val="none"/>
        <c:minorTickMark val="none"/>
        <c:tickLblPos val="none"/>
        <c:crossAx val="142781448"/>
        <c:crosses val="autoZero"/>
        <c:auto val="1"/>
        <c:lblOffset val="100"/>
        <c:baseTimeUnit val="years"/>
      </c:dateAx>
      <c:valAx>
        <c:axId val="142781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68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96-4CD7-9AD8-DA9A7A8178EE}"/>
            </c:ext>
          </c:extLst>
        </c:ser>
        <c:dLbls>
          <c:showLegendKey val="0"/>
          <c:showVal val="0"/>
          <c:showCatName val="0"/>
          <c:showSerName val="0"/>
          <c:showPercent val="0"/>
          <c:showBubbleSize val="0"/>
        </c:dLbls>
        <c:gapWidth val="150"/>
        <c:axId val="326305856"/>
        <c:axId val="326302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296-4CD7-9AD8-DA9A7A8178EE}"/>
            </c:ext>
          </c:extLst>
        </c:ser>
        <c:dLbls>
          <c:showLegendKey val="0"/>
          <c:showVal val="0"/>
          <c:showCatName val="0"/>
          <c:showSerName val="0"/>
          <c:showPercent val="0"/>
          <c:showBubbleSize val="0"/>
        </c:dLbls>
        <c:marker val="1"/>
        <c:smooth val="0"/>
        <c:axId val="326305856"/>
        <c:axId val="326302720"/>
      </c:lineChart>
      <c:dateAx>
        <c:axId val="326305856"/>
        <c:scaling>
          <c:orientation val="minMax"/>
        </c:scaling>
        <c:delete val="1"/>
        <c:axPos val="b"/>
        <c:numFmt formatCode="&quot;R&quot;yy" sourceLinked="1"/>
        <c:majorTickMark val="none"/>
        <c:minorTickMark val="none"/>
        <c:tickLblPos val="none"/>
        <c:crossAx val="326302720"/>
        <c:crosses val="autoZero"/>
        <c:auto val="1"/>
        <c:lblOffset val="100"/>
        <c:baseTimeUnit val="years"/>
      </c:dateAx>
      <c:valAx>
        <c:axId val="32630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30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5.17</c:v>
                </c:pt>
                <c:pt idx="1">
                  <c:v>10.220000000000001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D36-4A7C-9058-BFCC4715944C}"/>
            </c:ext>
          </c:extLst>
        </c:ser>
        <c:dLbls>
          <c:showLegendKey val="0"/>
          <c:showVal val="0"/>
          <c:showCatName val="0"/>
          <c:showSerName val="0"/>
          <c:showPercent val="0"/>
          <c:showBubbleSize val="0"/>
        </c:dLbls>
        <c:gapWidth val="150"/>
        <c:axId val="326303112"/>
        <c:axId val="326300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140.63</c:v>
                </c:pt>
                <c:pt idx="1">
                  <c:v>163.84</c:v>
                </c:pt>
                <c:pt idx="2">
                  <c:v>176.46</c:v>
                </c:pt>
                <c:pt idx="3">
                  <c:v>181.51</c:v>
                </c:pt>
                <c:pt idx="4">
                  <c:v>108.76</c:v>
                </c:pt>
              </c:numCache>
            </c:numRef>
          </c:val>
          <c:smooth val="0"/>
          <c:extLst>
            <c:ext xmlns:c16="http://schemas.microsoft.com/office/drawing/2014/chart" uri="{C3380CC4-5D6E-409C-BE32-E72D297353CC}">
              <c16:uniqueId val="{00000001-DD36-4A7C-9058-BFCC4715944C}"/>
            </c:ext>
          </c:extLst>
        </c:ser>
        <c:dLbls>
          <c:showLegendKey val="0"/>
          <c:showVal val="0"/>
          <c:showCatName val="0"/>
          <c:showSerName val="0"/>
          <c:showPercent val="0"/>
          <c:showBubbleSize val="0"/>
        </c:dLbls>
        <c:marker val="1"/>
        <c:smooth val="0"/>
        <c:axId val="326303112"/>
        <c:axId val="326300760"/>
      </c:lineChart>
      <c:dateAx>
        <c:axId val="326303112"/>
        <c:scaling>
          <c:orientation val="minMax"/>
        </c:scaling>
        <c:delete val="1"/>
        <c:axPos val="b"/>
        <c:numFmt formatCode="&quot;R&quot;yy" sourceLinked="1"/>
        <c:majorTickMark val="none"/>
        <c:minorTickMark val="none"/>
        <c:tickLblPos val="none"/>
        <c:crossAx val="326300760"/>
        <c:crosses val="autoZero"/>
        <c:auto val="1"/>
        <c:lblOffset val="100"/>
        <c:baseTimeUnit val="years"/>
      </c:dateAx>
      <c:valAx>
        <c:axId val="326300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303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51.72</c:v>
                </c:pt>
                <c:pt idx="1">
                  <c:v>35.31</c:v>
                </c:pt>
                <c:pt idx="2">
                  <c:v>35.08</c:v>
                </c:pt>
                <c:pt idx="3">
                  <c:v>36.97</c:v>
                </c:pt>
                <c:pt idx="4">
                  <c:v>35.89</c:v>
                </c:pt>
              </c:numCache>
            </c:numRef>
          </c:val>
          <c:extLst>
            <c:ext xmlns:c16="http://schemas.microsoft.com/office/drawing/2014/chart" uri="{C3380CC4-5D6E-409C-BE32-E72D297353CC}">
              <c16:uniqueId val="{00000000-6AE3-4FFD-B7F4-DC31CA779721}"/>
            </c:ext>
          </c:extLst>
        </c:ser>
        <c:dLbls>
          <c:showLegendKey val="0"/>
          <c:showVal val="0"/>
          <c:showCatName val="0"/>
          <c:showSerName val="0"/>
          <c:showPercent val="0"/>
          <c:showBubbleSize val="0"/>
        </c:dLbls>
        <c:gapWidth val="150"/>
        <c:axId val="326301936"/>
        <c:axId val="326302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56.53</c:v>
                </c:pt>
                <c:pt idx="1">
                  <c:v>59.66</c:v>
                </c:pt>
                <c:pt idx="2">
                  <c:v>61.64</c:v>
                </c:pt>
                <c:pt idx="3">
                  <c:v>69.819999999999993</c:v>
                </c:pt>
                <c:pt idx="4">
                  <c:v>72.13</c:v>
                </c:pt>
              </c:numCache>
            </c:numRef>
          </c:val>
          <c:smooth val="0"/>
          <c:extLst>
            <c:ext xmlns:c16="http://schemas.microsoft.com/office/drawing/2014/chart" uri="{C3380CC4-5D6E-409C-BE32-E72D297353CC}">
              <c16:uniqueId val="{00000001-6AE3-4FFD-B7F4-DC31CA779721}"/>
            </c:ext>
          </c:extLst>
        </c:ser>
        <c:dLbls>
          <c:showLegendKey val="0"/>
          <c:showVal val="0"/>
          <c:showCatName val="0"/>
          <c:showSerName val="0"/>
          <c:showPercent val="0"/>
          <c:showBubbleSize val="0"/>
        </c:dLbls>
        <c:marker val="1"/>
        <c:smooth val="0"/>
        <c:axId val="326301936"/>
        <c:axId val="326302328"/>
      </c:lineChart>
      <c:dateAx>
        <c:axId val="326301936"/>
        <c:scaling>
          <c:orientation val="minMax"/>
        </c:scaling>
        <c:delete val="1"/>
        <c:axPos val="b"/>
        <c:numFmt formatCode="&quot;R&quot;yy" sourceLinked="1"/>
        <c:majorTickMark val="none"/>
        <c:minorTickMark val="none"/>
        <c:tickLblPos val="none"/>
        <c:crossAx val="326302328"/>
        <c:crosses val="autoZero"/>
        <c:auto val="1"/>
        <c:lblOffset val="100"/>
        <c:baseTimeUnit val="years"/>
      </c:dateAx>
      <c:valAx>
        <c:axId val="326302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30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quot;-&quot;">
                  <c:v>1713.74</c:v>
                </c:pt>
                <c:pt idx="1">
                  <c:v>0</c:v>
                </c:pt>
                <c:pt idx="2" formatCode="#,##0.00;&quot;△&quot;#,##0.00;&quot;-&quot;">
                  <c:v>2118.91</c:v>
                </c:pt>
                <c:pt idx="3" formatCode="#,##0.00;&quot;△&quot;#,##0.00;&quot;-&quot;">
                  <c:v>1833.24</c:v>
                </c:pt>
                <c:pt idx="4" formatCode="#,##0.00;&quot;△&quot;#,##0.00;&quot;-&quot;">
                  <c:v>1438.08</c:v>
                </c:pt>
              </c:numCache>
            </c:numRef>
          </c:val>
          <c:extLst>
            <c:ext xmlns:c16="http://schemas.microsoft.com/office/drawing/2014/chart" uri="{C3380CC4-5D6E-409C-BE32-E72D297353CC}">
              <c16:uniqueId val="{00000000-5712-4111-A3C3-8C926036F6FF}"/>
            </c:ext>
          </c:extLst>
        </c:ser>
        <c:dLbls>
          <c:showLegendKey val="0"/>
          <c:showVal val="0"/>
          <c:showCatName val="0"/>
          <c:showSerName val="0"/>
          <c:showPercent val="0"/>
          <c:showBubbleSize val="0"/>
        </c:dLbls>
        <c:gapWidth val="150"/>
        <c:axId val="326303896"/>
        <c:axId val="326520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1278.54</c:v>
                </c:pt>
                <c:pt idx="3">
                  <c:v>1149.7</c:v>
                </c:pt>
                <c:pt idx="4">
                  <c:v>1420.25</c:v>
                </c:pt>
              </c:numCache>
            </c:numRef>
          </c:val>
          <c:smooth val="0"/>
          <c:extLst>
            <c:ext xmlns:c16="http://schemas.microsoft.com/office/drawing/2014/chart" uri="{C3380CC4-5D6E-409C-BE32-E72D297353CC}">
              <c16:uniqueId val="{00000001-5712-4111-A3C3-8C926036F6FF}"/>
            </c:ext>
          </c:extLst>
        </c:ser>
        <c:dLbls>
          <c:showLegendKey val="0"/>
          <c:showVal val="0"/>
          <c:showCatName val="0"/>
          <c:showSerName val="0"/>
          <c:showPercent val="0"/>
          <c:showBubbleSize val="0"/>
        </c:dLbls>
        <c:marker val="1"/>
        <c:smooth val="0"/>
        <c:axId val="326303896"/>
        <c:axId val="326520928"/>
      </c:lineChart>
      <c:dateAx>
        <c:axId val="326303896"/>
        <c:scaling>
          <c:orientation val="minMax"/>
        </c:scaling>
        <c:delete val="1"/>
        <c:axPos val="b"/>
        <c:numFmt formatCode="&quot;R&quot;yy" sourceLinked="1"/>
        <c:majorTickMark val="none"/>
        <c:minorTickMark val="none"/>
        <c:tickLblPos val="none"/>
        <c:crossAx val="326520928"/>
        <c:crosses val="autoZero"/>
        <c:auto val="1"/>
        <c:lblOffset val="100"/>
        <c:baseTimeUnit val="years"/>
      </c:dateAx>
      <c:valAx>
        <c:axId val="32652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303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10.5</c:v>
                </c:pt>
                <c:pt idx="1">
                  <c:v>10.97</c:v>
                </c:pt>
                <c:pt idx="2">
                  <c:v>14.3</c:v>
                </c:pt>
                <c:pt idx="3">
                  <c:v>12.13</c:v>
                </c:pt>
                <c:pt idx="4">
                  <c:v>12.09</c:v>
                </c:pt>
              </c:numCache>
            </c:numRef>
          </c:val>
          <c:extLst>
            <c:ext xmlns:c16="http://schemas.microsoft.com/office/drawing/2014/chart" uri="{C3380CC4-5D6E-409C-BE32-E72D297353CC}">
              <c16:uniqueId val="{00000000-F4EA-43F7-8776-D643A034EBC1}"/>
            </c:ext>
          </c:extLst>
        </c:ser>
        <c:dLbls>
          <c:showLegendKey val="0"/>
          <c:showVal val="0"/>
          <c:showCatName val="0"/>
          <c:showSerName val="0"/>
          <c:showPercent val="0"/>
          <c:showBubbleSize val="0"/>
        </c:dLbls>
        <c:gapWidth val="150"/>
        <c:axId val="326523280"/>
        <c:axId val="326518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38.74</c:v>
                </c:pt>
                <c:pt idx="3">
                  <c:v>35.96</c:v>
                </c:pt>
                <c:pt idx="4">
                  <c:v>32.700000000000003</c:v>
                </c:pt>
              </c:numCache>
            </c:numRef>
          </c:val>
          <c:smooth val="0"/>
          <c:extLst>
            <c:ext xmlns:c16="http://schemas.microsoft.com/office/drawing/2014/chart" uri="{C3380CC4-5D6E-409C-BE32-E72D297353CC}">
              <c16:uniqueId val="{00000001-F4EA-43F7-8776-D643A034EBC1}"/>
            </c:ext>
          </c:extLst>
        </c:ser>
        <c:dLbls>
          <c:showLegendKey val="0"/>
          <c:showVal val="0"/>
          <c:showCatName val="0"/>
          <c:showSerName val="0"/>
          <c:showPercent val="0"/>
          <c:showBubbleSize val="0"/>
        </c:dLbls>
        <c:marker val="1"/>
        <c:smooth val="0"/>
        <c:axId val="326523280"/>
        <c:axId val="326518184"/>
      </c:lineChart>
      <c:dateAx>
        <c:axId val="326523280"/>
        <c:scaling>
          <c:orientation val="minMax"/>
        </c:scaling>
        <c:delete val="1"/>
        <c:axPos val="b"/>
        <c:numFmt formatCode="&quot;R&quot;yy" sourceLinked="1"/>
        <c:majorTickMark val="none"/>
        <c:minorTickMark val="none"/>
        <c:tickLblPos val="none"/>
        <c:crossAx val="326518184"/>
        <c:crosses val="autoZero"/>
        <c:auto val="1"/>
        <c:lblOffset val="100"/>
        <c:baseTimeUnit val="years"/>
      </c:dateAx>
      <c:valAx>
        <c:axId val="326518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52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1378.35</c:v>
                </c:pt>
                <c:pt idx="1">
                  <c:v>1381.41</c:v>
                </c:pt>
                <c:pt idx="2">
                  <c:v>1058.71</c:v>
                </c:pt>
                <c:pt idx="3">
                  <c:v>1310.78</c:v>
                </c:pt>
                <c:pt idx="4">
                  <c:v>1328.74</c:v>
                </c:pt>
              </c:numCache>
            </c:numRef>
          </c:val>
          <c:extLst>
            <c:ext xmlns:c16="http://schemas.microsoft.com/office/drawing/2014/chart" uri="{C3380CC4-5D6E-409C-BE32-E72D297353CC}">
              <c16:uniqueId val="{00000000-B2C0-4BD8-AAA0-0AC54FA87197}"/>
            </c:ext>
          </c:extLst>
        </c:ser>
        <c:dLbls>
          <c:showLegendKey val="0"/>
          <c:showVal val="0"/>
          <c:showCatName val="0"/>
          <c:showSerName val="0"/>
          <c:showPercent val="0"/>
          <c:showBubbleSize val="0"/>
        </c:dLbls>
        <c:gapWidth val="150"/>
        <c:axId val="326519752"/>
        <c:axId val="326516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456.72</c:v>
                </c:pt>
                <c:pt idx="3">
                  <c:v>481.96</c:v>
                </c:pt>
                <c:pt idx="4">
                  <c:v>536.16999999999996</c:v>
                </c:pt>
              </c:numCache>
            </c:numRef>
          </c:val>
          <c:smooth val="0"/>
          <c:extLst>
            <c:ext xmlns:c16="http://schemas.microsoft.com/office/drawing/2014/chart" uri="{C3380CC4-5D6E-409C-BE32-E72D297353CC}">
              <c16:uniqueId val="{00000001-B2C0-4BD8-AAA0-0AC54FA87197}"/>
            </c:ext>
          </c:extLst>
        </c:ser>
        <c:dLbls>
          <c:showLegendKey val="0"/>
          <c:showVal val="0"/>
          <c:showCatName val="0"/>
          <c:showSerName val="0"/>
          <c:showPercent val="0"/>
          <c:showBubbleSize val="0"/>
        </c:dLbls>
        <c:marker val="1"/>
        <c:smooth val="0"/>
        <c:axId val="326519752"/>
        <c:axId val="326516616"/>
      </c:lineChart>
      <c:dateAx>
        <c:axId val="326519752"/>
        <c:scaling>
          <c:orientation val="minMax"/>
        </c:scaling>
        <c:delete val="1"/>
        <c:axPos val="b"/>
        <c:numFmt formatCode="&quot;R&quot;yy" sourceLinked="1"/>
        <c:majorTickMark val="none"/>
        <c:minorTickMark val="none"/>
        <c:tickLblPos val="none"/>
        <c:crossAx val="326516616"/>
        <c:crosses val="autoZero"/>
        <c:auto val="1"/>
        <c:lblOffset val="100"/>
        <c:baseTimeUnit val="years"/>
      </c:dateAx>
      <c:valAx>
        <c:axId val="326516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519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130" zoomScaleNormal="13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大分県　豊後高田市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H2</v>
      </c>
      <c r="X8" s="39"/>
      <c r="Y8" s="39"/>
      <c r="Z8" s="39"/>
      <c r="AA8" s="39"/>
      <c r="AB8" s="39"/>
      <c r="AC8" s="39"/>
      <c r="AD8" s="40" t="str">
        <f>データ!$M$6</f>
        <v>非設置</v>
      </c>
      <c r="AE8" s="40"/>
      <c r="AF8" s="40"/>
      <c r="AG8" s="40"/>
      <c r="AH8" s="40"/>
      <c r="AI8" s="40"/>
      <c r="AJ8" s="40"/>
      <c r="AK8" s="3"/>
      <c r="AL8" s="41">
        <f>データ!S6</f>
        <v>21748</v>
      </c>
      <c r="AM8" s="41"/>
      <c r="AN8" s="41"/>
      <c r="AO8" s="41"/>
      <c r="AP8" s="41"/>
      <c r="AQ8" s="41"/>
      <c r="AR8" s="41"/>
      <c r="AS8" s="41"/>
      <c r="AT8" s="34">
        <f>データ!T6</f>
        <v>206.24</v>
      </c>
      <c r="AU8" s="34"/>
      <c r="AV8" s="34"/>
      <c r="AW8" s="34"/>
      <c r="AX8" s="34"/>
      <c r="AY8" s="34"/>
      <c r="AZ8" s="34"/>
      <c r="BA8" s="34"/>
      <c r="BB8" s="34">
        <f>データ!U6</f>
        <v>105.45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91.82</v>
      </c>
      <c r="J10" s="34"/>
      <c r="K10" s="34"/>
      <c r="L10" s="34"/>
      <c r="M10" s="34"/>
      <c r="N10" s="34"/>
      <c r="O10" s="34"/>
      <c r="P10" s="34">
        <f>データ!P6</f>
        <v>0.27</v>
      </c>
      <c r="Q10" s="34"/>
      <c r="R10" s="34"/>
      <c r="S10" s="34"/>
      <c r="T10" s="34"/>
      <c r="U10" s="34"/>
      <c r="V10" s="34"/>
      <c r="W10" s="34">
        <f>データ!Q6</f>
        <v>100</v>
      </c>
      <c r="X10" s="34"/>
      <c r="Y10" s="34"/>
      <c r="Z10" s="34"/>
      <c r="AA10" s="34"/>
      <c r="AB10" s="34"/>
      <c r="AC10" s="34"/>
      <c r="AD10" s="41">
        <f>データ!R6</f>
        <v>2940</v>
      </c>
      <c r="AE10" s="41"/>
      <c r="AF10" s="41"/>
      <c r="AG10" s="41"/>
      <c r="AH10" s="41"/>
      <c r="AI10" s="41"/>
      <c r="AJ10" s="41"/>
      <c r="AK10" s="2"/>
      <c r="AL10" s="41">
        <f>データ!V6</f>
        <v>59</v>
      </c>
      <c r="AM10" s="41"/>
      <c r="AN10" s="41"/>
      <c r="AO10" s="41"/>
      <c r="AP10" s="41"/>
      <c r="AQ10" s="41"/>
      <c r="AR10" s="41"/>
      <c r="AS10" s="41"/>
      <c r="AT10" s="34">
        <f>データ!W6</f>
        <v>0.16</v>
      </c>
      <c r="AU10" s="34"/>
      <c r="AV10" s="34"/>
      <c r="AW10" s="34"/>
      <c r="AX10" s="34"/>
      <c r="AY10" s="34"/>
      <c r="AZ10" s="34"/>
      <c r="BA10" s="34"/>
      <c r="BB10" s="34">
        <f>データ!X6</f>
        <v>368.75</v>
      </c>
      <c r="BC10" s="34"/>
      <c r="BD10" s="34"/>
      <c r="BE10" s="34"/>
      <c r="BF10" s="34"/>
      <c r="BG10" s="34"/>
      <c r="BH10" s="34"/>
      <c r="BI10" s="34"/>
      <c r="BJ10" s="2"/>
      <c r="BK10" s="2"/>
      <c r="BL10" s="72" t="s">
        <v>22</v>
      </c>
      <c r="BM10" s="73"/>
      <c r="BN10" s="74" t="s">
        <v>23</v>
      </c>
      <c r="BO10" s="74"/>
      <c r="BP10" s="74"/>
      <c r="BQ10" s="74"/>
      <c r="BR10" s="74"/>
      <c r="BS10" s="74"/>
      <c r="BT10" s="74"/>
      <c r="BU10" s="74"/>
      <c r="BV10" s="74"/>
      <c r="BW10" s="74"/>
      <c r="BX10" s="74"/>
      <c r="BY10" s="7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26</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111</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6" t="s">
        <v>112</v>
      </c>
      <c r="BM47" s="77"/>
      <c r="BN47" s="77"/>
      <c r="BO47" s="77"/>
      <c r="BP47" s="77"/>
      <c r="BQ47" s="77"/>
      <c r="BR47" s="77"/>
      <c r="BS47" s="77"/>
      <c r="BT47" s="77"/>
      <c r="BU47" s="77"/>
      <c r="BV47" s="77"/>
      <c r="BW47" s="77"/>
      <c r="BX47" s="77"/>
      <c r="BY47" s="77"/>
      <c r="BZ47" s="7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6"/>
      <c r="BM48" s="77"/>
      <c r="BN48" s="77"/>
      <c r="BO48" s="77"/>
      <c r="BP48" s="77"/>
      <c r="BQ48" s="77"/>
      <c r="BR48" s="77"/>
      <c r="BS48" s="77"/>
      <c r="BT48" s="77"/>
      <c r="BU48" s="77"/>
      <c r="BV48" s="77"/>
      <c r="BW48" s="77"/>
      <c r="BX48" s="77"/>
      <c r="BY48" s="77"/>
      <c r="BZ48" s="7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6"/>
      <c r="BM49" s="77"/>
      <c r="BN49" s="77"/>
      <c r="BO49" s="77"/>
      <c r="BP49" s="77"/>
      <c r="BQ49" s="77"/>
      <c r="BR49" s="77"/>
      <c r="BS49" s="77"/>
      <c r="BT49" s="77"/>
      <c r="BU49" s="77"/>
      <c r="BV49" s="77"/>
      <c r="BW49" s="77"/>
      <c r="BX49" s="77"/>
      <c r="BY49" s="77"/>
      <c r="BZ49" s="7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6"/>
      <c r="BM50" s="77"/>
      <c r="BN50" s="77"/>
      <c r="BO50" s="77"/>
      <c r="BP50" s="77"/>
      <c r="BQ50" s="77"/>
      <c r="BR50" s="77"/>
      <c r="BS50" s="77"/>
      <c r="BT50" s="77"/>
      <c r="BU50" s="77"/>
      <c r="BV50" s="77"/>
      <c r="BW50" s="77"/>
      <c r="BX50" s="77"/>
      <c r="BY50" s="77"/>
      <c r="BZ50" s="7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6"/>
      <c r="BM51" s="77"/>
      <c r="BN51" s="77"/>
      <c r="BO51" s="77"/>
      <c r="BP51" s="77"/>
      <c r="BQ51" s="77"/>
      <c r="BR51" s="77"/>
      <c r="BS51" s="77"/>
      <c r="BT51" s="77"/>
      <c r="BU51" s="77"/>
      <c r="BV51" s="77"/>
      <c r="BW51" s="77"/>
      <c r="BX51" s="77"/>
      <c r="BY51" s="77"/>
      <c r="BZ51" s="7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6"/>
      <c r="BM52" s="77"/>
      <c r="BN52" s="77"/>
      <c r="BO52" s="77"/>
      <c r="BP52" s="77"/>
      <c r="BQ52" s="77"/>
      <c r="BR52" s="77"/>
      <c r="BS52" s="77"/>
      <c r="BT52" s="77"/>
      <c r="BU52" s="77"/>
      <c r="BV52" s="77"/>
      <c r="BW52" s="77"/>
      <c r="BX52" s="77"/>
      <c r="BY52" s="77"/>
      <c r="BZ52" s="7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6"/>
      <c r="BM53" s="77"/>
      <c r="BN53" s="77"/>
      <c r="BO53" s="77"/>
      <c r="BP53" s="77"/>
      <c r="BQ53" s="77"/>
      <c r="BR53" s="77"/>
      <c r="BS53" s="77"/>
      <c r="BT53" s="77"/>
      <c r="BU53" s="77"/>
      <c r="BV53" s="77"/>
      <c r="BW53" s="77"/>
      <c r="BX53" s="77"/>
      <c r="BY53" s="77"/>
      <c r="BZ53" s="7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6"/>
      <c r="BM54" s="77"/>
      <c r="BN54" s="77"/>
      <c r="BO54" s="77"/>
      <c r="BP54" s="77"/>
      <c r="BQ54" s="77"/>
      <c r="BR54" s="77"/>
      <c r="BS54" s="77"/>
      <c r="BT54" s="77"/>
      <c r="BU54" s="77"/>
      <c r="BV54" s="77"/>
      <c r="BW54" s="77"/>
      <c r="BX54" s="77"/>
      <c r="BY54" s="77"/>
      <c r="BZ54" s="7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6"/>
      <c r="BM55" s="77"/>
      <c r="BN55" s="77"/>
      <c r="BO55" s="77"/>
      <c r="BP55" s="77"/>
      <c r="BQ55" s="77"/>
      <c r="BR55" s="77"/>
      <c r="BS55" s="77"/>
      <c r="BT55" s="77"/>
      <c r="BU55" s="77"/>
      <c r="BV55" s="77"/>
      <c r="BW55" s="77"/>
      <c r="BX55" s="77"/>
      <c r="BY55" s="77"/>
      <c r="BZ55" s="7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6"/>
      <c r="BM56" s="77"/>
      <c r="BN56" s="77"/>
      <c r="BO56" s="77"/>
      <c r="BP56" s="77"/>
      <c r="BQ56" s="77"/>
      <c r="BR56" s="77"/>
      <c r="BS56" s="77"/>
      <c r="BT56" s="77"/>
      <c r="BU56" s="77"/>
      <c r="BV56" s="77"/>
      <c r="BW56" s="77"/>
      <c r="BX56" s="77"/>
      <c r="BY56" s="77"/>
      <c r="BZ56" s="7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6"/>
      <c r="BM57" s="77"/>
      <c r="BN57" s="77"/>
      <c r="BO57" s="77"/>
      <c r="BP57" s="77"/>
      <c r="BQ57" s="77"/>
      <c r="BR57" s="77"/>
      <c r="BS57" s="77"/>
      <c r="BT57" s="77"/>
      <c r="BU57" s="77"/>
      <c r="BV57" s="77"/>
      <c r="BW57" s="77"/>
      <c r="BX57" s="77"/>
      <c r="BY57" s="77"/>
      <c r="BZ57" s="7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6"/>
      <c r="BM58" s="77"/>
      <c r="BN58" s="77"/>
      <c r="BO58" s="77"/>
      <c r="BP58" s="77"/>
      <c r="BQ58" s="77"/>
      <c r="BR58" s="77"/>
      <c r="BS58" s="77"/>
      <c r="BT58" s="77"/>
      <c r="BU58" s="77"/>
      <c r="BV58" s="77"/>
      <c r="BW58" s="77"/>
      <c r="BX58" s="77"/>
      <c r="BY58" s="77"/>
      <c r="BZ58" s="7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6"/>
      <c r="BM59" s="77"/>
      <c r="BN59" s="77"/>
      <c r="BO59" s="77"/>
      <c r="BP59" s="77"/>
      <c r="BQ59" s="77"/>
      <c r="BR59" s="77"/>
      <c r="BS59" s="77"/>
      <c r="BT59" s="77"/>
      <c r="BU59" s="77"/>
      <c r="BV59" s="77"/>
      <c r="BW59" s="77"/>
      <c r="BX59" s="77"/>
      <c r="BY59" s="77"/>
      <c r="BZ59" s="78"/>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6"/>
      <c r="BM60" s="77"/>
      <c r="BN60" s="77"/>
      <c r="BO60" s="77"/>
      <c r="BP60" s="77"/>
      <c r="BQ60" s="77"/>
      <c r="BR60" s="77"/>
      <c r="BS60" s="77"/>
      <c r="BT60" s="77"/>
      <c r="BU60" s="77"/>
      <c r="BV60" s="77"/>
      <c r="BW60" s="77"/>
      <c r="BX60" s="77"/>
      <c r="BY60" s="77"/>
      <c r="BZ60" s="7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6"/>
      <c r="BM61" s="77"/>
      <c r="BN61" s="77"/>
      <c r="BO61" s="77"/>
      <c r="BP61" s="77"/>
      <c r="BQ61" s="77"/>
      <c r="BR61" s="77"/>
      <c r="BS61" s="77"/>
      <c r="BT61" s="77"/>
      <c r="BU61" s="77"/>
      <c r="BV61" s="77"/>
      <c r="BW61" s="77"/>
      <c r="BX61" s="77"/>
      <c r="BY61" s="77"/>
      <c r="BZ61" s="7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6"/>
      <c r="BM62" s="77"/>
      <c r="BN62" s="77"/>
      <c r="BO62" s="77"/>
      <c r="BP62" s="77"/>
      <c r="BQ62" s="77"/>
      <c r="BR62" s="77"/>
      <c r="BS62" s="77"/>
      <c r="BT62" s="77"/>
      <c r="BU62" s="77"/>
      <c r="BV62" s="77"/>
      <c r="BW62" s="77"/>
      <c r="BX62" s="77"/>
      <c r="BY62" s="77"/>
      <c r="BZ62" s="7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9"/>
      <c r="BM63" s="80"/>
      <c r="BN63" s="80"/>
      <c r="BO63" s="80"/>
      <c r="BP63" s="80"/>
      <c r="BQ63" s="80"/>
      <c r="BR63" s="80"/>
      <c r="BS63" s="80"/>
      <c r="BT63" s="80"/>
      <c r="BU63" s="80"/>
      <c r="BV63" s="80"/>
      <c r="BW63" s="80"/>
      <c r="BX63" s="80"/>
      <c r="BY63" s="80"/>
      <c r="BZ63" s="8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2" t="s">
        <v>113</v>
      </c>
      <c r="BM66" s="83"/>
      <c r="BN66" s="83"/>
      <c r="BO66" s="83"/>
      <c r="BP66" s="83"/>
      <c r="BQ66" s="83"/>
      <c r="BR66" s="83"/>
      <c r="BS66" s="83"/>
      <c r="BT66" s="83"/>
      <c r="BU66" s="83"/>
      <c r="BV66" s="83"/>
      <c r="BW66" s="83"/>
      <c r="BX66" s="83"/>
      <c r="BY66" s="83"/>
      <c r="BZ66" s="8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2"/>
      <c r="BM67" s="83"/>
      <c r="BN67" s="83"/>
      <c r="BO67" s="83"/>
      <c r="BP67" s="83"/>
      <c r="BQ67" s="83"/>
      <c r="BR67" s="83"/>
      <c r="BS67" s="83"/>
      <c r="BT67" s="83"/>
      <c r="BU67" s="83"/>
      <c r="BV67" s="83"/>
      <c r="BW67" s="83"/>
      <c r="BX67" s="83"/>
      <c r="BY67" s="83"/>
      <c r="BZ67" s="8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2"/>
      <c r="BM68" s="83"/>
      <c r="BN68" s="83"/>
      <c r="BO68" s="83"/>
      <c r="BP68" s="83"/>
      <c r="BQ68" s="83"/>
      <c r="BR68" s="83"/>
      <c r="BS68" s="83"/>
      <c r="BT68" s="83"/>
      <c r="BU68" s="83"/>
      <c r="BV68" s="83"/>
      <c r="BW68" s="83"/>
      <c r="BX68" s="83"/>
      <c r="BY68" s="83"/>
      <c r="BZ68" s="8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2"/>
      <c r="BM69" s="83"/>
      <c r="BN69" s="83"/>
      <c r="BO69" s="83"/>
      <c r="BP69" s="83"/>
      <c r="BQ69" s="83"/>
      <c r="BR69" s="83"/>
      <c r="BS69" s="83"/>
      <c r="BT69" s="83"/>
      <c r="BU69" s="83"/>
      <c r="BV69" s="83"/>
      <c r="BW69" s="83"/>
      <c r="BX69" s="83"/>
      <c r="BY69" s="83"/>
      <c r="BZ69" s="8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2"/>
      <c r="BM70" s="83"/>
      <c r="BN70" s="83"/>
      <c r="BO70" s="83"/>
      <c r="BP70" s="83"/>
      <c r="BQ70" s="83"/>
      <c r="BR70" s="83"/>
      <c r="BS70" s="83"/>
      <c r="BT70" s="83"/>
      <c r="BU70" s="83"/>
      <c r="BV70" s="83"/>
      <c r="BW70" s="83"/>
      <c r="BX70" s="83"/>
      <c r="BY70" s="83"/>
      <c r="BZ70" s="8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2"/>
      <c r="BM71" s="83"/>
      <c r="BN71" s="83"/>
      <c r="BO71" s="83"/>
      <c r="BP71" s="83"/>
      <c r="BQ71" s="83"/>
      <c r="BR71" s="83"/>
      <c r="BS71" s="83"/>
      <c r="BT71" s="83"/>
      <c r="BU71" s="83"/>
      <c r="BV71" s="83"/>
      <c r="BW71" s="83"/>
      <c r="BX71" s="83"/>
      <c r="BY71" s="83"/>
      <c r="BZ71" s="8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2"/>
      <c r="BM72" s="83"/>
      <c r="BN72" s="83"/>
      <c r="BO72" s="83"/>
      <c r="BP72" s="83"/>
      <c r="BQ72" s="83"/>
      <c r="BR72" s="83"/>
      <c r="BS72" s="83"/>
      <c r="BT72" s="83"/>
      <c r="BU72" s="83"/>
      <c r="BV72" s="83"/>
      <c r="BW72" s="83"/>
      <c r="BX72" s="83"/>
      <c r="BY72" s="83"/>
      <c r="BZ72" s="8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2"/>
      <c r="BM73" s="83"/>
      <c r="BN73" s="83"/>
      <c r="BO73" s="83"/>
      <c r="BP73" s="83"/>
      <c r="BQ73" s="83"/>
      <c r="BR73" s="83"/>
      <c r="BS73" s="83"/>
      <c r="BT73" s="83"/>
      <c r="BU73" s="83"/>
      <c r="BV73" s="83"/>
      <c r="BW73" s="83"/>
      <c r="BX73" s="83"/>
      <c r="BY73" s="83"/>
      <c r="BZ73" s="8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2"/>
      <c r="BM74" s="83"/>
      <c r="BN74" s="83"/>
      <c r="BO74" s="83"/>
      <c r="BP74" s="83"/>
      <c r="BQ74" s="83"/>
      <c r="BR74" s="83"/>
      <c r="BS74" s="83"/>
      <c r="BT74" s="83"/>
      <c r="BU74" s="83"/>
      <c r="BV74" s="83"/>
      <c r="BW74" s="83"/>
      <c r="BX74" s="83"/>
      <c r="BY74" s="83"/>
      <c r="BZ74" s="8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2"/>
      <c r="BM75" s="83"/>
      <c r="BN75" s="83"/>
      <c r="BO75" s="83"/>
      <c r="BP75" s="83"/>
      <c r="BQ75" s="83"/>
      <c r="BR75" s="83"/>
      <c r="BS75" s="83"/>
      <c r="BT75" s="83"/>
      <c r="BU75" s="83"/>
      <c r="BV75" s="83"/>
      <c r="BW75" s="83"/>
      <c r="BX75" s="83"/>
      <c r="BY75" s="83"/>
      <c r="BZ75" s="8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2"/>
      <c r="BM76" s="83"/>
      <c r="BN76" s="83"/>
      <c r="BO76" s="83"/>
      <c r="BP76" s="83"/>
      <c r="BQ76" s="83"/>
      <c r="BR76" s="83"/>
      <c r="BS76" s="83"/>
      <c r="BT76" s="83"/>
      <c r="BU76" s="83"/>
      <c r="BV76" s="83"/>
      <c r="BW76" s="83"/>
      <c r="BX76" s="83"/>
      <c r="BY76" s="83"/>
      <c r="BZ76" s="8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2"/>
      <c r="BM77" s="83"/>
      <c r="BN77" s="83"/>
      <c r="BO77" s="83"/>
      <c r="BP77" s="83"/>
      <c r="BQ77" s="83"/>
      <c r="BR77" s="83"/>
      <c r="BS77" s="83"/>
      <c r="BT77" s="83"/>
      <c r="BU77" s="83"/>
      <c r="BV77" s="83"/>
      <c r="BW77" s="83"/>
      <c r="BX77" s="83"/>
      <c r="BY77" s="83"/>
      <c r="BZ77" s="8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2"/>
      <c r="BM78" s="83"/>
      <c r="BN78" s="83"/>
      <c r="BO78" s="83"/>
      <c r="BP78" s="83"/>
      <c r="BQ78" s="83"/>
      <c r="BR78" s="83"/>
      <c r="BS78" s="83"/>
      <c r="BT78" s="83"/>
      <c r="BU78" s="83"/>
      <c r="BV78" s="83"/>
      <c r="BW78" s="83"/>
      <c r="BX78" s="83"/>
      <c r="BY78" s="83"/>
      <c r="BZ78" s="8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2"/>
      <c r="BM79" s="83"/>
      <c r="BN79" s="83"/>
      <c r="BO79" s="83"/>
      <c r="BP79" s="83"/>
      <c r="BQ79" s="83"/>
      <c r="BR79" s="83"/>
      <c r="BS79" s="83"/>
      <c r="BT79" s="83"/>
      <c r="BU79" s="83"/>
      <c r="BV79" s="83"/>
      <c r="BW79" s="83"/>
      <c r="BX79" s="83"/>
      <c r="BY79" s="83"/>
      <c r="BZ79" s="8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2"/>
      <c r="BM80" s="83"/>
      <c r="BN80" s="83"/>
      <c r="BO80" s="83"/>
      <c r="BP80" s="83"/>
      <c r="BQ80" s="83"/>
      <c r="BR80" s="83"/>
      <c r="BS80" s="83"/>
      <c r="BT80" s="83"/>
      <c r="BU80" s="83"/>
      <c r="BV80" s="83"/>
      <c r="BW80" s="83"/>
      <c r="BX80" s="83"/>
      <c r="BY80" s="83"/>
      <c r="BZ80" s="8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2"/>
      <c r="BM81" s="83"/>
      <c r="BN81" s="83"/>
      <c r="BO81" s="83"/>
      <c r="BP81" s="83"/>
      <c r="BQ81" s="83"/>
      <c r="BR81" s="83"/>
      <c r="BS81" s="83"/>
      <c r="BT81" s="83"/>
      <c r="BU81" s="83"/>
      <c r="BV81" s="83"/>
      <c r="BW81" s="83"/>
      <c r="BX81" s="83"/>
      <c r="BY81" s="83"/>
      <c r="BZ81" s="8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5"/>
      <c r="BM82" s="86"/>
      <c r="BN82" s="86"/>
      <c r="BO82" s="86"/>
      <c r="BP82" s="86"/>
      <c r="BQ82" s="86"/>
      <c r="BR82" s="86"/>
      <c r="BS82" s="86"/>
      <c r="BT82" s="86"/>
      <c r="BU82" s="86"/>
      <c r="BV82" s="86"/>
      <c r="BW82" s="86"/>
      <c r="BX82" s="86"/>
      <c r="BY82" s="86"/>
      <c r="BZ82" s="87"/>
    </row>
    <row r="83" spans="1:78" x14ac:dyDescent="0.15">
      <c r="C83" s="88" t="s">
        <v>30</v>
      </c>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8"/>
      <c r="AR83" s="88"/>
      <c r="AS83" s="88"/>
      <c r="AT83" s="88"/>
      <c r="AU83" s="88"/>
      <c r="AV83" s="88"/>
      <c r="AW83" s="88"/>
      <c r="AX83" s="88"/>
      <c r="AY83" s="88"/>
      <c r="AZ83" s="88"/>
      <c r="BA83" s="88"/>
      <c r="BB83" s="88"/>
      <c r="BC83" s="88"/>
      <c r="BD83" s="88"/>
      <c r="BE83" s="88"/>
      <c r="BF83" s="88"/>
      <c r="BG83" s="88"/>
      <c r="BH83" s="88"/>
      <c r="BI83" s="88"/>
      <c r="BJ83" s="88"/>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EwboAVCT/QqCcssDv7HkuYBpYoVyCfguqTwYnHRco323tyw3nCyuXtZjOPp0W6SJuE1WigQlelqxhkqgr7lfgA==" saltValue="r3iNBBuKW9Ow6OjMPjW5p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90" t="s">
        <v>52</v>
      </c>
      <c r="I3" s="91"/>
      <c r="J3" s="91"/>
      <c r="K3" s="91"/>
      <c r="L3" s="91"/>
      <c r="M3" s="91"/>
      <c r="N3" s="91"/>
      <c r="O3" s="91"/>
      <c r="P3" s="91"/>
      <c r="Q3" s="91"/>
      <c r="R3" s="91"/>
      <c r="S3" s="91"/>
      <c r="T3" s="91"/>
      <c r="U3" s="91"/>
      <c r="V3" s="91"/>
      <c r="W3" s="91"/>
      <c r="X3" s="92"/>
      <c r="Y3" s="96" t="s">
        <v>53</v>
      </c>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t="s">
        <v>28</v>
      </c>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c r="EO3" s="89"/>
    </row>
    <row r="4" spans="1:148" x14ac:dyDescent="0.15">
      <c r="A4" s="14" t="s">
        <v>54</v>
      </c>
      <c r="B4" s="16"/>
      <c r="C4" s="16"/>
      <c r="D4" s="16"/>
      <c r="E4" s="16"/>
      <c r="F4" s="16"/>
      <c r="G4" s="16"/>
      <c r="H4" s="93"/>
      <c r="I4" s="94"/>
      <c r="J4" s="94"/>
      <c r="K4" s="94"/>
      <c r="L4" s="94"/>
      <c r="M4" s="94"/>
      <c r="N4" s="94"/>
      <c r="O4" s="94"/>
      <c r="P4" s="94"/>
      <c r="Q4" s="94"/>
      <c r="R4" s="94"/>
      <c r="S4" s="94"/>
      <c r="T4" s="94"/>
      <c r="U4" s="94"/>
      <c r="V4" s="94"/>
      <c r="W4" s="94"/>
      <c r="X4" s="95"/>
      <c r="Y4" s="89" t="s">
        <v>55</v>
      </c>
      <c r="Z4" s="89"/>
      <c r="AA4" s="89"/>
      <c r="AB4" s="89"/>
      <c r="AC4" s="89"/>
      <c r="AD4" s="89"/>
      <c r="AE4" s="89"/>
      <c r="AF4" s="89"/>
      <c r="AG4" s="89"/>
      <c r="AH4" s="89"/>
      <c r="AI4" s="89"/>
      <c r="AJ4" s="89" t="s">
        <v>56</v>
      </c>
      <c r="AK4" s="89"/>
      <c r="AL4" s="89"/>
      <c r="AM4" s="89"/>
      <c r="AN4" s="89"/>
      <c r="AO4" s="89"/>
      <c r="AP4" s="89"/>
      <c r="AQ4" s="89"/>
      <c r="AR4" s="89"/>
      <c r="AS4" s="89"/>
      <c r="AT4" s="89"/>
      <c r="AU4" s="89" t="s">
        <v>57</v>
      </c>
      <c r="AV4" s="89"/>
      <c r="AW4" s="89"/>
      <c r="AX4" s="89"/>
      <c r="AY4" s="89"/>
      <c r="AZ4" s="89"/>
      <c r="BA4" s="89"/>
      <c r="BB4" s="89"/>
      <c r="BC4" s="89"/>
      <c r="BD4" s="89"/>
      <c r="BE4" s="89"/>
      <c r="BF4" s="89" t="s">
        <v>58</v>
      </c>
      <c r="BG4" s="89"/>
      <c r="BH4" s="89"/>
      <c r="BI4" s="89"/>
      <c r="BJ4" s="89"/>
      <c r="BK4" s="89"/>
      <c r="BL4" s="89"/>
      <c r="BM4" s="89"/>
      <c r="BN4" s="89"/>
      <c r="BO4" s="89"/>
      <c r="BP4" s="89"/>
      <c r="BQ4" s="89" t="s">
        <v>59</v>
      </c>
      <c r="BR4" s="89"/>
      <c r="BS4" s="89"/>
      <c r="BT4" s="89"/>
      <c r="BU4" s="89"/>
      <c r="BV4" s="89"/>
      <c r="BW4" s="89"/>
      <c r="BX4" s="89"/>
      <c r="BY4" s="89"/>
      <c r="BZ4" s="89"/>
      <c r="CA4" s="89"/>
      <c r="CB4" s="89" t="s">
        <v>60</v>
      </c>
      <c r="CC4" s="89"/>
      <c r="CD4" s="89"/>
      <c r="CE4" s="89"/>
      <c r="CF4" s="89"/>
      <c r="CG4" s="89"/>
      <c r="CH4" s="89"/>
      <c r="CI4" s="89"/>
      <c r="CJ4" s="89"/>
      <c r="CK4" s="89"/>
      <c r="CL4" s="89"/>
      <c r="CM4" s="89" t="s">
        <v>61</v>
      </c>
      <c r="CN4" s="89"/>
      <c r="CO4" s="89"/>
      <c r="CP4" s="89"/>
      <c r="CQ4" s="89"/>
      <c r="CR4" s="89"/>
      <c r="CS4" s="89"/>
      <c r="CT4" s="89"/>
      <c r="CU4" s="89"/>
      <c r="CV4" s="89"/>
      <c r="CW4" s="89"/>
      <c r="CX4" s="89" t="s">
        <v>62</v>
      </c>
      <c r="CY4" s="89"/>
      <c r="CZ4" s="89"/>
      <c r="DA4" s="89"/>
      <c r="DB4" s="89"/>
      <c r="DC4" s="89"/>
      <c r="DD4" s="89"/>
      <c r="DE4" s="89"/>
      <c r="DF4" s="89"/>
      <c r="DG4" s="89"/>
      <c r="DH4" s="89"/>
      <c r="DI4" s="89" t="s">
        <v>63</v>
      </c>
      <c r="DJ4" s="89"/>
      <c r="DK4" s="89"/>
      <c r="DL4" s="89"/>
      <c r="DM4" s="89"/>
      <c r="DN4" s="89"/>
      <c r="DO4" s="89"/>
      <c r="DP4" s="89"/>
      <c r="DQ4" s="89"/>
      <c r="DR4" s="89"/>
      <c r="DS4" s="89"/>
      <c r="DT4" s="89" t="s">
        <v>64</v>
      </c>
      <c r="DU4" s="89"/>
      <c r="DV4" s="89"/>
      <c r="DW4" s="89"/>
      <c r="DX4" s="89"/>
      <c r="DY4" s="89"/>
      <c r="DZ4" s="89"/>
      <c r="EA4" s="89"/>
      <c r="EB4" s="89"/>
      <c r="EC4" s="89"/>
      <c r="ED4" s="89"/>
      <c r="EE4" s="89" t="s">
        <v>65</v>
      </c>
      <c r="EF4" s="89"/>
      <c r="EG4" s="89"/>
      <c r="EH4" s="89"/>
      <c r="EI4" s="89"/>
      <c r="EJ4" s="89"/>
      <c r="EK4" s="89"/>
      <c r="EL4" s="89"/>
      <c r="EM4" s="89"/>
      <c r="EN4" s="89"/>
      <c r="EO4" s="89"/>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442097</v>
      </c>
      <c r="D6" s="19">
        <f t="shared" si="3"/>
        <v>46</v>
      </c>
      <c r="E6" s="19">
        <f t="shared" si="3"/>
        <v>17</v>
      </c>
      <c r="F6" s="19">
        <f t="shared" si="3"/>
        <v>6</v>
      </c>
      <c r="G6" s="19">
        <f t="shared" si="3"/>
        <v>0</v>
      </c>
      <c r="H6" s="19" t="str">
        <f t="shared" si="3"/>
        <v>大分県　豊後高田市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91.82</v>
      </c>
      <c r="P6" s="20">
        <f t="shared" si="3"/>
        <v>0.27</v>
      </c>
      <c r="Q6" s="20">
        <f t="shared" si="3"/>
        <v>100</v>
      </c>
      <c r="R6" s="20">
        <f t="shared" si="3"/>
        <v>2940</v>
      </c>
      <c r="S6" s="20">
        <f t="shared" si="3"/>
        <v>21748</v>
      </c>
      <c r="T6" s="20">
        <f t="shared" si="3"/>
        <v>206.24</v>
      </c>
      <c r="U6" s="20">
        <f t="shared" si="3"/>
        <v>105.45</v>
      </c>
      <c r="V6" s="20">
        <f t="shared" si="3"/>
        <v>59</v>
      </c>
      <c r="W6" s="20">
        <f t="shared" si="3"/>
        <v>0.16</v>
      </c>
      <c r="X6" s="20">
        <f t="shared" si="3"/>
        <v>368.75</v>
      </c>
      <c r="Y6" s="21">
        <f>IF(Y7="",NA(),Y7)</f>
        <v>98.37</v>
      </c>
      <c r="Z6" s="21">
        <f t="shared" ref="Z6:AH6" si="4">IF(Z7="",NA(),Z7)</f>
        <v>99.69</v>
      </c>
      <c r="AA6" s="21">
        <f t="shared" si="4"/>
        <v>104.35</v>
      </c>
      <c r="AB6" s="21">
        <f t="shared" si="4"/>
        <v>104.73</v>
      </c>
      <c r="AC6" s="21">
        <f t="shared" si="4"/>
        <v>104.66</v>
      </c>
      <c r="AD6" s="21">
        <f t="shared" si="4"/>
        <v>101.18</v>
      </c>
      <c r="AE6" s="21">
        <f t="shared" si="4"/>
        <v>99.89</v>
      </c>
      <c r="AF6" s="21">
        <f t="shared" si="4"/>
        <v>104.12</v>
      </c>
      <c r="AG6" s="21">
        <f t="shared" si="4"/>
        <v>105.98</v>
      </c>
      <c r="AH6" s="21">
        <f t="shared" si="4"/>
        <v>107.11</v>
      </c>
      <c r="AI6" s="20" t="str">
        <f>IF(AI7="","",IF(AI7="-","【-】","【"&amp;SUBSTITUTE(TEXT(AI7,"#,##0.00"),"-","△")&amp;"】"))</f>
        <v>【104.55】</v>
      </c>
      <c r="AJ6" s="21">
        <f>IF(AJ7="",NA(),AJ7)</f>
        <v>5.17</v>
      </c>
      <c r="AK6" s="21">
        <f t="shared" ref="AK6:AS6" si="5">IF(AK7="",NA(),AK7)</f>
        <v>10.220000000000001</v>
      </c>
      <c r="AL6" s="20">
        <f t="shared" si="5"/>
        <v>0</v>
      </c>
      <c r="AM6" s="20">
        <f t="shared" si="5"/>
        <v>0</v>
      </c>
      <c r="AN6" s="20">
        <f t="shared" si="5"/>
        <v>0</v>
      </c>
      <c r="AO6" s="21">
        <f t="shared" si="5"/>
        <v>140.63</v>
      </c>
      <c r="AP6" s="21">
        <f t="shared" si="5"/>
        <v>163.84</v>
      </c>
      <c r="AQ6" s="21">
        <f t="shared" si="5"/>
        <v>176.46</v>
      </c>
      <c r="AR6" s="21">
        <f t="shared" si="5"/>
        <v>181.51</v>
      </c>
      <c r="AS6" s="21">
        <f t="shared" si="5"/>
        <v>108.76</v>
      </c>
      <c r="AT6" s="20" t="str">
        <f>IF(AT7="","",IF(AT7="-","【-】","【"&amp;SUBSTITUTE(TEXT(AT7,"#,##0.00"),"-","△")&amp;"】"))</f>
        <v>【84.87】</v>
      </c>
      <c r="AU6" s="21">
        <f>IF(AU7="",NA(),AU7)</f>
        <v>51.72</v>
      </c>
      <c r="AV6" s="21">
        <f t="shared" ref="AV6:BD6" si="6">IF(AV7="",NA(),AV7)</f>
        <v>35.31</v>
      </c>
      <c r="AW6" s="21">
        <f t="shared" si="6"/>
        <v>35.08</v>
      </c>
      <c r="AX6" s="21">
        <f t="shared" si="6"/>
        <v>36.97</v>
      </c>
      <c r="AY6" s="21">
        <f t="shared" si="6"/>
        <v>35.89</v>
      </c>
      <c r="AZ6" s="21">
        <f t="shared" si="6"/>
        <v>56.53</v>
      </c>
      <c r="BA6" s="21">
        <f t="shared" si="6"/>
        <v>59.66</v>
      </c>
      <c r="BB6" s="21">
        <f t="shared" si="6"/>
        <v>61.64</v>
      </c>
      <c r="BC6" s="21">
        <f t="shared" si="6"/>
        <v>69.819999999999993</v>
      </c>
      <c r="BD6" s="21">
        <f t="shared" si="6"/>
        <v>72.13</v>
      </c>
      <c r="BE6" s="20" t="str">
        <f>IF(BE7="","",IF(BE7="-","【-】","【"&amp;SUBSTITUTE(TEXT(BE7,"#,##0.00"),"-","△")&amp;"】"))</f>
        <v>【71.46】</v>
      </c>
      <c r="BF6" s="21">
        <f>IF(BF7="",NA(),BF7)</f>
        <v>1713.74</v>
      </c>
      <c r="BG6" s="20">
        <f t="shared" ref="BG6:BO6" si="7">IF(BG7="",NA(),BG7)</f>
        <v>0</v>
      </c>
      <c r="BH6" s="21">
        <f t="shared" si="7"/>
        <v>2118.91</v>
      </c>
      <c r="BI6" s="21">
        <f t="shared" si="7"/>
        <v>1833.24</v>
      </c>
      <c r="BJ6" s="21">
        <f t="shared" si="7"/>
        <v>1438.08</v>
      </c>
      <c r="BK6" s="21">
        <f t="shared" si="7"/>
        <v>1095.52</v>
      </c>
      <c r="BL6" s="21">
        <f t="shared" si="7"/>
        <v>1056.55</v>
      </c>
      <c r="BM6" s="21">
        <f t="shared" si="7"/>
        <v>1278.54</v>
      </c>
      <c r="BN6" s="21">
        <f t="shared" si="7"/>
        <v>1149.7</v>
      </c>
      <c r="BO6" s="21">
        <f t="shared" si="7"/>
        <v>1420.25</v>
      </c>
      <c r="BP6" s="20" t="str">
        <f>IF(BP7="","",IF(BP7="-","【-】","【"&amp;SUBSTITUTE(TEXT(BP7,"#,##0.00"),"-","△")&amp;"】"))</f>
        <v>【1,223.19】</v>
      </c>
      <c r="BQ6" s="21">
        <f>IF(BQ7="",NA(),BQ7)</f>
        <v>10.5</v>
      </c>
      <c r="BR6" s="21">
        <f t="shared" ref="BR6:BZ6" si="8">IF(BR7="",NA(),BR7)</f>
        <v>10.97</v>
      </c>
      <c r="BS6" s="21">
        <f t="shared" si="8"/>
        <v>14.3</v>
      </c>
      <c r="BT6" s="21">
        <f t="shared" si="8"/>
        <v>12.13</v>
      </c>
      <c r="BU6" s="21">
        <f t="shared" si="8"/>
        <v>12.09</v>
      </c>
      <c r="BV6" s="21">
        <f t="shared" si="8"/>
        <v>39.64</v>
      </c>
      <c r="BW6" s="21">
        <f t="shared" si="8"/>
        <v>40</v>
      </c>
      <c r="BX6" s="21">
        <f t="shared" si="8"/>
        <v>38.74</v>
      </c>
      <c r="BY6" s="21">
        <f t="shared" si="8"/>
        <v>35.96</v>
      </c>
      <c r="BZ6" s="21">
        <f t="shared" si="8"/>
        <v>32.700000000000003</v>
      </c>
      <c r="CA6" s="20" t="str">
        <f>IF(CA7="","",IF(CA7="-","【-】","【"&amp;SUBSTITUTE(TEXT(CA7,"#,##0.00"),"-","△")&amp;"】"))</f>
        <v>【37.21】</v>
      </c>
      <c r="CB6" s="21">
        <f>IF(CB7="",NA(),CB7)</f>
        <v>1378.35</v>
      </c>
      <c r="CC6" s="21">
        <f t="shared" ref="CC6:CK6" si="9">IF(CC7="",NA(),CC7)</f>
        <v>1381.41</v>
      </c>
      <c r="CD6" s="21">
        <f t="shared" si="9"/>
        <v>1058.71</v>
      </c>
      <c r="CE6" s="21">
        <f t="shared" si="9"/>
        <v>1310.78</v>
      </c>
      <c r="CF6" s="21">
        <f t="shared" si="9"/>
        <v>1328.74</v>
      </c>
      <c r="CG6" s="21">
        <f t="shared" si="9"/>
        <v>449.72</v>
      </c>
      <c r="CH6" s="21">
        <f t="shared" si="9"/>
        <v>437.27</v>
      </c>
      <c r="CI6" s="21">
        <f t="shared" si="9"/>
        <v>456.72</v>
      </c>
      <c r="CJ6" s="21">
        <f t="shared" si="9"/>
        <v>481.96</v>
      </c>
      <c r="CK6" s="21">
        <f t="shared" si="9"/>
        <v>536.16999999999996</v>
      </c>
      <c r="CL6" s="20" t="str">
        <f>IF(CL7="","",IF(CL7="-","【-】","【"&amp;SUBSTITUTE(TEXT(CL7,"#,##0.00"),"-","△")&amp;"】"))</f>
        <v>【462.49】</v>
      </c>
      <c r="CM6" s="21">
        <f>IF(CM7="",NA(),CM7)</f>
        <v>18.75</v>
      </c>
      <c r="CN6" s="21">
        <f t="shared" ref="CN6:CV6" si="10">IF(CN7="",NA(),CN7)</f>
        <v>17.190000000000001</v>
      </c>
      <c r="CO6" s="21">
        <f t="shared" si="10"/>
        <v>17.190000000000001</v>
      </c>
      <c r="CP6" s="21">
        <f t="shared" si="10"/>
        <v>17.190000000000001</v>
      </c>
      <c r="CQ6" s="21">
        <f t="shared" si="10"/>
        <v>17.190000000000001</v>
      </c>
      <c r="CR6" s="21">
        <f t="shared" si="10"/>
        <v>30.19</v>
      </c>
      <c r="CS6" s="21">
        <f t="shared" si="10"/>
        <v>28.77</v>
      </c>
      <c r="CT6" s="21">
        <f t="shared" si="10"/>
        <v>26.22</v>
      </c>
      <c r="CU6" s="21">
        <f t="shared" si="10"/>
        <v>26.12</v>
      </c>
      <c r="CV6" s="21">
        <f t="shared" si="10"/>
        <v>27.81</v>
      </c>
      <c r="CW6" s="20" t="str">
        <f>IF(CW7="","",IF(CW7="-","【-】","【"&amp;SUBSTITUTE(TEXT(CW7,"#,##0.00"),"-","△")&amp;"】"))</f>
        <v>【30.09】</v>
      </c>
      <c r="CX6" s="21">
        <f>IF(CX7="",NA(),CX7)</f>
        <v>85.71</v>
      </c>
      <c r="CY6" s="21">
        <f t="shared" ref="CY6:DG6" si="11">IF(CY7="",NA(),CY7)</f>
        <v>86.67</v>
      </c>
      <c r="CZ6" s="21">
        <f t="shared" si="11"/>
        <v>90</v>
      </c>
      <c r="DA6" s="21">
        <f t="shared" si="11"/>
        <v>81.67</v>
      </c>
      <c r="DB6" s="21">
        <f t="shared" si="11"/>
        <v>81.36</v>
      </c>
      <c r="DC6" s="21">
        <f t="shared" si="11"/>
        <v>79.09</v>
      </c>
      <c r="DD6" s="21">
        <f t="shared" si="11"/>
        <v>78.900000000000006</v>
      </c>
      <c r="DE6" s="21">
        <f t="shared" si="11"/>
        <v>78.03</v>
      </c>
      <c r="DF6" s="21">
        <f t="shared" si="11"/>
        <v>78.55</v>
      </c>
      <c r="DG6" s="21">
        <f t="shared" si="11"/>
        <v>78.680000000000007</v>
      </c>
      <c r="DH6" s="20" t="str">
        <f>IF(DH7="","",IF(DH7="-","【-】","【"&amp;SUBSTITUTE(TEXT(DH7,"#,##0.00"),"-","△")&amp;"】"))</f>
        <v>【80.97】</v>
      </c>
      <c r="DI6" s="21">
        <f>IF(DI7="",NA(),DI7)</f>
        <v>2.74</v>
      </c>
      <c r="DJ6" s="21">
        <f t="shared" ref="DJ6:DR6" si="12">IF(DJ7="",NA(),DJ7)</f>
        <v>5.48</v>
      </c>
      <c r="DK6" s="21">
        <f t="shared" si="12"/>
        <v>8.25</v>
      </c>
      <c r="DL6" s="21">
        <f t="shared" si="12"/>
        <v>11.01</v>
      </c>
      <c r="DM6" s="21">
        <f t="shared" si="12"/>
        <v>13.77</v>
      </c>
      <c r="DN6" s="21">
        <f t="shared" si="12"/>
        <v>20.14</v>
      </c>
      <c r="DO6" s="21">
        <f t="shared" si="12"/>
        <v>23.17</v>
      </c>
      <c r="DP6" s="21">
        <f t="shared" si="12"/>
        <v>25.29</v>
      </c>
      <c r="DQ6" s="21">
        <f t="shared" si="12"/>
        <v>28.31</v>
      </c>
      <c r="DR6" s="21">
        <f t="shared" si="12"/>
        <v>23.92</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1.6</v>
      </c>
      <c r="EK6" s="21">
        <f t="shared" si="14"/>
        <v>0.01</v>
      </c>
      <c r="EL6" s="21">
        <f t="shared" si="14"/>
        <v>0.01</v>
      </c>
      <c r="EM6" s="20">
        <f t="shared" si="14"/>
        <v>0</v>
      </c>
      <c r="EN6" s="20">
        <f t="shared" si="14"/>
        <v>0</v>
      </c>
      <c r="EO6" s="20" t="str">
        <f>IF(EO7="","",IF(EO7="-","【-】","【"&amp;SUBSTITUTE(TEXT(EO7,"#,##0.00"),"-","△")&amp;"】"))</f>
        <v>【0.00】</v>
      </c>
    </row>
    <row r="7" spans="1:148" s="22" customFormat="1" x14ac:dyDescent="0.15">
      <c r="A7" s="14"/>
      <c r="B7" s="23">
        <v>2024</v>
      </c>
      <c r="C7" s="23">
        <v>442097</v>
      </c>
      <c r="D7" s="23">
        <v>46</v>
      </c>
      <c r="E7" s="23">
        <v>17</v>
      </c>
      <c r="F7" s="23">
        <v>6</v>
      </c>
      <c r="G7" s="23">
        <v>0</v>
      </c>
      <c r="H7" s="23" t="s">
        <v>95</v>
      </c>
      <c r="I7" s="23" t="s">
        <v>96</v>
      </c>
      <c r="J7" s="23" t="s">
        <v>97</v>
      </c>
      <c r="K7" s="23" t="s">
        <v>98</v>
      </c>
      <c r="L7" s="23" t="s">
        <v>99</v>
      </c>
      <c r="M7" s="23" t="s">
        <v>100</v>
      </c>
      <c r="N7" s="24" t="s">
        <v>101</v>
      </c>
      <c r="O7" s="24">
        <v>91.82</v>
      </c>
      <c r="P7" s="24">
        <v>0.27</v>
      </c>
      <c r="Q7" s="24">
        <v>100</v>
      </c>
      <c r="R7" s="24">
        <v>2940</v>
      </c>
      <c r="S7" s="24">
        <v>21748</v>
      </c>
      <c r="T7" s="24">
        <v>206.24</v>
      </c>
      <c r="U7" s="24">
        <v>105.45</v>
      </c>
      <c r="V7" s="24">
        <v>59</v>
      </c>
      <c r="W7" s="24">
        <v>0.16</v>
      </c>
      <c r="X7" s="24">
        <v>368.75</v>
      </c>
      <c r="Y7" s="24">
        <v>98.37</v>
      </c>
      <c r="Z7" s="24">
        <v>99.69</v>
      </c>
      <c r="AA7" s="24">
        <v>104.35</v>
      </c>
      <c r="AB7" s="24">
        <v>104.73</v>
      </c>
      <c r="AC7" s="24">
        <v>104.66</v>
      </c>
      <c r="AD7" s="24">
        <v>101.18</v>
      </c>
      <c r="AE7" s="24">
        <v>99.89</v>
      </c>
      <c r="AF7" s="24">
        <v>104.12</v>
      </c>
      <c r="AG7" s="24">
        <v>105.98</v>
      </c>
      <c r="AH7" s="24">
        <v>107.11</v>
      </c>
      <c r="AI7" s="24">
        <v>104.55</v>
      </c>
      <c r="AJ7" s="24">
        <v>5.17</v>
      </c>
      <c r="AK7" s="24">
        <v>10.220000000000001</v>
      </c>
      <c r="AL7" s="24">
        <v>0</v>
      </c>
      <c r="AM7" s="24">
        <v>0</v>
      </c>
      <c r="AN7" s="24">
        <v>0</v>
      </c>
      <c r="AO7" s="24">
        <v>140.63</v>
      </c>
      <c r="AP7" s="24">
        <v>163.84</v>
      </c>
      <c r="AQ7" s="24">
        <v>176.46</v>
      </c>
      <c r="AR7" s="24">
        <v>181.51</v>
      </c>
      <c r="AS7" s="24">
        <v>108.76</v>
      </c>
      <c r="AT7" s="24">
        <v>84.87</v>
      </c>
      <c r="AU7" s="24">
        <v>51.72</v>
      </c>
      <c r="AV7" s="24">
        <v>35.31</v>
      </c>
      <c r="AW7" s="24">
        <v>35.08</v>
      </c>
      <c r="AX7" s="24">
        <v>36.97</v>
      </c>
      <c r="AY7" s="24">
        <v>35.89</v>
      </c>
      <c r="AZ7" s="24">
        <v>56.53</v>
      </c>
      <c r="BA7" s="24">
        <v>59.66</v>
      </c>
      <c r="BB7" s="24">
        <v>61.64</v>
      </c>
      <c r="BC7" s="24">
        <v>69.819999999999993</v>
      </c>
      <c r="BD7" s="24">
        <v>72.13</v>
      </c>
      <c r="BE7" s="24">
        <v>71.459999999999994</v>
      </c>
      <c r="BF7" s="24">
        <v>1713.74</v>
      </c>
      <c r="BG7" s="24">
        <v>0</v>
      </c>
      <c r="BH7" s="24">
        <v>2118.91</v>
      </c>
      <c r="BI7" s="24">
        <v>1833.24</v>
      </c>
      <c r="BJ7" s="24">
        <v>1438.08</v>
      </c>
      <c r="BK7" s="24">
        <v>1095.52</v>
      </c>
      <c r="BL7" s="24">
        <v>1056.55</v>
      </c>
      <c r="BM7" s="24">
        <v>1278.54</v>
      </c>
      <c r="BN7" s="24">
        <v>1149.7</v>
      </c>
      <c r="BO7" s="24">
        <v>1420.25</v>
      </c>
      <c r="BP7" s="24">
        <v>1223.19</v>
      </c>
      <c r="BQ7" s="24">
        <v>10.5</v>
      </c>
      <c r="BR7" s="24">
        <v>10.97</v>
      </c>
      <c r="BS7" s="24">
        <v>14.3</v>
      </c>
      <c r="BT7" s="24">
        <v>12.13</v>
      </c>
      <c r="BU7" s="24">
        <v>12.09</v>
      </c>
      <c r="BV7" s="24">
        <v>39.64</v>
      </c>
      <c r="BW7" s="24">
        <v>40</v>
      </c>
      <c r="BX7" s="24">
        <v>38.74</v>
      </c>
      <c r="BY7" s="24">
        <v>35.96</v>
      </c>
      <c r="BZ7" s="24">
        <v>32.700000000000003</v>
      </c>
      <c r="CA7" s="24">
        <v>37.21</v>
      </c>
      <c r="CB7" s="24">
        <v>1378.35</v>
      </c>
      <c r="CC7" s="24">
        <v>1381.41</v>
      </c>
      <c r="CD7" s="24">
        <v>1058.71</v>
      </c>
      <c r="CE7" s="24">
        <v>1310.78</v>
      </c>
      <c r="CF7" s="24">
        <v>1328.74</v>
      </c>
      <c r="CG7" s="24">
        <v>449.72</v>
      </c>
      <c r="CH7" s="24">
        <v>437.27</v>
      </c>
      <c r="CI7" s="24">
        <v>456.72</v>
      </c>
      <c r="CJ7" s="24">
        <v>481.96</v>
      </c>
      <c r="CK7" s="24">
        <v>536.16999999999996</v>
      </c>
      <c r="CL7" s="24">
        <v>462.49</v>
      </c>
      <c r="CM7" s="24">
        <v>18.75</v>
      </c>
      <c r="CN7" s="24">
        <v>17.190000000000001</v>
      </c>
      <c r="CO7" s="24">
        <v>17.190000000000001</v>
      </c>
      <c r="CP7" s="24">
        <v>17.190000000000001</v>
      </c>
      <c r="CQ7" s="24">
        <v>17.190000000000001</v>
      </c>
      <c r="CR7" s="24">
        <v>30.19</v>
      </c>
      <c r="CS7" s="24">
        <v>28.77</v>
      </c>
      <c r="CT7" s="24">
        <v>26.22</v>
      </c>
      <c r="CU7" s="24">
        <v>26.12</v>
      </c>
      <c r="CV7" s="24">
        <v>27.81</v>
      </c>
      <c r="CW7" s="24">
        <v>30.09</v>
      </c>
      <c r="CX7" s="24">
        <v>85.71</v>
      </c>
      <c r="CY7" s="24">
        <v>86.67</v>
      </c>
      <c r="CZ7" s="24">
        <v>90</v>
      </c>
      <c r="DA7" s="24">
        <v>81.67</v>
      </c>
      <c r="DB7" s="24">
        <v>81.36</v>
      </c>
      <c r="DC7" s="24">
        <v>79.09</v>
      </c>
      <c r="DD7" s="24">
        <v>78.900000000000006</v>
      </c>
      <c r="DE7" s="24">
        <v>78.03</v>
      </c>
      <c r="DF7" s="24">
        <v>78.55</v>
      </c>
      <c r="DG7" s="24">
        <v>78.680000000000007</v>
      </c>
      <c r="DH7" s="24">
        <v>80.97</v>
      </c>
      <c r="DI7" s="24">
        <v>2.74</v>
      </c>
      <c r="DJ7" s="24">
        <v>5.48</v>
      </c>
      <c r="DK7" s="24">
        <v>8.25</v>
      </c>
      <c r="DL7" s="24">
        <v>11.01</v>
      </c>
      <c r="DM7" s="24">
        <v>13.77</v>
      </c>
      <c r="DN7" s="24">
        <v>20.14</v>
      </c>
      <c r="DO7" s="24">
        <v>23.17</v>
      </c>
      <c r="DP7" s="24">
        <v>25.29</v>
      </c>
      <c r="DQ7" s="24">
        <v>28.31</v>
      </c>
      <c r="DR7" s="24">
        <v>23.92</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1.6</v>
      </c>
      <c r="EK7" s="24">
        <v>0.01</v>
      </c>
      <c r="EL7" s="24">
        <v>0.01</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DATEVALUE($B7-C11&amp;"/1/"&amp;C12)</f>
        <v>37622</v>
      </c>
      <c r="D10" s="27">
        <f>DATEVALUE($B7-D11&amp;"/1/"&amp;D12)</f>
        <v>37988</v>
      </c>
      <c r="E10" s="27">
        <f>DATEVALUE($B7-E11&amp;"/1/"&amp;E12)</f>
        <v>38355</v>
      </c>
      <c r="F10" s="27">
        <f>DATEVALUE($B7-F11&amp;"/1/"&amp;F12)</f>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2026-02-26T00:22:52Z</cp:lastPrinted>
  <dcterms:created xsi:type="dcterms:W3CDTF">2025-12-23T06:26:55Z</dcterms:created>
  <dcterms:modified xsi:type="dcterms:W3CDTF">2026-03-06T01:52:22Z</dcterms:modified>
  <cp:category/>
</cp:coreProperties>
</file>