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7.津久見市\"/>
    </mc:Choice>
  </mc:AlternateContent>
  <xr:revisionPtr revIDLastSave="0" documentId="13_ncr:1_{92061625-9927-4D84-9056-64E5D90EA61F}" xr6:coauthVersionLast="47" xr6:coauthVersionMax="47" xr10:uidLastSave="{00000000-0000-0000-0000-000000000000}"/>
  <workbookProtection workbookAlgorithmName="SHA-512" workbookHashValue="hc7+noQJQ9GDZaQ6N04LjPkcPMKnfF6zgSCbUPOOnyE4N1XX9oqqyh7OxixJFxGfyT0N5G+g3F8CMsfhE+V9BQ==" workbookSaltValue="dmUWxLy/41RRgHuhosl6ew==" workbookSpinCount="100000" lockStructure="1"/>
  <bookViews>
    <workbookView xWindow="57480" yWindow="-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BB10" i="4"/>
  <c r="P10" i="4"/>
</calcChain>
</file>

<file path=xl/sharedStrings.xml><?xml version="1.0" encoding="utf-8"?>
<sst xmlns="http://schemas.openxmlformats.org/spreadsheetml/2006/main" count="296" uniqueCount="116">
  <si>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</si>
  <si>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</si>
  <si>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</si>
  <si>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</si>
  <si>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</si>
  <si>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</si>
  <si>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</si>
  <si>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</si>
  <si>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</si>
  <si>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</si>
  <si>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</si>
  <si>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</si>
  <si>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</si>
  <si>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</si>
  <si>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</si>
  <si>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</si>
  <si>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</si>
  <si>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</si>
  <si>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</si>
  <si>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</si>
  <si>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</si>
  <si>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</si>
  <si>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</si>
  <si>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</si>
  <si>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</si>
  <si>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</si>
  <si>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</si>
  <si>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</si>
  <si>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</si>
  <si>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</si>
  <si>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</si>
  <si>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</si>
  <si>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</si>
  <si>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</si>
  <si>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</si>
  <si>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</si>
  <si>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</si>
  <si>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</si>
  <si>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</si>
  <si>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</si>
  <si>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</si>
  <si>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</si>
  <si>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</si>
  <si>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</si>
  <si>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</si>
  <si>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</si>
  <si>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</si>
  <si>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</si>
  <si>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</si>
  <si>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</si>
  <si>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</si>
  <si>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</si>
  <si>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</si>
  <si>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</si>
  <si>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</si>
  <si>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</si>
  <si>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</si>
  <si>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</si>
  <si>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</si>
  <si>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</si>
  <si>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</si>
  <si>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</si>
  <si>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</si>
  <si>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</si>
  <si>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</si>
  <si>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</si>
  <si>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</si>
  <si>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</si>
  <si>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</si>
  <si>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</si>
  <si>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</si>
  <si>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</si>
  <si>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</si>
  <si>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</si>
  <si>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</si>
  <si>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</si>
  <si>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</si>
  <si>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</si>
  <si>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</si>
  <si>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</si>
  <si>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</si>
  <si>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</si>
  <si>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</si>
  <si>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</si>
  <si>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</si>
  <si>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</si>
  <si>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</si>
  <si>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</si>
  <si>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</si>
  <si>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</si>
  <si>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</si>
  <si>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</si>
  <si>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</si>
  <si>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</si>
  <si>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</si>
  <si>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</si>
  <si>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</si>
  <si>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</si>
  <si>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</si>
  <si>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</si>
  <si>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</si>
  <si>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</si>
  <si>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</si>
  <si>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</si>
  <si>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</si>
  <si>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</si>
  <si>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</si>
  <si>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</si>
  <si>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</si>
  <si>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</si>
  <si>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</si>
  <si>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</si>
  <si>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</si>
  <si>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常収支比率・・・経常費用が経常収益でどの程度賄われているかを示す指標。類似団体、全国平均値に比べて、わずかに低い水準になっており、令和6年度は100％を下回ったことから、事業経営の更なる効率化に努めます。
②累積欠損金比率・・・営業収益に対する累積欠損金の状況を表す指標。累積欠損金を解消するためには、当年度の欠損金を減らす若しくは発生させない必要があり、建設費や維持管理費について、効率的、計画的に取り組むことによってコストを抑制していく必要があります。
③流動比率・・・流動負債に対する流動資産の割合で短期債務に対する支払能力を表す指標。類似団体、全国平均値に比べて著しく低い水準になっており、支払能力を高めるための経営改善を図っていく必要があります。
④企業債残高対事業規模比率・・・料金収入に対する企業債残高の割合であり、企業債残高の規模を表す指標。類似団体、全国平均値に比べてかなり高い水準となっており、投資規模や料金水準が適切か分析していく必要があります。
⑤経費回収率・・・使用料で回収すべき経費を、どの程度使用料で賄えているかを表した指標。類似団体、全国平均値に比べて低い水準となっており、今後も、管渠の更新や施設の長寿命化など取り組むべき課題も多いことから、更なる使用料収入の確保が必要です。
⑥汚水処理原価・・・有収水量1㎥あたりの汚水処理について、かかる費用を表した指標。類似団体、全国平均値に比べて高い水準になっています。今後も、企業債の借り入れに伴う支払利息の増加や減価償却費の増加に伴い、高い水準が予想されます。
⑦施設利用率・・・処理能力に対する処理水量の割合であり、施設の利用状況や適正規模を判断する指標。類似団体、全国平均値に比べて低い水準になっており、今後も引き続き、施設効率を改善する必要があります。
⑧水洗化率・・・処理区域内人口のうち、汚水処理している人口の割合を表した指標。類似団体、全国平均値に比べて低い水準になっており、水洗化率向上の取り組みを行うことで少しずつ向上していることから、今後も継続した水洗化率向上の取り組みが必要です。
</t>
    <rPh sb="1" eb="3">
      <t>ケイジョウ</t>
    </rPh>
    <rPh sb="3" eb="5">
      <t>シュウシ</t>
    </rPh>
    <rPh sb="5" eb="7">
      <t>ヒリツ</t>
    </rPh>
    <rPh sb="10" eb="14">
      <t>ケイジョウヒヨウ</t>
    </rPh>
    <rPh sb="15" eb="17">
      <t>ケイジョウ</t>
    </rPh>
    <rPh sb="17" eb="19">
      <t>シュウエキ</t>
    </rPh>
    <rPh sb="22" eb="24">
      <t>テイド</t>
    </rPh>
    <rPh sb="24" eb="25">
      <t>マカナ</t>
    </rPh>
    <rPh sb="32" eb="33">
      <t>シメ</t>
    </rPh>
    <rPh sb="34" eb="36">
      <t>シヒョウ</t>
    </rPh>
    <rPh sb="37" eb="41">
      <t>ルイジダンタイ</t>
    </rPh>
    <rPh sb="42" eb="44">
      <t>ゼンコク</t>
    </rPh>
    <rPh sb="44" eb="47">
      <t>ヘイキンチ</t>
    </rPh>
    <rPh sb="48" eb="49">
      <t>クラ</t>
    </rPh>
    <rPh sb="56" eb="57">
      <t>ヒク</t>
    </rPh>
    <rPh sb="58" eb="60">
      <t>スイジュン</t>
    </rPh>
    <rPh sb="67" eb="69">
      <t>レイワ</t>
    </rPh>
    <rPh sb="70" eb="72">
      <t>ネンド</t>
    </rPh>
    <rPh sb="92" eb="93">
      <t>サラ</t>
    </rPh>
    <rPh sb="106" eb="108">
      <t>ルイセキ</t>
    </rPh>
    <rPh sb="108" eb="110">
      <t>ケッソン</t>
    </rPh>
    <rPh sb="110" eb="111">
      <t>キン</t>
    </rPh>
    <rPh sb="111" eb="113">
      <t>ヒリツ</t>
    </rPh>
    <rPh sb="135" eb="137">
      <t>シヒョウ</t>
    </rPh>
    <rPh sb="232" eb="234">
      <t>リュウドウ</t>
    </rPh>
    <rPh sb="234" eb="236">
      <t>ヒリツ</t>
    </rPh>
    <rPh sb="239" eb="241">
      <t>リュウドウ</t>
    </rPh>
    <rPh sb="241" eb="243">
      <t>フサイ</t>
    </rPh>
    <rPh sb="244" eb="245">
      <t>タイ</t>
    </rPh>
    <rPh sb="247" eb="251">
      <t>リュウドウシサン</t>
    </rPh>
    <rPh sb="252" eb="254">
      <t>ワリアイ</t>
    </rPh>
    <rPh sb="255" eb="257">
      <t>タンキ</t>
    </rPh>
    <rPh sb="257" eb="259">
      <t>サイム</t>
    </rPh>
    <rPh sb="260" eb="261">
      <t>タイ</t>
    </rPh>
    <rPh sb="263" eb="265">
      <t>シハラ</t>
    </rPh>
    <rPh sb="265" eb="267">
      <t>ノウリョク</t>
    </rPh>
    <rPh sb="268" eb="269">
      <t>アラワ</t>
    </rPh>
    <rPh sb="270" eb="272">
      <t>シヒョウ</t>
    </rPh>
    <rPh sb="273" eb="277">
      <t>ルイジダンタイ</t>
    </rPh>
    <rPh sb="278" eb="280">
      <t>ゼンコク</t>
    </rPh>
    <rPh sb="280" eb="282">
      <t>ヘイキン</t>
    </rPh>
    <rPh sb="282" eb="283">
      <t>アタイ</t>
    </rPh>
    <rPh sb="284" eb="285">
      <t>クラ</t>
    </rPh>
    <rPh sb="287" eb="288">
      <t>イチジル</t>
    </rPh>
    <rPh sb="290" eb="291">
      <t>ヒク</t>
    </rPh>
    <rPh sb="292" eb="294">
      <t>スイジュン</t>
    </rPh>
    <rPh sb="301" eb="303">
      <t>シハラ</t>
    </rPh>
    <rPh sb="303" eb="305">
      <t>ノウリョク</t>
    </rPh>
    <rPh sb="306" eb="307">
      <t>タカ</t>
    </rPh>
    <rPh sb="312" eb="314">
      <t>ケイエイ</t>
    </rPh>
    <rPh sb="314" eb="316">
      <t>カイゼン</t>
    </rPh>
    <rPh sb="317" eb="318">
      <t>ハカ</t>
    </rPh>
    <rPh sb="322" eb="324">
      <t>ヒツヨウ</t>
    </rPh>
    <rPh sb="332" eb="335">
      <t>キギョウサイ</t>
    </rPh>
    <rPh sb="335" eb="337">
      <t>ザンダカ</t>
    </rPh>
    <rPh sb="337" eb="338">
      <t>タイ</t>
    </rPh>
    <rPh sb="338" eb="340">
      <t>ジギョウ</t>
    </rPh>
    <rPh sb="340" eb="342">
      <t>キボ</t>
    </rPh>
    <rPh sb="342" eb="344">
      <t>ヒリツ</t>
    </rPh>
    <rPh sb="409" eb="413">
      <t>トウシキボ</t>
    </rPh>
    <rPh sb="438" eb="440">
      <t>ケイヒ</t>
    </rPh>
    <rPh sb="440" eb="443">
      <t>カイシュウリツ</t>
    </rPh>
    <rPh sb="480" eb="484">
      <t>ルイジダンタイ</t>
    </rPh>
    <rPh sb="485" eb="490">
      <t>ゼンコクヘイキンチ</t>
    </rPh>
    <rPh sb="491" eb="492">
      <t>クラ</t>
    </rPh>
    <rPh sb="494" eb="495">
      <t>ヒク</t>
    </rPh>
    <rPh sb="496" eb="498">
      <t>スイジュン</t>
    </rPh>
    <rPh sb="559" eb="561">
      <t>オスイ</t>
    </rPh>
    <rPh sb="561" eb="563">
      <t>ショリ</t>
    </rPh>
    <rPh sb="563" eb="565">
      <t>ゲンカ</t>
    </rPh>
    <rPh sb="599" eb="603">
      <t>ルイジダンタイ</t>
    </rPh>
    <rPh sb="604" eb="608">
      <t>ゼンコクヘイキン</t>
    </rPh>
    <rPh sb="608" eb="609">
      <t>アタイ</t>
    </rPh>
    <rPh sb="610" eb="611">
      <t>クラ</t>
    </rPh>
    <rPh sb="613" eb="614">
      <t>タカ</t>
    </rPh>
    <rPh sb="615" eb="617">
      <t>スイジュン</t>
    </rPh>
    <rPh sb="625" eb="627">
      <t>コンゴ</t>
    </rPh>
    <rPh sb="629" eb="632">
      <t>キギョウサイ</t>
    </rPh>
    <rPh sb="674" eb="676">
      <t>シセツ</t>
    </rPh>
    <rPh sb="676" eb="679">
      <t>リヨウリツ</t>
    </rPh>
    <rPh sb="721" eb="725">
      <t>ルイジダンタイ</t>
    </rPh>
    <rPh sb="726" eb="730">
      <t>ゼンコクヘイキン</t>
    </rPh>
    <rPh sb="730" eb="731">
      <t>アタイ</t>
    </rPh>
    <rPh sb="732" eb="733">
      <t>クラ</t>
    </rPh>
    <rPh sb="737" eb="739">
      <t>スイジュン</t>
    </rPh>
    <rPh sb="746" eb="748">
      <t>コンゴ</t>
    </rPh>
    <rPh sb="749" eb="750">
      <t>ヒ</t>
    </rPh>
    <rPh sb="751" eb="752">
      <t>ツヅ</t>
    </rPh>
    <rPh sb="773" eb="776">
      <t>スイセンカ</t>
    </rPh>
    <rPh sb="776" eb="777">
      <t>リツ</t>
    </rPh>
    <rPh sb="816" eb="820">
      <t>ゼンコクヘイキン</t>
    </rPh>
    <rPh sb="820" eb="821">
      <t>アタイ</t>
    </rPh>
    <rPh sb="822" eb="823">
      <t>クラ</t>
    </rPh>
    <rPh sb="825" eb="826">
      <t>ヒク</t>
    </rPh>
    <rPh sb="827" eb="829">
      <t>スイジュン</t>
    </rPh>
    <phoneticPr fontId="4"/>
  </si>
  <si>
    <t>①有形固定資産減価償却率・・・有形固定資産のうち償却対象資産の減価償却がどの程度進んでいるかを表す指標。類似団体、全国平均値に比べて著しく低い水準になっていますが、徐々に老朽化は進んでいる状況といえます。
②管渠老朽化率・・・法定耐用年数を超えた管渠延長の割合を表し、管渠の老朽化度合を示す指標。令和6年度末の汚水管総延長L=74.5kmのうち、耐用年数を超えた管渠はまだありませんが、布設後40年経過した管渠が5.0km、30年経過が39.4kmと布設後30年以上経過した管渠の割合は50％を超えており、今後は、管渠の老朽化が進んでいくため、計画的な管渠更新が必要となってきます。
③管渠改善率・・・当該年度に更新した管渠延長の割合を表した指標。類似団体、全国平均値に比べて低い水準になっているものの、ストックマネジメント計画の策定及び管渠調査について鋭意取り組んでいます。</t>
    <rPh sb="1" eb="7">
      <t>ユウケイコテイシサン</t>
    </rPh>
    <rPh sb="7" eb="9">
      <t>ゲンカ</t>
    </rPh>
    <rPh sb="9" eb="12">
      <t>ショウキャクリツ</t>
    </rPh>
    <rPh sb="15" eb="17">
      <t>ユウケイ</t>
    </rPh>
    <rPh sb="17" eb="21">
      <t>コテイシサン</t>
    </rPh>
    <rPh sb="24" eb="26">
      <t>ショウキャク</t>
    </rPh>
    <rPh sb="26" eb="28">
      <t>タイショウ</t>
    </rPh>
    <rPh sb="28" eb="30">
      <t>シサン</t>
    </rPh>
    <rPh sb="31" eb="33">
      <t>ゲンカ</t>
    </rPh>
    <rPh sb="33" eb="35">
      <t>ショウキャク</t>
    </rPh>
    <rPh sb="38" eb="40">
      <t>テイド</t>
    </rPh>
    <rPh sb="40" eb="41">
      <t>スス</t>
    </rPh>
    <rPh sb="47" eb="48">
      <t>アラワ</t>
    </rPh>
    <rPh sb="49" eb="51">
      <t>シヒョウ</t>
    </rPh>
    <rPh sb="52" eb="56">
      <t>ルイジダンタイ</t>
    </rPh>
    <rPh sb="57" eb="59">
      <t>ゼンコク</t>
    </rPh>
    <rPh sb="59" eb="61">
      <t>ヘイキン</t>
    </rPh>
    <rPh sb="61" eb="62">
      <t>アタイ</t>
    </rPh>
    <rPh sb="63" eb="64">
      <t>クラ</t>
    </rPh>
    <rPh sb="66" eb="67">
      <t>イチジル</t>
    </rPh>
    <rPh sb="69" eb="70">
      <t>ヒク</t>
    </rPh>
    <rPh sb="71" eb="73">
      <t>スイジュン</t>
    </rPh>
    <rPh sb="82" eb="84">
      <t>ジョジョ</t>
    </rPh>
    <rPh sb="85" eb="88">
      <t>ロウキュウカ</t>
    </rPh>
    <rPh sb="89" eb="90">
      <t>スス</t>
    </rPh>
    <rPh sb="94" eb="96">
      <t>ジョウキョウ</t>
    </rPh>
    <rPh sb="104" eb="106">
      <t>カンキョ</t>
    </rPh>
    <rPh sb="106" eb="109">
      <t>ロウキュウカ</t>
    </rPh>
    <rPh sb="109" eb="110">
      <t>リツ</t>
    </rPh>
    <rPh sb="113" eb="115">
      <t>ホウテイ</t>
    </rPh>
    <rPh sb="115" eb="117">
      <t>タイヨウ</t>
    </rPh>
    <rPh sb="117" eb="119">
      <t>ネンスウ</t>
    </rPh>
    <rPh sb="120" eb="121">
      <t>コ</t>
    </rPh>
    <rPh sb="123" eb="125">
      <t>カンキョ</t>
    </rPh>
    <rPh sb="125" eb="127">
      <t>エンチョウ</t>
    </rPh>
    <rPh sb="128" eb="130">
      <t>ワリアイ</t>
    </rPh>
    <rPh sb="131" eb="132">
      <t>アラワ</t>
    </rPh>
    <rPh sb="134" eb="136">
      <t>カンキョ</t>
    </rPh>
    <rPh sb="137" eb="140">
      <t>ロウキュウカ</t>
    </rPh>
    <rPh sb="140" eb="142">
      <t>ドアイ</t>
    </rPh>
    <rPh sb="143" eb="144">
      <t>シメ</t>
    </rPh>
    <rPh sb="145" eb="147">
      <t>シヒョウ</t>
    </rPh>
    <rPh sb="148" eb="150">
      <t>レイワ</t>
    </rPh>
    <rPh sb="151" eb="153">
      <t>ネンド</t>
    </rPh>
    <rPh sb="153" eb="154">
      <t>マツ</t>
    </rPh>
    <rPh sb="155" eb="158">
      <t>オスイカン</t>
    </rPh>
    <rPh sb="158" eb="161">
      <t>ソウエンチョウ</t>
    </rPh>
    <rPh sb="173" eb="175">
      <t>タイヨウ</t>
    </rPh>
    <rPh sb="175" eb="177">
      <t>ネンスウ</t>
    </rPh>
    <rPh sb="178" eb="179">
      <t>コ</t>
    </rPh>
    <rPh sb="181" eb="183">
      <t>カンキョ</t>
    </rPh>
    <rPh sb="193" eb="196">
      <t>フセツゴ</t>
    </rPh>
    <rPh sb="198" eb="199">
      <t>ネン</t>
    </rPh>
    <rPh sb="199" eb="201">
      <t>ケイカ</t>
    </rPh>
    <rPh sb="203" eb="205">
      <t>カンキョ</t>
    </rPh>
    <rPh sb="214" eb="215">
      <t>ネン</t>
    </rPh>
    <rPh sb="215" eb="217">
      <t>ケイカ</t>
    </rPh>
    <rPh sb="225" eb="228">
      <t>フセツゴ</t>
    </rPh>
    <rPh sb="230" eb="231">
      <t>ネン</t>
    </rPh>
    <rPh sb="231" eb="233">
      <t>イジョウ</t>
    </rPh>
    <rPh sb="233" eb="235">
      <t>ケイカ</t>
    </rPh>
    <rPh sb="237" eb="239">
      <t>カンキョ</t>
    </rPh>
    <rPh sb="240" eb="242">
      <t>ワリアイ</t>
    </rPh>
    <rPh sb="247" eb="248">
      <t>コ</t>
    </rPh>
    <rPh sb="253" eb="255">
      <t>コンゴ</t>
    </rPh>
    <rPh sb="257" eb="259">
      <t>カンキョ</t>
    </rPh>
    <rPh sb="260" eb="263">
      <t>ロウキュウカ</t>
    </rPh>
    <rPh sb="264" eb="265">
      <t>スス</t>
    </rPh>
    <rPh sb="272" eb="275">
      <t>ケイカクテキ</t>
    </rPh>
    <rPh sb="276" eb="278">
      <t>カンキョ</t>
    </rPh>
    <rPh sb="278" eb="280">
      <t>コウシン</t>
    </rPh>
    <rPh sb="281" eb="283">
      <t>ヒツヨウ</t>
    </rPh>
    <rPh sb="293" eb="295">
      <t>カンキョ</t>
    </rPh>
    <rPh sb="295" eb="298">
      <t>カイゼンリツ</t>
    </rPh>
    <rPh sb="301" eb="305">
      <t>トウガイネンド</t>
    </rPh>
    <rPh sb="306" eb="308">
      <t>コウシン</t>
    </rPh>
    <rPh sb="310" eb="312">
      <t>カンキョ</t>
    </rPh>
    <rPh sb="312" eb="314">
      <t>エンチョウ</t>
    </rPh>
    <rPh sb="315" eb="317">
      <t>ワリアイ</t>
    </rPh>
    <rPh sb="318" eb="319">
      <t>アラワ</t>
    </rPh>
    <rPh sb="321" eb="323">
      <t>シヒョウ</t>
    </rPh>
    <rPh sb="324" eb="328">
      <t>ルイジダンタイ</t>
    </rPh>
    <rPh sb="329" eb="334">
      <t>ゼンコクヘイキンチ</t>
    </rPh>
    <rPh sb="335" eb="336">
      <t>クラ</t>
    </rPh>
    <rPh sb="338" eb="339">
      <t>ヒク</t>
    </rPh>
    <rPh sb="340" eb="342">
      <t>スイジュン</t>
    </rPh>
    <rPh sb="362" eb="364">
      <t>ケイカク</t>
    </rPh>
    <rPh sb="365" eb="367">
      <t>サクテイ</t>
    </rPh>
    <rPh sb="367" eb="368">
      <t>オヨ</t>
    </rPh>
    <rPh sb="377" eb="378">
      <t>スルド</t>
    </rPh>
    <phoneticPr fontId="4"/>
  </si>
  <si>
    <t>　現状、必要な費用を使用料収入で賄えておらず、一般会計からの繰入金に大きく依存しています。また、経費回収率が100％を大きく下回っている状況が続いており、管渠や施設の更新や施設の耐震化も予定されるため、益々経営が厳しくなることが予想されます。水洗化率を向上させることにより有収水量を増加させ、使用料収入を確保していくことが必要になります。
支出面では、投資の効率化や維持管理費の削減等、今後の投資のあり方や経営体制のあり方を見直す必要があります。
処理場施設の老朽化が進行しており、今後は更新・耐震化への投資需要が大幅に増加する見込みである。そうしたことから、計画的、効果的な施設の耐震化及び更新を実施する必要があります。人材確保と業務効率化を行うため、令和７年度より終末処理場等維持管理業務包括委託を実施し限られた職員数でも運営できる体制づくりを進めていきます。さらに、近年の職員給与費の増加やエネルギー価格、資材価格等の物価高等により、電力費、薬品費、委託費などの営業費用が上昇しており、事業収支を圧迫している状況にある。
このような状況を踏まえ、民間事業者の専門的知見及び技術力を活用し、複数業務を一体的に委託する包括委託を導入することで、業務の効率化及びコストの最適化を図るとともに、安定的な維持管理体制の確保及び技術継承の補完を目的として実施するものである。
包括委託の導入により、業務の集約化による効率的な運営、緊急時対応力の向上、サービス水準の維持・向上を図り、限られた経営資源の中で持続可能な下水道事業運営の実現を目指す。</t>
    <rPh sb="80" eb="82">
      <t>シセツ</t>
    </rPh>
    <rPh sb="89" eb="91">
      <t>タイシン</t>
    </rPh>
    <rPh sb="224" eb="227">
      <t>ショリジョウ</t>
    </rPh>
    <rPh sb="334" eb="339">
      <t>シュウマツショリジョウ</t>
    </rPh>
    <rPh sb="344" eb="346">
      <t>ギョウム</t>
    </rPh>
    <rPh sb="346" eb="348">
      <t>ホウカツ</t>
    </rPh>
    <rPh sb="426" eb="427">
      <t>ヒ</t>
    </rPh>
    <rPh sb="654" eb="655">
      <t>ゲ</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</si>
</sst>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0.01</c:v>
                </c:pt>
                <c:pt idx="4">
                  <c:v>0.01</c:v>
                </c:pt>
              </c:numCache>
            </c:numRef>
          </c:val>
          <c:extLst>
            <c:ext xmlns:c16="http://schemas.microsoft.com/office/drawing/2014/chart" uri="{C3380CC4-5D6E-409C-BE32-E72D297353CC}">
              <c16:uniqueId val="{00000000-8242-4CE4-877F-9B58FF7E3A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0.15</c:v>
                </c:pt>
              </c:numCache>
            </c:numRef>
          </c:val>
          <c:smooth val="0"/>
          <c:extLst>
            <c:ext xmlns:c16="http://schemas.microsoft.com/office/drawing/2014/chart" uri="{C3380CC4-5D6E-409C-BE32-E72D297353CC}">
              <c16:uniqueId val="{00000001-8242-4CE4-877F-9B58FF7E3A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48.8</c:v>
                </c:pt>
                <c:pt idx="4">
                  <c:v>53.59</c:v>
                </c:pt>
              </c:numCache>
            </c:numRef>
          </c:val>
          <c:extLst>
            <c:ext xmlns:c16="http://schemas.microsoft.com/office/drawing/2014/chart" uri="{C3380CC4-5D6E-409C-BE32-E72D297353CC}">
              <c16:uniqueId val="{00000000-7C24-4E61-8F76-E4EAE02BA7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56.51</c:v>
                </c:pt>
                <c:pt idx="4">
                  <c:v>56.85</c:v>
                </c:pt>
              </c:numCache>
            </c:numRef>
          </c:val>
          <c:smooth val="0"/>
          <c:extLst>
            <c:ext xmlns:c16="http://schemas.microsoft.com/office/drawing/2014/chart" uri="{C3380CC4-5D6E-409C-BE32-E72D297353CC}">
              <c16:uniqueId val="{00000001-7C24-4E61-8F76-E4EAE02BA7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82.99</c:v>
                </c:pt>
                <c:pt idx="4">
                  <c:v>83.14</c:v>
                </c:pt>
              </c:numCache>
            </c:numRef>
          </c:val>
          <c:extLst>
            <c:ext xmlns:c16="http://schemas.microsoft.com/office/drawing/2014/chart" uri="{C3380CC4-5D6E-409C-BE32-E72D297353CC}">
              <c16:uniqueId val="{00000000-6E91-4308-B692-A11930F0ACF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90.62</c:v>
                </c:pt>
                <c:pt idx="4">
                  <c:v>90.79</c:v>
                </c:pt>
              </c:numCache>
            </c:numRef>
          </c:val>
          <c:smooth val="0"/>
          <c:extLst>
            <c:ext xmlns:c16="http://schemas.microsoft.com/office/drawing/2014/chart" uri="{C3380CC4-5D6E-409C-BE32-E72D297353CC}">
              <c16:uniqueId val="{00000001-6E91-4308-B692-A11930F0ACF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100.88</c:v>
                </c:pt>
                <c:pt idx="4">
                  <c:v>95.81</c:v>
                </c:pt>
              </c:numCache>
            </c:numRef>
          </c:val>
          <c:extLst>
            <c:ext xmlns:c16="http://schemas.microsoft.com/office/drawing/2014/chart" uri="{C3380CC4-5D6E-409C-BE32-E72D297353CC}">
              <c16:uniqueId val="{00000000-B019-4F15-8113-8AF7C90B1F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106.53</c:v>
                </c:pt>
                <c:pt idx="4">
                  <c:v>105.5</c:v>
                </c:pt>
              </c:numCache>
            </c:numRef>
          </c:val>
          <c:smooth val="0"/>
          <c:extLst>
            <c:ext xmlns:c16="http://schemas.microsoft.com/office/drawing/2014/chart" uri="{C3380CC4-5D6E-409C-BE32-E72D297353CC}">
              <c16:uniqueId val="{00000001-B019-4F15-8113-8AF7C90B1F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5.4</c:v>
                </c:pt>
                <c:pt idx="4">
                  <c:v>10.85</c:v>
                </c:pt>
              </c:numCache>
            </c:numRef>
          </c:val>
          <c:extLst>
            <c:ext xmlns:c16="http://schemas.microsoft.com/office/drawing/2014/chart" uri="{C3380CC4-5D6E-409C-BE32-E72D297353CC}">
              <c16:uniqueId val="{00000000-5563-48ED-8B11-C3F0F2CE1C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c:v>
                </c:pt>
                <c:pt idx="4">
                  <c:v>28.47</c:v>
                </c:pt>
              </c:numCache>
            </c:numRef>
          </c:val>
          <c:smooth val="0"/>
          <c:extLst>
            <c:ext xmlns:c16="http://schemas.microsoft.com/office/drawing/2014/chart" uri="{C3380CC4-5D6E-409C-BE32-E72D297353CC}">
              <c16:uniqueId val="{00000001-5563-48ED-8B11-C3F0F2CE1C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23F-414B-AA8E-D119C867BF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2.08</c:v>
                </c:pt>
                <c:pt idx="4">
                  <c:v>1.87</c:v>
                </c:pt>
              </c:numCache>
            </c:numRef>
          </c:val>
          <c:smooth val="0"/>
          <c:extLst>
            <c:ext xmlns:c16="http://schemas.microsoft.com/office/drawing/2014/chart" uri="{C3380CC4-5D6E-409C-BE32-E72D297353CC}">
              <c16:uniqueId val="{00000001-723F-414B-AA8E-D119C867BF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c:v>17.399999999999999</c:v>
                </c:pt>
              </c:numCache>
            </c:numRef>
          </c:val>
          <c:extLst>
            <c:ext xmlns:c16="http://schemas.microsoft.com/office/drawing/2014/chart" uri="{C3380CC4-5D6E-409C-BE32-E72D297353CC}">
              <c16:uniqueId val="{00000000-078B-47BD-8CE2-88AD6C9DAE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18.41</c:v>
                </c:pt>
                <c:pt idx="4">
                  <c:v>16.91</c:v>
                </c:pt>
              </c:numCache>
            </c:numRef>
          </c:val>
          <c:smooth val="0"/>
          <c:extLst>
            <c:ext xmlns:c16="http://schemas.microsoft.com/office/drawing/2014/chart" uri="{C3380CC4-5D6E-409C-BE32-E72D297353CC}">
              <c16:uniqueId val="{00000001-078B-47BD-8CE2-88AD6C9DAE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42.86</c:v>
                </c:pt>
                <c:pt idx="4">
                  <c:v>23</c:v>
                </c:pt>
              </c:numCache>
            </c:numRef>
          </c:val>
          <c:extLst>
            <c:ext xmlns:c16="http://schemas.microsoft.com/office/drawing/2014/chart" uri="{C3380CC4-5D6E-409C-BE32-E72D297353CC}">
              <c16:uniqueId val="{00000000-6C35-40EA-AC49-2C0F3AADD3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74.790000000000006</c:v>
                </c:pt>
                <c:pt idx="4">
                  <c:v>73.930000000000007</c:v>
                </c:pt>
              </c:numCache>
            </c:numRef>
          </c:val>
          <c:smooth val="0"/>
          <c:extLst>
            <c:ext xmlns:c16="http://schemas.microsoft.com/office/drawing/2014/chart" uri="{C3380CC4-5D6E-409C-BE32-E72D297353CC}">
              <c16:uniqueId val="{00000001-6C35-40EA-AC49-2C0F3AADD3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1633.04</c:v>
                </c:pt>
                <c:pt idx="4">
                  <c:v>1702.75</c:v>
                </c:pt>
              </c:numCache>
            </c:numRef>
          </c:val>
          <c:extLst>
            <c:ext xmlns:c16="http://schemas.microsoft.com/office/drawing/2014/chart" uri="{C3380CC4-5D6E-409C-BE32-E72D297353CC}">
              <c16:uniqueId val="{00000000-5CB0-478D-B7D7-9714B31E7C2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767.56</c:v>
                </c:pt>
                <c:pt idx="4">
                  <c:v>795.22</c:v>
                </c:pt>
              </c:numCache>
            </c:numRef>
          </c:val>
          <c:smooth val="0"/>
          <c:extLst>
            <c:ext xmlns:c16="http://schemas.microsoft.com/office/drawing/2014/chart" uri="{C3380CC4-5D6E-409C-BE32-E72D297353CC}">
              <c16:uniqueId val="{00000001-5CB0-478D-B7D7-9714B31E7C2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77.36</c:v>
                </c:pt>
                <c:pt idx="4">
                  <c:v>60.01</c:v>
                </c:pt>
              </c:numCache>
            </c:numRef>
          </c:val>
          <c:extLst>
            <c:ext xmlns:c16="http://schemas.microsoft.com/office/drawing/2014/chart" uri="{C3380CC4-5D6E-409C-BE32-E72D297353CC}">
              <c16:uniqueId val="{00000000-58D9-414B-A636-3712FF66A9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90.23</c:v>
                </c:pt>
                <c:pt idx="4">
                  <c:v>90.78</c:v>
                </c:pt>
              </c:numCache>
            </c:numRef>
          </c:val>
          <c:smooth val="0"/>
          <c:extLst>
            <c:ext xmlns:c16="http://schemas.microsoft.com/office/drawing/2014/chart" uri="{C3380CC4-5D6E-409C-BE32-E72D297353CC}">
              <c16:uniqueId val="{00000001-58D9-414B-A636-3712FF66A9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221.68</c:v>
                </c:pt>
                <c:pt idx="4">
                  <c:v>262.44</c:v>
                </c:pt>
              </c:numCache>
            </c:numRef>
          </c:val>
          <c:extLst>
            <c:ext xmlns:c16="http://schemas.microsoft.com/office/drawing/2014/chart" uri="{C3380CC4-5D6E-409C-BE32-E72D297353CC}">
              <c16:uniqueId val="{00000000-F977-47C5-AED5-EEAD287248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170.2</c:v>
                </c:pt>
                <c:pt idx="4">
                  <c:v>170.83</c:v>
                </c:pt>
              </c:numCache>
            </c:numRef>
          </c:val>
          <c:smooth val="0"/>
          <c:extLst>
            <c:ext xmlns:c16="http://schemas.microsoft.com/office/drawing/2014/chart" uri="{C3380CC4-5D6E-409C-BE32-E72D297353CC}">
              <c16:uniqueId val="{00000001-F977-47C5-AED5-EEAD287248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津久見市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50">
        <f>データ!S6</f>
        <v>14980</v>
      </c>
      <c r="AM8" s="50"/>
      <c r="AN8" s="50"/>
      <c r="AO8" s="50"/>
      <c r="AP8" s="50"/>
      <c r="AQ8" s="50"/>
      <c r="AR8" s="50"/>
      <c r="AS8" s="50"/>
      <c r="AT8" s="51">
        <f>データ!T6</f>
        <v>79.48</v>
      </c>
      <c r="AU8" s="51"/>
      <c r="AV8" s="51"/>
      <c r="AW8" s="51"/>
      <c r="AX8" s="51"/>
      <c r="AY8" s="51"/>
      <c r="AZ8" s="51"/>
      <c r="BA8" s="51"/>
      <c r="BB8" s="51">
        <f>データ!U6</f>
        <v>188.48</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f>データ!N6</f>
        <v>4.2</v>
      </c>
      <c r="C10" s="51"/>
      <c r="D10" s="51"/>
      <c r="E10" s="51"/>
      <c r="F10" s="51"/>
      <c r="G10" s="51"/>
      <c r="H10" s="51"/>
      <c r="I10" s="51">
        <f>データ!O6</f>
        <v>63.63</v>
      </c>
      <c r="J10" s="51"/>
      <c r="K10" s="51"/>
      <c r="L10" s="51"/>
      <c r="M10" s="51"/>
      <c r="N10" s="51"/>
      <c r="O10" s="51"/>
      <c r="P10" s="51">
        <f>データ!P6</f>
        <v>56.1</v>
      </c>
      <c r="Q10" s="51"/>
      <c r="R10" s="51"/>
      <c r="S10" s="51"/>
      <c r="T10" s="51"/>
      <c r="U10" s="51"/>
      <c r="V10" s="51"/>
      <c r="W10" s="51">
        <f>データ!Q6</f>
        <v>68.77</v>
      </c>
      <c r="X10" s="51"/>
      <c r="Y10" s="51"/>
      <c r="Z10" s="51"/>
      <c r="AA10" s="51"/>
      <c r="AB10" s="51"/>
      <c r="AC10" s="51"/>
      <c r="AD10" s="50">
        <f>データ!R6</f>
        <v>2860</v>
      </c>
      <c r="AE10" s="50"/>
      <c r="AF10" s="50"/>
      <c r="AG10" s="50"/>
      <c r="AH10" s="50"/>
      <c r="AI10" s="50"/>
      <c r="AJ10" s="50"/>
      <c r="AK10" s="2"/>
      <c r="AL10" s="50">
        <f>データ!V6</f>
        <v>8328</v>
      </c>
      <c r="AM10" s="50"/>
      <c r="AN10" s="50"/>
      <c r="AO10" s="50"/>
      <c r="AP10" s="50"/>
      <c r="AQ10" s="50"/>
      <c r="AR10" s="50"/>
      <c r="AS10" s="50"/>
      <c r="AT10" s="51">
        <f>データ!W6</f>
        <v>2.93</v>
      </c>
      <c r="AU10" s="51"/>
      <c r="AV10" s="51"/>
      <c r="AW10" s="51"/>
      <c r="AX10" s="51"/>
      <c r="AY10" s="51"/>
      <c r="AZ10" s="51"/>
      <c r="BA10" s="51"/>
      <c r="BB10" s="51">
        <f>データ!X6</f>
        <v>2842.32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27.7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NWuWbJZuD2xPZ2JjzPPXOXgSdmu+4UbuSnkiWrRuWKbgxfT1xrTpAdqA8beIH7l3gI73hJk1KQ+hRHnRv8INA==" saltValue="dbrWrCdCFLIpl7kV/lwL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442071</v>
      </c>
      <c r="D6" s="19">
        <f t="shared" si="3"/>
        <v>46</v>
      </c>
      <c r="E6" s="19">
        <f t="shared" si="3"/>
        <v>17</v>
      </c>
      <c r="F6" s="19">
        <f t="shared" si="3"/>
        <v>1</v>
      </c>
      <c r="G6" s="19">
        <f t="shared" si="3"/>
        <v>0</v>
      </c>
      <c r="H6" s="19" t="str">
        <f t="shared" si="3"/>
        <v>大分県　津久見市</v>
      </c>
      <c r="I6" s="19" t="str">
        <f t="shared" si="3"/>
        <v>法適用</v>
      </c>
      <c r="J6" s="19" t="str">
        <f t="shared" si="3"/>
        <v>下水道事業</v>
      </c>
      <c r="K6" s="19" t="str">
        <f t="shared" si="3"/>
        <v>公共下水道</v>
      </c>
      <c r="L6" s="19" t="str">
        <f t="shared" si="3"/>
        <v>Cc1</v>
      </c>
      <c r="M6" s="19" t="str">
        <f t="shared" si="3"/>
        <v>非設置</v>
      </c>
      <c r="N6" s="20">
        <f t="shared" si="3"/>
        <v>4.2</v>
      </c>
      <c r="O6" s="20">
        <f t="shared" si="3"/>
        <v>63.63</v>
      </c>
      <c r="P6" s="20">
        <f t="shared" si="3"/>
        <v>56.1</v>
      </c>
      <c r="Q6" s="20">
        <f t="shared" si="3"/>
        <v>68.77</v>
      </c>
      <c r="R6" s="20">
        <f t="shared" si="3"/>
        <v>2860</v>
      </c>
      <c r="S6" s="20">
        <f t="shared" si="3"/>
        <v>14980</v>
      </c>
      <c r="T6" s="20">
        <f t="shared" si="3"/>
        <v>79.48</v>
      </c>
      <c r="U6" s="20">
        <f t="shared" si="3"/>
        <v>188.48</v>
      </c>
      <c r="V6" s="20">
        <f t="shared" si="3"/>
        <v>8328</v>
      </c>
      <c r="W6" s="20">
        <f t="shared" si="3"/>
        <v>2.93</v>
      </c>
      <c r="X6" s="20">
        <f t="shared" si="3"/>
        <v>2842.32</v>
      </c>
      <c r="Y6" s="21" t="str">
        <f>IF(Y7="",NA(),Y7)</f>
        <v>-</v>
      </c>
      <c r="Z6" s="21" t="str">
        <f t="shared" ref="Z6:AH6" si="4">IF(Z7="",NA(),Z7)</f>
        <v>-</v>
      </c>
      <c r="AA6" s="21" t="str">
        <f t="shared" si="4"/>
        <v>-</v>
      </c>
      <c r="AB6" s="21">
        <f t="shared" si="4"/>
        <v>100.88</v>
      </c>
      <c r="AC6" s="21">
        <f t="shared" si="4"/>
        <v>95.81</v>
      </c>
      <c r="AD6" s="21" t="str">
        <f t="shared" si="4"/>
        <v>-</v>
      </c>
      <c r="AE6" s="21" t="str">
        <f t="shared" si="4"/>
        <v>-</v>
      </c>
      <c r="AF6" s="21" t="str">
        <f t="shared" si="4"/>
        <v>-</v>
      </c>
      <c r="AG6" s="21">
        <f t="shared" si="4"/>
        <v>106.53</v>
      </c>
      <c r="AH6" s="21">
        <f t="shared" si="4"/>
        <v>105.5</v>
      </c>
      <c r="AI6" s="20" t="str">
        <f>IF(AI7="","",IF(AI7="-","【-】","【"&amp;SUBSTITUTE(TEXT(AI7,"#,##0.00"),"-","△")&amp;"】"))</f>
        <v>【105.36】</v>
      </c>
      <c r="AJ6" s="21" t="str">
        <f>IF(AJ7="",NA(),AJ7)</f>
        <v>-</v>
      </c>
      <c r="AK6" s="21" t="str">
        <f t="shared" ref="AK6:AS6" si="5">IF(AK7="",NA(),AK7)</f>
        <v>-</v>
      </c>
      <c r="AL6" s="21" t="str">
        <f t="shared" si="5"/>
        <v>-</v>
      </c>
      <c r="AM6" s="20">
        <f t="shared" si="5"/>
        <v>0</v>
      </c>
      <c r="AN6" s="21">
        <f t="shared" si="5"/>
        <v>17.399999999999999</v>
      </c>
      <c r="AO6" s="21" t="str">
        <f t="shared" si="5"/>
        <v>-</v>
      </c>
      <c r="AP6" s="21" t="str">
        <f t="shared" si="5"/>
        <v>-</v>
      </c>
      <c r="AQ6" s="21" t="str">
        <f t="shared" si="5"/>
        <v>-</v>
      </c>
      <c r="AR6" s="21">
        <f t="shared" si="5"/>
        <v>18.41</v>
      </c>
      <c r="AS6" s="21">
        <f t="shared" si="5"/>
        <v>16.91</v>
      </c>
      <c r="AT6" s="20" t="str">
        <f>IF(AT7="","",IF(AT7="-","【-】","【"&amp;SUBSTITUTE(TEXT(AT7,"#,##0.00"),"-","△")&amp;"】"))</f>
        <v>【3.12】</v>
      </c>
      <c r="AU6" s="21" t="str">
        <f>IF(AU7="",NA(),AU7)</f>
        <v>-</v>
      </c>
      <c r="AV6" s="21" t="str">
        <f t="shared" ref="AV6:BD6" si="6">IF(AV7="",NA(),AV7)</f>
        <v>-</v>
      </c>
      <c r="AW6" s="21" t="str">
        <f t="shared" si="6"/>
        <v>-</v>
      </c>
      <c r="AX6" s="21">
        <f t="shared" si="6"/>
        <v>42.86</v>
      </c>
      <c r="AY6" s="21">
        <f t="shared" si="6"/>
        <v>23</v>
      </c>
      <c r="AZ6" s="21" t="str">
        <f t="shared" si="6"/>
        <v>-</v>
      </c>
      <c r="BA6" s="21" t="str">
        <f t="shared" si="6"/>
        <v>-</v>
      </c>
      <c r="BB6" s="21" t="str">
        <f t="shared" si="6"/>
        <v>-</v>
      </c>
      <c r="BC6" s="21">
        <f t="shared" si="6"/>
        <v>74.790000000000006</v>
      </c>
      <c r="BD6" s="21">
        <f t="shared" si="6"/>
        <v>73.930000000000007</v>
      </c>
      <c r="BE6" s="20" t="str">
        <f>IF(BE7="","",IF(BE7="-","【-】","【"&amp;SUBSTITUTE(TEXT(BE7,"#,##0.00"),"-","△")&amp;"】"))</f>
        <v>【82.75】</v>
      </c>
      <c r="BF6" s="21" t="str">
        <f>IF(BF7="",NA(),BF7)</f>
        <v>-</v>
      </c>
      <c r="BG6" s="21" t="str">
        <f t="shared" ref="BG6:BO6" si="7">IF(BG7="",NA(),BG7)</f>
        <v>-</v>
      </c>
      <c r="BH6" s="21" t="str">
        <f t="shared" si="7"/>
        <v>-</v>
      </c>
      <c r="BI6" s="21">
        <f t="shared" si="7"/>
        <v>1633.04</v>
      </c>
      <c r="BJ6" s="21">
        <f t="shared" si="7"/>
        <v>1702.75</v>
      </c>
      <c r="BK6" s="21" t="str">
        <f t="shared" si="7"/>
        <v>-</v>
      </c>
      <c r="BL6" s="21" t="str">
        <f t="shared" si="7"/>
        <v>-</v>
      </c>
      <c r="BM6" s="21" t="str">
        <f t="shared" si="7"/>
        <v>-</v>
      </c>
      <c r="BN6" s="21">
        <f t="shared" si="7"/>
        <v>767.56</v>
      </c>
      <c r="BO6" s="21">
        <f t="shared" si="7"/>
        <v>795.22</v>
      </c>
      <c r="BP6" s="20" t="str">
        <f>IF(BP7="","",IF(BP7="-","【-】","【"&amp;SUBSTITUTE(TEXT(BP7,"#,##0.00"),"-","△")&amp;"】"))</f>
        <v>【602.56】</v>
      </c>
      <c r="BQ6" s="21" t="str">
        <f>IF(BQ7="",NA(),BQ7)</f>
        <v>-</v>
      </c>
      <c r="BR6" s="21" t="str">
        <f t="shared" ref="BR6:BZ6" si="8">IF(BR7="",NA(),BR7)</f>
        <v>-</v>
      </c>
      <c r="BS6" s="21" t="str">
        <f t="shared" si="8"/>
        <v>-</v>
      </c>
      <c r="BT6" s="21">
        <f t="shared" si="8"/>
        <v>77.36</v>
      </c>
      <c r="BU6" s="21">
        <f t="shared" si="8"/>
        <v>60.01</v>
      </c>
      <c r="BV6" s="21" t="str">
        <f t="shared" si="8"/>
        <v>-</v>
      </c>
      <c r="BW6" s="21" t="str">
        <f t="shared" si="8"/>
        <v>-</v>
      </c>
      <c r="BX6" s="21" t="str">
        <f t="shared" si="8"/>
        <v>-</v>
      </c>
      <c r="BY6" s="21">
        <f t="shared" si="8"/>
        <v>90.23</v>
      </c>
      <c r="BZ6" s="21">
        <f t="shared" si="8"/>
        <v>90.78</v>
      </c>
      <c r="CA6" s="20" t="str">
        <f>IF(CA7="","",IF(CA7="-","【-】","【"&amp;SUBSTITUTE(TEXT(CA7,"#,##0.00"),"-","△")&amp;"】"))</f>
        <v>【97.94】</v>
      </c>
      <c r="CB6" s="21" t="str">
        <f>IF(CB7="",NA(),CB7)</f>
        <v>-</v>
      </c>
      <c r="CC6" s="21" t="str">
        <f t="shared" ref="CC6:CK6" si="9">IF(CC7="",NA(),CC7)</f>
        <v>-</v>
      </c>
      <c r="CD6" s="21" t="str">
        <f t="shared" si="9"/>
        <v>-</v>
      </c>
      <c r="CE6" s="21">
        <f t="shared" si="9"/>
        <v>221.68</v>
      </c>
      <c r="CF6" s="21">
        <f t="shared" si="9"/>
        <v>262.44</v>
      </c>
      <c r="CG6" s="21" t="str">
        <f t="shared" si="9"/>
        <v>-</v>
      </c>
      <c r="CH6" s="21" t="str">
        <f t="shared" si="9"/>
        <v>-</v>
      </c>
      <c r="CI6" s="21" t="str">
        <f t="shared" si="9"/>
        <v>-</v>
      </c>
      <c r="CJ6" s="21">
        <f t="shared" si="9"/>
        <v>170.2</v>
      </c>
      <c r="CK6" s="21">
        <f t="shared" si="9"/>
        <v>170.83</v>
      </c>
      <c r="CL6" s="20" t="str">
        <f>IF(CL7="","",IF(CL7="-","【-】","【"&amp;SUBSTITUTE(TEXT(CL7,"#,##0.00"),"-","△")&amp;"】"))</f>
        <v>【140.98】</v>
      </c>
      <c r="CM6" s="21" t="str">
        <f>IF(CM7="",NA(),CM7)</f>
        <v>-</v>
      </c>
      <c r="CN6" s="21" t="str">
        <f t="shared" ref="CN6:CV6" si="10">IF(CN7="",NA(),CN7)</f>
        <v>-</v>
      </c>
      <c r="CO6" s="21" t="str">
        <f t="shared" si="10"/>
        <v>-</v>
      </c>
      <c r="CP6" s="21">
        <f t="shared" si="10"/>
        <v>48.8</v>
      </c>
      <c r="CQ6" s="21">
        <f t="shared" si="10"/>
        <v>53.59</v>
      </c>
      <c r="CR6" s="21" t="str">
        <f t="shared" si="10"/>
        <v>-</v>
      </c>
      <c r="CS6" s="21" t="str">
        <f t="shared" si="10"/>
        <v>-</v>
      </c>
      <c r="CT6" s="21" t="str">
        <f t="shared" si="10"/>
        <v>-</v>
      </c>
      <c r="CU6" s="21">
        <f t="shared" si="10"/>
        <v>56.51</v>
      </c>
      <c r="CV6" s="21">
        <f t="shared" si="10"/>
        <v>56.85</v>
      </c>
      <c r="CW6" s="20" t="str">
        <f>IF(CW7="","",IF(CW7="-","【-】","【"&amp;SUBSTITUTE(TEXT(CW7,"#,##0.00"),"-","△")&amp;"】"))</f>
        <v>【60.13】</v>
      </c>
      <c r="CX6" s="21" t="str">
        <f>IF(CX7="",NA(),CX7)</f>
        <v>-</v>
      </c>
      <c r="CY6" s="21" t="str">
        <f t="shared" ref="CY6:DG6" si="11">IF(CY7="",NA(),CY7)</f>
        <v>-</v>
      </c>
      <c r="CZ6" s="21" t="str">
        <f t="shared" si="11"/>
        <v>-</v>
      </c>
      <c r="DA6" s="21">
        <f t="shared" si="11"/>
        <v>82.99</v>
      </c>
      <c r="DB6" s="21">
        <f t="shared" si="11"/>
        <v>83.14</v>
      </c>
      <c r="DC6" s="21" t="str">
        <f t="shared" si="11"/>
        <v>-</v>
      </c>
      <c r="DD6" s="21" t="str">
        <f t="shared" si="11"/>
        <v>-</v>
      </c>
      <c r="DE6" s="21" t="str">
        <f t="shared" si="11"/>
        <v>-</v>
      </c>
      <c r="DF6" s="21">
        <f t="shared" si="11"/>
        <v>90.62</v>
      </c>
      <c r="DG6" s="21">
        <f t="shared" si="11"/>
        <v>90.79</v>
      </c>
      <c r="DH6" s="20" t="str">
        <f>IF(DH7="","",IF(DH7="-","【-】","【"&amp;SUBSTITUTE(TEXT(DH7,"#,##0.00"),"-","△")&amp;"】"))</f>
        <v>【96.00】</v>
      </c>
      <c r="DI6" s="21" t="str">
        <f>IF(DI7="",NA(),DI7)</f>
        <v>-</v>
      </c>
      <c r="DJ6" s="21" t="str">
        <f t="shared" ref="DJ6:DR6" si="12">IF(DJ7="",NA(),DJ7)</f>
        <v>-</v>
      </c>
      <c r="DK6" s="21" t="str">
        <f t="shared" si="12"/>
        <v>-</v>
      </c>
      <c r="DL6" s="21">
        <f t="shared" si="12"/>
        <v>5.4</v>
      </c>
      <c r="DM6" s="21">
        <f t="shared" si="12"/>
        <v>10.85</v>
      </c>
      <c r="DN6" s="21" t="str">
        <f t="shared" si="12"/>
        <v>-</v>
      </c>
      <c r="DO6" s="21" t="str">
        <f t="shared" si="12"/>
        <v>-</v>
      </c>
      <c r="DP6" s="21" t="str">
        <f t="shared" si="12"/>
        <v>-</v>
      </c>
      <c r="DQ6" s="21">
        <f t="shared" si="12"/>
        <v>26.9</v>
      </c>
      <c r="DR6" s="21">
        <f t="shared" si="12"/>
        <v>28.47</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2.08</v>
      </c>
      <c r="EC6" s="21">
        <f t="shared" si="13"/>
        <v>1.87</v>
      </c>
      <c r="ED6" s="20" t="str">
        <f>IF(ED7="","",IF(ED7="-","【-】","【"&amp;SUBSTITUTE(TEXT(ED7,"#,##0.00"),"-","△")&amp;"】"))</f>
        <v>【9.46】</v>
      </c>
      <c r="EE6" s="21" t="str">
        <f>IF(EE7="",NA(),EE7)</f>
        <v>-</v>
      </c>
      <c r="EF6" s="21" t="str">
        <f t="shared" ref="EF6:EN6" si="14">IF(EF7="",NA(),EF7)</f>
        <v>-</v>
      </c>
      <c r="EG6" s="21" t="str">
        <f t="shared" si="14"/>
        <v>-</v>
      </c>
      <c r="EH6" s="21">
        <f t="shared" si="14"/>
        <v>0.01</v>
      </c>
      <c r="EI6" s="21">
        <f t="shared" si="14"/>
        <v>0.01</v>
      </c>
      <c r="EJ6" s="21" t="str">
        <f t="shared" si="14"/>
        <v>-</v>
      </c>
      <c r="EK6" s="21" t="str">
        <f t="shared" si="14"/>
        <v>-</v>
      </c>
      <c r="EL6" s="21" t="str">
        <f t="shared" si="14"/>
        <v>-</v>
      </c>
      <c r="EM6" s="21">
        <f t="shared" si="14"/>
        <v>0.09</v>
      </c>
      <c r="EN6" s="21">
        <f t="shared" si="14"/>
        <v>0.15</v>
      </c>
      <c r="EO6" s="20" t="str">
        <f>IF(EO7="","",IF(EO7="-","【-】","【"&amp;SUBSTITUTE(TEXT(EO7,"#,##0.00"),"-","△")&amp;"】"))</f>
        <v>【0.19】</v>
      </c>
    </row>
    <row r="7" spans="1:148" s="22" customFormat="1" x14ac:dyDescent="0.15">
      <c r="A7" s="14"/>
      <c r="B7" s="23">
        <v>2024</v>
      </c>
      <c r="C7" s="23">
        <v>442071</v>
      </c>
      <c r="D7" s="23">
        <v>46</v>
      </c>
      <c r="E7" s="23">
        <v>17</v>
      </c>
      <c r="F7" s="23">
        <v>1</v>
      </c>
      <c r="G7" s="23">
        <v>0</v>
      </c>
      <c r="H7" s="23" t="s">
        <v>96</v>
      </c>
      <c r="I7" s="23" t="s">
        <v>97</v>
      </c>
      <c r="J7" s="23" t="s">
        <v>98</v>
      </c>
      <c r="K7" s="23" t="s">
        <v>99</v>
      </c>
      <c r="L7" s="23" t="s">
        <v>100</v>
      </c>
      <c r="M7" s="23" t="s">
        <v>101</v>
      </c>
      <c r="N7" s="24">
        <v>4.2</v>
      </c>
      <c r="O7" s="24">
        <v>63.63</v>
      </c>
      <c r="P7" s="24">
        <v>56.1</v>
      </c>
      <c r="Q7" s="24">
        <v>68.77</v>
      </c>
      <c r="R7" s="24">
        <v>2860</v>
      </c>
      <c r="S7" s="24">
        <v>14980</v>
      </c>
      <c r="T7" s="24">
        <v>79.48</v>
      </c>
      <c r="U7" s="24">
        <v>188.48</v>
      </c>
      <c r="V7" s="24">
        <v>8328</v>
      </c>
      <c r="W7" s="24">
        <v>2.93</v>
      </c>
      <c r="X7" s="24">
        <v>2842.32</v>
      </c>
      <c r="Y7" s="24" t="s">
        <v>102</v>
      </c>
      <c r="Z7" s="24" t="s">
        <v>102</v>
      </c>
      <c r="AA7" s="24" t="s">
        <v>102</v>
      </c>
      <c r="AB7" s="24">
        <v>100.88</v>
      </c>
      <c r="AC7" s="24">
        <v>95.81</v>
      </c>
      <c r="AD7" s="24" t="s">
        <v>102</v>
      </c>
      <c r="AE7" s="24" t="s">
        <v>102</v>
      </c>
      <c r="AF7" s="24" t="s">
        <v>102</v>
      </c>
      <c r="AG7" s="24">
        <v>106.53</v>
      </c>
      <c r="AH7" s="24">
        <v>105.5</v>
      </c>
      <c r="AI7" s="24">
        <v>105.36</v>
      </c>
      <c r="AJ7" s="24" t="s">
        <v>102</v>
      </c>
      <c r="AK7" s="24" t="s">
        <v>102</v>
      </c>
      <c r="AL7" s="24" t="s">
        <v>102</v>
      </c>
      <c r="AM7" s="24">
        <v>0</v>
      </c>
      <c r="AN7" s="24">
        <v>17.399999999999999</v>
      </c>
      <c r="AO7" s="24" t="s">
        <v>102</v>
      </c>
      <c r="AP7" s="24" t="s">
        <v>102</v>
      </c>
      <c r="AQ7" s="24" t="s">
        <v>102</v>
      </c>
      <c r="AR7" s="24">
        <v>18.41</v>
      </c>
      <c r="AS7" s="24">
        <v>16.91</v>
      </c>
      <c r="AT7" s="24">
        <v>3.12</v>
      </c>
      <c r="AU7" s="24" t="s">
        <v>102</v>
      </c>
      <c r="AV7" s="24" t="s">
        <v>102</v>
      </c>
      <c r="AW7" s="24" t="s">
        <v>102</v>
      </c>
      <c r="AX7" s="24">
        <v>42.86</v>
      </c>
      <c r="AY7" s="24">
        <v>23</v>
      </c>
      <c r="AZ7" s="24" t="s">
        <v>102</v>
      </c>
      <c r="BA7" s="24" t="s">
        <v>102</v>
      </c>
      <c r="BB7" s="24" t="s">
        <v>102</v>
      </c>
      <c r="BC7" s="24">
        <v>74.790000000000006</v>
      </c>
      <c r="BD7" s="24">
        <v>73.930000000000007</v>
      </c>
      <c r="BE7" s="24">
        <v>82.75</v>
      </c>
      <c r="BF7" s="24" t="s">
        <v>102</v>
      </c>
      <c r="BG7" s="24" t="s">
        <v>102</v>
      </c>
      <c r="BH7" s="24" t="s">
        <v>102</v>
      </c>
      <c r="BI7" s="24">
        <v>1633.04</v>
      </c>
      <c r="BJ7" s="24">
        <v>1702.75</v>
      </c>
      <c r="BK7" s="24" t="s">
        <v>102</v>
      </c>
      <c r="BL7" s="24" t="s">
        <v>102</v>
      </c>
      <c r="BM7" s="24" t="s">
        <v>102</v>
      </c>
      <c r="BN7" s="24">
        <v>767.56</v>
      </c>
      <c r="BO7" s="24">
        <v>795.22</v>
      </c>
      <c r="BP7" s="24">
        <v>602.55999999999995</v>
      </c>
      <c r="BQ7" s="24" t="s">
        <v>102</v>
      </c>
      <c r="BR7" s="24" t="s">
        <v>102</v>
      </c>
      <c r="BS7" s="24" t="s">
        <v>102</v>
      </c>
      <c r="BT7" s="24">
        <v>77.36</v>
      </c>
      <c r="BU7" s="24">
        <v>60.01</v>
      </c>
      <c r="BV7" s="24" t="s">
        <v>102</v>
      </c>
      <c r="BW7" s="24" t="s">
        <v>102</v>
      </c>
      <c r="BX7" s="24" t="s">
        <v>102</v>
      </c>
      <c r="BY7" s="24">
        <v>90.23</v>
      </c>
      <c r="BZ7" s="24">
        <v>90.78</v>
      </c>
      <c r="CA7" s="24">
        <v>97.94</v>
      </c>
      <c r="CB7" s="24" t="s">
        <v>102</v>
      </c>
      <c r="CC7" s="24" t="s">
        <v>102</v>
      </c>
      <c r="CD7" s="24" t="s">
        <v>102</v>
      </c>
      <c r="CE7" s="24">
        <v>221.68</v>
      </c>
      <c r="CF7" s="24">
        <v>262.44</v>
      </c>
      <c r="CG7" s="24" t="s">
        <v>102</v>
      </c>
      <c r="CH7" s="24" t="s">
        <v>102</v>
      </c>
      <c r="CI7" s="24" t="s">
        <v>102</v>
      </c>
      <c r="CJ7" s="24">
        <v>170.2</v>
      </c>
      <c r="CK7" s="24">
        <v>170.83</v>
      </c>
      <c r="CL7" s="24">
        <v>140.97999999999999</v>
      </c>
      <c r="CM7" s="24" t="s">
        <v>102</v>
      </c>
      <c r="CN7" s="24" t="s">
        <v>102</v>
      </c>
      <c r="CO7" s="24" t="s">
        <v>102</v>
      </c>
      <c r="CP7" s="24">
        <v>48.8</v>
      </c>
      <c r="CQ7" s="24">
        <v>53.59</v>
      </c>
      <c r="CR7" s="24" t="s">
        <v>102</v>
      </c>
      <c r="CS7" s="24" t="s">
        <v>102</v>
      </c>
      <c r="CT7" s="24" t="s">
        <v>102</v>
      </c>
      <c r="CU7" s="24">
        <v>56.51</v>
      </c>
      <c r="CV7" s="24">
        <v>56.85</v>
      </c>
      <c r="CW7" s="24">
        <v>60.13</v>
      </c>
      <c r="CX7" s="24" t="s">
        <v>102</v>
      </c>
      <c r="CY7" s="24" t="s">
        <v>102</v>
      </c>
      <c r="CZ7" s="24" t="s">
        <v>102</v>
      </c>
      <c r="DA7" s="24">
        <v>82.99</v>
      </c>
      <c r="DB7" s="24">
        <v>83.14</v>
      </c>
      <c r="DC7" s="24" t="s">
        <v>102</v>
      </c>
      <c r="DD7" s="24" t="s">
        <v>102</v>
      </c>
      <c r="DE7" s="24" t="s">
        <v>102</v>
      </c>
      <c r="DF7" s="24">
        <v>90.62</v>
      </c>
      <c r="DG7" s="24">
        <v>90.79</v>
      </c>
      <c r="DH7" s="24">
        <v>96</v>
      </c>
      <c r="DI7" s="24" t="s">
        <v>102</v>
      </c>
      <c r="DJ7" s="24" t="s">
        <v>102</v>
      </c>
      <c r="DK7" s="24" t="s">
        <v>102</v>
      </c>
      <c r="DL7" s="24">
        <v>5.4</v>
      </c>
      <c r="DM7" s="24">
        <v>10.85</v>
      </c>
      <c r="DN7" s="24" t="s">
        <v>102</v>
      </c>
      <c r="DO7" s="24" t="s">
        <v>102</v>
      </c>
      <c r="DP7" s="24" t="s">
        <v>102</v>
      </c>
      <c r="DQ7" s="24">
        <v>26.9</v>
      </c>
      <c r="DR7" s="24">
        <v>28.47</v>
      </c>
      <c r="DS7" s="24">
        <v>42.2</v>
      </c>
      <c r="DT7" s="24" t="s">
        <v>102</v>
      </c>
      <c r="DU7" s="24" t="s">
        <v>102</v>
      </c>
      <c r="DV7" s="24" t="s">
        <v>102</v>
      </c>
      <c r="DW7" s="24">
        <v>0</v>
      </c>
      <c r="DX7" s="24">
        <v>0</v>
      </c>
      <c r="DY7" s="24" t="s">
        <v>102</v>
      </c>
      <c r="DZ7" s="24" t="s">
        <v>102</v>
      </c>
      <c r="EA7" s="24" t="s">
        <v>102</v>
      </c>
      <c r="EB7" s="24">
        <v>2.08</v>
      </c>
      <c r="EC7" s="24">
        <v>1.87</v>
      </c>
      <c r="ED7" s="24">
        <v>9.4600000000000009</v>
      </c>
      <c r="EE7" s="24" t="s">
        <v>102</v>
      </c>
      <c r="EF7" s="24" t="s">
        <v>102</v>
      </c>
      <c r="EG7" s="24" t="s">
        <v>102</v>
      </c>
      <c r="EH7" s="24">
        <v>0.01</v>
      </c>
      <c r="EI7" s="24">
        <v>0.01</v>
      </c>
      <c r="EJ7" s="24" t="s">
        <v>102</v>
      </c>
      <c r="EK7" s="24" t="s">
        <v>102</v>
      </c>
      <c r="EL7" s="24" t="s">
        <v>102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2026-03-06T02:06:47Z</cp:lastPrinted>
  <dcterms:created xsi:type="dcterms:W3CDTF">2025-12-23T06:06:21Z</dcterms:created>
  <dcterms:modified xsi:type="dcterms:W3CDTF">2026-03-06T02:08:07Z</dcterms:modified>
  <cp:category/>
</cp:coreProperties>
</file>