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5.佐伯市◎\"/>
    </mc:Choice>
  </mc:AlternateContent>
  <xr:revisionPtr revIDLastSave="0" documentId="13_ncr:1_{D7F9A048-D674-426E-A45B-FA405AE086C3}" xr6:coauthVersionLast="47" xr6:coauthVersionMax="47" xr10:uidLastSave="{00000000-0000-0000-0000-000000000000}"/>
  <workbookProtection workbookAlgorithmName="SHA-512" workbookHashValue="DFUKHBKg1vGBaetZplvQEBN5XKCF/YG6YMNBA1/GZ7RuK0JI/slPSK03/xqnVjUujGXYVufzwdISOXBTZKs+Nw==" workbookSaltValue="RxI8bua3rYkPhcqaK6+aJw==" workbookSpinCount="100000" lockStructure="1"/>
  <bookViews>
    <workbookView xWindow="28680" yWindow="-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B10"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<sst xmlns="http://schemas.openxmlformats.org/spreadsheetml/2006/main" count="228" uniqueCount="113">
  <si>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</si>
  <si>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</si>
  <si>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</si>
  <si>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</si>
  <si>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</si>
  <si>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</si>
  <si>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</si>
  <si>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</si>
  <si>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</si>
  <si>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</si>
  <si>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</si>
  <si>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</si>
  <si>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</si>
  <si>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</si>
  <si>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</si>
  <si>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</si>
  <si>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</si>
  <si>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</si>
  <si>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</si>
  <si>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</si>
  <si>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</si>
  <si>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</si>
  <si>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</si>
  <si>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</si>
  <si>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</si>
  <si>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</si>
  <si>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</si>
  <si>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</si>
  <si>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</si>
  <si>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</si>
  <si>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</si>
  <si>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</si>
  <si>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</si>
  <si>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</si>
  <si>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</si>
  <si>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</si>
  <si>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</si>
  <si>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</si>
  <si>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</si>
  <si>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</si>
  <si>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</si>
  <si>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</si>
  <si>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</si>
  <si>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</si>
  <si>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</si>
  <si>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</si>
  <si>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</si>
  <si>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</si>
  <si>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</si>
  <si>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</si>
  <si>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</si>
  <si>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</si>
  <si>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</si>
  <si>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</si>
  <si>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</si>
  <si>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</si>
  <si>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</si>
  <si>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</si>
  <si>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</si>
  <si>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</si>
  <si>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</si>
  <si>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</si>
  <si>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</si>
  <si>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</si>
  <si>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</si>
  <si>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</si>
  <si>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</si>
  <si>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</si>
  <si>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</si>
  <si>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</si>
  <si>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</si>
  <si>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</si>
  <si>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</si>
  <si>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</si>
  <si>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</si>
  <si>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</si>
  <si>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</si>
  <si>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</si>
  <si>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</si>
  <si>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</si>
  <si>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</si>
  <si>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</si>
  <si>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</si>
  <si>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</si>
  <si>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</si>
  <si>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</si>
  <si>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</si>
  <si>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</si>
  <si>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</si>
  <si>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</si>
  <si>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</si>
  <si>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</si>
  <si>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</si>
  <si>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</si>
  <si>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</si>
  <si>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</si>
  <si>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</si>
  <si>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</si>
  <si>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</si>
  <si>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</si>
  <si>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</si>
  <si>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</si>
  <si>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</si>
  <si>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</si>
  <si>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</si>
  <si>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</si>
  <si>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</si>
  <si>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</si>
  <si>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</si>
  <si>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</si>
  <si>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平成30年度の簡易水道事業統合による償却対象資産の増加により数値が低下したものの、以降は年々上昇していることから、施設について計画的に更新を行っていく必要があります。
②『管路経年化率』‥法定耐用年数を超えた管路延長の割合を表す指標。数値は類似団体を下回っているものの、老朽化した管路を多く保有していることから、更新のための財源確保に向けた取組みが必要です。
③『管路更新率』‥当該年度に更新した管路延長の割合を表す指標。更新に係る事業費の平準化を図るため、更新の必要性が高い管路を見極めながら、毎年度計画的に更新を行っています。</t>
    <rPh sb="65" eb="67">
      <t>トウゴウ</t>
    </rPh>
    <rPh sb="93" eb="95">
      <t>イコウ</t>
    </rPh>
    <rPh sb="96" eb="98">
      <t>ネンネン</t>
    </rPh>
    <rPh sb="109" eb="111">
      <t>シセツ</t>
    </rPh>
    <rPh sb="122" eb="123">
      <t>オコナ</t>
    </rPh>
    <rPh sb="169" eb="171">
      <t>スウチ</t>
    </rPh>
    <rPh sb="192" eb="194">
      <t>カンロ</t>
    </rPh>
    <rPh sb="195" eb="196">
      <t>オオ</t>
    </rPh>
    <rPh sb="197" eb="199">
      <t>ホユウ</t>
    </rPh>
    <rPh sb="219" eb="220">
      <t>ム</t>
    </rPh>
    <rPh sb="222" eb="224">
      <t>トリク</t>
    </rPh>
    <rPh sb="263" eb="265">
      <t>コウシン</t>
    </rPh>
    <rPh sb="266" eb="267">
      <t>カカ</t>
    </rPh>
    <rPh sb="300" eb="303">
      <t>マイネンド</t>
    </rPh>
    <phoneticPr fontId="4"/>
  </si>
  <si>
    <t>　経営の健全性・効率性については、令和4年度に料金改定を実施したことで、一時的に経営状況の改善が見られましたが、物価及び人件費等の急激な高騰により令和6年度は悪化に転じています。
　さらに、今後も給水人口の減少による収益の減少が見込まれることから、施設を適切に更新・維持管理していくためには、更なる経営努力が必要です。　
　まずは、現在の経営戦略を今後の人口減少や物価上昇、施設の老朽化を踏まえた内容に見直し、持続可能な経営を行っていく必要があります。
　老朽化の状況については、特に管路については法定耐用年数を経過したものが多く存在しています。これらの管路を直ちに使用不可能とするのではなく、日ごろから適切な維持管理を行うことで長寿命化を図り、更新の必要性が高い管路を見極めながら計画的かつ効率的な更新に取り組みます。
　また、水道事業に携わる職員の確保も課題であり、施設管理など民間の協力も必須となっています。
　</t>
    <rPh sb="17" eb="19">
      <t>レイワ</t>
    </rPh>
    <rPh sb="20" eb="22">
      <t>ネンド</t>
    </rPh>
    <rPh sb="36" eb="39">
      <t>イチジテキ</t>
    </rPh>
    <rPh sb="98" eb="100">
      <t>コンゴ</t>
    </rPh>
    <rPh sb="117" eb="119">
      <t>ミコ</t>
    </rPh>
    <rPh sb="166" eb="168">
      <t>ゲンザイ</t>
    </rPh>
    <rPh sb="169" eb="173">
      <t>ケイエイセンリャク</t>
    </rPh>
    <rPh sb="176" eb="180">
      <t>ブッカジョウショウ</t>
    </rPh>
    <rPh sb="198" eb="200">
      <t>ナイヨウ</t>
    </rPh>
    <rPh sb="201" eb="203">
      <t>ミナオ</t>
    </rPh>
    <rPh sb="211" eb="212">
      <t>オコナ</t>
    </rPh>
    <rPh sb="363" eb="367">
      <t>スイドウジギョウ</t>
    </rPh>
    <rPh sb="368" eb="369">
      <t>タズサ</t>
    </rPh>
    <rPh sb="371" eb="373">
      <t>ショクイン</t>
    </rPh>
    <rPh sb="374" eb="376">
      <t>カクホ</t>
    </rPh>
    <rPh sb="377" eb="379">
      <t>カダイ</t>
    </rPh>
    <rPh sb="383" eb="387">
      <t>シセツカンリ</t>
    </rPh>
    <rPh sb="389" eb="391">
      <t>ミンカン</t>
    </rPh>
    <rPh sb="392" eb="394">
      <t>キョウリョク</t>
    </rPh>
    <rPh sb="395" eb="397">
      <t>ヒッス</t>
    </rPh>
    <phoneticPr fontId="4"/>
  </si>
  <si>
    <t>①『経常収支比率』‥経常費用が経常収益でどの程度賄われているかを示す指標。令和4年度に実施した料金改定により指標は100％を上回っていますが、急激な物価高騰の影響を受け、経営状況は悪化しています。
③『流動比率』‥流動負債に対する流動資産の割合で短期債務に対する支払能力を表す指標。指標は100％を上回っているものの、類似団体と比較して大きく下回っています。流動負債の内訳は企業債の割合が最も大きく、企業債残高対給水収益比率も高いことから、今後の更新需要と給水収益のバランスをとる必要があります。
④『企業債残高対給水収益比率』‥給水収益に対する企業債残高の割合であり、企業債残高の規模を表す指標。近年は数値に減少が見られるものの、企業債残高の規模は依然として大きく、適切な数値ではないといえます。
⑤『料金回収率』‥給水に係る費用が、どの程度給水収益で賄えているかを表した指標。指標は100％を下回っており、令和4年度に実施した料金改定により一時的に改善しましたが、急激な物価高騰の影響で令和6年度は悪化しています。今後も維持管理費の削減とともに、適正な給水収益を検討する必要があります。
⑥『給水原価』‥有収水量1㎥あたりについて、どれだけの費用がかかっているかを表す指標。類似団体を下回っているものの、経常費用の増加等により給水原価は供給単価を上回っており、適切な数値ではないといえます。　　　　　　　　
⑦『施設利用率』‥配水能力に対する配水量の割合で、施設の利用状況を判断する指標。現状は良好といえますが、給水人口の減少等を踏まえると、今後は施設の統廃合やダウンサイジングを検討する必要があります。
⑧『有収率』‥施設の稼働が収益につながっているかを判断する指標。漏水調査等の取組みにより、近年は横ばいとなっています。</t>
    <rPh sb="37" eb="39">
      <t>レイワ</t>
    </rPh>
    <rPh sb="40" eb="42">
      <t>ネンド</t>
    </rPh>
    <rPh sb="43" eb="45">
      <t>ジッシ</t>
    </rPh>
    <rPh sb="47" eb="51">
      <t>リョウキンカイテイ</t>
    </rPh>
    <rPh sb="54" eb="56">
      <t>シヒョウ</t>
    </rPh>
    <rPh sb="62" eb="64">
      <t>ウワマワ</t>
    </rPh>
    <rPh sb="71" eb="73">
      <t>キュウゲキ</t>
    </rPh>
    <rPh sb="74" eb="78">
      <t>ブッカコウトウ</t>
    </rPh>
    <rPh sb="79" eb="81">
      <t>エイキョウ</t>
    </rPh>
    <rPh sb="82" eb="83">
      <t>ウ</t>
    </rPh>
    <rPh sb="90" eb="92">
      <t>アッカ</t>
    </rPh>
    <rPh sb="159" eb="163">
      <t>ルイジダンタイ</t>
    </rPh>
    <rPh sb="164" eb="166">
      <t>ヒカク</t>
    </rPh>
    <rPh sb="168" eb="169">
      <t>オオ</t>
    </rPh>
    <rPh sb="171" eb="173">
      <t>シタマワ</t>
    </rPh>
    <rPh sb="179" eb="183">
      <t>リュウドウフサイ</t>
    </rPh>
    <rPh sb="184" eb="186">
      <t>ウチワケ</t>
    </rPh>
    <rPh sb="187" eb="190">
      <t>キギョウサイ</t>
    </rPh>
    <rPh sb="191" eb="193">
      <t>ワリアイ</t>
    </rPh>
    <rPh sb="194" eb="195">
      <t>モット</t>
    </rPh>
    <rPh sb="196" eb="197">
      <t>オオ</t>
    </rPh>
    <rPh sb="213" eb="214">
      <t>タカ</t>
    </rPh>
    <rPh sb="220" eb="222">
      <t>コンゴ</t>
    </rPh>
    <rPh sb="223" eb="225">
      <t>コウシン</t>
    </rPh>
    <rPh sb="225" eb="227">
      <t>ジュヨウ</t>
    </rPh>
    <rPh sb="299" eb="301">
      <t>キンネン</t>
    </rPh>
    <rPh sb="302" eb="304">
      <t>スウチ</t>
    </rPh>
    <rPh sb="316" eb="321">
      <t>キギョウサイザンダカ</t>
    </rPh>
    <rPh sb="322" eb="324">
      <t>キボ</t>
    </rPh>
    <rPh sb="325" eb="327">
      <t>イゼン</t>
    </rPh>
    <rPh sb="330" eb="331">
      <t>オオ</t>
    </rPh>
    <rPh sb="390" eb="392">
      <t>シヒョウ</t>
    </rPh>
    <rPh sb="398" eb="400">
      <t>シタマワ</t>
    </rPh>
    <rPh sb="405" eb="407">
      <t>レイワ</t>
    </rPh>
    <rPh sb="408" eb="410">
      <t>ネンド</t>
    </rPh>
    <rPh sb="411" eb="413">
      <t>ジッシ</t>
    </rPh>
    <rPh sb="422" eb="425">
      <t>イチジテキ</t>
    </rPh>
    <rPh sb="426" eb="428">
      <t>カイゼン</t>
    </rPh>
    <rPh sb="459" eb="461">
      <t>コンゴ</t>
    </rPh>
    <rPh sb="475" eb="477">
      <t>テキセイ</t>
    </rPh>
    <rPh sb="478" eb="482">
      <t>キュウスイシュウエキ</t>
    </rPh>
    <rPh sb="483" eb="485">
      <t>ケントウ</t>
    </rPh>
    <rPh sb="487" eb="489">
      <t>ヒツヨウ</t>
    </rPh>
    <rPh sb="495" eb="496">
      <t>ツヅ</t>
    </rPh>
    <rPh sb="498" eb="500">
      <t>ヨソク</t>
    </rPh>
    <rPh sb="747" eb="751">
      <t>ロウスイチョウサ</t>
    </rPh>
    <rPh sb="751" eb="752">
      <t>トウ</t>
    </rPh>
    <rPh sb="753" eb="755">
      <t>トリクミ</t>
    </rPh>
    <rPh sb="761" eb="763">
      <t>キンネンヨコ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</si>
</sst>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0.47</c:v>
                </c:pt>
                <c:pt idx="2">
                  <c:v>0.86</c:v>
                </c:pt>
                <c:pt idx="3">
                  <c:v>0.32</c:v>
                </c:pt>
                <c:pt idx="4">
                  <c:v>0.52</c:v>
                </c:pt>
              </c:numCache>
            </c:numRef>
          </c:val>
          <c:extLst>
            <c:ext xmlns:c16="http://schemas.microsoft.com/office/drawing/2014/chart" uri="{C3380CC4-5D6E-409C-BE32-E72D297353CC}">
              <c16:uniqueId val="{00000000-C7E8-466E-A0AC-9427A80548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C7E8-466E-A0AC-9427A80548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72.349999999999994</c:v>
                </c:pt>
                <c:pt idx="1">
                  <c:v>67.41</c:v>
                </c:pt>
                <c:pt idx="2">
                  <c:v>66.540000000000006</c:v>
                </c:pt>
                <c:pt idx="3">
                  <c:v>65.61</c:v>
                </c:pt>
                <c:pt idx="4">
                  <c:v>64.63</c:v>
                </c:pt>
              </c:numCache>
            </c:numRef>
          </c:val>
          <c:extLst>
            <c:ext xmlns:c16="http://schemas.microsoft.com/office/drawing/2014/chart" uri="{C3380CC4-5D6E-409C-BE32-E72D297353CC}">
              <c16:uniqueId val="{00000000-E4C2-495B-B723-C38B9DF41E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4C2-495B-B723-C38B9DF41E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80.91</c:v>
                </c:pt>
                <c:pt idx="1">
                  <c:v>84.29</c:v>
                </c:pt>
                <c:pt idx="2">
                  <c:v>83.21</c:v>
                </c:pt>
                <c:pt idx="3">
                  <c:v>82.29</c:v>
                </c:pt>
                <c:pt idx="4">
                  <c:v>83.1</c:v>
                </c:pt>
              </c:numCache>
            </c:numRef>
          </c:val>
          <c:extLst>
            <c:ext xmlns:c16="http://schemas.microsoft.com/office/drawing/2014/chart" uri="{C3380CC4-5D6E-409C-BE32-E72D297353CC}">
              <c16:uniqueId val="{00000000-B58B-478C-96DC-EF99A85286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58B-478C-96DC-EF99A85286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101.42</c:v>
                </c:pt>
                <c:pt idx="1">
                  <c:v>99.44</c:v>
                </c:pt>
                <c:pt idx="2">
                  <c:v>108.73</c:v>
                </c:pt>
                <c:pt idx="3">
                  <c:v>111.45</c:v>
                </c:pt>
                <c:pt idx="4">
                  <c:v>107.94</c:v>
                </c:pt>
              </c:numCache>
            </c:numRef>
          </c:val>
          <c:extLst>
            <c:ext xmlns:c16="http://schemas.microsoft.com/office/drawing/2014/chart" uri="{C3380CC4-5D6E-409C-BE32-E72D297353CC}">
              <c16:uniqueId val="{00000000-01CB-4604-A8C7-F2B74C216D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1CB-4604-A8C7-F2B74C216D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38.53</c:v>
                </c:pt>
                <c:pt idx="1">
                  <c:v>40.89</c:v>
                </c:pt>
                <c:pt idx="2">
                  <c:v>42.29</c:v>
                </c:pt>
                <c:pt idx="3">
                  <c:v>43.85</c:v>
                </c:pt>
                <c:pt idx="4">
                  <c:v>45.56</c:v>
                </c:pt>
              </c:numCache>
            </c:numRef>
          </c:val>
          <c:extLst>
            <c:ext xmlns:c16="http://schemas.microsoft.com/office/drawing/2014/chart" uri="{C3380CC4-5D6E-409C-BE32-E72D297353CC}">
              <c16:uniqueId val="{00000000-92D0-46E5-820B-60D38282B0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2D0-46E5-820B-60D38282B0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18.61</c:v>
                </c:pt>
                <c:pt idx="1">
                  <c:v>19.86</c:v>
                </c:pt>
                <c:pt idx="2">
                  <c:v>19.63</c:v>
                </c:pt>
                <c:pt idx="3">
                  <c:v>20.329999999999998</c:v>
                </c:pt>
                <c:pt idx="4">
                  <c:v>25.15</c:v>
                </c:pt>
              </c:numCache>
            </c:numRef>
          </c:val>
          <c:extLst>
            <c:ext xmlns:c16="http://schemas.microsoft.com/office/drawing/2014/chart" uri="{C3380CC4-5D6E-409C-BE32-E72D297353CC}">
              <c16:uniqueId val="{00000000-B2EB-411B-AB2C-3474561EE3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2EB-411B-AB2C-3474561EE3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57-4C92-BFC8-86DBC1CA42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B57-4C92-BFC8-86DBC1CA42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114.85</c:v>
                </c:pt>
                <c:pt idx="1">
                  <c:v>109.22</c:v>
                </c:pt>
                <c:pt idx="2">
                  <c:v>117.83</c:v>
                </c:pt>
                <c:pt idx="3">
                  <c:v>124.19</c:v>
                </c:pt>
                <c:pt idx="4">
                  <c:v>139.19999999999999</c:v>
                </c:pt>
              </c:numCache>
            </c:numRef>
          </c:val>
          <c:extLst>
            <c:ext xmlns:c16="http://schemas.microsoft.com/office/drawing/2014/chart" uri="{C3380CC4-5D6E-409C-BE32-E72D297353CC}">
              <c16:uniqueId val="{00000000-9663-4417-A54C-D89881DDB2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663-4417-A54C-D89881DDB2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553.20000000000005</c:v>
                </c:pt>
                <c:pt idx="1">
                  <c:v>542.19000000000005</c:v>
                </c:pt>
                <c:pt idx="2">
                  <c:v>476.38</c:v>
                </c:pt>
                <c:pt idx="3">
                  <c:v>458.91</c:v>
                </c:pt>
                <c:pt idx="4">
                  <c:v>448.02</c:v>
                </c:pt>
              </c:numCache>
            </c:numRef>
          </c:val>
          <c:extLst>
            <c:ext xmlns:c16="http://schemas.microsoft.com/office/drawing/2014/chart" uri="{C3380CC4-5D6E-409C-BE32-E72D297353CC}">
              <c16:uniqueId val="{00000000-9B34-4725-B6C0-1BD39E893D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B34-4725-B6C0-1BD39E893D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84.49</c:v>
                </c:pt>
                <c:pt idx="1">
                  <c:v>83.26</c:v>
                </c:pt>
                <c:pt idx="2">
                  <c:v>94.38</c:v>
                </c:pt>
                <c:pt idx="3">
                  <c:v>97.09</c:v>
                </c:pt>
                <c:pt idx="4">
                  <c:v>94.86</c:v>
                </c:pt>
              </c:numCache>
            </c:numRef>
          </c:val>
          <c:extLst>
            <c:ext xmlns:c16="http://schemas.microsoft.com/office/drawing/2014/chart" uri="{C3380CC4-5D6E-409C-BE32-E72D297353CC}">
              <c16:uniqueId val="{00000000-CFAA-4A25-9675-F92F08B9E3C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FAA-4A25-9675-F92F08B9E3C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150.44999999999999</c:v>
                </c:pt>
                <c:pt idx="1">
                  <c:v>152.66</c:v>
                </c:pt>
                <c:pt idx="2">
                  <c:v>153.61000000000001</c:v>
                </c:pt>
                <c:pt idx="3">
                  <c:v>151.37</c:v>
                </c:pt>
                <c:pt idx="4">
                  <c:v>155.22</c:v>
                </c:pt>
              </c:numCache>
            </c:numRef>
          </c:val>
          <c:extLst>
            <c:ext xmlns:c16="http://schemas.microsoft.com/office/drawing/2014/chart" uri="{C3380CC4-5D6E-409C-BE32-E72D297353CC}">
              <c16:uniqueId val="{00000000-937A-46C8-8688-418F404839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37A-46C8-8688-418F404839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佐伯市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64450</v>
      </c>
      <c r="AM8" s="68"/>
      <c r="AN8" s="68"/>
      <c r="AO8" s="68"/>
      <c r="AP8" s="68"/>
      <c r="AQ8" s="68"/>
      <c r="AR8" s="68"/>
      <c r="AS8" s="68"/>
      <c r="AT8" s="36">
        <f>データ!$S$6</f>
        <v>903.14</v>
      </c>
      <c r="AU8" s="37"/>
      <c r="AV8" s="37"/>
      <c r="AW8" s="37"/>
      <c r="AX8" s="37"/>
      <c r="AY8" s="37"/>
      <c r="AZ8" s="37"/>
      <c r="BA8" s="37"/>
      <c r="BB8" s="57">
        <f>データ!$T$6</f>
        <v>71.36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65.53</v>
      </c>
      <c r="J10" s="37"/>
      <c r="K10" s="37"/>
      <c r="L10" s="37"/>
      <c r="M10" s="37"/>
      <c r="N10" s="37"/>
      <c r="O10" s="67"/>
      <c r="P10" s="57">
        <f>データ!$P$6</f>
        <v>99.23</v>
      </c>
      <c r="Q10" s="57"/>
      <c r="R10" s="57"/>
      <c r="S10" s="57"/>
      <c r="T10" s="57"/>
      <c r="U10" s="57"/>
      <c r="V10" s="57"/>
      <c r="W10" s="68">
        <f>データ!$Q$6</f>
        <v>2850</v>
      </c>
      <c r="X10" s="68"/>
      <c r="Y10" s="68"/>
      <c r="Z10" s="68"/>
      <c r="AA10" s="68"/>
      <c r="AB10" s="68"/>
      <c r="AC10" s="68"/>
      <c r="AD10" s="2"/>
      <c r="AE10" s="2"/>
      <c r="AF10" s="2"/>
      <c r="AG10" s="2"/>
      <c r="AH10" s="2"/>
      <c r="AI10" s="2"/>
      <c r="AJ10" s="2"/>
      <c r="AK10" s="2"/>
      <c r="AL10" s="68">
        <f>データ!$U$6</f>
        <v>63405</v>
      </c>
      <c r="AM10" s="68"/>
      <c r="AN10" s="68"/>
      <c r="AO10" s="68"/>
      <c r="AP10" s="68"/>
      <c r="AQ10" s="68"/>
      <c r="AR10" s="68"/>
      <c r="AS10" s="68"/>
      <c r="AT10" s="36">
        <f>データ!$V$6</f>
        <v>151.13</v>
      </c>
      <c r="AU10" s="37"/>
      <c r="AV10" s="37"/>
      <c r="AW10" s="37"/>
      <c r="AX10" s="37"/>
      <c r="AY10" s="37"/>
      <c r="AZ10" s="37"/>
      <c r="BA10" s="37"/>
      <c r="BB10" s="57">
        <f>データ!$W$6</f>
        <v>419.54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LMhfILM+sCndwow5xvMwNZJxN5Qe/1jQKom6IPwt9xezMFue2Mq96u/Km4u/i8I2AGuoaj7H12dq7d3+KDX/Q==" saltValue="GbWbsBxhqrmswYm44+jH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442054</v>
      </c>
      <c r="D6" s="20">
        <f t="shared" si="3"/>
        <v>46</v>
      </c>
      <c r="E6" s="20">
        <f t="shared" si="3"/>
        <v>1</v>
      </c>
      <c r="F6" s="20">
        <f t="shared" si="3"/>
        <v>0</v>
      </c>
      <c r="G6" s="20">
        <f t="shared" si="3"/>
        <v>1</v>
      </c>
      <c r="H6" s="20" t="str">
        <f t="shared" si="3"/>
        <v>大分県　佐伯市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65.53</v>
      </c>
      <c r="P6" s="21">
        <f t="shared" si="3"/>
        <v>99.23</v>
      </c>
      <c r="Q6" s="21">
        <f t="shared" si="3"/>
        <v>2850</v>
      </c>
      <c r="R6" s="21">
        <f t="shared" si="3"/>
        <v>64450</v>
      </c>
      <c r="S6" s="21">
        <f t="shared" si="3"/>
        <v>903.14</v>
      </c>
      <c r="T6" s="21">
        <f t="shared" si="3"/>
        <v>71.36</v>
      </c>
      <c r="U6" s="21">
        <f t="shared" si="3"/>
        <v>63405</v>
      </c>
      <c r="V6" s="21">
        <f t="shared" si="3"/>
        <v>151.13</v>
      </c>
      <c r="W6" s="21">
        <f t="shared" si="3"/>
        <v>419.54</v>
      </c>
      <c r="X6" s="22">
        <f>IF(X7="",NA(),X7)</f>
        <v>101.42</v>
      </c>
      <c r="Y6" s="22">
        <f t="shared" ref="Y6:AG6" si="4">IF(Y7="",NA(),Y7)</f>
        <v>99.44</v>
      </c>
      <c r="Z6" s="22">
        <f t="shared" si="4"/>
        <v>108.73</v>
      </c>
      <c r="AA6" s="22">
        <f t="shared" si="4"/>
        <v>111.45</v>
      </c>
      <c r="AB6" s="22">
        <f t="shared" si="4"/>
        <v>107.94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114.85</v>
      </c>
      <c r="AU6" s="22">
        <f t="shared" ref="AU6:BC6" si="6">IF(AU7="",NA(),AU7)</f>
        <v>109.22</v>
      </c>
      <c r="AV6" s="22">
        <f t="shared" si="6"/>
        <v>117.83</v>
      </c>
      <c r="AW6" s="22">
        <f t="shared" si="6"/>
        <v>124.19</v>
      </c>
      <c r="AX6" s="22">
        <f t="shared" si="6"/>
        <v>139.19999999999999</v>
      </c>
      <c r="AY6" s="22">
        <f t="shared" si="6"/>
        <v>350.79</v>
      </c>
      <c r="AZ6" s="22">
        <f t="shared" si="6"/>
        <v>354.57</v>
      </c>
      <c r="BA6" s="22">
        <f t="shared" si="6"/>
        <v>357.74</v>
      </c>
      <c r="BB6" s="22">
        <f t="shared" si="6"/>
        <v>344.88</v>
      </c>
      <c r="BC6" s="22">
        <f t="shared" si="6"/>
        <v>326.02</v>
      </c>
      <c r="BD6" s="21" t="str">
        <f>IF(BD7="","",IF(BD7="-","【-】","【"&amp;SUBSTITUTE(TEXT(BD7,"#,##0.00"),"-","△")&amp;"】"))</f>
        <v>【239.69】</v>
      </c>
      <c r="BE6" s="22">
        <f>IF(BE7="",NA(),BE7)</f>
        <v>553.20000000000005</v>
      </c>
      <c r="BF6" s="22">
        <f t="shared" ref="BF6:BN6" si="7">IF(BF7="",NA(),BF7)</f>
        <v>542.19000000000005</v>
      </c>
      <c r="BG6" s="22">
        <f t="shared" si="7"/>
        <v>476.38</v>
      </c>
      <c r="BH6" s="22">
        <f t="shared" si="7"/>
        <v>458.91</v>
      </c>
      <c r="BI6" s="22">
        <f t="shared" si="7"/>
        <v>448.02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84.49</v>
      </c>
      <c r="BQ6" s="22">
        <f t="shared" ref="BQ6:BY6" si="8">IF(BQ7="",NA(),BQ7)</f>
        <v>83.26</v>
      </c>
      <c r="BR6" s="22">
        <f t="shared" si="8"/>
        <v>94.38</v>
      </c>
      <c r="BS6" s="22">
        <f t="shared" si="8"/>
        <v>97.09</v>
      </c>
      <c r="BT6" s="22">
        <f t="shared" si="8"/>
        <v>94.86</v>
      </c>
      <c r="BU6" s="22">
        <f t="shared" si="8"/>
        <v>100.85</v>
      </c>
      <c r="BV6" s="22">
        <f t="shared" si="8"/>
        <v>103.79</v>
      </c>
      <c r="BW6" s="22">
        <f t="shared" si="8"/>
        <v>98.3</v>
      </c>
      <c r="BX6" s="22">
        <f t="shared" si="8"/>
        <v>98.89</v>
      </c>
      <c r="BY6" s="22">
        <f t="shared" si="8"/>
        <v>99.25</v>
      </c>
      <c r="BZ6" s="21" t="str">
        <f>IF(BZ7="","",IF(BZ7="-","【-】","【"&amp;SUBSTITUTE(TEXT(BZ7,"#,##0.00"),"-","△")&amp;"】"))</f>
        <v>【97.59】</v>
      </c>
      <c r="CA6" s="22">
        <f>IF(CA7="",NA(),CA7)</f>
        <v>150.44999999999999</v>
      </c>
      <c r="CB6" s="22">
        <f t="shared" ref="CB6:CJ6" si="9">IF(CB7="",NA(),CB7)</f>
        <v>152.66</v>
      </c>
      <c r="CC6" s="22">
        <f t="shared" si="9"/>
        <v>153.61000000000001</v>
      </c>
      <c r="CD6" s="22">
        <f t="shared" si="9"/>
        <v>151.37</v>
      </c>
      <c r="CE6" s="22">
        <f t="shared" si="9"/>
        <v>155.22</v>
      </c>
      <c r="CF6" s="22">
        <f t="shared" si="9"/>
        <v>167.1</v>
      </c>
      <c r="CG6" s="22">
        <f t="shared" si="9"/>
        <v>167.86</v>
      </c>
      <c r="CH6" s="22">
        <f t="shared" si="9"/>
        <v>173.68</v>
      </c>
      <c r="CI6" s="22">
        <f t="shared" si="9"/>
        <v>174.52</v>
      </c>
      <c r="CJ6" s="22">
        <f t="shared" si="9"/>
        <v>178.92</v>
      </c>
      <c r="CK6" s="21" t="str">
        <f>IF(CK7="","",IF(CK7="-","【-】","【"&amp;SUBSTITUTE(TEXT(CK7,"#,##0.00"),"-","△")&amp;"】"))</f>
        <v>【181.66】</v>
      </c>
      <c r="CL6" s="22">
        <f>IF(CL7="",NA(),CL7)</f>
        <v>72.349999999999994</v>
      </c>
      <c r="CM6" s="22">
        <f t="shared" ref="CM6:CU6" si="10">IF(CM7="",NA(),CM7)</f>
        <v>67.41</v>
      </c>
      <c r="CN6" s="22">
        <f t="shared" si="10"/>
        <v>66.540000000000006</v>
      </c>
      <c r="CO6" s="22">
        <f t="shared" si="10"/>
        <v>65.61</v>
      </c>
      <c r="CP6" s="22">
        <f t="shared" si="10"/>
        <v>64.63</v>
      </c>
      <c r="CQ6" s="22">
        <f t="shared" si="10"/>
        <v>59.91</v>
      </c>
      <c r="CR6" s="22">
        <f t="shared" si="10"/>
        <v>59.4</v>
      </c>
      <c r="CS6" s="22">
        <f t="shared" si="10"/>
        <v>59.24</v>
      </c>
      <c r="CT6" s="22">
        <f t="shared" si="10"/>
        <v>58.77</v>
      </c>
      <c r="CU6" s="22">
        <f t="shared" si="10"/>
        <v>59.17</v>
      </c>
      <c r="CV6" s="21" t="str">
        <f>IF(CV7="","",IF(CV7="-","【-】","【"&amp;SUBSTITUTE(TEXT(CV7,"#,##0.00"),"-","△")&amp;"】"))</f>
        <v>【60.21】</v>
      </c>
      <c r="CW6" s="22">
        <f>IF(CW7="",NA(),CW7)</f>
        <v>80.91</v>
      </c>
      <c r="CX6" s="22">
        <f t="shared" ref="CX6:DF6" si="11">IF(CX7="",NA(),CX7)</f>
        <v>84.29</v>
      </c>
      <c r="CY6" s="22">
        <f t="shared" si="11"/>
        <v>83.21</v>
      </c>
      <c r="CZ6" s="22">
        <f t="shared" si="11"/>
        <v>82.29</v>
      </c>
      <c r="DA6" s="22">
        <f t="shared" si="11"/>
        <v>83.1</v>
      </c>
      <c r="DB6" s="22">
        <f t="shared" si="11"/>
        <v>87.26</v>
      </c>
      <c r="DC6" s="22">
        <f t="shared" si="11"/>
        <v>87.57</v>
      </c>
      <c r="DD6" s="22">
        <f t="shared" si="11"/>
        <v>87.26</v>
      </c>
      <c r="DE6" s="22">
        <f t="shared" si="11"/>
        <v>86.95</v>
      </c>
      <c r="DF6" s="22">
        <f t="shared" si="11"/>
        <v>86.58</v>
      </c>
      <c r="DG6" s="21" t="str">
        <f>IF(DG7="","",IF(DG7="-","【-】","【"&amp;SUBSTITUTE(TEXT(DG7,"#,##0.00"),"-","△")&amp;"】"))</f>
        <v>【89.21】</v>
      </c>
      <c r="DH6" s="22">
        <f>IF(DH7="",NA(),DH7)</f>
        <v>38.53</v>
      </c>
      <c r="DI6" s="22">
        <f t="shared" ref="DI6:DQ6" si="12">IF(DI7="",NA(),DI7)</f>
        <v>40.89</v>
      </c>
      <c r="DJ6" s="22">
        <f t="shared" si="12"/>
        <v>42.29</v>
      </c>
      <c r="DK6" s="22">
        <f t="shared" si="12"/>
        <v>43.85</v>
      </c>
      <c r="DL6" s="22">
        <f t="shared" si="12"/>
        <v>45.56</v>
      </c>
      <c r="DM6" s="22">
        <f t="shared" si="12"/>
        <v>49.2</v>
      </c>
      <c r="DN6" s="22">
        <f t="shared" si="12"/>
        <v>50.01</v>
      </c>
      <c r="DO6" s="22">
        <f t="shared" si="12"/>
        <v>50.99</v>
      </c>
      <c r="DP6" s="22">
        <f t="shared" si="12"/>
        <v>51.79</v>
      </c>
      <c r="DQ6" s="22">
        <f t="shared" si="12"/>
        <v>52.02</v>
      </c>
      <c r="DR6" s="21" t="str">
        <f>IF(DR7="","",IF(DR7="-","【-】","【"&amp;SUBSTITUTE(TEXT(DR7,"#,##0.00"),"-","△")&amp;"】"))</f>
        <v>【52.41】</v>
      </c>
      <c r="DS6" s="22">
        <f>IF(DS7="",NA(),DS7)</f>
        <v>18.61</v>
      </c>
      <c r="DT6" s="22">
        <f t="shared" ref="DT6:EB6" si="13">IF(DT7="",NA(),DT7)</f>
        <v>19.86</v>
      </c>
      <c r="DU6" s="22">
        <f t="shared" si="13"/>
        <v>19.63</v>
      </c>
      <c r="DV6" s="22">
        <f t="shared" si="13"/>
        <v>20.329999999999998</v>
      </c>
      <c r="DW6" s="22">
        <f t="shared" si="13"/>
        <v>25.15</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0.59</v>
      </c>
      <c r="EE6" s="22">
        <f t="shared" ref="EE6:EM6" si="14">IF(EE7="",NA(),EE7)</f>
        <v>0.47</v>
      </c>
      <c r="EF6" s="22">
        <f t="shared" si="14"/>
        <v>0.86</v>
      </c>
      <c r="EG6" s="22">
        <f t="shared" si="14"/>
        <v>0.32</v>
      </c>
      <c r="EH6" s="22">
        <f t="shared" si="14"/>
        <v>0.52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442054</v>
      </c>
      <c r="D7" s="24">
        <v>46</v>
      </c>
      <c r="E7" s="24">
        <v>1</v>
      </c>
      <c r="F7" s="24">
        <v>0</v>
      </c>
      <c r="G7" s="24">
        <v>1</v>
      </c>
      <c r="H7" s="24" t="s">
        <v>93</v>
      </c>
      <c r="I7" s="24" t="s">
        <v>94</v>
      </c>
      <c r="J7" s="24" t="s">
        <v>95</v>
      </c>
      <c r="K7" s="24" t="s">
        <v>96</v>
      </c>
      <c r="L7" s="24" t="s">
        <v>97</v>
      </c>
      <c r="M7" s="24" t="s">
        <v>98</v>
      </c>
      <c r="N7" s="25" t="s">
        <v>99</v>
      </c>
      <c r="O7" s="25">
        <v>65.53</v>
      </c>
      <c r="P7" s="25">
        <v>99.23</v>
      </c>
      <c r="Q7" s="25">
        <v>2850</v>
      </c>
      <c r="R7" s="25">
        <v>64450</v>
      </c>
      <c r="S7" s="25">
        <v>903.14</v>
      </c>
      <c r="T7" s="25">
        <v>71.36</v>
      </c>
      <c r="U7" s="25">
        <v>63405</v>
      </c>
      <c r="V7" s="25">
        <v>151.13</v>
      </c>
      <c r="W7" s="25">
        <v>419.54</v>
      </c>
      <c r="X7" s="25">
        <v>101.42</v>
      </c>
      <c r="Y7" s="25">
        <v>99.44</v>
      </c>
      <c r="Z7" s="25">
        <v>108.73</v>
      </c>
      <c r="AA7" s="25">
        <v>111.45</v>
      </c>
      <c r="AB7" s="25">
        <v>107.94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114.85</v>
      </c>
      <c r="AU7" s="25">
        <v>109.22</v>
      </c>
      <c r="AV7" s="25">
        <v>117.83</v>
      </c>
      <c r="AW7" s="25">
        <v>124.19</v>
      </c>
      <c r="AX7" s="25">
        <v>139.19999999999999</v>
      </c>
      <c r="AY7" s="25">
        <v>350.79</v>
      </c>
      <c r="AZ7" s="25">
        <v>354.57</v>
      </c>
      <c r="BA7" s="25">
        <v>357.74</v>
      </c>
      <c r="BB7" s="25">
        <v>344.88</v>
      </c>
      <c r="BC7" s="25">
        <v>326.02</v>
      </c>
      <c r="BD7" s="25">
        <v>239.69</v>
      </c>
      <c r="BE7" s="25">
        <v>553.20000000000005</v>
      </c>
      <c r="BF7" s="25">
        <v>542.19000000000005</v>
      </c>
      <c r="BG7" s="25">
        <v>476.38</v>
      </c>
      <c r="BH7" s="25">
        <v>458.91</v>
      </c>
      <c r="BI7" s="25">
        <v>448.02</v>
      </c>
      <c r="BJ7" s="25">
        <v>322.92</v>
      </c>
      <c r="BK7" s="25">
        <v>303.45999999999998</v>
      </c>
      <c r="BL7" s="25">
        <v>307.27999999999997</v>
      </c>
      <c r="BM7" s="25">
        <v>304.02</v>
      </c>
      <c r="BN7" s="25">
        <v>300.54000000000002</v>
      </c>
      <c r="BO7" s="25">
        <v>264.86</v>
      </c>
      <c r="BP7" s="25">
        <v>84.49</v>
      </c>
      <c r="BQ7" s="25">
        <v>83.26</v>
      </c>
      <c r="BR7" s="25">
        <v>94.38</v>
      </c>
      <c r="BS7" s="25">
        <v>97.09</v>
      </c>
      <c r="BT7" s="25">
        <v>94.86</v>
      </c>
      <c r="BU7" s="25">
        <v>100.85</v>
      </c>
      <c r="BV7" s="25">
        <v>103.79</v>
      </c>
      <c r="BW7" s="25">
        <v>98.3</v>
      </c>
      <c r="BX7" s="25">
        <v>98.89</v>
      </c>
      <c r="BY7" s="25">
        <v>99.25</v>
      </c>
      <c r="BZ7" s="25">
        <v>97.59</v>
      </c>
      <c r="CA7" s="25">
        <v>150.44999999999999</v>
      </c>
      <c r="CB7" s="25">
        <v>152.66</v>
      </c>
      <c r="CC7" s="25">
        <v>153.61000000000001</v>
      </c>
      <c r="CD7" s="25">
        <v>151.37</v>
      </c>
      <c r="CE7" s="25">
        <v>155.22</v>
      </c>
      <c r="CF7" s="25">
        <v>167.1</v>
      </c>
      <c r="CG7" s="25">
        <v>167.86</v>
      </c>
      <c r="CH7" s="25">
        <v>173.68</v>
      </c>
      <c r="CI7" s="25">
        <v>174.52</v>
      </c>
      <c r="CJ7" s="25">
        <v>178.92</v>
      </c>
      <c r="CK7" s="25">
        <v>181.66</v>
      </c>
      <c r="CL7" s="25">
        <v>72.349999999999994</v>
      </c>
      <c r="CM7" s="25">
        <v>67.41</v>
      </c>
      <c r="CN7" s="25">
        <v>66.540000000000006</v>
      </c>
      <c r="CO7" s="25">
        <v>65.61</v>
      </c>
      <c r="CP7" s="25">
        <v>64.63</v>
      </c>
      <c r="CQ7" s="25">
        <v>59.91</v>
      </c>
      <c r="CR7" s="25">
        <v>59.4</v>
      </c>
      <c r="CS7" s="25">
        <v>59.24</v>
      </c>
      <c r="CT7" s="25">
        <v>58.77</v>
      </c>
      <c r="CU7" s="25">
        <v>59.17</v>
      </c>
      <c r="CV7" s="25">
        <v>60.21</v>
      </c>
      <c r="CW7" s="25">
        <v>80.91</v>
      </c>
      <c r="CX7" s="25">
        <v>84.29</v>
      </c>
      <c r="CY7" s="25">
        <v>83.21</v>
      </c>
      <c r="CZ7" s="25">
        <v>82.29</v>
      </c>
      <c r="DA7" s="25">
        <v>83.1</v>
      </c>
      <c r="DB7" s="25">
        <v>87.26</v>
      </c>
      <c r="DC7" s="25">
        <v>87.57</v>
      </c>
      <c r="DD7" s="25">
        <v>87.26</v>
      </c>
      <c r="DE7" s="25">
        <v>86.95</v>
      </c>
      <c r="DF7" s="25">
        <v>86.58</v>
      </c>
      <c r="DG7" s="25">
        <v>89.21</v>
      </c>
      <c r="DH7" s="25">
        <v>38.53</v>
      </c>
      <c r="DI7" s="25">
        <v>40.89</v>
      </c>
      <c r="DJ7" s="25">
        <v>42.29</v>
      </c>
      <c r="DK7" s="25">
        <v>43.85</v>
      </c>
      <c r="DL7" s="25">
        <v>45.56</v>
      </c>
      <c r="DM7" s="25">
        <v>49.2</v>
      </c>
      <c r="DN7" s="25">
        <v>50.01</v>
      </c>
      <c r="DO7" s="25">
        <v>50.99</v>
      </c>
      <c r="DP7" s="25">
        <v>51.79</v>
      </c>
      <c r="DQ7" s="25">
        <v>52.02</v>
      </c>
      <c r="DR7" s="25">
        <v>52.41</v>
      </c>
      <c r="DS7" s="25">
        <v>18.61</v>
      </c>
      <c r="DT7" s="25">
        <v>19.86</v>
      </c>
      <c r="DU7" s="25">
        <v>19.63</v>
      </c>
      <c r="DV7" s="25">
        <v>20.329999999999998</v>
      </c>
      <c r="DW7" s="25">
        <v>25.15</v>
      </c>
      <c r="DX7" s="25">
        <v>18.329999999999998</v>
      </c>
      <c r="DY7" s="25">
        <v>20.27</v>
      </c>
      <c r="DZ7" s="25">
        <v>21.69</v>
      </c>
      <c r="EA7" s="25">
        <v>23.19</v>
      </c>
      <c r="EB7" s="25">
        <v>24.61</v>
      </c>
      <c r="EC7" s="25">
        <v>26.78</v>
      </c>
      <c r="ED7" s="25">
        <v>0.59</v>
      </c>
      <c r="EE7" s="25">
        <v>0.47</v>
      </c>
      <c r="EF7" s="25">
        <v>0.86</v>
      </c>
      <c r="EG7" s="25">
        <v>0.32</v>
      </c>
      <c r="EH7" s="25">
        <v>0.52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Printed>2026-02-19T01:48:45Z</cp:lastPrinted>
  <dcterms:created xsi:type="dcterms:W3CDTF">2025-12-12T09:24:31Z</dcterms:created>
  <dcterms:modified xsi:type="dcterms:W3CDTF">2026-03-06T01:40:06Z</dcterms:modified>
  <cp:category/>
</cp:coreProperties>
</file>