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04.日田市◎\"/>
    </mc:Choice>
  </mc:AlternateContent>
  <xr:revisionPtr revIDLastSave="0" documentId="13_ncr:1_{94B92704-FD4B-418F-84C1-B71EF8BAF819}" xr6:coauthVersionLast="47" xr6:coauthVersionMax="47" xr10:uidLastSave="{00000000-0000-0000-0000-000000000000}"/>
  <workbookProtection workbookAlgorithmName="SHA-512" workbookHashValue="sex7y9s3xAXr0A06OdI4t2zCSASQwD9ye7c3IotYfwVTr4UGQPYFbaSgNccOkXtYdwA3ttit/BL4weN6+bwU2Q==" workbookSaltValue="/hWB8FJ8/6I6tmNlMt/UnQ==" workbookSpinCount="100000" lockStructure="1"/>
  <bookViews>
    <workbookView xWindow="28680" yWindow="-3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H85" i="4"/>
  <c r="G85" i="4"/>
  <c r="P10" i="4"/>
  <c r="AT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<sst xmlns="http://schemas.openxmlformats.org/spreadsheetml/2006/main" count="231" uniqueCount="116">
  <si>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</si>
  <si>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</si>
  <si>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</si>
  <si>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</si>
  <si>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</si>
  <si>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</si>
  <si>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</si>
  <si>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</si>
  <si>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</si>
  <si>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</si>
  <si>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</si>
  <si>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</si>
  <si>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</si>
  <si>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</si>
  <si>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</si>
  <si>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</si>
  <si>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</si>
  <si>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</si>
  <si>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</si>
  <si>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</si>
  <si>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</si>
  <si>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</si>
  <si>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</si>
  <si>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</si>
  <si>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</si>
  <si>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</si>
  <si>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</si>
  <si>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</si>
  <si>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</si>
  <si>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</si>
  <si>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</si>
  <si>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</si>
  <si>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</si>
  <si>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</si>
  <si>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</si>
  <si>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</si>
  <si>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</si>
  <si>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</si>
  <si>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</si>
  <si>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</si>
  <si>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</si>
  <si>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</si>
  <si>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</si>
  <si>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</si>
  <si>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</si>
  <si>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</si>
  <si>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</si>
  <si>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</si>
  <si>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</si>
  <si>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</si>
  <si>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</si>
  <si>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</si>
  <si>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</si>
  <si>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</si>
  <si>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</si>
  <si>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</si>
  <si>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</si>
  <si>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</si>
  <si>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</si>
  <si>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</si>
  <si>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</si>
  <si>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</si>
  <si>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</si>
  <si>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</si>
  <si>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</si>
  <si>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</si>
  <si>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</si>
  <si>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</si>
  <si>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</si>
  <si>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</si>
  <si>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</si>
  <si>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</si>
  <si>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</si>
  <si>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</si>
  <si>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</si>
  <si>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</si>
  <si>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</si>
  <si>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</si>
  <si>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</si>
  <si>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</si>
  <si>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</si>
  <si>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</si>
  <si>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</si>
  <si>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</si>
  <si>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</si>
  <si>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</si>
  <si>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</si>
  <si>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</si>
  <si>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</si>
  <si>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</si>
  <si>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</si>
  <si>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</si>
  <si>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</si>
  <si>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</si>
  <si>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</si>
  <si>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</si>
  <si>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日田市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</si>
  <si>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</si>
  <si>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</si>
  <si>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</si>
  <si>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</si>
  <si>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</si>
  <si>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</si>
  <si>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</si>
  <si>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</si>
  <si>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</si>
  <si>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</si>
  <si>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</si>
  <si>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</si>
  <si>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</si>
  <si>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</si>
  <si>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</si>
  <si>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</si>
  <si>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①全国・類似団体平均と比較して低い水準にあるが、法適用以前の減価償却累計額が貸借対照表に計上されていないために、実際よりも低い数値が反映されていると考えられる。
②供用開始から23年であり、現在のところ法定耐用年数を超過した管渠は存在しない。
③法定耐用年数を経過した管渠がないため、低い水準となっている。</t>
    <phoneticPr fontId="4"/>
  </si>
  <si>
    <t>　近年、有収水量が低下傾向にあり、人口減少の影響が徐々に顕在化していると考えられる。今後も更なる人口減少に伴う給水収益の減少に備える必要がある。また、近年のように人件費や物価の高騰が続けば、経営へ与える影響は大きくなっていくと考えられる。
　更新需要に関しては、管渠は法定耐用年数に達しておらず、施設についても老朽化がそれほど進んでいないことから、現時点では大型更新の予定は無く、今後も、直ちに更新需要が増大する見込みは無いが、技術系職員の慢性的な人員不足が続いており、今後は民間事業者の新技術やノウハウを投入し、適正なサービスの維持と業務の効率化に努める必要がある。</t>
    <phoneticPr fontId="4"/>
  </si>
  <si>
    <r>
      <t xml:space="preserve">①全国・類似団体平均よりも低いが、100％は超えている。ただし、使用料で賄えない資本費に対する繰入金を含んだ数値である。
</t>
    </r>
    <r>
      <rPr>
        <sz val="11"/>
        <rFont val="ＭＳ ゴシック"/>
        <family val="3"/>
        <charset val="128"/>
      </rPr>
      <t>②累積欠損金は生じていない。</t>
    </r>
    <r>
      <rPr>
        <sz val="11"/>
        <color theme="1"/>
        <rFont val="ＭＳ ゴシック"/>
        <family val="3"/>
        <charset val="128"/>
      </rPr>
      <t xml:space="preserve">
③令和2年度より、一般会計からの基準外繰入を行い、流動資産が増加したことで、100％を超えた。
④全国・類似団体平均よりもやや低いが、使用料収入の増加に努める。
⑤100%を下回っており、使用料収入では汚水処理費が賄えていない。維持管理費の赤字補てんとしての基準外繰入を行っている。
今後は、維持管理費の抑制に努め、経費回収率の向上を目指す。
⑥全国平均よりも高いため、維持管理費の節減に努める必要がある。
⑦全国・類似団体平均よりも高く、効率的に施設の利用がなされていると言える。
※訂正R02：55.11→55.77
⑧全国・類似団体平均よりも低い水準にあるため、引き続き、浄化槽からの切替や未接続世帯への普及促進を図ることで水洗化率向上に努める必要がある。</t>
    </r>
    <rPh sb="68" eb="69">
      <t>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</si>
</sst>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45-4200-8BB0-EB2E253817B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1A45-4200-8BB0-EB2E253817B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55.11</c:v>
                </c:pt>
                <c:pt idx="1">
                  <c:v>57.11</c:v>
                </c:pt>
                <c:pt idx="2">
                  <c:v>60</c:v>
                </c:pt>
                <c:pt idx="3">
                  <c:v>59.33</c:v>
                </c:pt>
                <c:pt idx="4">
                  <c:v>56.67</c:v>
                </c:pt>
              </c:numCache>
            </c:numRef>
          </c:val>
          <c:extLst>
            <c:ext xmlns:c16="http://schemas.microsoft.com/office/drawing/2014/chart" uri="{C3380CC4-5D6E-409C-BE32-E72D297353CC}">
              <c16:uniqueId val="{00000000-3606-4CD5-80CA-7CA8EED0BDD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3606-4CD5-80CA-7CA8EED0BDD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74.459999999999994</c:v>
                </c:pt>
                <c:pt idx="1">
                  <c:v>74.66</c:v>
                </c:pt>
                <c:pt idx="2">
                  <c:v>73.06</c:v>
                </c:pt>
                <c:pt idx="3">
                  <c:v>73.81</c:v>
                </c:pt>
                <c:pt idx="4">
                  <c:v>70.989999999999995</c:v>
                </c:pt>
              </c:numCache>
            </c:numRef>
          </c:val>
          <c:extLst>
            <c:ext xmlns:c16="http://schemas.microsoft.com/office/drawing/2014/chart" uri="{C3380CC4-5D6E-409C-BE32-E72D297353CC}">
              <c16:uniqueId val="{00000000-0CCC-4298-9F8B-B46D87DC67A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0CCC-4298-9F8B-B46D87DC67A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100.5</c:v>
                </c:pt>
                <c:pt idx="1">
                  <c:v>101.52</c:v>
                </c:pt>
                <c:pt idx="2">
                  <c:v>101.59</c:v>
                </c:pt>
                <c:pt idx="3">
                  <c:v>102.08</c:v>
                </c:pt>
                <c:pt idx="4">
                  <c:v>102.37</c:v>
                </c:pt>
              </c:numCache>
            </c:numRef>
          </c:val>
          <c:extLst>
            <c:ext xmlns:c16="http://schemas.microsoft.com/office/drawing/2014/chart" uri="{C3380CC4-5D6E-409C-BE32-E72D297353CC}">
              <c16:uniqueId val="{00000000-5426-45C3-B148-04354A5CB3D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5426-45C3-B148-04354A5CB3D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5.54</c:v>
                </c:pt>
                <c:pt idx="1">
                  <c:v>10.94</c:v>
                </c:pt>
                <c:pt idx="2">
                  <c:v>15.63</c:v>
                </c:pt>
                <c:pt idx="3">
                  <c:v>18.66</c:v>
                </c:pt>
                <c:pt idx="4">
                  <c:v>21.39</c:v>
                </c:pt>
              </c:numCache>
            </c:numRef>
          </c:val>
          <c:extLst>
            <c:ext xmlns:c16="http://schemas.microsoft.com/office/drawing/2014/chart" uri="{C3380CC4-5D6E-409C-BE32-E72D297353CC}">
              <c16:uniqueId val="{00000000-53B3-46D1-8336-8C830A50B33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53B3-46D1-8336-8C830A50B33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0FA-420C-A872-5D596269848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60FA-420C-A872-5D596269848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23.13</c:v>
                </c:pt>
                <c:pt idx="1">
                  <c:v>16.100000000000001</c:v>
                </c:pt>
                <c:pt idx="2">
                  <c:v>8.1999999999999993</c:v>
                </c:pt>
                <c:pt idx="3">
                  <c:v>0.7</c:v>
                </c:pt>
                <c:pt idx="4" formatCode="#,##0.00;&quot;△&quot;#,##0.00">
                  <c:v>0</c:v>
                </c:pt>
              </c:numCache>
            </c:numRef>
          </c:val>
          <c:extLst>
            <c:ext xmlns:c16="http://schemas.microsoft.com/office/drawing/2014/chart" uri="{C3380CC4-5D6E-409C-BE32-E72D297353CC}">
              <c16:uniqueId val="{00000000-9543-4777-B3A4-B84F78DF5D7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9543-4777-B3A4-B84F78DF5D7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79.430000000000007</c:v>
                </c:pt>
                <c:pt idx="1">
                  <c:v>119.65</c:v>
                </c:pt>
                <c:pt idx="2">
                  <c:v>145.58000000000001</c:v>
                </c:pt>
                <c:pt idx="3">
                  <c:v>161.25</c:v>
                </c:pt>
                <c:pt idx="4">
                  <c:v>206.47</c:v>
                </c:pt>
              </c:numCache>
            </c:numRef>
          </c:val>
          <c:extLst>
            <c:ext xmlns:c16="http://schemas.microsoft.com/office/drawing/2014/chart" uri="{C3380CC4-5D6E-409C-BE32-E72D297353CC}">
              <c16:uniqueId val="{00000000-3BB7-4BD5-88E2-81217E9575C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3BB7-4BD5-88E2-81217E9575C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1226.6099999999999</c:v>
                </c:pt>
                <c:pt idx="1">
                  <c:v>1156.72</c:v>
                </c:pt>
                <c:pt idx="2">
                  <c:v>1025.75</c:v>
                </c:pt>
                <c:pt idx="3">
                  <c:v>982.75</c:v>
                </c:pt>
                <c:pt idx="4">
                  <c:v>816.25</c:v>
                </c:pt>
              </c:numCache>
            </c:numRef>
          </c:val>
          <c:extLst>
            <c:ext xmlns:c16="http://schemas.microsoft.com/office/drawing/2014/chart" uri="{C3380CC4-5D6E-409C-BE32-E72D297353CC}">
              <c16:uniqueId val="{00000000-BEBD-4F4E-BA3D-1E829E32470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BEBD-4F4E-BA3D-1E829E32470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69.36</c:v>
                </c:pt>
                <c:pt idx="1">
                  <c:v>65.69</c:v>
                </c:pt>
                <c:pt idx="2">
                  <c:v>52.3</c:v>
                </c:pt>
                <c:pt idx="3">
                  <c:v>48.95</c:v>
                </c:pt>
                <c:pt idx="4">
                  <c:v>59.99</c:v>
                </c:pt>
              </c:numCache>
            </c:numRef>
          </c:val>
          <c:extLst>
            <c:ext xmlns:c16="http://schemas.microsoft.com/office/drawing/2014/chart" uri="{C3380CC4-5D6E-409C-BE32-E72D297353CC}">
              <c16:uniqueId val="{00000000-2884-4EC3-9D03-7EDB1554CCE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2884-4EC3-9D03-7EDB1554CCE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187.53</c:v>
                </c:pt>
                <c:pt idx="1">
                  <c:v>202.19</c:v>
                </c:pt>
                <c:pt idx="2">
                  <c:v>259.94</c:v>
                </c:pt>
                <c:pt idx="3">
                  <c:v>269.02999999999997</c:v>
                </c:pt>
                <c:pt idx="4">
                  <c:v>227.11</c:v>
                </c:pt>
              </c:numCache>
            </c:numRef>
          </c:val>
          <c:extLst>
            <c:ext xmlns:c16="http://schemas.microsoft.com/office/drawing/2014/chart" uri="{C3380CC4-5D6E-409C-BE32-E72D297353CC}">
              <c16:uniqueId val="{00000000-AEB5-44E5-AC49-5FF46A35440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AEB5-44E5-AC49-5FF46A35440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3" zoomScaleNormal="83"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大分県　日田市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60207</v>
      </c>
      <c r="AM8" s="41"/>
      <c r="AN8" s="41"/>
      <c r="AO8" s="41"/>
      <c r="AP8" s="41"/>
      <c r="AQ8" s="41"/>
      <c r="AR8" s="41"/>
      <c r="AS8" s="41"/>
      <c r="AT8" s="34">
        <f>データ!T6</f>
        <v>666.03</v>
      </c>
      <c r="AU8" s="34"/>
      <c r="AV8" s="34"/>
      <c r="AW8" s="34"/>
      <c r="AX8" s="34"/>
      <c r="AY8" s="34"/>
      <c r="AZ8" s="34"/>
      <c r="BA8" s="34"/>
      <c r="BB8" s="34">
        <f>データ!U6</f>
        <v>90.4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85.09</v>
      </c>
      <c r="J10" s="34"/>
      <c r="K10" s="34"/>
      <c r="L10" s="34"/>
      <c r="M10" s="34"/>
      <c r="N10" s="34"/>
      <c r="O10" s="34"/>
      <c r="P10" s="34">
        <f>データ!P6</f>
        <v>1.2</v>
      </c>
      <c r="Q10" s="34"/>
      <c r="R10" s="34"/>
      <c r="S10" s="34"/>
      <c r="T10" s="34"/>
      <c r="U10" s="34"/>
      <c r="V10" s="34"/>
      <c r="W10" s="34">
        <f>データ!Q6</f>
        <v>89.2</v>
      </c>
      <c r="X10" s="34"/>
      <c r="Y10" s="34"/>
      <c r="Z10" s="34"/>
      <c r="AA10" s="34"/>
      <c r="AB10" s="34"/>
      <c r="AC10" s="34"/>
      <c r="AD10" s="41">
        <f>データ!R6</f>
        <v>3130</v>
      </c>
      <c r="AE10" s="41"/>
      <c r="AF10" s="41"/>
      <c r="AG10" s="41"/>
      <c r="AH10" s="41"/>
      <c r="AI10" s="41"/>
      <c r="AJ10" s="41"/>
      <c r="AK10" s="2"/>
      <c r="AL10" s="41">
        <f>データ!V6</f>
        <v>717</v>
      </c>
      <c r="AM10" s="41"/>
      <c r="AN10" s="41"/>
      <c r="AO10" s="41"/>
      <c r="AP10" s="41"/>
      <c r="AQ10" s="41"/>
      <c r="AR10" s="41"/>
      <c r="AS10" s="41"/>
      <c r="AT10" s="34">
        <f>データ!W6</f>
        <v>0.55000000000000004</v>
      </c>
      <c r="AU10" s="34"/>
      <c r="AV10" s="34"/>
      <c r="AW10" s="34"/>
      <c r="AX10" s="34"/>
      <c r="AY10" s="34"/>
      <c r="AZ10" s="34"/>
      <c r="BA10" s="34"/>
      <c r="BB10" s="34">
        <f>データ!X6</f>
        <v>1303.6400000000001</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LOVQdwhCuSAWHm76H2HkoV6vgvWMaG6zW2H4qOT63B9te38dtiMYqqCpLNvHNO4mseL7tY30AQb7eNvDddX2cA==" saltValue="58xuaKUGreWPDnJWUfwC8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442046</v>
      </c>
      <c r="D6" s="19">
        <f t="shared" si="3"/>
        <v>46</v>
      </c>
      <c r="E6" s="19">
        <f t="shared" si="3"/>
        <v>17</v>
      </c>
      <c r="F6" s="19">
        <f t="shared" si="3"/>
        <v>4</v>
      </c>
      <c r="G6" s="19">
        <f t="shared" si="3"/>
        <v>0</v>
      </c>
      <c r="H6" s="19" t="str">
        <f t="shared" si="3"/>
        <v>大分県　日田市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85.09</v>
      </c>
      <c r="P6" s="20">
        <f t="shared" si="3"/>
        <v>1.2</v>
      </c>
      <c r="Q6" s="20">
        <f t="shared" si="3"/>
        <v>89.2</v>
      </c>
      <c r="R6" s="20">
        <f t="shared" si="3"/>
        <v>3130</v>
      </c>
      <c r="S6" s="20">
        <f t="shared" si="3"/>
        <v>60207</v>
      </c>
      <c r="T6" s="20">
        <f t="shared" si="3"/>
        <v>666.03</v>
      </c>
      <c r="U6" s="20">
        <f t="shared" si="3"/>
        <v>90.4</v>
      </c>
      <c r="V6" s="20">
        <f t="shared" si="3"/>
        <v>717</v>
      </c>
      <c r="W6" s="20">
        <f t="shared" si="3"/>
        <v>0.55000000000000004</v>
      </c>
      <c r="X6" s="20">
        <f t="shared" si="3"/>
        <v>1303.6400000000001</v>
      </c>
      <c r="Y6" s="21">
        <f>IF(Y7="",NA(),Y7)</f>
        <v>100.5</v>
      </c>
      <c r="Z6" s="21">
        <f t="shared" ref="Z6:AH6" si="4">IF(Z7="",NA(),Z7)</f>
        <v>101.52</v>
      </c>
      <c r="AA6" s="21">
        <f t="shared" si="4"/>
        <v>101.59</v>
      </c>
      <c r="AB6" s="21">
        <f t="shared" si="4"/>
        <v>102.08</v>
      </c>
      <c r="AC6" s="21">
        <f t="shared" si="4"/>
        <v>102.37</v>
      </c>
      <c r="AD6" s="21">
        <f t="shared" si="4"/>
        <v>105.78</v>
      </c>
      <c r="AE6" s="21">
        <f t="shared" si="4"/>
        <v>106.09</v>
      </c>
      <c r="AF6" s="21">
        <f t="shared" si="4"/>
        <v>106.44</v>
      </c>
      <c r="AG6" s="21">
        <f t="shared" si="4"/>
        <v>107.11</v>
      </c>
      <c r="AH6" s="21">
        <f t="shared" si="4"/>
        <v>106.38</v>
      </c>
      <c r="AI6" s="20" t="str">
        <f>IF(AI7="","",IF(AI7="-","【-】","【"&amp;SUBSTITUTE(TEXT(AI7,"#,##0.00"),"-","△")&amp;"】"))</f>
        <v>【105.07】</v>
      </c>
      <c r="AJ6" s="21">
        <f>IF(AJ7="",NA(),AJ7)</f>
        <v>23.13</v>
      </c>
      <c r="AK6" s="21">
        <f t="shared" ref="AK6:AS6" si="5">IF(AK7="",NA(),AK7)</f>
        <v>16.100000000000001</v>
      </c>
      <c r="AL6" s="21">
        <f t="shared" si="5"/>
        <v>8.1999999999999993</v>
      </c>
      <c r="AM6" s="21">
        <f t="shared" si="5"/>
        <v>0.7</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79.430000000000007</v>
      </c>
      <c r="AV6" s="21">
        <f t="shared" ref="AV6:BD6" si="6">IF(AV7="",NA(),AV7)</f>
        <v>119.65</v>
      </c>
      <c r="AW6" s="21">
        <f t="shared" si="6"/>
        <v>145.58000000000001</v>
      </c>
      <c r="AX6" s="21">
        <f t="shared" si="6"/>
        <v>161.25</v>
      </c>
      <c r="AY6" s="21">
        <f t="shared" si="6"/>
        <v>206.47</v>
      </c>
      <c r="AZ6" s="21">
        <f t="shared" si="6"/>
        <v>44.24</v>
      </c>
      <c r="BA6" s="21">
        <f t="shared" si="6"/>
        <v>43.07</v>
      </c>
      <c r="BB6" s="21">
        <f t="shared" si="6"/>
        <v>45.42</v>
      </c>
      <c r="BC6" s="21">
        <f t="shared" si="6"/>
        <v>50.63</v>
      </c>
      <c r="BD6" s="21">
        <f t="shared" si="6"/>
        <v>53.28</v>
      </c>
      <c r="BE6" s="20" t="str">
        <f>IF(BE7="","",IF(BE7="-","【-】","【"&amp;SUBSTITUTE(TEXT(BE7,"#,##0.00"),"-","△")&amp;"】"))</f>
        <v>【50.90】</v>
      </c>
      <c r="BF6" s="21">
        <f>IF(BF7="",NA(),BF7)</f>
        <v>1226.6099999999999</v>
      </c>
      <c r="BG6" s="21">
        <f t="shared" ref="BG6:BO6" si="7">IF(BG7="",NA(),BG7)</f>
        <v>1156.72</v>
      </c>
      <c r="BH6" s="21">
        <f t="shared" si="7"/>
        <v>1025.75</v>
      </c>
      <c r="BI6" s="21">
        <f t="shared" si="7"/>
        <v>982.75</v>
      </c>
      <c r="BJ6" s="21">
        <f t="shared" si="7"/>
        <v>816.25</v>
      </c>
      <c r="BK6" s="21">
        <f t="shared" si="7"/>
        <v>1258.43</v>
      </c>
      <c r="BL6" s="21">
        <f t="shared" si="7"/>
        <v>1163.75</v>
      </c>
      <c r="BM6" s="21">
        <f t="shared" si="7"/>
        <v>1195.47</v>
      </c>
      <c r="BN6" s="21">
        <f t="shared" si="7"/>
        <v>1168.69</v>
      </c>
      <c r="BO6" s="21">
        <f t="shared" si="7"/>
        <v>1142.44</v>
      </c>
      <c r="BP6" s="20" t="str">
        <f>IF(BP7="","",IF(BP7="-","【-】","【"&amp;SUBSTITUTE(TEXT(BP7,"#,##0.00"),"-","△")&amp;"】"))</f>
        <v>【1,099.15】</v>
      </c>
      <c r="BQ6" s="21">
        <f>IF(BQ7="",NA(),BQ7)</f>
        <v>69.36</v>
      </c>
      <c r="BR6" s="21">
        <f t="shared" ref="BR6:BZ6" si="8">IF(BR7="",NA(),BR7)</f>
        <v>65.69</v>
      </c>
      <c r="BS6" s="21">
        <f t="shared" si="8"/>
        <v>52.3</v>
      </c>
      <c r="BT6" s="21">
        <f t="shared" si="8"/>
        <v>48.95</v>
      </c>
      <c r="BU6" s="21">
        <f t="shared" si="8"/>
        <v>59.99</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187.53</v>
      </c>
      <c r="CC6" s="21">
        <f t="shared" ref="CC6:CK6" si="9">IF(CC7="",NA(),CC7)</f>
        <v>202.19</v>
      </c>
      <c r="CD6" s="21">
        <f t="shared" si="9"/>
        <v>259.94</v>
      </c>
      <c r="CE6" s="21">
        <f t="shared" si="9"/>
        <v>269.02999999999997</v>
      </c>
      <c r="CF6" s="21">
        <f t="shared" si="9"/>
        <v>227.11</v>
      </c>
      <c r="CG6" s="21">
        <f t="shared" si="9"/>
        <v>224.88</v>
      </c>
      <c r="CH6" s="21">
        <f t="shared" si="9"/>
        <v>228.64</v>
      </c>
      <c r="CI6" s="21">
        <f t="shared" si="9"/>
        <v>239.46</v>
      </c>
      <c r="CJ6" s="21">
        <f t="shared" si="9"/>
        <v>233.15</v>
      </c>
      <c r="CK6" s="21">
        <f t="shared" si="9"/>
        <v>252.17</v>
      </c>
      <c r="CL6" s="20" t="str">
        <f>IF(CL7="","",IF(CL7="-","【-】","【"&amp;SUBSTITUTE(TEXT(CL7,"#,##0.00"),"-","△")&amp;"】"))</f>
        <v>【225.78】</v>
      </c>
      <c r="CM6" s="21">
        <f>IF(CM7="",NA(),CM7)</f>
        <v>55.11</v>
      </c>
      <c r="CN6" s="21">
        <f t="shared" ref="CN6:CV6" si="10">IF(CN7="",NA(),CN7)</f>
        <v>57.11</v>
      </c>
      <c r="CO6" s="21">
        <f t="shared" si="10"/>
        <v>60</v>
      </c>
      <c r="CP6" s="21">
        <f t="shared" si="10"/>
        <v>59.33</v>
      </c>
      <c r="CQ6" s="21">
        <f t="shared" si="10"/>
        <v>56.67</v>
      </c>
      <c r="CR6" s="21">
        <f t="shared" si="10"/>
        <v>42.4</v>
      </c>
      <c r="CS6" s="21">
        <f t="shared" si="10"/>
        <v>42.28</v>
      </c>
      <c r="CT6" s="21">
        <f t="shared" si="10"/>
        <v>41.06</v>
      </c>
      <c r="CU6" s="21">
        <f t="shared" si="10"/>
        <v>42.09</v>
      </c>
      <c r="CV6" s="21">
        <f t="shared" si="10"/>
        <v>42.15</v>
      </c>
      <c r="CW6" s="20" t="str">
        <f>IF(CW7="","",IF(CW7="-","【-】","【"&amp;SUBSTITUTE(TEXT(CW7,"#,##0.00"),"-","△")&amp;"】"))</f>
        <v>【43.17】</v>
      </c>
      <c r="CX6" s="21">
        <f>IF(CX7="",NA(),CX7)</f>
        <v>74.459999999999994</v>
      </c>
      <c r="CY6" s="21">
        <f t="shared" ref="CY6:DG6" si="11">IF(CY7="",NA(),CY7)</f>
        <v>74.66</v>
      </c>
      <c r="CZ6" s="21">
        <f t="shared" si="11"/>
        <v>73.06</v>
      </c>
      <c r="DA6" s="21">
        <f t="shared" si="11"/>
        <v>73.81</v>
      </c>
      <c r="DB6" s="21">
        <f t="shared" si="11"/>
        <v>70.989999999999995</v>
      </c>
      <c r="DC6" s="21">
        <f t="shared" si="11"/>
        <v>84.19</v>
      </c>
      <c r="DD6" s="21">
        <f t="shared" si="11"/>
        <v>84.34</v>
      </c>
      <c r="DE6" s="21">
        <f t="shared" si="11"/>
        <v>84.34</v>
      </c>
      <c r="DF6" s="21">
        <f t="shared" si="11"/>
        <v>84.73</v>
      </c>
      <c r="DG6" s="21">
        <f t="shared" si="11"/>
        <v>84.21</v>
      </c>
      <c r="DH6" s="20" t="str">
        <f>IF(DH7="","",IF(DH7="-","【-】","【"&amp;SUBSTITUTE(TEXT(DH7,"#,##0.00"),"-","△")&amp;"】"))</f>
        <v>【86.31】</v>
      </c>
      <c r="DI6" s="21">
        <f>IF(DI7="",NA(),DI7)</f>
        <v>5.54</v>
      </c>
      <c r="DJ6" s="21">
        <f t="shared" ref="DJ6:DR6" si="12">IF(DJ7="",NA(),DJ7)</f>
        <v>10.94</v>
      </c>
      <c r="DK6" s="21">
        <f t="shared" si="12"/>
        <v>15.63</v>
      </c>
      <c r="DL6" s="21">
        <f t="shared" si="12"/>
        <v>18.66</v>
      </c>
      <c r="DM6" s="21">
        <f t="shared" si="12"/>
        <v>21.39</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442046</v>
      </c>
      <c r="D7" s="23">
        <v>46</v>
      </c>
      <c r="E7" s="23">
        <v>17</v>
      </c>
      <c r="F7" s="23">
        <v>4</v>
      </c>
      <c r="G7" s="23">
        <v>0</v>
      </c>
      <c r="H7" s="23" t="s">
        <v>96</v>
      </c>
      <c r="I7" s="23" t="s">
        <v>97</v>
      </c>
      <c r="J7" s="23" t="s">
        <v>98</v>
      </c>
      <c r="K7" s="23" t="s">
        <v>99</v>
      </c>
      <c r="L7" s="23" t="s">
        <v>100</v>
      </c>
      <c r="M7" s="23" t="s">
        <v>101</v>
      </c>
      <c r="N7" s="24" t="s">
        <v>102</v>
      </c>
      <c r="O7" s="24">
        <v>85.09</v>
      </c>
      <c r="P7" s="24">
        <v>1.2</v>
      </c>
      <c r="Q7" s="24">
        <v>89.2</v>
      </c>
      <c r="R7" s="24">
        <v>3130</v>
      </c>
      <c r="S7" s="24">
        <v>60207</v>
      </c>
      <c r="T7" s="24">
        <v>666.03</v>
      </c>
      <c r="U7" s="24">
        <v>90.4</v>
      </c>
      <c r="V7" s="24">
        <v>717</v>
      </c>
      <c r="W7" s="24">
        <v>0.55000000000000004</v>
      </c>
      <c r="X7" s="24">
        <v>1303.6400000000001</v>
      </c>
      <c r="Y7" s="24">
        <v>100.5</v>
      </c>
      <c r="Z7" s="24">
        <v>101.52</v>
      </c>
      <c r="AA7" s="24">
        <v>101.59</v>
      </c>
      <c r="AB7" s="24">
        <v>102.08</v>
      </c>
      <c r="AC7" s="24">
        <v>102.37</v>
      </c>
      <c r="AD7" s="24">
        <v>105.78</v>
      </c>
      <c r="AE7" s="24">
        <v>106.09</v>
      </c>
      <c r="AF7" s="24">
        <v>106.44</v>
      </c>
      <c r="AG7" s="24">
        <v>107.11</v>
      </c>
      <c r="AH7" s="24">
        <v>106.38</v>
      </c>
      <c r="AI7" s="24">
        <v>105.07</v>
      </c>
      <c r="AJ7" s="24">
        <v>23.13</v>
      </c>
      <c r="AK7" s="24">
        <v>16.100000000000001</v>
      </c>
      <c r="AL7" s="24">
        <v>8.1999999999999993</v>
      </c>
      <c r="AM7" s="24">
        <v>0.7</v>
      </c>
      <c r="AN7" s="24">
        <v>0</v>
      </c>
      <c r="AO7" s="24">
        <v>63.96</v>
      </c>
      <c r="AP7" s="24">
        <v>69.42</v>
      </c>
      <c r="AQ7" s="24">
        <v>72.86</v>
      </c>
      <c r="AR7" s="24">
        <v>69.540000000000006</v>
      </c>
      <c r="AS7" s="24">
        <v>70.63</v>
      </c>
      <c r="AT7" s="24">
        <v>63.54</v>
      </c>
      <c r="AU7" s="24">
        <v>79.430000000000007</v>
      </c>
      <c r="AV7" s="24">
        <v>119.65</v>
      </c>
      <c r="AW7" s="24">
        <v>145.58000000000001</v>
      </c>
      <c r="AX7" s="24">
        <v>161.25</v>
      </c>
      <c r="AY7" s="24">
        <v>206.47</v>
      </c>
      <c r="AZ7" s="24">
        <v>44.24</v>
      </c>
      <c r="BA7" s="24">
        <v>43.07</v>
      </c>
      <c r="BB7" s="24">
        <v>45.42</v>
      </c>
      <c r="BC7" s="24">
        <v>50.63</v>
      </c>
      <c r="BD7" s="24">
        <v>53.28</v>
      </c>
      <c r="BE7" s="24">
        <v>50.9</v>
      </c>
      <c r="BF7" s="24">
        <v>1226.6099999999999</v>
      </c>
      <c r="BG7" s="24">
        <v>1156.72</v>
      </c>
      <c r="BH7" s="24">
        <v>1025.75</v>
      </c>
      <c r="BI7" s="24">
        <v>982.75</v>
      </c>
      <c r="BJ7" s="24">
        <v>816.25</v>
      </c>
      <c r="BK7" s="24">
        <v>1258.43</v>
      </c>
      <c r="BL7" s="24">
        <v>1163.75</v>
      </c>
      <c r="BM7" s="24">
        <v>1195.47</v>
      </c>
      <c r="BN7" s="24">
        <v>1168.69</v>
      </c>
      <c r="BO7" s="24">
        <v>1142.44</v>
      </c>
      <c r="BP7" s="24">
        <v>1099.1500000000001</v>
      </c>
      <c r="BQ7" s="24">
        <v>69.36</v>
      </c>
      <c r="BR7" s="24">
        <v>65.69</v>
      </c>
      <c r="BS7" s="24">
        <v>52.3</v>
      </c>
      <c r="BT7" s="24">
        <v>48.95</v>
      </c>
      <c r="BU7" s="24">
        <v>59.99</v>
      </c>
      <c r="BV7" s="24">
        <v>73.36</v>
      </c>
      <c r="BW7" s="24">
        <v>72.599999999999994</v>
      </c>
      <c r="BX7" s="24">
        <v>69.430000000000007</v>
      </c>
      <c r="BY7" s="24">
        <v>70.709999999999994</v>
      </c>
      <c r="BZ7" s="24">
        <v>66.63</v>
      </c>
      <c r="CA7" s="24">
        <v>72.92</v>
      </c>
      <c r="CB7" s="24">
        <v>187.53</v>
      </c>
      <c r="CC7" s="24">
        <v>202.19</v>
      </c>
      <c r="CD7" s="24">
        <v>259.94</v>
      </c>
      <c r="CE7" s="24">
        <v>269.02999999999997</v>
      </c>
      <c r="CF7" s="24">
        <v>227.11</v>
      </c>
      <c r="CG7" s="24">
        <v>224.88</v>
      </c>
      <c r="CH7" s="24">
        <v>228.64</v>
      </c>
      <c r="CI7" s="24">
        <v>239.46</v>
      </c>
      <c r="CJ7" s="24">
        <v>233.15</v>
      </c>
      <c r="CK7" s="24">
        <v>252.17</v>
      </c>
      <c r="CL7" s="24">
        <v>225.78</v>
      </c>
      <c r="CM7" s="24">
        <v>55.11</v>
      </c>
      <c r="CN7" s="24">
        <v>57.11</v>
      </c>
      <c r="CO7" s="24">
        <v>60</v>
      </c>
      <c r="CP7" s="24">
        <v>59.33</v>
      </c>
      <c r="CQ7" s="24">
        <v>56.67</v>
      </c>
      <c r="CR7" s="24">
        <v>42.4</v>
      </c>
      <c r="CS7" s="24">
        <v>42.28</v>
      </c>
      <c r="CT7" s="24">
        <v>41.06</v>
      </c>
      <c r="CU7" s="24">
        <v>42.09</v>
      </c>
      <c r="CV7" s="24">
        <v>42.15</v>
      </c>
      <c r="CW7" s="24">
        <v>43.17</v>
      </c>
      <c r="CX7" s="24">
        <v>74.459999999999994</v>
      </c>
      <c r="CY7" s="24">
        <v>74.66</v>
      </c>
      <c r="CZ7" s="24">
        <v>73.06</v>
      </c>
      <c r="DA7" s="24">
        <v>73.81</v>
      </c>
      <c r="DB7" s="24">
        <v>70.989999999999995</v>
      </c>
      <c r="DC7" s="24">
        <v>84.19</v>
      </c>
      <c r="DD7" s="24">
        <v>84.34</v>
      </c>
      <c r="DE7" s="24">
        <v>84.34</v>
      </c>
      <c r="DF7" s="24">
        <v>84.73</v>
      </c>
      <c r="DG7" s="24">
        <v>84.21</v>
      </c>
      <c r="DH7" s="24">
        <v>86.31</v>
      </c>
      <c r="DI7" s="24">
        <v>5.54</v>
      </c>
      <c r="DJ7" s="24">
        <v>10.94</v>
      </c>
      <c r="DK7" s="24">
        <v>15.63</v>
      </c>
      <c r="DL7" s="24">
        <v>18.66</v>
      </c>
      <c r="DM7" s="24">
        <v>21.39</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
  <cp:keywords/>
  <dc:description/>
  <cp:lastPrinted>2026-02-24T04:34:20Z</cp:lastPrinted>
  <dcterms:created xsi:type="dcterms:W3CDTF">2025-12-23T06:15:01Z</dcterms:created>
  <dcterms:modified xsi:type="dcterms:W3CDTF">2026-03-06T01:30:27Z</dcterms:modified>
  <cp:category/>
</cp:coreProperties>
</file>