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4.日田市◎\"/>
    </mc:Choice>
  </mc:AlternateContent>
  <xr:revisionPtr revIDLastSave="0" documentId="13_ncr:1_{07F8B555-1B79-4FF4-B648-E85753731501}" xr6:coauthVersionLast="47" xr6:coauthVersionMax="47" xr10:uidLastSave="{00000000-0000-0000-0000-000000000000}"/>
  <workbookProtection workbookAlgorithmName="SHA-512" workbookHashValue="GOKPROXzZPQnR41ux3OBWhDthaD336EJ+yukOmfBKoPeUHr8Nd+NYUo6+AidVKkynD383BKdahnsTKsIrHKh3A==" workbookSaltValue="slgHQ51ljO9ssarbEsLegA=="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E85" i="4"/>
  <c r="BB10" i="4"/>
  <c r="AT10" i="4"/>
  <c r="P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<sst xmlns="http://schemas.openxmlformats.org/spreadsheetml/2006/main" count="231" uniqueCount="115">
  <si>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</si>
  <si>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</si>
  <si>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</si>
  <si>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</si>
  <si>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</si>
  <si>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</si>
  <si>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</si>
  <si>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</si>
  <si>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</si>
  <si>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</si>
  <si>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</si>
  <si>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</si>
  <si>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</si>
  <si>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</si>
  <si>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</si>
  <si>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</si>
  <si>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</si>
  <si>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</si>
  <si>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</si>
  <si>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</si>
  <si>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</si>
  <si>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</si>
  <si>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</si>
  <si>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</si>
  <si>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</si>
  <si>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</si>
  <si>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</si>
  <si>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</si>
  <si>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</si>
  <si>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</si>
  <si>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</si>
  <si>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</si>
  <si>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</si>
  <si>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</si>
  <si>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</si>
  <si>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</si>
  <si>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</si>
  <si>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</si>
  <si>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</si>
  <si>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</si>
  <si>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</si>
  <si>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</si>
  <si>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</si>
  <si>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</si>
  <si>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</si>
  <si>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</si>
  <si>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</si>
  <si>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</si>
  <si>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</si>
  <si>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</si>
  <si>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</si>
  <si>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</si>
  <si>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</si>
  <si>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</si>
  <si>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</si>
  <si>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</si>
  <si>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</si>
  <si>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</si>
  <si>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</si>
  <si>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</si>
  <si>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</si>
  <si>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</si>
  <si>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</si>
  <si>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</si>
  <si>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</si>
  <si>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</si>
  <si>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</si>
  <si>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</si>
  <si>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</si>
  <si>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</si>
  <si>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</si>
  <si>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</si>
  <si>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</si>
  <si>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</si>
  <si>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</si>
  <si>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</si>
  <si>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</si>
  <si>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</si>
  <si>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</si>
  <si>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</si>
  <si>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</si>
  <si>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</si>
  <si>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</si>
  <si>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</si>
  <si>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</si>
  <si>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</si>
  <si>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</si>
  <si>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</si>
  <si>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</si>
  <si>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</si>
  <si>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</si>
  <si>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</si>
  <si>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</si>
  <si>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</si>
  <si>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</si>
  <si>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</si>
  <si>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日田市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</si>
  <si>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</si>
  <si>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</si>
  <si>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</si>
  <si>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</si>
  <si>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</si>
  <si>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</si>
  <si>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</si>
  <si>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</si>
  <si>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</si>
  <si>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</si>
  <si>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</si>
  <si>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</si>
  <si>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</si>
  <si>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</si>
  <si>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</si>
  <si>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xml:space="preserve">①全国・類似団体平均よりも低いが、100%は超えている。ただし、使用料で賄えない資本費に対する繰入金を含んだ数値である。
②累積欠損金は生じていない。
③令和2年度より、資本費平準化債等の借入を行い、流動資産が増加したことで100％は超えている。
④全国・類似団体平均に比べて高い水準にあり、企業債への依存度が大きい。汚水管の整備が概成したことから、今後当分の間は投資額の減少に伴い、企業債残高も減少していく見込みである。
</t>
    </r>
    <r>
      <rPr>
        <sz val="11"/>
        <rFont val="ＭＳ ゴシック"/>
        <family val="3"/>
        <charset val="128"/>
      </rPr>
      <t>⑤100%を下回ったため、今後も汚水処理原価の節減に努める。</t>
    </r>
    <r>
      <rPr>
        <sz val="11"/>
        <color theme="1"/>
        <rFont val="ＭＳ ゴシック"/>
        <family val="3"/>
        <charset val="128"/>
      </rPr>
      <t xml:space="preserve">
⑥類似団体平均よりもやや低いが、全国平均よりも高</t>
    </r>
    <r>
      <rPr>
        <sz val="11"/>
        <rFont val="ＭＳ ゴシック"/>
        <family val="3"/>
        <charset val="128"/>
      </rPr>
      <t>い。資本費の負担が大きく、今後の投資の抑制が課題である。
⑦全国・類似団体の平均よりも高く、効率的に施設の利用がなされていると言える。</t>
    </r>
    <r>
      <rPr>
        <sz val="11"/>
        <color theme="1"/>
        <rFont val="ＭＳ ゴシック"/>
        <family val="3"/>
        <charset val="128"/>
      </rPr>
      <t xml:space="preserve">
⑧全国・類似団体の平均よりも低い水準である。今後は、処理区域の拡大は見込めないため、現在の処理区域内での接続率向上に努めていく。
(※)訂正 ⑤経費回収率R04：100.58→100.54
　　　　 ⑥汚水処理原価R04：154.96→155.02</t>
    </r>
    <rPh sb="218" eb="220">
      <t>シタマワ</t>
    </rPh>
    <rPh sb="225" eb="227">
      <t>コンゴ</t>
    </rPh>
    <rPh sb="228" eb="230">
      <t>オスイ</t>
    </rPh>
    <rPh sb="230" eb="232">
      <t>ショリ</t>
    </rPh>
    <rPh sb="232" eb="234">
      <t>ゲンカ</t>
    </rPh>
    <rPh sb="235" eb="237">
      <t>セツゲン</t>
    </rPh>
    <rPh sb="238" eb="239">
      <t>ツト</t>
    </rPh>
    <phoneticPr fontId="4"/>
  </si>
  <si>
    <t>①全国・類似団体平均と比較して低い水準にあるが、法適用以前の減価償却累計額が貸借対照表に計上されていないために、実際よりも低い数値が反映されていると考えられる。
②供用開始から44年であり、現在のところ法定耐用年数を超過した管渠は存在しない。
③法定耐用年数を超過した管渠がないため、低い水準となっている。</t>
    <phoneticPr fontId="4"/>
  </si>
  <si>
    <t>　近年の有収水量の傾向からは、直ちに人口減少の影響は見受けられないが、今後は人口減少に伴う給水収益の減少に備える必要がある。また、近年のように人件費や物価の高騰が続けば、経営へ与える影響は大きくなっていくと考えられる。
　更新需要に関しては、終末処理場の機械装置等については、法定耐用年数を超過しているため、大型更新が始まりつつあり、管渠についても、更新需要が増大する見込みであり、大きな負担となることが予想されるが、技術系職員の慢性的な人員不足が続いており、今後は民間事業者の新技術やノウハウを投入し、適正なサービスの維持と業務の効率化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</si>
</sst>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0.03</c:v>
                </c:pt>
                <c:pt idx="3" formatCode="#,##0.00;&quot;△&quot;#,##0.00;&quot;-&quot;">
                  <c:v>7.0000000000000007E-2</c:v>
                </c:pt>
                <c:pt idx="4" formatCode="#,##0.00;&quot;△&quot;#,##0.00;&quot;-&quot;">
                  <c:v>0.04</c:v>
                </c:pt>
              </c:numCache>
            </c:numRef>
          </c:val>
          <c:extLst>
            <c:ext xmlns:c16="http://schemas.microsoft.com/office/drawing/2014/chart" uri="{C3380CC4-5D6E-409C-BE32-E72D297353CC}">
              <c16:uniqueId val="{00000000-8538-448B-A10C-AC357E72D18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8538-448B-A10C-AC357E72D18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73.739999999999995</c:v>
                </c:pt>
                <c:pt idx="1">
                  <c:v>73.62</c:v>
                </c:pt>
                <c:pt idx="2">
                  <c:v>86.38</c:v>
                </c:pt>
                <c:pt idx="3">
                  <c:v>75.45</c:v>
                </c:pt>
                <c:pt idx="4">
                  <c:v>77.78</c:v>
                </c:pt>
              </c:numCache>
            </c:numRef>
          </c:val>
          <c:extLst>
            <c:ext xmlns:c16="http://schemas.microsoft.com/office/drawing/2014/chart" uri="{C3380CC4-5D6E-409C-BE32-E72D297353CC}">
              <c16:uniqueId val="{00000000-9D41-4E1D-AD2E-F86CB9BCB23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9D41-4E1D-AD2E-F86CB9BCB23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88.77</c:v>
                </c:pt>
                <c:pt idx="1">
                  <c:v>89.13</c:v>
                </c:pt>
                <c:pt idx="2">
                  <c:v>89.17</c:v>
                </c:pt>
                <c:pt idx="3">
                  <c:v>89.09</c:v>
                </c:pt>
                <c:pt idx="4">
                  <c:v>89.4</c:v>
                </c:pt>
              </c:numCache>
            </c:numRef>
          </c:val>
          <c:extLst>
            <c:ext xmlns:c16="http://schemas.microsoft.com/office/drawing/2014/chart" uri="{C3380CC4-5D6E-409C-BE32-E72D297353CC}">
              <c16:uniqueId val="{00000000-E3C8-42E4-9244-AF233BED61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E3C8-42E4-9244-AF233BED61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c:v>
                </c:pt>
                <c:pt idx="1">
                  <c:v>100.25</c:v>
                </c:pt>
                <c:pt idx="2">
                  <c:v>100.49</c:v>
                </c:pt>
                <c:pt idx="3">
                  <c:v>100.22</c:v>
                </c:pt>
                <c:pt idx="4">
                  <c:v>100.18</c:v>
                </c:pt>
              </c:numCache>
            </c:numRef>
          </c:val>
          <c:extLst>
            <c:ext xmlns:c16="http://schemas.microsoft.com/office/drawing/2014/chart" uri="{C3380CC4-5D6E-409C-BE32-E72D297353CC}">
              <c16:uniqueId val="{00000000-7A5D-4D71-926B-BB7BA17F8D2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7A5D-4D71-926B-BB7BA17F8D2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15.64</c:v>
                </c:pt>
                <c:pt idx="1">
                  <c:v>19.18</c:v>
                </c:pt>
                <c:pt idx="2">
                  <c:v>22.43</c:v>
                </c:pt>
                <c:pt idx="3">
                  <c:v>25.81</c:v>
                </c:pt>
                <c:pt idx="4">
                  <c:v>28.49</c:v>
                </c:pt>
              </c:numCache>
            </c:numRef>
          </c:val>
          <c:extLst>
            <c:ext xmlns:c16="http://schemas.microsoft.com/office/drawing/2014/chart" uri="{C3380CC4-5D6E-409C-BE32-E72D297353CC}">
              <c16:uniqueId val="{00000000-087E-4171-A73C-E12CDE71118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087E-4171-A73C-E12CDE71118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63-4751-9842-EAA87BC339C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9563-4751-9842-EAA87BC339C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90-4D0E-BD0B-F9D9B26939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A390-4D0E-BD0B-F9D9B26939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79.599999999999994</c:v>
                </c:pt>
                <c:pt idx="1">
                  <c:v>91.18</c:v>
                </c:pt>
                <c:pt idx="2">
                  <c:v>114.53</c:v>
                </c:pt>
                <c:pt idx="3">
                  <c:v>110.13</c:v>
                </c:pt>
                <c:pt idx="4">
                  <c:v>112.12</c:v>
                </c:pt>
              </c:numCache>
            </c:numRef>
          </c:val>
          <c:extLst>
            <c:ext xmlns:c16="http://schemas.microsoft.com/office/drawing/2014/chart" uri="{C3380CC4-5D6E-409C-BE32-E72D297353CC}">
              <c16:uniqueId val="{00000000-5A21-4D7F-BF26-4498F65F030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5A21-4D7F-BF26-4498F65F030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956.11</c:v>
                </c:pt>
                <c:pt idx="1">
                  <c:v>911.17</c:v>
                </c:pt>
                <c:pt idx="2">
                  <c:v>839.88</c:v>
                </c:pt>
                <c:pt idx="3">
                  <c:v>801.55</c:v>
                </c:pt>
                <c:pt idx="4">
                  <c:v>760.66</c:v>
                </c:pt>
              </c:numCache>
            </c:numRef>
          </c:val>
          <c:extLst>
            <c:ext xmlns:c16="http://schemas.microsoft.com/office/drawing/2014/chart" uri="{C3380CC4-5D6E-409C-BE32-E72D297353CC}">
              <c16:uniqueId val="{00000000-F9C7-4774-94BE-DF0402D4E68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F9C7-4774-94BE-DF0402D4E68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100.11</c:v>
                </c:pt>
                <c:pt idx="1">
                  <c:v>100.26</c:v>
                </c:pt>
                <c:pt idx="2">
                  <c:v>100.58</c:v>
                </c:pt>
                <c:pt idx="3">
                  <c:v>100.3</c:v>
                </c:pt>
                <c:pt idx="4">
                  <c:v>99.99</c:v>
                </c:pt>
              </c:numCache>
            </c:numRef>
          </c:val>
          <c:extLst>
            <c:ext xmlns:c16="http://schemas.microsoft.com/office/drawing/2014/chart" uri="{C3380CC4-5D6E-409C-BE32-E72D297353CC}">
              <c16:uniqueId val="{00000000-38AA-4836-B01C-B727DFCA034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38AA-4836-B01C-B727DFCA034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155.18</c:v>
                </c:pt>
                <c:pt idx="1">
                  <c:v>155.51</c:v>
                </c:pt>
                <c:pt idx="2">
                  <c:v>154.96</c:v>
                </c:pt>
                <c:pt idx="3">
                  <c:v>155.46</c:v>
                </c:pt>
                <c:pt idx="4">
                  <c:v>156.46</c:v>
                </c:pt>
              </c:numCache>
            </c:numRef>
          </c:val>
          <c:extLst>
            <c:ext xmlns:c16="http://schemas.microsoft.com/office/drawing/2014/chart" uri="{C3380CC4-5D6E-409C-BE32-E72D297353CC}">
              <c16:uniqueId val="{00000000-5F46-457E-BE38-503320F9BF0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5F46-457E-BE38-503320F9BF0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3" zoomScaleNormal="83"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大分県　日田市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60207</v>
      </c>
      <c r="AM8" s="44"/>
      <c r="AN8" s="44"/>
      <c r="AO8" s="44"/>
      <c r="AP8" s="44"/>
      <c r="AQ8" s="44"/>
      <c r="AR8" s="44"/>
      <c r="AS8" s="44"/>
      <c r="AT8" s="45">
        <f>データ!T6</f>
        <v>666.03</v>
      </c>
      <c r="AU8" s="45"/>
      <c r="AV8" s="45"/>
      <c r="AW8" s="45"/>
      <c r="AX8" s="45"/>
      <c r="AY8" s="45"/>
      <c r="AZ8" s="45"/>
      <c r="BA8" s="45"/>
      <c r="BB8" s="45">
        <f>データ!U6</f>
        <v>90.4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65.48</v>
      </c>
      <c r="J10" s="45"/>
      <c r="K10" s="45"/>
      <c r="L10" s="45"/>
      <c r="M10" s="45"/>
      <c r="N10" s="45"/>
      <c r="O10" s="45"/>
      <c r="P10" s="45">
        <f>データ!P6</f>
        <v>73.2</v>
      </c>
      <c r="Q10" s="45"/>
      <c r="R10" s="45"/>
      <c r="S10" s="45"/>
      <c r="T10" s="45"/>
      <c r="U10" s="45"/>
      <c r="V10" s="45"/>
      <c r="W10" s="45">
        <f>データ!Q6</f>
        <v>83.58</v>
      </c>
      <c r="X10" s="45"/>
      <c r="Y10" s="45"/>
      <c r="Z10" s="45"/>
      <c r="AA10" s="45"/>
      <c r="AB10" s="45"/>
      <c r="AC10" s="45"/>
      <c r="AD10" s="44">
        <f>データ!R6</f>
        <v>3130</v>
      </c>
      <c r="AE10" s="44"/>
      <c r="AF10" s="44"/>
      <c r="AG10" s="44"/>
      <c r="AH10" s="44"/>
      <c r="AI10" s="44"/>
      <c r="AJ10" s="44"/>
      <c r="AK10" s="2"/>
      <c r="AL10" s="44">
        <f>データ!V6</f>
        <v>43679</v>
      </c>
      <c r="AM10" s="44"/>
      <c r="AN10" s="44"/>
      <c r="AO10" s="44"/>
      <c r="AP10" s="44"/>
      <c r="AQ10" s="44"/>
      <c r="AR10" s="44"/>
      <c r="AS10" s="44"/>
      <c r="AT10" s="45">
        <f>データ!W6</f>
        <v>12.34</v>
      </c>
      <c r="AU10" s="45"/>
      <c r="AV10" s="45"/>
      <c r="AW10" s="45"/>
      <c r="AX10" s="45"/>
      <c r="AY10" s="45"/>
      <c r="AZ10" s="45"/>
      <c r="BA10" s="45"/>
      <c r="BB10" s="45">
        <f>データ!X6</f>
        <v>3539.63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HOZcY4/6KiUFIQULtHllGQY9kABEKIrg5DtkkDUW6CswixTHHZFFa3ckOJwDj1N/jeT1wa7jKyJjezF95yETA==" saltValue="oBhe8d2yrDqU3xCBXK8i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442046</v>
      </c>
      <c r="D6" s="19">
        <f t="shared" si="3"/>
        <v>46</v>
      </c>
      <c r="E6" s="19">
        <f t="shared" si="3"/>
        <v>17</v>
      </c>
      <c r="F6" s="19">
        <f t="shared" si="3"/>
        <v>1</v>
      </c>
      <c r="G6" s="19">
        <f t="shared" si="3"/>
        <v>0</v>
      </c>
      <c r="H6" s="19" t="str">
        <f t="shared" si="3"/>
        <v>大分県　日田市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65.48</v>
      </c>
      <c r="P6" s="20">
        <f t="shared" si="3"/>
        <v>73.2</v>
      </c>
      <c r="Q6" s="20">
        <f t="shared" si="3"/>
        <v>83.58</v>
      </c>
      <c r="R6" s="20">
        <f t="shared" si="3"/>
        <v>3130</v>
      </c>
      <c r="S6" s="20">
        <f t="shared" si="3"/>
        <v>60207</v>
      </c>
      <c r="T6" s="20">
        <f t="shared" si="3"/>
        <v>666.03</v>
      </c>
      <c r="U6" s="20">
        <f t="shared" si="3"/>
        <v>90.4</v>
      </c>
      <c r="V6" s="20">
        <f t="shared" si="3"/>
        <v>43679</v>
      </c>
      <c r="W6" s="20">
        <f t="shared" si="3"/>
        <v>12.34</v>
      </c>
      <c r="X6" s="20">
        <f t="shared" si="3"/>
        <v>3539.63</v>
      </c>
      <c r="Y6" s="21">
        <f>IF(Y7="",NA(),Y7)</f>
        <v>100.2</v>
      </c>
      <c r="Z6" s="21">
        <f t="shared" ref="Z6:AH6" si="4">IF(Z7="",NA(),Z7)</f>
        <v>100.25</v>
      </c>
      <c r="AA6" s="21">
        <f t="shared" si="4"/>
        <v>100.49</v>
      </c>
      <c r="AB6" s="21">
        <f t="shared" si="4"/>
        <v>100.22</v>
      </c>
      <c r="AC6" s="21">
        <f t="shared" si="4"/>
        <v>100.18</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79.599999999999994</v>
      </c>
      <c r="AV6" s="21">
        <f t="shared" ref="AV6:BD6" si="6">IF(AV7="",NA(),AV7)</f>
        <v>91.18</v>
      </c>
      <c r="AW6" s="21">
        <f t="shared" si="6"/>
        <v>114.53</v>
      </c>
      <c r="AX6" s="21">
        <f t="shared" si="6"/>
        <v>110.13</v>
      </c>
      <c r="AY6" s="21">
        <f t="shared" si="6"/>
        <v>112.12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956.11</v>
      </c>
      <c r="BG6" s="21">
        <f t="shared" ref="BG6:BO6" si="7">IF(BG7="",NA(),BG7)</f>
        <v>911.17</v>
      </c>
      <c r="BH6" s="21">
        <f t="shared" si="7"/>
        <v>839.88</v>
      </c>
      <c r="BI6" s="21">
        <f t="shared" si="7"/>
        <v>801.55</v>
      </c>
      <c r="BJ6" s="21">
        <f t="shared" si="7"/>
        <v>760.66</v>
      </c>
      <c r="BK6" s="21">
        <f t="shared" si="7"/>
        <v>857.88</v>
      </c>
      <c r="BL6" s="21">
        <f t="shared" si="7"/>
        <v>825.1</v>
      </c>
      <c r="BM6" s="21">
        <f t="shared" si="7"/>
        <v>789.87</v>
      </c>
      <c r="BN6" s="21">
        <f t="shared" si="7"/>
        <v>749.43</v>
      </c>
      <c r="BO6" s="21">
        <f t="shared" si="7"/>
        <v>698.04</v>
      </c>
      <c r="BP6" s="20" t="str">
        <f>IF(BP7="","",IF(BP7="-","【-】","【"&amp;SUBSTITUTE(TEXT(BP7,"#,##0.00"),"-","△")&amp;"】"))</f>
        <v>【602.56】</v>
      </c>
      <c r="BQ6" s="21">
        <f>IF(BQ7="",NA(),BQ7)</f>
        <v>100.11</v>
      </c>
      <c r="BR6" s="21">
        <f t="shared" ref="BR6:BZ6" si="8">IF(BR7="",NA(),BR7)</f>
        <v>100.26</v>
      </c>
      <c r="BS6" s="21">
        <f t="shared" si="8"/>
        <v>100.58</v>
      </c>
      <c r="BT6" s="21">
        <f t="shared" si="8"/>
        <v>100.3</v>
      </c>
      <c r="BU6" s="21">
        <f t="shared" si="8"/>
        <v>99.99</v>
      </c>
      <c r="BV6" s="21">
        <f t="shared" si="8"/>
        <v>94.97</v>
      </c>
      <c r="BW6" s="21">
        <f t="shared" si="8"/>
        <v>97.07</v>
      </c>
      <c r="BX6" s="21">
        <f t="shared" si="8"/>
        <v>98.06</v>
      </c>
      <c r="BY6" s="21">
        <f t="shared" si="8"/>
        <v>98.46</v>
      </c>
      <c r="BZ6" s="21">
        <f t="shared" si="8"/>
        <v>97.98</v>
      </c>
      <c r="CA6" s="20" t="str">
        <f>IF(CA7="","",IF(CA7="-","【-】","【"&amp;SUBSTITUTE(TEXT(CA7,"#,##0.00"),"-","△")&amp;"】"))</f>
        <v>【97.94】</v>
      </c>
      <c r="CB6" s="21">
        <f>IF(CB7="",NA(),CB7)</f>
        <v>155.18</v>
      </c>
      <c r="CC6" s="21">
        <f t="shared" ref="CC6:CK6" si="9">IF(CC7="",NA(),CC7)</f>
        <v>155.51</v>
      </c>
      <c r="CD6" s="21">
        <f t="shared" si="9"/>
        <v>154.96</v>
      </c>
      <c r="CE6" s="21">
        <f t="shared" si="9"/>
        <v>155.46</v>
      </c>
      <c r="CF6" s="21">
        <f t="shared" si="9"/>
        <v>156.46</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73.739999999999995</v>
      </c>
      <c r="CN6" s="21">
        <f t="shared" ref="CN6:CV6" si="10">IF(CN7="",NA(),CN7)</f>
        <v>73.62</v>
      </c>
      <c r="CO6" s="21">
        <f t="shared" si="10"/>
        <v>86.38</v>
      </c>
      <c r="CP6" s="21">
        <f t="shared" si="10"/>
        <v>75.45</v>
      </c>
      <c r="CQ6" s="21">
        <f t="shared" si="10"/>
        <v>77.78</v>
      </c>
      <c r="CR6" s="21">
        <f t="shared" si="10"/>
        <v>65.28</v>
      </c>
      <c r="CS6" s="21">
        <f t="shared" si="10"/>
        <v>64.92</v>
      </c>
      <c r="CT6" s="21">
        <f t="shared" si="10"/>
        <v>64.14</v>
      </c>
      <c r="CU6" s="21">
        <f t="shared" si="10"/>
        <v>63.71</v>
      </c>
      <c r="CV6" s="21">
        <f t="shared" si="10"/>
        <v>64.95</v>
      </c>
      <c r="CW6" s="20" t="str">
        <f>IF(CW7="","",IF(CW7="-","【-】","【"&amp;SUBSTITUTE(TEXT(CW7,"#,##0.00"),"-","△")&amp;"】"))</f>
        <v>【60.13】</v>
      </c>
      <c r="CX6" s="21">
        <f>IF(CX7="",NA(),CX7)</f>
        <v>88.77</v>
      </c>
      <c r="CY6" s="21">
        <f t="shared" ref="CY6:DG6" si="11">IF(CY7="",NA(),CY7)</f>
        <v>89.13</v>
      </c>
      <c r="CZ6" s="21">
        <f t="shared" si="11"/>
        <v>89.17</v>
      </c>
      <c r="DA6" s="21">
        <f t="shared" si="11"/>
        <v>89.09</v>
      </c>
      <c r="DB6" s="21">
        <f t="shared" si="11"/>
        <v>89.4</v>
      </c>
      <c r="DC6" s="21">
        <f t="shared" si="11"/>
        <v>92.72</v>
      </c>
      <c r="DD6" s="21">
        <f t="shared" si="11"/>
        <v>92.88</v>
      </c>
      <c r="DE6" s="21">
        <f t="shared" si="11"/>
        <v>92.9</v>
      </c>
      <c r="DF6" s="21">
        <f t="shared" si="11"/>
        <v>92.89</v>
      </c>
      <c r="DG6" s="21">
        <f t="shared" si="11"/>
        <v>93.08</v>
      </c>
      <c r="DH6" s="20" t="str">
        <f>IF(DH7="","",IF(DH7="-","【-】","【"&amp;SUBSTITUTE(TEXT(DH7,"#,##0.00"),"-","△")&amp;"】"))</f>
        <v>【96.00】</v>
      </c>
      <c r="DI6" s="21">
        <f>IF(DI7="",NA(),DI7)</f>
        <v>15.64</v>
      </c>
      <c r="DJ6" s="21">
        <f t="shared" ref="DJ6:DR6" si="12">IF(DJ7="",NA(),DJ7)</f>
        <v>19.18</v>
      </c>
      <c r="DK6" s="21">
        <f t="shared" si="12"/>
        <v>22.43</v>
      </c>
      <c r="DL6" s="21">
        <f t="shared" si="12"/>
        <v>25.81</v>
      </c>
      <c r="DM6" s="21">
        <f t="shared" si="12"/>
        <v>28.49</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1">
        <f t="shared" si="14"/>
        <v>0.03</v>
      </c>
      <c r="EH6" s="21">
        <f t="shared" si="14"/>
        <v>7.0000000000000007E-2</v>
      </c>
      <c r="EI6" s="21">
        <f t="shared" si="14"/>
        <v>0.04</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442046</v>
      </c>
      <c r="D7" s="23">
        <v>46</v>
      </c>
      <c r="E7" s="23">
        <v>17</v>
      </c>
      <c r="F7" s="23">
        <v>1</v>
      </c>
      <c r="G7" s="23">
        <v>0</v>
      </c>
      <c r="H7" s="23" t="s">
        <v>96</v>
      </c>
      <c r="I7" s="23" t="s">
        <v>97</v>
      </c>
      <c r="J7" s="23" t="s">
        <v>98</v>
      </c>
      <c r="K7" s="23" t="s">
        <v>99</v>
      </c>
      <c r="L7" s="23" t="s">
        <v>100</v>
      </c>
      <c r="M7" s="23" t="s">
        <v>101</v>
      </c>
      <c r="N7" s="24" t="s">
        <v>102</v>
      </c>
      <c r="O7" s="24">
        <v>65.48</v>
      </c>
      <c r="P7" s="24">
        <v>73.2</v>
      </c>
      <c r="Q7" s="24">
        <v>83.58</v>
      </c>
      <c r="R7" s="24">
        <v>3130</v>
      </c>
      <c r="S7" s="24">
        <v>60207</v>
      </c>
      <c r="T7" s="24">
        <v>666.03</v>
      </c>
      <c r="U7" s="24">
        <v>90.4</v>
      </c>
      <c r="V7" s="24">
        <v>43679</v>
      </c>
      <c r="W7" s="24">
        <v>12.34</v>
      </c>
      <c r="X7" s="24">
        <v>3539.63</v>
      </c>
      <c r="Y7" s="24">
        <v>100.2</v>
      </c>
      <c r="Z7" s="24">
        <v>100.25</v>
      </c>
      <c r="AA7" s="24">
        <v>100.49</v>
      </c>
      <c r="AB7" s="24">
        <v>100.22</v>
      </c>
      <c r="AC7" s="24">
        <v>100.18</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79.599999999999994</v>
      </c>
      <c r="AV7" s="24">
        <v>91.18</v>
      </c>
      <c r="AW7" s="24">
        <v>114.53</v>
      </c>
      <c r="AX7" s="24">
        <v>110.13</v>
      </c>
      <c r="AY7" s="24">
        <v>112.12</v>
      </c>
      <c r="AZ7" s="24">
        <v>67.930000000000007</v>
      </c>
      <c r="BA7" s="24">
        <v>68.53</v>
      </c>
      <c r="BB7" s="24">
        <v>69.180000000000007</v>
      </c>
      <c r="BC7" s="24">
        <v>76.319999999999993</v>
      </c>
      <c r="BD7" s="24">
        <v>80.33</v>
      </c>
      <c r="BE7" s="24">
        <v>82.75</v>
      </c>
      <c r="BF7" s="24">
        <v>956.11</v>
      </c>
      <c r="BG7" s="24">
        <v>911.17</v>
      </c>
      <c r="BH7" s="24">
        <v>839.88</v>
      </c>
      <c r="BI7" s="24">
        <v>801.55</v>
      </c>
      <c r="BJ7" s="24">
        <v>760.66</v>
      </c>
      <c r="BK7" s="24">
        <v>857.88</v>
      </c>
      <c r="BL7" s="24">
        <v>825.1</v>
      </c>
      <c r="BM7" s="24">
        <v>789.87</v>
      </c>
      <c r="BN7" s="24">
        <v>749.43</v>
      </c>
      <c r="BO7" s="24">
        <v>698.04</v>
      </c>
      <c r="BP7" s="24">
        <v>602.55999999999995</v>
      </c>
      <c r="BQ7" s="24">
        <v>100.11</v>
      </c>
      <c r="BR7" s="24">
        <v>100.26</v>
      </c>
      <c r="BS7" s="24">
        <v>100.58</v>
      </c>
      <c r="BT7" s="24">
        <v>100.3</v>
      </c>
      <c r="BU7" s="24">
        <v>99.99</v>
      </c>
      <c r="BV7" s="24">
        <v>94.97</v>
      </c>
      <c r="BW7" s="24">
        <v>97.07</v>
      </c>
      <c r="BX7" s="24">
        <v>98.06</v>
      </c>
      <c r="BY7" s="24">
        <v>98.46</v>
      </c>
      <c r="BZ7" s="24">
        <v>97.98</v>
      </c>
      <c r="CA7" s="24">
        <v>97.94</v>
      </c>
      <c r="CB7" s="24">
        <v>155.18</v>
      </c>
      <c r="CC7" s="24">
        <v>155.51</v>
      </c>
      <c r="CD7" s="24">
        <v>154.96</v>
      </c>
      <c r="CE7" s="24">
        <v>155.46</v>
      </c>
      <c r="CF7" s="24">
        <v>156.46</v>
      </c>
      <c r="CG7" s="24">
        <v>159.49</v>
      </c>
      <c r="CH7" s="24">
        <v>157.81</v>
      </c>
      <c r="CI7" s="24">
        <v>157.37</v>
      </c>
      <c r="CJ7" s="24">
        <v>157.44999999999999</v>
      </c>
      <c r="CK7" s="24">
        <v>159.75</v>
      </c>
      <c r="CL7" s="24">
        <v>140.97999999999999</v>
      </c>
      <c r="CM7" s="24">
        <v>73.739999999999995</v>
      </c>
      <c r="CN7" s="24">
        <v>73.62</v>
      </c>
      <c r="CO7" s="24">
        <v>86.38</v>
      </c>
      <c r="CP7" s="24">
        <v>75.45</v>
      </c>
      <c r="CQ7" s="24">
        <v>77.78</v>
      </c>
      <c r="CR7" s="24">
        <v>65.28</v>
      </c>
      <c r="CS7" s="24">
        <v>64.92</v>
      </c>
      <c r="CT7" s="24">
        <v>64.14</v>
      </c>
      <c r="CU7" s="24">
        <v>63.71</v>
      </c>
      <c r="CV7" s="24">
        <v>64.95</v>
      </c>
      <c r="CW7" s="24">
        <v>60.13</v>
      </c>
      <c r="CX7" s="24">
        <v>88.77</v>
      </c>
      <c r="CY7" s="24">
        <v>89.13</v>
      </c>
      <c r="CZ7" s="24">
        <v>89.17</v>
      </c>
      <c r="DA7" s="24">
        <v>89.09</v>
      </c>
      <c r="DB7" s="24">
        <v>89.4</v>
      </c>
      <c r="DC7" s="24">
        <v>92.72</v>
      </c>
      <c r="DD7" s="24">
        <v>92.88</v>
      </c>
      <c r="DE7" s="24">
        <v>92.9</v>
      </c>
      <c r="DF7" s="24">
        <v>92.89</v>
      </c>
      <c r="DG7" s="24">
        <v>93.08</v>
      </c>
      <c r="DH7" s="24">
        <v>96</v>
      </c>
      <c r="DI7" s="24">
        <v>15.64</v>
      </c>
      <c r="DJ7" s="24">
        <v>19.18</v>
      </c>
      <c r="DK7" s="24">
        <v>22.43</v>
      </c>
      <c r="DL7" s="24">
        <v>25.81</v>
      </c>
      <c r="DM7" s="24">
        <v>28.49</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0.03</v>
      </c>
      <c r="EH7" s="24">
        <v>7.0000000000000007E-2</v>
      </c>
      <c r="EI7" s="24">
        <v>0.04</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Printed>2026-02-25T23:37:05Z</cp:lastPrinted>
  <dcterms:created xsi:type="dcterms:W3CDTF">2025-12-23T06:06:19Z</dcterms:created>
  <dcterms:modified xsi:type="dcterms:W3CDTF">2026-03-06T01:29:55Z</dcterms:modified>
  <cp:category/>
</cp:coreProperties>
</file>