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F06C0B17-1B0E-497C-9632-2FA1F95B1E2D}" xr6:coauthVersionLast="47" xr6:coauthVersionMax="47" xr10:uidLastSave="{00000000-0000-0000-0000-000000000000}"/>
  <workbookProtection workbookAlgorithmName="SHA-512" workbookHashValue="AViZKFrMhOnad1F67OgSokoW74hv/idSJ3OPYONLSbfWNVmJrH61Gve0pOnaztuCsdJX5IgFaNCrBxkhgRN7Ww==" workbookSaltValue="Wqsw5b51qhDvmDXrc3IM8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<sst xmlns="http://schemas.openxmlformats.org/spreadsheetml/2006/main" count="231" uniqueCount="114">
  <si>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</si>
  <si>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</si>
  <si>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</si>
  <si>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</si>
  <si>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</si>
  <si>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</si>
  <si>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</si>
  <si>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</si>
  <si>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</si>
  <si>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</si>
  <si>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</si>
  <si>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</si>
  <si>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</si>
  <si>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</si>
  <si>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</si>
  <si>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</si>
  <si>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</si>
  <si>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</si>
  <si>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</si>
  <si>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</si>
  <si>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</si>
  <si>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</si>
  <si>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</si>
  <si>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</si>
  <si>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</si>
  <si>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</si>
  <si>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</si>
  <si>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</si>
  <si>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</si>
  <si>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</si>
  <si>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</si>
  <si>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</si>
  <si>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</si>
  <si>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</si>
  <si>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</si>
  <si>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</si>
  <si>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</si>
  <si>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</si>
  <si>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</si>
  <si>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</si>
  <si>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</si>
  <si>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</si>
  <si>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</si>
  <si>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</si>
  <si>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</si>
  <si>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</si>
  <si>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</si>
  <si>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</si>
  <si>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</si>
  <si>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</si>
  <si>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</si>
  <si>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</si>
  <si>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</si>
  <si>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</si>
  <si>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</si>
  <si>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</si>
  <si>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</si>
  <si>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</si>
  <si>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</si>
  <si>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</si>
  <si>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</si>
  <si>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</si>
  <si>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</si>
  <si>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</si>
  <si>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</si>
  <si>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</si>
  <si>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</si>
  <si>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</si>
  <si>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</si>
  <si>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</si>
  <si>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</si>
  <si>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</si>
  <si>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</si>
  <si>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</si>
  <si>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</si>
  <si>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</si>
  <si>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</si>
  <si>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</si>
  <si>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</si>
  <si>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</si>
  <si>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</si>
  <si>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</si>
  <si>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</si>
  <si>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</si>
  <si>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</si>
  <si>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</si>
  <si>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</si>
  <si>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</si>
  <si>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</si>
  <si>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</si>
  <si>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</si>
  <si>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</si>
  <si>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</si>
  <si>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</si>
  <si>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</si>
  <si>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</si>
  <si>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</si>
  <si>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</si>
  <si>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</si>
  <si>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</si>
  <si>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</si>
  <si>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</si>
  <si>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</si>
  <si>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</si>
  <si>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</si>
  <si>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</si>
  <si>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</si>
  <si>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</si>
  <si>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</si>
  <si>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</si>
  <si>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</si>
  <si>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①『経常収支比率』・・・経常費用が経常収益でどの程度賄われているかを示す指標。100％を下回っており、維持管理費縮減に努める必要がある。
②『累積欠損金比率』・・・今後も欠損金が生じる見込みのため、経営状況改善に向けて対策が必要である。
③『流動比率』・・・短期的な債務に対する支払い能力を示す指標。今後も投資規模の適正化を判断する必要がある。
④『企業債残高対事業規模比率』・・・料金収入に対する企業債残高の割合であり、企業債残高の規模を表す指標。類似団体と比較して平均値を下回っている。老朽化に伴い施設等の更新が増えることを踏まえ、投資規模の適正化を判断する必要がある。
⑤『経費回収率』・・・料金で回収すべき経費を、どの程度賄えているかを表した指標。100％を下回っているため、今後も適正な料金収入の確保及び汚水処理費の削減が必要である。
⑥『汚水処理原価』・・・有収水量1㎥あたりの汚水処理に要した費用であり、汚水資本費・汚水維持管理費の両方を含めた汚水処理に係るコストを表した指標。類似団体の平均値に近い状況だが、今後も維持管理費の削減等の経営改善が必要である。
⑦『施設利用率』・・・処理場の処理能力に対する汚水量の割合で、施設の利用状況を判断する指標。中山間地域にある施設のため、今後の人口推移に注視し、将来的な施設能力のダウンサイジング等を検討する必要がある。
⑧『水洗化率』・・・処理区域内で水洗便所を設置して汚水処理している人口の割合を表した指標。水質保全や収入増加の観点から、非水洗化世帯の実態を踏まえた上で、今後も水洗化の促進に取り組む必要がある</t>
    <rPh sb="44" eb="45">
      <t>シタ</t>
    </rPh>
    <rPh sb="191" eb="193">
      <t>リョウキン</t>
    </rPh>
    <rPh sb="299" eb="301">
      <t>リョウキン</t>
    </rPh>
    <rPh sb="348" eb="350">
      <t>リョウキン</t>
    </rPh>
    <phoneticPr fontId="4"/>
  </si>
  <si>
    <t>①『有形固定資産減価償却率』・・・有形固定資産のうち償却対象資産の減価償却がどの程度進んでいるかを表す指標。当市の特定環境保全公共下水道の供用開始は類似団体と比較して新しいため、当該指標も低くなっている。
②『管渠老朽化率』・・・法定耐用年数を超えた管渠延長の割合を表した指標。耐用年数50年に達している管渠がないため0％となっている。
③『管渠改善率』・・・当該年度に更新した管渠延長の割合を表した指標。管渠の更新を実施していないため0％である。今後は将来的な経営に与える影響を考慮しながら老朽化対策について検討する必要がある。</t>
    <phoneticPr fontId="4"/>
  </si>
  <si>
    <t>【急激な人口減少に伴うサービス需要の減少について】人口減少・節水型社会の到来により、処理水量は減少すると推測する。また当該事業は過疎地域を対象としているため、その影響は都市部よりも大きい。
よって、料金単価の改定や体系の改定の検討を行い、経営基盤の安定を図る。将来的には、事業規模の縮小を段階的に検討する必要もあると考える。
【施設の老朽化に伴う更新需要の増大について】
老朽管の更新時期が到来する頃には、対象地域の人口は著しく減少していると推測する。
そのため、避難所等の重要施設の有無や人口推計に基づいた、現実的な更新計画を立案・遂行する必要があると考える。
【公営企業に携わる人材確保の困難について】
複式簿記の採用や官公庁会計にはない会計処理など、敬遠されがちな要因が多い。また上下水道部独自で職員採用しておらず、複式簿記の知識を有する職員を確保することも困難である。
技術職の確保も民間業界に遅れをとっていることも見過ごせず、将来的にはW-ppp等の官民連携策等の活用を視野に、人材確保を行う必要がある。
【近年の職員給与費の増加や物価高騰による営業費用の増加の影響について】
物価の高騰の動向は極めて不透明であり予測困難である。そのため、今後の経営基盤を安定させるためにも料金改定を含めた収入確保策や業務の継続・廃止について検討が必要な段階になっていると考える。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</si>
</sst>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2C-4EEA-96D6-9EDF40DD97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F02C-4EEA-96D6-9EDF40DD97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34.03</c:v>
                </c:pt>
                <c:pt idx="1">
                  <c:v>34.33</c:v>
                </c:pt>
                <c:pt idx="2">
                  <c:v>32.54</c:v>
                </c:pt>
                <c:pt idx="3">
                  <c:v>32.090000000000003</c:v>
                </c:pt>
                <c:pt idx="4">
                  <c:v>31.64</c:v>
                </c:pt>
              </c:numCache>
            </c:numRef>
          </c:val>
          <c:extLst>
            <c:ext xmlns:c16="http://schemas.microsoft.com/office/drawing/2014/chart" uri="{C3380CC4-5D6E-409C-BE32-E72D297353CC}">
              <c16:uniqueId val="{00000000-F8F1-4597-98C6-690E8259D6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8F1-4597-98C6-690E8259D6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79.81</c:v>
                </c:pt>
                <c:pt idx="1">
                  <c:v>79.900000000000006</c:v>
                </c:pt>
                <c:pt idx="2">
                  <c:v>81.42</c:v>
                </c:pt>
                <c:pt idx="3">
                  <c:v>82.35</c:v>
                </c:pt>
                <c:pt idx="4">
                  <c:v>82.41</c:v>
                </c:pt>
              </c:numCache>
            </c:numRef>
          </c:val>
          <c:extLst>
            <c:ext xmlns:c16="http://schemas.microsoft.com/office/drawing/2014/chart" uri="{C3380CC4-5D6E-409C-BE32-E72D297353CC}">
              <c16:uniqueId val="{00000000-402A-49BB-9192-DDFE4521A6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02A-49BB-9192-DDFE4521A6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114.74</c:v>
                </c:pt>
                <c:pt idx="1">
                  <c:v>100.86</c:v>
                </c:pt>
                <c:pt idx="2">
                  <c:v>107.25</c:v>
                </c:pt>
                <c:pt idx="3">
                  <c:v>102.07</c:v>
                </c:pt>
                <c:pt idx="4">
                  <c:v>95.71</c:v>
                </c:pt>
              </c:numCache>
            </c:numRef>
          </c:val>
          <c:extLst>
            <c:ext xmlns:c16="http://schemas.microsoft.com/office/drawing/2014/chart" uri="{C3380CC4-5D6E-409C-BE32-E72D297353CC}">
              <c16:uniqueId val="{00000000-AABE-4946-BFE6-D2C17BF51F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ABE-4946-BFE6-D2C17BF51F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6.57</c:v>
                </c:pt>
                <c:pt idx="1">
                  <c:v>9.7899999999999991</c:v>
                </c:pt>
                <c:pt idx="2">
                  <c:v>12.8</c:v>
                </c:pt>
                <c:pt idx="3">
                  <c:v>15.79</c:v>
                </c:pt>
                <c:pt idx="4">
                  <c:v>18.68</c:v>
                </c:pt>
              </c:numCache>
            </c:numRef>
          </c:val>
          <c:extLst>
            <c:ext xmlns:c16="http://schemas.microsoft.com/office/drawing/2014/chart" uri="{C3380CC4-5D6E-409C-BE32-E72D297353CC}">
              <c16:uniqueId val="{00000000-A588-43BC-A20A-536B44D77F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588-43BC-A20A-536B44D77F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8B-4349-8EA5-2B27A552F7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08B-4349-8EA5-2B27A552F7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53.25</c:v>
                </c:pt>
                <c:pt idx="4" formatCode="#,##0.00;&quot;△&quot;#,##0.00;&quot;-&quot;">
                  <c:v>108.7</c:v>
                </c:pt>
              </c:numCache>
            </c:numRef>
          </c:val>
          <c:extLst>
            <c:ext xmlns:c16="http://schemas.microsoft.com/office/drawing/2014/chart" uri="{C3380CC4-5D6E-409C-BE32-E72D297353CC}">
              <c16:uniqueId val="{00000000-AFD5-41DC-9612-5671AC1B23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FD5-41DC-9612-5671AC1B23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77.91</c:v>
                </c:pt>
                <c:pt idx="1">
                  <c:v>100.69</c:v>
                </c:pt>
                <c:pt idx="2">
                  <c:v>94.79</c:v>
                </c:pt>
                <c:pt idx="3">
                  <c:v>79.260000000000005</c:v>
                </c:pt>
                <c:pt idx="4">
                  <c:v>39.57</c:v>
                </c:pt>
              </c:numCache>
            </c:numRef>
          </c:val>
          <c:extLst>
            <c:ext xmlns:c16="http://schemas.microsoft.com/office/drawing/2014/chart" uri="{C3380CC4-5D6E-409C-BE32-E72D297353CC}">
              <c16:uniqueId val="{00000000-1C03-4927-80A7-205467C840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C03-4927-80A7-205467C840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833.29</c:v>
                </c:pt>
                <c:pt idx="1">
                  <c:v>62.27</c:v>
                </c:pt>
                <c:pt idx="2">
                  <c:v>29.84</c:v>
                </c:pt>
                <c:pt idx="3">
                  <c:v>116.47</c:v>
                </c:pt>
                <c:pt idx="4">
                  <c:v>77.03</c:v>
                </c:pt>
              </c:numCache>
            </c:numRef>
          </c:val>
          <c:extLst>
            <c:ext xmlns:c16="http://schemas.microsoft.com/office/drawing/2014/chart" uri="{C3380CC4-5D6E-409C-BE32-E72D297353CC}">
              <c16:uniqueId val="{00000000-B676-4E62-A30D-9B140BAB5F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676-4E62-A30D-9B140BAB5F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68.75</c:v>
                </c:pt>
                <c:pt idx="1">
                  <c:v>75.88</c:v>
                </c:pt>
                <c:pt idx="2">
                  <c:v>77.62</c:v>
                </c:pt>
                <c:pt idx="3">
                  <c:v>77.92</c:v>
                </c:pt>
                <c:pt idx="4">
                  <c:v>69.77</c:v>
                </c:pt>
              </c:numCache>
            </c:numRef>
          </c:val>
          <c:extLst>
            <c:ext xmlns:c16="http://schemas.microsoft.com/office/drawing/2014/chart" uri="{C3380CC4-5D6E-409C-BE32-E72D297353CC}">
              <c16:uniqueId val="{00000000-841A-47E0-9EB9-A1CF1811CA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41A-47E0-9EB9-A1CF1811CA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252.71</c:v>
                </c:pt>
                <c:pt idx="1">
                  <c:v>228.93</c:v>
                </c:pt>
                <c:pt idx="2">
                  <c:v>224.34</c:v>
                </c:pt>
                <c:pt idx="3">
                  <c:v>224.1</c:v>
                </c:pt>
                <c:pt idx="4">
                  <c:v>250.8</c:v>
                </c:pt>
              </c:numCache>
            </c:numRef>
          </c:val>
          <c:extLst>
            <c:ext xmlns:c16="http://schemas.microsoft.com/office/drawing/2014/chart" uri="{C3380CC4-5D6E-409C-BE32-E72D297353CC}">
              <c16:uniqueId val="{00000000-69A5-443D-8948-EF51DCF4D2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9A5-443D-8948-EF51DCF4D2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中津市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81524</v>
      </c>
      <c r="AM8" s="44"/>
      <c r="AN8" s="44"/>
      <c r="AO8" s="44"/>
      <c r="AP8" s="44"/>
      <c r="AQ8" s="44"/>
      <c r="AR8" s="44"/>
      <c r="AS8" s="44"/>
      <c r="AT8" s="45">
        <f>データ!T6</f>
        <v>491.44</v>
      </c>
      <c r="AU8" s="45"/>
      <c r="AV8" s="45"/>
      <c r="AW8" s="45"/>
      <c r="AX8" s="45"/>
      <c r="AY8" s="45"/>
      <c r="AZ8" s="45"/>
      <c r="BA8" s="45"/>
      <c r="BB8" s="45">
        <f>データ!U6</f>
        <v>165.89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82.56</v>
      </c>
      <c r="J10" s="45"/>
      <c r="K10" s="45"/>
      <c r="L10" s="45"/>
      <c r="M10" s="45"/>
      <c r="N10" s="45"/>
      <c r="O10" s="45"/>
      <c r="P10" s="45">
        <f>データ!P6</f>
        <v>4.1399999999999997</v>
      </c>
      <c r="Q10" s="45"/>
      <c r="R10" s="45"/>
      <c r="S10" s="45"/>
      <c r="T10" s="45"/>
      <c r="U10" s="45"/>
      <c r="V10" s="45"/>
      <c r="W10" s="45">
        <f>データ!Q6</f>
        <v>85.24</v>
      </c>
      <c r="X10" s="45"/>
      <c r="Y10" s="45"/>
      <c r="Z10" s="45"/>
      <c r="AA10" s="45"/>
      <c r="AB10" s="45"/>
      <c r="AC10" s="45"/>
      <c r="AD10" s="44">
        <f>データ!R6</f>
        <v>3300</v>
      </c>
      <c r="AE10" s="44"/>
      <c r="AF10" s="44"/>
      <c r="AG10" s="44"/>
      <c r="AH10" s="44"/>
      <c r="AI10" s="44"/>
      <c r="AJ10" s="44"/>
      <c r="AK10" s="2"/>
      <c r="AL10" s="44">
        <f>データ!V6</f>
        <v>3360</v>
      </c>
      <c r="AM10" s="44"/>
      <c r="AN10" s="44"/>
      <c r="AO10" s="44"/>
      <c r="AP10" s="44"/>
      <c r="AQ10" s="44"/>
      <c r="AR10" s="44"/>
      <c r="AS10" s="44"/>
      <c r="AT10" s="45">
        <f>データ!W6</f>
        <v>2</v>
      </c>
      <c r="AU10" s="45"/>
      <c r="AV10" s="45"/>
      <c r="AW10" s="45"/>
      <c r="AX10" s="45"/>
      <c r="AY10" s="45"/>
      <c r="AZ10" s="45"/>
      <c r="BA10" s="45"/>
      <c r="BB10" s="45">
        <f>データ!X6</f>
        <v>1680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8"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8"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8"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8"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8"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8"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8"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8"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8"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8"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8"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8"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8"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8"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8"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8"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8"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8"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8"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8"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8"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8"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8"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8"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8"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8"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8"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8"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8"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8"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8"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5.7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5.7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5.7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5.7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5.7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5.7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5.7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5.7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5.7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5.7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5.7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5.7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5.7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5.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5.7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64.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64.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64.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64.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ts+gBPXFNRPWYQcyq+GcAyFMHdxKupU/WUTLWFXiJKf+pUnGJNcD8p9qF0JjbY3MTCbxg47o4CTNfImgXf2Sw==" saltValue="k/u9I2UaJz5rhZmOWQJP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442038</v>
      </c>
      <c r="D6" s="19">
        <f t="shared" si="3"/>
        <v>46</v>
      </c>
      <c r="E6" s="19">
        <f t="shared" si="3"/>
        <v>17</v>
      </c>
      <c r="F6" s="19">
        <f t="shared" si="3"/>
        <v>4</v>
      </c>
      <c r="G6" s="19">
        <f t="shared" si="3"/>
        <v>0</v>
      </c>
      <c r="H6" s="19" t="str">
        <f t="shared" si="3"/>
        <v>大分県　中津市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82.56</v>
      </c>
      <c r="P6" s="20">
        <f t="shared" si="3"/>
        <v>4.1399999999999997</v>
      </c>
      <c r="Q6" s="20">
        <f t="shared" si="3"/>
        <v>85.24</v>
      </c>
      <c r="R6" s="20">
        <f t="shared" si="3"/>
        <v>3300</v>
      </c>
      <c r="S6" s="20">
        <f t="shared" si="3"/>
        <v>81524</v>
      </c>
      <c r="T6" s="20">
        <f t="shared" si="3"/>
        <v>491.44</v>
      </c>
      <c r="U6" s="20">
        <f t="shared" si="3"/>
        <v>165.89</v>
      </c>
      <c r="V6" s="20">
        <f t="shared" si="3"/>
        <v>3360</v>
      </c>
      <c r="W6" s="20">
        <f t="shared" si="3"/>
        <v>2</v>
      </c>
      <c r="X6" s="20">
        <f t="shared" si="3"/>
        <v>1680</v>
      </c>
      <c r="Y6" s="21">
        <f>IF(Y7="",NA(),Y7)</f>
        <v>114.74</v>
      </c>
      <c r="Z6" s="21">
        <f t="shared" ref="Z6:AH6" si="4">IF(Z7="",NA(),Z7)</f>
        <v>100.86</v>
      </c>
      <c r="AA6" s="21">
        <f t="shared" si="4"/>
        <v>107.25</v>
      </c>
      <c r="AB6" s="21">
        <f t="shared" si="4"/>
        <v>102.07</v>
      </c>
      <c r="AC6" s="21">
        <f t="shared" si="4"/>
        <v>95.71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1">
        <f t="shared" si="5"/>
        <v>53.25</v>
      </c>
      <c r="AN6" s="21">
        <f t="shared" si="5"/>
        <v>108.7</v>
      </c>
      <c r="AO6" s="21">
        <f t="shared" si="5"/>
        <v>63.96</v>
      </c>
      <c r="AP6" s="21">
        <f t="shared" si="5"/>
        <v>69.42</v>
      </c>
      <c r="AQ6" s="21">
        <f t="shared" si="5"/>
        <v>72.86</v>
      </c>
      <c r="AR6" s="21">
        <f t="shared" si="5"/>
        <v>69.540000000000006</v>
      </c>
      <c r="AS6" s="21">
        <f t="shared" si="5"/>
        <v>70.63</v>
      </c>
      <c r="AT6" s="20" t="str">
        <f>IF(AT7="","",IF(AT7="-","【-】","【"&amp;SUBSTITUTE(TEXT(AT7,"#,##0.00"),"-","△")&amp;"】"))</f>
        <v>【63.54】</v>
      </c>
      <c r="AU6" s="21">
        <f>IF(AU7="",NA(),AU7)</f>
        <v>77.91</v>
      </c>
      <c r="AV6" s="21">
        <f t="shared" ref="AV6:BD6" si="6">IF(AV7="",NA(),AV7)</f>
        <v>100.69</v>
      </c>
      <c r="AW6" s="21">
        <f t="shared" si="6"/>
        <v>94.79</v>
      </c>
      <c r="AX6" s="21">
        <f t="shared" si="6"/>
        <v>79.260000000000005</v>
      </c>
      <c r="AY6" s="21">
        <f t="shared" si="6"/>
        <v>39.57</v>
      </c>
      <c r="AZ6" s="21">
        <f t="shared" si="6"/>
        <v>44.24</v>
      </c>
      <c r="BA6" s="21">
        <f t="shared" si="6"/>
        <v>43.07</v>
      </c>
      <c r="BB6" s="21">
        <f t="shared" si="6"/>
        <v>45.42</v>
      </c>
      <c r="BC6" s="21">
        <f t="shared" si="6"/>
        <v>50.63</v>
      </c>
      <c r="BD6" s="21">
        <f t="shared" si="6"/>
        <v>53.28</v>
      </c>
      <c r="BE6" s="20" t="str">
        <f>IF(BE7="","",IF(BE7="-","【-】","【"&amp;SUBSTITUTE(TEXT(BE7,"#,##0.00"),"-","△")&amp;"】"))</f>
        <v>【50.90】</v>
      </c>
      <c r="BF6" s="21">
        <f>IF(BF7="",NA(),BF7)</f>
        <v>833.29</v>
      </c>
      <c r="BG6" s="21">
        <f t="shared" ref="BG6:BO6" si="7">IF(BG7="",NA(),BG7)</f>
        <v>62.27</v>
      </c>
      <c r="BH6" s="21">
        <f t="shared" si="7"/>
        <v>29.84</v>
      </c>
      <c r="BI6" s="21">
        <f t="shared" si="7"/>
        <v>116.47</v>
      </c>
      <c r="BJ6" s="21">
        <f t="shared" si="7"/>
        <v>77.03</v>
      </c>
      <c r="BK6" s="21">
        <f t="shared" si="7"/>
        <v>1258.43</v>
      </c>
      <c r="BL6" s="21">
        <f t="shared" si="7"/>
        <v>1163.75</v>
      </c>
      <c r="BM6" s="21">
        <f t="shared" si="7"/>
        <v>1195.47</v>
      </c>
      <c r="BN6" s="21">
        <f t="shared" si="7"/>
        <v>1168.69</v>
      </c>
      <c r="BO6" s="21">
        <f t="shared" si="7"/>
        <v>1142.44</v>
      </c>
      <c r="BP6" s="20" t="str">
        <f>IF(BP7="","",IF(BP7="-","【-】","【"&amp;SUBSTITUTE(TEXT(BP7,"#,##0.00"),"-","△")&amp;"】"))</f>
        <v>【1,099.15】</v>
      </c>
      <c r="BQ6" s="21">
        <f>IF(BQ7="",NA(),BQ7)</f>
        <v>68.75</v>
      </c>
      <c r="BR6" s="21">
        <f t="shared" ref="BR6:BZ6" si="8">IF(BR7="",NA(),BR7)</f>
        <v>75.88</v>
      </c>
      <c r="BS6" s="21">
        <f t="shared" si="8"/>
        <v>77.62</v>
      </c>
      <c r="BT6" s="21">
        <f t="shared" si="8"/>
        <v>77.92</v>
      </c>
      <c r="BU6" s="21">
        <f t="shared" si="8"/>
        <v>69.77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252.71</v>
      </c>
      <c r="CC6" s="21">
        <f t="shared" ref="CC6:CK6" si="9">IF(CC7="",NA(),CC7)</f>
        <v>228.93</v>
      </c>
      <c r="CD6" s="21">
        <f t="shared" si="9"/>
        <v>224.34</v>
      </c>
      <c r="CE6" s="21">
        <f t="shared" si="9"/>
        <v>224.1</v>
      </c>
      <c r="CF6" s="21">
        <f t="shared" si="9"/>
        <v>250.8</v>
      </c>
      <c r="CG6" s="21">
        <f t="shared" si="9"/>
        <v>224.88</v>
      </c>
      <c r="CH6" s="21">
        <f t="shared" si="9"/>
        <v>228.64</v>
      </c>
      <c r="CI6" s="21">
        <f t="shared" si="9"/>
        <v>239.46</v>
      </c>
      <c r="CJ6" s="21">
        <f t="shared" si="9"/>
        <v>233.15</v>
      </c>
      <c r="CK6" s="21">
        <f t="shared" si="9"/>
        <v>252.17</v>
      </c>
      <c r="CL6" s="20" t="str">
        <f>IF(CL7="","",IF(CL7="-","【-】","【"&amp;SUBSTITUTE(TEXT(CL7,"#,##0.00"),"-","△")&amp;"】"))</f>
        <v>【225.78】</v>
      </c>
      <c r="CM6" s="21">
        <f>IF(CM7="",NA(),CM7)</f>
        <v>34.03</v>
      </c>
      <c r="CN6" s="21">
        <f t="shared" ref="CN6:CV6" si="10">IF(CN7="",NA(),CN7)</f>
        <v>34.33</v>
      </c>
      <c r="CO6" s="21">
        <f t="shared" si="10"/>
        <v>32.54</v>
      </c>
      <c r="CP6" s="21">
        <f t="shared" si="10"/>
        <v>32.090000000000003</v>
      </c>
      <c r="CQ6" s="21">
        <f t="shared" si="10"/>
        <v>31.64</v>
      </c>
      <c r="CR6" s="21">
        <f t="shared" si="10"/>
        <v>42.4</v>
      </c>
      <c r="CS6" s="21">
        <f t="shared" si="10"/>
        <v>42.28</v>
      </c>
      <c r="CT6" s="21">
        <f t="shared" si="10"/>
        <v>41.06</v>
      </c>
      <c r="CU6" s="21">
        <f t="shared" si="10"/>
        <v>42.09</v>
      </c>
      <c r="CV6" s="21">
        <f t="shared" si="10"/>
        <v>42.15</v>
      </c>
      <c r="CW6" s="20" t="str">
        <f>IF(CW7="","",IF(CW7="-","【-】","【"&amp;SUBSTITUTE(TEXT(CW7,"#,##0.00"),"-","△")&amp;"】"))</f>
        <v>【43.17】</v>
      </c>
      <c r="CX6" s="21">
        <f>IF(CX7="",NA(),CX7)</f>
        <v>79.81</v>
      </c>
      <c r="CY6" s="21">
        <f t="shared" ref="CY6:DG6" si="11">IF(CY7="",NA(),CY7)</f>
        <v>79.900000000000006</v>
      </c>
      <c r="CZ6" s="21">
        <f t="shared" si="11"/>
        <v>81.42</v>
      </c>
      <c r="DA6" s="21">
        <f t="shared" si="11"/>
        <v>82.35</v>
      </c>
      <c r="DB6" s="21">
        <f t="shared" si="11"/>
        <v>82.41</v>
      </c>
      <c r="DC6" s="21">
        <f t="shared" si="11"/>
        <v>84.19</v>
      </c>
      <c r="DD6" s="21">
        <f t="shared" si="11"/>
        <v>84.34</v>
      </c>
      <c r="DE6" s="21">
        <f t="shared" si="11"/>
        <v>84.34</v>
      </c>
      <c r="DF6" s="21">
        <f t="shared" si="11"/>
        <v>84.73</v>
      </c>
      <c r="DG6" s="21">
        <f t="shared" si="11"/>
        <v>84.21</v>
      </c>
      <c r="DH6" s="20" t="str">
        <f>IF(DH7="","",IF(DH7="-","【-】","【"&amp;SUBSTITUTE(TEXT(DH7,"#,##0.00"),"-","△")&amp;"】"))</f>
        <v>【86.31】</v>
      </c>
      <c r="DI6" s="21">
        <f>IF(DI7="",NA(),DI7)</f>
        <v>6.57</v>
      </c>
      <c r="DJ6" s="21">
        <f t="shared" ref="DJ6:DR6" si="12">IF(DJ7="",NA(),DJ7)</f>
        <v>9.7899999999999991</v>
      </c>
      <c r="DK6" s="21">
        <f t="shared" si="12"/>
        <v>12.8</v>
      </c>
      <c r="DL6" s="21">
        <f t="shared" si="12"/>
        <v>15.79</v>
      </c>
      <c r="DM6" s="21">
        <f t="shared" si="12"/>
        <v>18.68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442038</v>
      </c>
      <c r="D7" s="23">
        <v>46</v>
      </c>
      <c r="E7" s="23">
        <v>17</v>
      </c>
      <c r="F7" s="23">
        <v>4</v>
      </c>
      <c r="G7" s="23">
        <v>0</v>
      </c>
      <c r="H7" s="23" t="s">
        <v>95</v>
      </c>
      <c r="I7" s="23" t="s">
        <v>96</v>
      </c>
      <c r="J7" s="23" t="s">
        <v>97</v>
      </c>
      <c r="K7" s="23" t="s">
        <v>98</v>
      </c>
      <c r="L7" s="23" t="s">
        <v>99</v>
      </c>
      <c r="M7" s="23" t="s">
        <v>100</v>
      </c>
      <c r="N7" s="24" t="s">
        <v>101</v>
      </c>
      <c r="O7" s="24">
        <v>82.56</v>
      </c>
      <c r="P7" s="24">
        <v>4.1399999999999997</v>
      </c>
      <c r="Q7" s="24">
        <v>85.24</v>
      </c>
      <c r="R7" s="24">
        <v>3300</v>
      </c>
      <c r="S7" s="24">
        <v>81524</v>
      </c>
      <c r="T7" s="24">
        <v>491.44</v>
      </c>
      <c r="U7" s="24">
        <v>165.89</v>
      </c>
      <c r="V7" s="24">
        <v>3360</v>
      </c>
      <c r="W7" s="24">
        <v>2</v>
      </c>
      <c r="X7" s="24">
        <v>1680</v>
      </c>
      <c r="Y7" s="24">
        <v>114.74</v>
      </c>
      <c r="Z7" s="24">
        <v>100.86</v>
      </c>
      <c r="AA7" s="24">
        <v>107.25</v>
      </c>
      <c r="AB7" s="24">
        <v>102.07</v>
      </c>
      <c r="AC7" s="24">
        <v>95.71</v>
      </c>
      <c r="AD7" s="24">
        <v>105.78</v>
      </c>
      <c r="AE7" s="24">
        <v>106.09</v>
      </c>
      <c r="AF7" s="24">
        <v>106.44</v>
      </c>
      <c r="AG7" s="24">
        <v>107.11</v>
      </c>
      <c r="AH7" s="24">
        <v>106.38</v>
      </c>
      <c r="AI7" s="24">
        <v>105.07</v>
      </c>
      <c r="AJ7" s="24">
        <v>0</v>
      </c>
      <c r="AK7" s="24">
        <v>0</v>
      </c>
      <c r="AL7" s="24">
        <v>0</v>
      </c>
      <c r="AM7" s="24">
        <v>53.25</v>
      </c>
      <c r="AN7" s="24">
        <v>108.7</v>
      </c>
      <c r="AO7" s="24">
        <v>63.96</v>
      </c>
      <c r="AP7" s="24">
        <v>69.42</v>
      </c>
      <c r="AQ7" s="24">
        <v>72.86</v>
      </c>
      <c r="AR7" s="24">
        <v>69.540000000000006</v>
      </c>
      <c r="AS7" s="24">
        <v>70.63</v>
      </c>
      <c r="AT7" s="24">
        <v>63.54</v>
      </c>
      <c r="AU7" s="24">
        <v>77.91</v>
      </c>
      <c r="AV7" s="24">
        <v>100.69</v>
      </c>
      <c r="AW7" s="24">
        <v>94.79</v>
      </c>
      <c r="AX7" s="24">
        <v>79.260000000000005</v>
      </c>
      <c r="AY7" s="24">
        <v>39.57</v>
      </c>
      <c r="AZ7" s="24">
        <v>44.24</v>
      </c>
      <c r="BA7" s="24">
        <v>43.07</v>
      </c>
      <c r="BB7" s="24">
        <v>45.42</v>
      </c>
      <c r="BC7" s="24">
        <v>50.63</v>
      </c>
      <c r="BD7" s="24">
        <v>53.28</v>
      </c>
      <c r="BE7" s="24">
        <v>50.9</v>
      </c>
      <c r="BF7" s="24">
        <v>833.29</v>
      </c>
      <c r="BG7" s="24">
        <v>62.27</v>
      </c>
      <c r="BH7" s="24">
        <v>29.84</v>
      </c>
      <c r="BI7" s="24">
        <v>116.47</v>
      </c>
      <c r="BJ7" s="24">
        <v>77.03</v>
      </c>
      <c r="BK7" s="24">
        <v>1258.43</v>
      </c>
      <c r="BL7" s="24">
        <v>1163.75</v>
      </c>
      <c r="BM7" s="24">
        <v>1195.47</v>
      </c>
      <c r="BN7" s="24">
        <v>1168.69</v>
      </c>
      <c r="BO7" s="24">
        <v>1142.44</v>
      </c>
      <c r="BP7" s="24">
        <v>1099.1500000000001</v>
      </c>
      <c r="BQ7" s="24">
        <v>68.75</v>
      </c>
      <c r="BR7" s="24">
        <v>75.88</v>
      </c>
      <c r="BS7" s="24">
        <v>77.62</v>
      </c>
      <c r="BT7" s="24">
        <v>77.92</v>
      </c>
      <c r="BU7" s="24">
        <v>69.77</v>
      </c>
      <c r="BV7" s="24">
        <v>73.36</v>
      </c>
      <c r="BW7" s="24">
        <v>72.599999999999994</v>
      </c>
      <c r="BX7" s="24">
        <v>69.430000000000007</v>
      </c>
      <c r="BY7" s="24">
        <v>70.709999999999994</v>
      </c>
      <c r="BZ7" s="24">
        <v>66.63</v>
      </c>
      <c r="CA7" s="24">
        <v>72.92</v>
      </c>
      <c r="CB7" s="24">
        <v>252.71</v>
      </c>
      <c r="CC7" s="24">
        <v>228.93</v>
      </c>
      <c r="CD7" s="24">
        <v>224.34</v>
      </c>
      <c r="CE7" s="24">
        <v>224.1</v>
      </c>
      <c r="CF7" s="24">
        <v>250.8</v>
      </c>
      <c r="CG7" s="24">
        <v>224.88</v>
      </c>
      <c r="CH7" s="24">
        <v>228.64</v>
      </c>
      <c r="CI7" s="24">
        <v>239.46</v>
      </c>
      <c r="CJ7" s="24">
        <v>233.15</v>
      </c>
      <c r="CK7" s="24">
        <v>252.17</v>
      </c>
      <c r="CL7" s="24">
        <v>225.78</v>
      </c>
      <c r="CM7" s="24">
        <v>34.03</v>
      </c>
      <c r="CN7" s="24">
        <v>34.33</v>
      </c>
      <c r="CO7" s="24">
        <v>32.54</v>
      </c>
      <c r="CP7" s="24">
        <v>32.090000000000003</v>
      </c>
      <c r="CQ7" s="24">
        <v>31.64</v>
      </c>
      <c r="CR7" s="24">
        <v>42.4</v>
      </c>
      <c r="CS7" s="24">
        <v>42.28</v>
      </c>
      <c r="CT7" s="24">
        <v>41.06</v>
      </c>
      <c r="CU7" s="24">
        <v>42.09</v>
      </c>
      <c r="CV7" s="24">
        <v>42.15</v>
      </c>
      <c r="CW7" s="24">
        <v>43.17</v>
      </c>
      <c r="CX7" s="24">
        <v>79.81</v>
      </c>
      <c r="CY7" s="24">
        <v>79.900000000000006</v>
      </c>
      <c r="CZ7" s="24">
        <v>81.42</v>
      </c>
      <c r="DA7" s="24">
        <v>82.35</v>
      </c>
      <c r="DB7" s="24">
        <v>82.41</v>
      </c>
      <c r="DC7" s="24">
        <v>84.19</v>
      </c>
      <c r="DD7" s="24">
        <v>84.34</v>
      </c>
      <c r="DE7" s="24">
        <v>84.34</v>
      </c>
      <c r="DF7" s="24">
        <v>84.73</v>
      </c>
      <c r="DG7" s="24">
        <v>84.21</v>
      </c>
      <c r="DH7" s="24">
        <v>86.31</v>
      </c>
      <c r="DI7" s="24">
        <v>6.57</v>
      </c>
      <c r="DJ7" s="24">
        <v>9.7899999999999991</v>
      </c>
      <c r="DK7" s="24">
        <v>12.8</v>
      </c>
      <c r="DL7" s="24">
        <v>15.79</v>
      </c>
      <c r="DM7" s="24">
        <v>18.68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2026-01-16T03:42:10Z</cp:lastPrinted>
  <dcterms:created xsi:type="dcterms:W3CDTF">2025-12-23T06:15:00Z</dcterms:created>
  <dcterms:modified xsi:type="dcterms:W3CDTF">2026-03-06T01:27:54Z</dcterms:modified>
  <cp:category/>
</cp:coreProperties>
</file>