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3.中津市◎\"/>
    </mc:Choice>
  </mc:AlternateContent>
  <xr:revisionPtr revIDLastSave="0" documentId="13_ncr:1_{10AEA071-1F48-443E-B12B-6AE0E23FE973}" xr6:coauthVersionLast="47" xr6:coauthVersionMax="47" xr10:uidLastSave="{00000000-0000-0000-0000-000000000000}"/>
  <workbookProtection workbookAlgorithmName="SHA-512" workbookHashValue="pKCj8mPOoMyoRQ02JaALtRBGP5XdePVsv6leq8CioaSeHBXzKC+M6ecZQLEp4gW2M8GlXzCk10nL1OY5iIZRvA==" workbookSaltValue="2SRXef9DowLJxt4UzKdOXQ=="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E85"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<sst xmlns="http://schemas.openxmlformats.org/spreadsheetml/2006/main" count="231" uniqueCount="116">
  <si>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</si>
  <si>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</si>
  <si>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</si>
  <si>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</si>
  <si>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</si>
  <si>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</si>
  <si>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</si>
  <si>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</si>
  <si>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</si>
  <si>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</si>
  <si>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</si>
  <si>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</si>
  <si>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</si>
  <si>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</si>
  <si>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</si>
  <si>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</si>
  <si>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</si>
  <si>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</si>
  <si>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</si>
  <si>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</si>
  <si>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</si>
  <si>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</si>
  <si>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</si>
  <si>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</si>
  <si>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</si>
  <si>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</si>
  <si>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</si>
  <si>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</si>
  <si>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</si>
  <si>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</si>
  <si>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</si>
  <si>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</si>
  <si>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</si>
  <si>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</si>
  <si>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</si>
  <si>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</si>
  <si>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</si>
  <si>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</si>
  <si>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</si>
  <si>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</si>
  <si>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</si>
  <si>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</si>
  <si>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</si>
  <si>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</si>
  <si>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</si>
  <si>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</si>
  <si>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</si>
  <si>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</si>
  <si>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</si>
  <si>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</si>
  <si>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</si>
  <si>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</si>
  <si>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</si>
  <si>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</si>
  <si>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</si>
  <si>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</si>
  <si>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</si>
  <si>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</si>
  <si>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</si>
  <si>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</si>
  <si>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</si>
  <si>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</si>
  <si>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</si>
  <si>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</si>
  <si>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</si>
  <si>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</si>
  <si>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</si>
  <si>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</si>
  <si>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</si>
  <si>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</si>
  <si>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</si>
  <si>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</si>
  <si>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</si>
  <si>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</si>
  <si>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</si>
  <si>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</si>
  <si>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</si>
  <si>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</si>
  <si>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</si>
  <si>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</si>
  <si>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</si>
  <si>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</si>
  <si>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</si>
  <si>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</si>
  <si>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</si>
  <si>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</si>
  <si>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</si>
  <si>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</si>
  <si>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</si>
  <si>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</si>
  <si>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</si>
  <si>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</si>
  <si>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</si>
  <si>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</si>
  <si>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</si>
  <si>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</si>
  <si>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中津市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</si>
  <si>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</si>
  <si>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</si>
  <si>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</si>
  <si>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</si>
  <si>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</si>
  <si>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</si>
  <si>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</si>
  <si>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</si>
  <si>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</si>
  <si>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</si>
  <si>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</si>
  <si>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</si>
  <si>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</si>
  <si>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</si>
  <si>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</si>
  <si>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</si>
  <si>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経常費用が経常収益でどの程度賄われているかを示す指標。100％を上回っているが、類似団体と比較すると低いため、さらなる料金収入の確保と維持管理費縮減に努める必要がある。
②『累積欠損金比率』・・・今後も欠損金が生じる見込みのため、経営状況改善に向けて対策が必要である。
③『流動比率』・・・短期的な債務に対する支払い能力を示す指標。他会計長期借入金償還のため300,000千円を流動負債に計上したため前年度比 20％減となった。
④『企業債残高対事業規模比率』・・・料金収入に対する企業債残高の割合であり、企業債残高の規模を表す指標。類似団体と比較して平均値を下回っているが、R5決算統計以前は、企業債残高対事業規模比率の算出に用いる「一般会計負担額」に償還元金及び利息を計上していたが、R6決算からは償還元金のみを計上し、算定基礎を見直したため、数値が増加している。
⑤『経費回収率』・・・料金で回収すべき経費を、どの程度賄えているかを表した指標。料金収入の確保については未接続世帯を対象とした広報活動のほか、人口減少・節水型社会の到来に対応した料金改定の検討を行い、経営基盤の安定を図る。汚水処理減価については、事業費の削減に向けて検討を行う。
⑥『汚水処理原価』・・・有収水量1ｍ3あたりの汚水処理に要した費用であり、汚水資本費・汚水維持管理費の両方を含めた汚水処理に係るコストを表した指標。物価高騰に伴う汚水処理経費の上昇により指標が悪化している。類似団体と比べても高いため、今後も維持管理費の削減等の経営改善が必要である。
⑦『施設利用率』・・・処理場の処理能力に対する汚水量の割合で、施設の利用状況を判断する指標。下水道計画を縮小したため、将来的には縮小に伴った処理場のダウンサイジング等を検討する必要がある。
⑧『水洗化率』・・・処理区域内で水洗便所を設置して汚水処理している人口の割合を表した指標。水質保全や収入増加の観点から、非水洗化世帯の実態を踏まえた上で、今後も水洗化の促進に取り組む必要がある。</t>
    <rPh sb="71" eb="73">
      <t>リョウキン</t>
    </rPh>
    <rPh sb="178" eb="181">
      <t>タカイケイ</t>
    </rPh>
    <rPh sb="181" eb="183">
      <t>チョウキ</t>
    </rPh>
    <rPh sb="183" eb="185">
      <t>シャクニュウ</t>
    </rPh>
    <rPh sb="185" eb="186">
      <t>キン</t>
    </rPh>
    <rPh sb="186" eb="188">
      <t>ショウカン</t>
    </rPh>
    <rPh sb="198" eb="200">
      <t>センエン</t>
    </rPh>
    <rPh sb="201" eb="205">
      <t>リュウドウフサイ</t>
    </rPh>
    <rPh sb="206" eb="208">
      <t>ケイジョウ</t>
    </rPh>
    <rPh sb="212" eb="215">
      <t>ゼンネンド</t>
    </rPh>
    <rPh sb="215" eb="216">
      <t>ヒ</t>
    </rPh>
    <rPh sb="220" eb="221">
      <t>ゲン</t>
    </rPh>
    <rPh sb="245" eb="247">
      <t>リョウキン</t>
    </rPh>
    <rPh sb="408" eb="410">
      <t>リョウキン</t>
    </rPh>
    <phoneticPr fontId="4"/>
  </si>
  <si>
    <t>①『有形固定資産減価償却率』・・・有形固定資産のうち償却対象資産の減価償却がどの程度進んでいるかを表す指標。当市の公共下水道の供用開始は類似団体と比較して新しいため、当該指標も低くなっている。
②『管渠老朽化率』・・・法定耐用年数を超えた管渠延長の割合を表した指標。耐用年数50年に達している管渠がないため0％となっている。
③『管渠改善率』・・・当該年度に更新した管渠延長の割合を表した指標。管渠の更新を実施していないため0％である。毎年管路の損傷劣化箇所について調査しており、今後は将来的な経営に与える影響を考慮しながら老朽化対策について検討する必要がある。</t>
    <phoneticPr fontId="4"/>
  </si>
  <si>
    <t>【急激な人口減少に伴うサービス需要の減少について】
人口減少・節水型社会の到来により、処理水量は減少すると推測する。そのため、使った水量に比例して料金が高くなる現行の料金体系では対応が難しいと考える。
よって、料金単価の改定や料金体系の改定の検討を行い、経営基盤の安定を図る。
【施設の老朽化に伴う更新需要の増大について】
老朽管の更新と耐震化が控えているため、事業費の増大は避けられないと考える。
そのため、今後の人口推計、避難所等の重要施設の有無といった多角的な情報に基づいた、現実的な更新計画を立案・遂行する必要があると考える。
【公営企業に携わる人材確保の困難について】
複式簿記の採用や官公庁会計にはない会計処理など、敬遠されがちな要因が多い。また上下水道部で職員採用しておらず、複式簿記の知識を有する職員を自前で確保することも困難である。技術職の確保も民間業界に遅れをとっていることも見過ごせず、将来的にはW-ppp等の官民連携策等の活用を視野に、人材確保を行う必要がある。
【近年の職員給与費の増加や物価高騰による営業費用の増加の影響】
人件費・物価の高騰の動向は極めて不透明であり予測困難である。そのため、今後の経営基盤を安定させるためにも料金改定を含めた収入確保策や業務の継続・廃止について検討が必要な段階になってい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</si>
</sst>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08-4AB2-B3E8-99D8A054062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7A08-4AB2-B3E8-99D8A054062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61.45</c:v>
                </c:pt>
                <c:pt idx="1">
                  <c:v>59.85</c:v>
                </c:pt>
                <c:pt idx="2">
                  <c:v>60.68</c:v>
                </c:pt>
                <c:pt idx="3">
                  <c:v>61.45</c:v>
                </c:pt>
                <c:pt idx="4">
                  <c:v>62.84</c:v>
                </c:pt>
              </c:numCache>
            </c:numRef>
          </c:val>
          <c:extLst>
            <c:ext xmlns:c16="http://schemas.microsoft.com/office/drawing/2014/chart" uri="{C3380CC4-5D6E-409C-BE32-E72D297353CC}">
              <c16:uniqueId val="{00000000-D9CF-4BA6-9E53-D5397A3D2F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D9CF-4BA6-9E53-D5397A3D2F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79.040000000000006</c:v>
                </c:pt>
                <c:pt idx="1">
                  <c:v>81.66</c:v>
                </c:pt>
                <c:pt idx="2">
                  <c:v>82.55</c:v>
                </c:pt>
                <c:pt idx="3">
                  <c:v>82.69</c:v>
                </c:pt>
                <c:pt idx="4">
                  <c:v>83.32</c:v>
                </c:pt>
              </c:numCache>
            </c:numRef>
          </c:val>
          <c:extLst>
            <c:ext xmlns:c16="http://schemas.microsoft.com/office/drawing/2014/chart" uri="{C3380CC4-5D6E-409C-BE32-E72D297353CC}">
              <c16:uniqueId val="{00000000-37CE-4F1C-BAC8-7F39DF8058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7CE-4F1C-BAC8-7F39DF8058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104.88</c:v>
                </c:pt>
                <c:pt idx="1">
                  <c:v>107.14</c:v>
                </c:pt>
                <c:pt idx="2">
                  <c:v>101.91</c:v>
                </c:pt>
                <c:pt idx="3">
                  <c:v>101.38</c:v>
                </c:pt>
                <c:pt idx="4">
                  <c:v>100.81</c:v>
                </c:pt>
              </c:numCache>
            </c:numRef>
          </c:val>
          <c:extLst>
            <c:ext xmlns:c16="http://schemas.microsoft.com/office/drawing/2014/chart" uri="{C3380CC4-5D6E-409C-BE32-E72D297353CC}">
              <c16:uniqueId val="{00000000-9A4E-4EA0-BB69-1DBBA83F17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9A4E-4EA0-BB69-1DBBA83F17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7.51</c:v>
                </c:pt>
                <c:pt idx="1">
                  <c:v>10.81</c:v>
                </c:pt>
                <c:pt idx="2">
                  <c:v>13.41</c:v>
                </c:pt>
                <c:pt idx="3">
                  <c:v>16.399999999999999</c:v>
                </c:pt>
                <c:pt idx="4">
                  <c:v>19.34</c:v>
                </c:pt>
              </c:numCache>
            </c:numRef>
          </c:val>
          <c:extLst>
            <c:ext xmlns:c16="http://schemas.microsoft.com/office/drawing/2014/chart" uri="{C3380CC4-5D6E-409C-BE32-E72D297353CC}">
              <c16:uniqueId val="{00000000-29BF-4220-8FB8-D49CC13CDD0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29BF-4220-8FB8-D49CC13CDD0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29-4A16-80A9-41430EF7D5B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5829-4A16-80A9-41430EF7D5B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quot;-&quot;">
                  <c:v>19.05</c:v>
                </c:pt>
                <c:pt idx="4" formatCode="#,##0.00;&quot;△&quot;#,##0.00;&quot;-&quot;">
                  <c:v>16.739999999999998</c:v>
                </c:pt>
              </c:numCache>
            </c:numRef>
          </c:val>
          <c:extLst>
            <c:ext xmlns:c16="http://schemas.microsoft.com/office/drawing/2014/chart" uri="{C3380CC4-5D6E-409C-BE32-E72D297353CC}">
              <c16:uniqueId val="{00000000-9F19-44E8-9591-D424DC950A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9F19-44E8-9591-D424DC950A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74.64</c:v>
                </c:pt>
                <c:pt idx="1">
                  <c:v>98.83</c:v>
                </c:pt>
                <c:pt idx="2">
                  <c:v>90.86</c:v>
                </c:pt>
                <c:pt idx="3">
                  <c:v>100.98</c:v>
                </c:pt>
                <c:pt idx="4">
                  <c:v>88.81</c:v>
                </c:pt>
              </c:numCache>
            </c:numRef>
          </c:val>
          <c:extLst>
            <c:ext xmlns:c16="http://schemas.microsoft.com/office/drawing/2014/chart" uri="{C3380CC4-5D6E-409C-BE32-E72D297353CC}">
              <c16:uniqueId val="{00000000-AFE1-4204-8672-DA7DE47476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AFE1-4204-8672-DA7DE47476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360.3</c:v>
                </c:pt>
                <c:pt idx="1">
                  <c:v>291.43</c:v>
                </c:pt>
                <c:pt idx="2">
                  <c:v>27.34</c:v>
                </c:pt>
                <c:pt idx="3">
                  <c:v>77.56</c:v>
                </c:pt>
                <c:pt idx="4">
                  <c:v>537.15</c:v>
                </c:pt>
              </c:numCache>
            </c:numRef>
          </c:val>
          <c:extLst>
            <c:ext xmlns:c16="http://schemas.microsoft.com/office/drawing/2014/chart" uri="{C3380CC4-5D6E-409C-BE32-E72D297353CC}">
              <c16:uniqueId val="{00000000-1742-46F1-AD2B-DED2C3A495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1742-46F1-AD2B-DED2C3A495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93.89</c:v>
                </c:pt>
                <c:pt idx="1">
                  <c:v>94.42</c:v>
                </c:pt>
                <c:pt idx="2">
                  <c:v>98.36</c:v>
                </c:pt>
                <c:pt idx="3">
                  <c:v>101.01</c:v>
                </c:pt>
                <c:pt idx="4">
                  <c:v>95.41</c:v>
                </c:pt>
              </c:numCache>
            </c:numRef>
          </c:val>
          <c:extLst>
            <c:ext xmlns:c16="http://schemas.microsoft.com/office/drawing/2014/chart" uri="{C3380CC4-5D6E-409C-BE32-E72D297353CC}">
              <c16:uniqueId val="{00000000-7504-4280-95C2-2B916348E3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7504-4280-95C2-2B916348E3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183.06</c:v>
                </c:pt>
                <c:pt idx="1">
                  <c:v>182.26</c:v>
                </c:pt>
                <c:pt idx="2">
                  <c:v>175.01</c:v>
                </c:pt>
                <c:pt idx="3">
                  <c:v>170.45</c:v>
                </c:pt>
                <c:pt idx="4">
                  <c:v>180.67</c:v>
                </c:pt>
              </c:numCache>
            </c:numRef>
          </c:val>
          <c:extLst>
            <c:ext xmlns:c16="http://schemas.microsoft.com/office/drawing/2014/chart" uri="{C3380CC4-5D6E-409C-BE32-E72D297353CC}">
              <c16:uniqueId val="{00000000-41B9-49A4-B842-7E02B571F3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41B9-49A4-B842-7E02B571F3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6" zoomScaleNormal="96"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大分県　中津市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81524</v>
      </c>
      <c r="AM8" s="44"/>
      <c r="AN8" s="44"/>
      <c r="AO8" s="44"/>
      <c r="AP8" s="44"/>
      <c r="AQ8" s="44"/>
      <c r="AR8" s="44"/>
      <c r="AS8" s="44"/>
      <c r="AT8" s="45">
        <f>データ!T6</f>
        <v>491.44</v>
      </c>
      <c r="AU8" s="45"/>
      <c r="AV8" s="45"/>
      <c r="AW8" s="45"/>
      <c r="AX8" s="45"/>
      <c r="AY8" s="45"/>
      <c r="AZ8" s="45"/>
      <c r="BA8" s="45"/>
      <c r="BB8" s="45">
        <f>データ!U6</f>
        <v>165.89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54.87</v>
      </c>
      <c r="J10" s="45"/>
      <c r="K10" s="45"/>
      <c r="L10" s="45"/>
      <c r="M10" s="45"/>
      <c r="N10" s="45"/>
      <c r="O10" s="45"/>
      <c r="P10" s="45">
        <f>データ!P6</f>
        <v>42.73</v>
      </c>
      <c r="Q10" s="45"/>
      <c r="R10" s="45"/>
      <c r="S10" s="45"/>
      <c r="T10" s="45"/>
      <c r="U10" s="45"/>
      <c r="V10" s="45"/>
      <c r="W10" s="45">
        <f>データ!Q6</f>
        <v>74.459999999999994</v>
      </c>
      <c r="X10" s="45"/>
      <c r="Y10" s="45"/>
      <c r="Z10" s="45"/>
      <c r="AA10" s="45"/>
      <c r="AB10" s="45"/>
      <c r="AC10" s="45"/>
      <c r="AD10" s="44">
        <f>データ!R6</f>
        <v>3300</v>
      </c>
      <c r="AE10" s="44"/>
      <c r="AF10" s="44"/>
      <c r="AG10" s="44"/>
      <c r="AH10" s="44"/>
      <c r="AI10" s="44"/>
      <c r="AJ10" s="44"/>
      <c r="AK10" s="2"/>
      <c r="AL10" s="44">
        <f>データ!V6</f>
        <v>34670</v>
      </c>
      <c r="AM10" s="44"/>
      <c r="AN10" s="44"/>
      <c r="AO10" s="44"/>
      <c r="AP10" s="44"/>
      <c r="AQ10" s="44"/>
      <c r="AR10" s="44"/>
      <c r="AS10" s="44"/>
      <c r="AT10" s="45">
        <f>データ!W6</f>
        <v>9.3699999999999992</v>
      </c>
      <c r="AU10" s="45"/>
      <c r="AV10" s="45"/>
      <c r="AW10" s="45"/>
      <c r="AX10" s="45"/>
      <c r="AY10" s="45"/>
      <c r="AZ10" s="45"/>
      <c r="BA10" s="45"/>
      <c r="BB10" s="45">
        <f>データ!X6</f>
        <v>3700.11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6.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6.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8.7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8.7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8.7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8.7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8.7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8.7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8.7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8.7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8.7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8.7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8.7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8.7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8.7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8.7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8.7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8.7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8.7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8.7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8.7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8.7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8.7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8.7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8.7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8.7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8.7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8.7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8.7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8.7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8.7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5.7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5.7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5.7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5.7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5.7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5.7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5.7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5.7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5.7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5.7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5.7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5.7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5.7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5.7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5.7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8.2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8.2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8.2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8.2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5.7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5.7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5.7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5.7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5.7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5.7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5.7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5.7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5.7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5.7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5.7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5.7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5.7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5.7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5.7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45.7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45.7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45.7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45.7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Y9bIq8nxpmxxuMlKJgWKBKM/SPjovoqxH1/Mx0aPgjWjefRZFaF2qCVa5kBGbBEBU1kXDUU2l4yZwBCPDg3EQ==" saltValue="JeXC3gyzgUGT4ivyIulM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4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442038</v>
      </c>
      <c r="D6" s="19">
        <f t="shared" si="3"/>
        <v>46</v>
      </c>
      <c r="E6" s="19">
        <f t="shared" si="3"/>
        <v>17</v>
      </c>
      <c r="F6" s="19">
        <f t="shared" si="3"/>
        <v>1</v>
      </c>
      <c r="G6" s="19">
        <f t="shared" si="3"/>
        <v>0</v>
      </c>
      <c r="H6" s="19" t="str">
        <f t="shared" si="3"/>
        <v>大分県　中津市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54.87</v>
      </c>
      <c r="P6" s="20">
        <f t="shared" si="3"/>
        <v>42.73</v>
      </c>
      <c r="Q6" s="20">
        <f t="shared" si="3"/>
        <v>74.459999999999994</v>
      </c>
      <c r="R6" s="20">
        <f t="shared" si="3"/>
        <v>3300</v>
      </c>
      <c r="S6" s="20">
        <f t="shared" si="3"/>
        <v>81524</v>
      </c>
      <c r="T6" s="20">
        <f t="shared" si="3"/>
        <v>491.44</v>
      </c>
      <c r="U6" s="20">
        <f t="shared" si="3"/>
        <v>165.89</v>
      </c>
      <c r="V6" s="20">
        <f t="shared" si="3"/>
        <v>34670</v>
      </c>
      <c r="W6" s="20">
        <f t="shared" si="3"/>
        <v>9.3699999999999992</v>
      </c>
      <c r="X6" s="20">
        <f t="shared" si="3"/>
        <v>3700.11</v>
      </c>
      <c r="Y6" s="21">
        <f>IF(Y7="",NA(),Y7)</f>
        <v>104.88</v>
      </c>
      <c r="Z6" s="21">
        <f t="shared" ref="Z6:AH6" si="4">IF(Z7="",NA(),Z7)</f>
        <v>107.14</v>
      </c>
      <c r="AA6" s="21">
        <f t="shared" si="4"/>
        <v>101.91</v>
      </c>
      <c r="AB6" s="21">
        <f t="shared" si="4"/>
        <v>101.38</v>
      </c>
      <c r="AC6" s="21">
        <f t="shared" si="4"/>
        <v>100.81</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1">
        <f t="shared" si="5"/>
        <v>19.05</v>
      </c>
      <c r="AN6" s="21">
        <f t="shared" si="5"/>
        <v>16.739999999999998</v>
      </c>
      <c r="AO6" s="21">
        <f t="shared" si="5"/>
        <v>4.72</v>
      </c>
      <c r="AP6" s="21">
        <f t="shared" si="5"/>
        <v>4.49</v>
      </c>
      <c r="AQ6" s="21">
        <f t="shared" si="5"/>
        <v>5.41</v>
      </c>
      <c r="AR6" s="21">
        <f t="shared" si="5"/>
        <v>5.61</v>
      </c>
      <c r="AS6" s="21">
        <f t="shared" si="5"/>
        <v>6.26</v>
      </c>
      <c r="AT6" s="20" t="str">
        <f>IF(AT7="","",IF(AT7="-","【-】","【"&amp;SUBSTITUTE(TEXT(AT7,"#,##0.00"),"-","△")&amp;"】"))</f>
        <v>【3.12】</v>
      </c>
      <c r="AU6" s="21">
        <f>IF(AU7="",NA(),AU7)</f>
        <v>74.64</v>
      </c>
      <c r="AV6" s="21">
        <f t="shared" ref="AV6:BD6" si="6">IF(AV7="",NA(),AV7)</f>
        <v>98.83</v>
      </c>
      <c r="AW6" s="21">
        <f t="shared" si="6"/>
        <v>90.86</v>
      </c>
      <c r="AX6" s="21">
        <f t="shared" si="6"/>
        <v>100.98</v>
      </c>
      <c r="AY6" s="21">
        <f t="shared" si="6"/>
        <v>88.81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360.3</v>
      </c>
      <c r="BG6" s="21">
        <f t="shared" ref="BG6:BO6" si="7">IF(BG7="",NA(),BG7)</f>
        <v>291.43</v>
      </c>
      <c r="BH6" s="21">
        <f t="shared" si="7"/>
        <v>27.34</v>
      </c>
      <c r="BI6" s="21">
        <f t="shared" si="7"/>
        <v>77.56</v>
      </c>
      <c r="BJ6" s="21">
        <f t="shared" si="7"/>
        <v>537.15</v>
      </c>
      <c r="BK6" s="21">
        <f t="shared" si="7"/>
        <v>857.88</v>
      </c>
      <c r="BL6" s="21">
        <f t="shared" si="7"/>
        <v>825.1</v>
      </c>
      <c r="BM6" s="21">
        <f t="shared" si="7"/>
        <v>789.87</v>
      </c>
      <c r="BN6" s="21">
        <f t="shared" si="7"/>
        <v>749.43</v>
      </c>
      <c r="BO6" s="21">
        <f t="shared" si="7"/>
        <v>698.04</v>
      </c>
      <c r="BP6" s="20" t="str">
        <f>IF(BP7="","",IF(BP7="-","【-】","【"&amp;SUBSTITUTE(TEXT(BP7,"#,##0.00"),"-","△")&amp;"】"))</f>
        <v>【602.56】</v>
      </c>
      <c r="BQ6" s="21">
        <f>IF(BQ7="",NA(),BQ7)</f>
        <v>93.89</v>
      </c>
      <c r="BR6" s="21">
        <f t="shared" ref="BR6:BZ6" si="8">IF(BR7="",NA(),BR7)</f>
        <v>94.42</v>
      </c>
      <c r="BS6" s="21">
        <f t="shared" si="8"/>
        <v>98.36</v>
      </c>
      <c r="BT6" s="21">
        <f t="shared" si="8"/>
        <v>101.01</v>
      </c>
      <c r="BU6" s="21">
        <f t="shared" si="8"/>
        <v>95.41</v>
      </c>
      <c r="BV6" s="21">
        <f t="shared" si="8"/>
        <v>94.97</v>
      </c>
      <c r="BW6" s="21">
        <f t="shared" si="8"/>
        <v>97.07</v>
      </c>
      <c r="BX6" s="21">
        <f t="shared" si="8"/>
        <v>98.06</v>
      </c>
      <c r="BY6" s="21">
        <f t="shared" si="8"/>
        <v>98.46</v>
      </c>
      <c r="BZ6" s="21">
        <f t="shared" si="8"/>
        <v>97.98</v>
      </c>
      <c r="CA6" s="20" t="str">
        <f>IF(CA7="","",IF(CA7="-","【-】","【"&amp;SUBSTITUTE(TEXT(CA7,"#,##0.00"),"-","△")&amp;"】"))</f>
        <v>【97.94】</v>
      </c>
      <c r="CB6" s="21">
        <f>IF(CB7="",NA(),CB7)</f>
        <v>183.06</v>
      </c>
      <c r="CC6" s="21">
        <f t="shared" ref="CC6:CK6" si="9">IF(CC7="",NA(),CC7)</f>
        <v>182.26</v>
      </c>
      <c r="CD6" s="21">
        <f t="shared" si="9"/>
        <v>175.01</v>
      </c>
      <c r="CE6" s="21">
        <f t="shared" si="9"/>
        <v>170.45</v>
      </c>
      <c r="CF6" s="21">
        <f t="shared" si="9"/>
        <v>180.67</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61.45</v>
      </c>
      <c r="CN6" s="21">
        <f t="shared" ref="CN6:CV6" si="10">IF(CN7="",NA(),CN7)</f>
        <v>59.85</v>
      </c>
      <c r="CO6" s="21">
        <f t="shared" si="10"/>
        <v>60.68</v>
      </c>
      <c r="CP6" s="21">
        <f t="shared" si="10"/>
        <v>61.45</v>
      </c>
      <c r="CQ6" s="21">
        <f t="shared" si="10"/>
        <v>62.84</v>
      </c>
      <c r="CR6" s="21">
        <f t="shared" si="10"/>
        <v>65.28</v>
      </c>
      <c r="CS6" s="21">
        <f t="shared" si="10"/>
        <v>64.92</v>
      </c>
      <c r="CT6" s="21">
        <f t="shared" si="10"/>
        <v>64.14</v>
      </c>
      <c r="CU6" s="21">
        <f t="shared" si="10"/>
        <v>63.71</v>
      </c>
      <c r="CV6" s="21">
        <f t="shared" si="10"/>
        <v>64.95</v>
      </c>
      <c r="CW6" s="20" t="str">
        <f>IF(CW7="","",IF(CW7="-","【-】","【"&amp;SUBSTITUTE(TEXT(CW7,"#,##0.00"),"-","△")&amp;"】"))</f>
        <v>【60.13】</v>
      </c>
      <c r="CX6" s="21">
        <f>IF(CX7="",NA(),CX7)</f>
        <v>79.040000000000006</v>
      </c>
      <c r="CY6" s="21">
        <f t="shared" ref="CY6:DG6" si="11">IF(CY7="",NA(),CY7)</f>
        <v>81.66</v>
      </c>
      <c r="CZ6" s="21">
        <f t="shared" si="11"/>
        <v>82.55</v>
      </c>
      <c r="DA6" s="21">
        <f t="shared" si="11"/>
        <v>82.69</v>
      </c>
      <c r="DB6" s="21">
        <f t="shared" si="11"/>
        <v>83.32</v>
      </c>
      <c r="DC6" s="21">
        <f t="shared" si="11"/>
        <v>92.72</v>
      </c>
      <c r="DD6" s="21">
        <f t="shared" si="11"/>
        <v>92.88</v>
      </c>
      <c r="DE6" s="21">
        <f t="shared" si="11"/>
        <v>92.9</v>
      </c>
      <c r="DF6" s="21">
        <f t="shared" si="11"/>
        <v>92.89</v>
      </c>
      <c r="DG6" s="21">
        <f t="shared" si="11"/>
        <v>93.08</v>
      </c>
      <c r="DH6" s="20" t="str">
        <f>IF(DH7="","",IF(DH7="-","【-】","【"&amp;SUBSTITUTE(TEXT(DH7,"#,##0.00"),"-","△")&amp;"】"))</f>
        <v>【96.00】</v>
      </c>
      <c r="DI6" s="21">
        <f>IF(DI7="",NA(),DI7)</f>
        <v>7.51</v>
      </c>
      <c r="DJ6" s="21">
        <f t="shared" ref="DJ6:DR6" si="12">IF(DJ7="",NA(),DJ7)</f>
        <v>10.81</v>
      </c>
      <c r="DK6" s="21">
        <f t="shared" si="12"/>
        <v>13.41</v>
      </c>
      <c r="DL6" s="21">
        <f t="shared" si="12"/>
        <v>16.399999999999999</v>
      </c>
      <c r="DM6" s="21">
        <f t="shared" si="12"/>
        <v>19.34</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442038</v>
      </c>
      <c r="D7" s="23">
        <v>46</v>
      </c>
      <c r="E7" s="23">
        <v>17</v>
      </c>
      <c r="F7" s="23">
        <v>1</v>
      </c>
      <c r="G7" s="23">
        <v>0</v>
      </c>
      <c r="H7" s="23" t="s">
        <v>96</v>
      </c>
      <c r="I7" s="23" t="s">
        <v>97</v>
      </c>
      <c r="J7" s="23" t="s">
        <v>98</v>
      </c>
      <c r="K7" s="23" t="s">
        <v>99</v>
      </c>
      <c r="L7" s="23" t="s">
        <v>100</v>
      </c>
      <c r="M7" s="23" t="s">
        <v>101</v>
      </c>
      <c r="N7" s="24" t="s">
        <v>102</v>
      </c>
      <c r="O7" s="24">
        <v>54.87</v>
      </c>
      <c r="P7" s="24">
        <v>42.73</v>
      </c>
      <c r="Q7" s="24">
        <v>74.459999999999994</v>
      </c>
      <c r="R7" s="24">
        <v>3300</v>
      </c>
      <c r="S7" s="24">
        <v>81524</v>
      </c>
      <c r="T7" s="24">
        <v>491.44</v>
      </c>
      <c r="U7" s="24">
        <v>165.89</v>
      </c>
      <c r="V7" s="24">
        <v>34670</v>
      </c>
      <c r="W7" s="24">
        <v>9.3699999999999992</v>
      </c>
      <c r="X7" s="24">
        <v>3700.11</v>
      </c>
      <c r="Y7" s="24">
        <v>104.88</v>
      </c>
      <c r="Z7" s="24">
        <v>107.14</v>
      </c>
      <c r="AA7" s="24">
        <v>101.91</v>
      </c>
      <c r="AB7" s="24">
        <v>101.38</v>
      </c>
      <c r="AC7" s="24">
        <v>100.81</v>
      </c>
      <c r="AD7" s="24">
        <v>107.85</v>
      </c>
      <c r="AE7" s="24">
        <v>108.04</v>
      </c>
      <c r="AF7" s="24">
        <v>107.49</v>
      </c>
      <c r="AG7" s="24">
        <v>107.64</v>
      </c>
      <c r="AH7" s="24">
        <v>106.35</v>
      </c>
      <c r="AI7" s="24">
        <v>105.36</v>
      </c>
      <c r="AJ7" s="24">
        <v>0</v>
      </c>
      <c r="AK7" s="24">
        <v>0</v>
      </c>
      <c r="AL7" s="24">
        <v>0</v>
      </c>
      <c r="AM7" s="24">
        <v>19.05</v>
      </c>
      <c r="AN7" s="24">
        <v>16.739999999999998</v>
      </c>
      <c r="AO7" s="24">
        <v>4.72</v>
      </c>
      <c r="AP7" s="24">
        <v>4.49</v>
      </c>
      <c r="AQ7" s="24">
        <v>5.41</v>
      </c>
      <c r="AR7" s="24">
        <v>5.61</v>
      </c>
      <c r="AS7" s="24">
        <v>6.26</v>
      </c>
      <c r="AT7" s="24">
        <v>3.12</v>
      </c>
      <c r="AU7" s="24">
        <v>74.64</v>
      </c>
      <c r="AV7" s="24">
        <v>98.83</v>
      </c>
      <c r="AW7" s="24">
        <v>90.86</v>
      </c>
      <c r="AX7" s="24">
        <v>100.98</v>
      </c>
      <c r="AY7" s="24">
        <v>88.81</v>
      </c>
      <c r="AZ7" s="24">
        <v>67.930000000000007</v>
      </c>
      <c r="BA7" s="24">
        <v>68.53</v>
      </c>
      <c r="BB7" s="24">
        <v>69.180000000000007</v>
      </c>
      <c r="BC7" s="24">
        <v>76.319999999999993</v>
      </c>
      <c r="BD7" s="24">
        <v>80.33</v>
      </c>
      <c r="BE7" s="24">
        <v>82.75</v>
      </c>
      <c r="BF7" s="24">
        <v>360.3</v>
      </c>
      <c r="BG7" s="24">
        <v>291.43</v>
      </c>
      <c r="BH7" s="24">
        <v>27.34</v>
      </c>
      <c r="BI7" s="24">
        <v>77.56</v>
      </c>
      <c r="BJ7" s="24">
        <v>537.15</v>
      </c>
      <c r="BK7" s="24">
        <v>857.88</v>
      </c>
      <c r="BL7" s="24">
        <v>825.1</v>
      </c>
      <c r="BM7" s="24">
        <v>789.87</v>
      </c>
      <c r="BN7" s="24">
        <v>749.43</v>
      </c>
      <c r="BO7" s="24">
        <v>698.04</v>
      </c>
      <c r="BP7" s="24">
        <v>602.55999999999995</v>
      </c>
      <c r="BQ7" s="24">
        <v>93.89</v>
      </c>
      <c r="BR7" s="24">
        <v>94.42</v>
      </c>
      <c r="BS7" s="24">
        <v>98.36</v>
      </c>
      <c r="BT7" s="24">
        <v>101.01</v>
      </c>
      <c r="BU7" s="24">
        <v>95.41</v>
      </c>
      <c r="BV7" s="24">
        <v>94.97</v>
      </c>
      <c r="BW7" s="24">
        <v>97.07</v>
      </c>
      <c r="BX7" s="24">
        <v>98.06</v>
      </c>
      <c r="BY7" s="24">
        <v>98.46</v>
      </c>
      <c r="BZ7" s="24">
        <v>97.98</v>
      </c>
      <c r="CA7" s="24">
        <v>97.94</v>
      </c>
      <c r="CB7" s="24">
        <v>183.06</v>
      </c>
      <c r="CC7" s="24">
        <v>182.26</v>
      </c>
      <c r="CD7" s="24">
        <v>175.01</v>
      </c>
      <c r="CE7" s="24">
        <v>170.45</v>
      </c>
      <c r="CF7" s="24">
        <v>180.67</v>
      </c>
      <c r="CG7" s="24">
        <v>159.49</v>
      </c>
      <c r="CH7" s="24">
        <v>157.81</v>
      </c>
      <c r="CI7" s="24">
        <v>157.37</v>
      </c>
      <c r="CJ7" s="24">
        <v>157.44999999999999</v>
      </c>
      <c r="CK7" s="24">
        <v>159.75</v>
      </c>
      <c r="CL7" s="24">
        <v>140.97999999999999</v>
      </c>
      <c r="CM7" s="24">
        <v>61.45</v>
      </c>
      <c r="CN7" s="24">
        <v>59.85</v>
      </c>
      <c r="CO7" s="24">
        <v>60.68</v>
      </c>
      <c r="CP7" s="24">
        <v>61.45</v>
      </c>
      <c r="CQ7" s="24">
        <v>62.84</v>
      </c>
      <c r="CR7" s="24">
        <v>65.28</v>
      </c>
      <c r="CS7" s="24">
        <v>64.92</v>
      </c>
      <c r="CT7" s="24">
        <v>64.14</v>
      </c>
      <c r="CU7" s="24">
        <v>63.71</v>
      </c>
      <c r="CV7" s="24">
        <v>64.95</v>
      </c>
      <c r="CW7" s="24">
        <v>60.13</v>
      </c>
      <c r="CX7" s="24">
        <v>79.040000000000006</v>
      </c>
      <c r="CY7" s="24">
        <v>81.66</v>
      </c>
      <c r="CZ7" s="24">
        <v>82.55</v>
      </c>
      <c r="DA7" s="24">
        <v>82.69</v>
      </c>
      <c r="DB7" s="24">
        <v>83.32</v>
      </c>
      <c r="DC7" s="24">
        <v>92.72</v>
      </c>
      <c r="DD7" s="24">
        <v>92.88</v>
      </c>
      <c r="DE7" s="24">
        <v>92.9</v>
      </c>
      <c r="DF7" s="24">
        <v>92.89</v>
      </c>
      <c r="DG7" s="24">
        <v>93.08</v>
      </c>
      <c r="DH7" s="24">
        <v>96</v>
      </c>
      <c r="DI7" s="24">
        <v>7.51</v>
      </c>
      <c r="DJ7" s="24">
        <v>10.81</v>
      </c>
      <c r="DK7" s="24">
        <v>13.41</v>
      </c>
      <c r="DL7" s="24">
        <v>16.399999999999999</v>
      </c>
      <c r="DM7" s="24">
        <v>19.34</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2026-01-16T03:45:27Z</cp:lastPrinted>
  <dcterms:created xsi:type="dcterms:W3CDTF">2025-12-23T06:06:19Z</dcterms:created>
  <dcterms:modified xsi:type="dcterms:W3CDTF">2026-03-06T01:27:24Z</dcterms:modified>
  <cp:category/>
</cp:coreProperties>
</file>