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3.中津市◎\"/>
    </mc:Choice>
  </mc:AlternateContent>
  <xr:revisionPtr revIDLastSave="0" documentId="13_ncr:1_{AF99119D-21DA-4BF0-993F-F91F09C461CE}" xr6:coauthVersionLast="47" xr6:coauthVersionMax="47" xr10:uidLastSave="{00000000-0000-0000-0000-000000000000}"/>
  <workbookProtection workbookAlgorithmName="SHA-512" workbookHashValue="i9Qa/ae0tG0MLoW4oHQzL7EzaecsYkD9QUYhO6fxzdh+eQFyfNnw8A+wl/0cMrD2H6NLfbyjZYMYG9OrtDRq0w==" workbookSaltValue="EHWjfw9d5Qs3Z+YN2W3xMQ==" workbookSpinCount="100000" lockStructure="1"/>
  <bookViews>
    <workbookView xWindow="28680" yWindow="-3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<sst xmlns="http://schemas.openxmlformats.org/spreadsheetml/2006/main" count="228" uniqueCount="114">
  <si>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</si>
  <si>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</si>
  <si>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</si>
  <si>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</si>
  <si>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</si>
  <si>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</si>
  <si>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</si>
  <si>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</si>
  <si>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</si>
  <si>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</si>
  <si>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</si>
  <si>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</si>
  <si>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</si>
  <si>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</si>
  <si>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</si>
  <si>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</si>
  <si>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</si>
  <si>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</si>
  <si>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</si>
  <si>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</si>
  <si>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</si>
  <si>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</si>
  <si>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</si>
  <si>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</si>
  <si>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</si>
  <si>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</si>
  <si>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</si>
  <si>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</si>
  <si>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</si>
  <si>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</si>
  <si>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</si>
  <si>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</si>
  <si>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</si>
  <si>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</si>
  <si>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</si>
  <si>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</si>
  <si>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</si>
  <si>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</si>
  <si>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</si>
  <si>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</si>
  <si>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</si>
  <si>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</si>
  <si>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</si>
  <si>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</si>
  <si>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</si>
  <si>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</si>
  <si>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</si>
  <si>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</si>
  <si>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</si>
  <si>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</si>
  <si>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</si>
  <si>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</si>
  <si>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</si>
  <si>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</si>
  <si>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</si>
  <si>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</si>
  <si>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</si>
  <si>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</si>
  <si>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</si>
  <si>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</si>
  <si>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</si>
  <si>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</si>
  <si>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</si>
  <si>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</si>
  <si>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</si>
  <si>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</si>
  <si>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</si>
  <si>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</si>
  <si>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</si>
  <si>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</si>
  <si>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</si>
  <si>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</si>
  <si>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</si>
  <si>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</si>
  <si>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</si>
  <si>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</si>
  <si>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</si>
  <si>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</si>
  <si>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</si>
  <si>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</si>
  <si>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</si>
  <si>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</si>
  <si>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</si>
  <si>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</si>
  <si>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</si>
  <si>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</si>
  <si>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</si>
  <si>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</si>
  <si>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</si>
  <si>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</si>
  <si>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</si>
  <si>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</si>
  <si>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</si>
  <si>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中津市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</si>
  <si>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</si>
  <si>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</si>
  <si>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</si>
  <si>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</si>
  <si>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</si>
  <si>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</si>
  <si>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</si>
  <si>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</si>
  <si>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</si>
  <si>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</si>
  <si>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</si>
  <si>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</si>
  <si>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</si>
  <si>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</si>
  <si>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</si>
  <si>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</si>
  <si>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</si>
  <si>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常収支比率』・・・経常費用が経常収益でどの程度賄われているかを示す指標。前年度より4.68ポイント減少しているが、減価償却費の増加が主な要因である。100％を超えており健全な経営状況を維持できている。
②累積欠損金は発生しておらず、経営は健全であるといえる。
③『流動比率』・・・短期的な債務に対する支払能力を示す指標。一般的に安全といわれる200％を超えており、直近１年以内に支払うべき債務に対する支払い能力はある。
④『企業債残高対給水収益比率』・・・給水収益に対する企業債残高の割合であり、企業債残高の規模を表す指標。基幹浄水場の耐震化更新事業に伴い借入が増加していることから、類似団体と比べても高い状況となっている。今後投資規模の適正化が必要な状況にある。
⑤『料金回収率』・・・給水に係る費用をどの程度給水収益で賄えているかを表した指標。100％を上回り必要な経費を給水収益で賄えている。類似団体と比較しても高いため健全な経営状況である。
⑥『給水原価』・・・有収水量1㎥あたりについて、どれだけの費用がかかるかを表す指標。年々増加傾向にあり類似団体と比較して高い状況である。基幹浄水場の耐震化更新事業が進み減価償却費が増加していることなどが影響しており、更なる事業の効率化等に努める。
⑦『施設利用率』・・・配水能力に対する配水量の割合で、施設の利用状況を判断する指標。高い水準で推移しており適切な施設規模であるといえる。
⑧『有収率』・・・施設の稼働が収益につながっているかを判断する指標。類似団体と比較しても高く健全な状況である。</t>
    <rPh sb="623" eb="626">
      <t>ユウシュウリツ</t>
    </rPh>
    <rPh sb="630" eb="632">
      <t>シセツ</t>
    </rPh>
    <rPh sb="633" eb="635">
      <t>カドウ</t>
    </rPh>
    <rPh sb="636" eb="638">
      <t>シュウエキ</t>
    </rPh>
    <rPh sb="648" eb="650">
      <t>ハンダン</t>
    </rPh>
    <rPh sb="652" eb="654">
      <t>シヒョウ</t>
    </rPh>
    <rPh sb="655" eb="657">
      <t>ルイジ</t>
    </rPh>
    <rPh sb="657" eb="659">
      <t>ダンタイ</t>
    </rPh>
    <rPh sb="660" eb="662">
      <t>ヒカク</t>
    </rPh>
    <rPh sb="665" eb="666">
      <t>タカ</t>
    </rPh>
    <rPh sb="667" eb="669">
      <t>ケンゼン</t>
    </rPh>
    <rPh sb="670" eb="672">
      <t>ジョウキョウ</t>
    </rPh>
    <phoneticPr fontId="4"/>
  </si>
  <si>
    <t>①『有形固定資産減価償却率』・・・有形固定資産のうち償却対象資産の減価償却がどの程度進んでいるかを表す指標。類似団体、全国平均と比較しても低い状況にあるため、概ね良好な状況である。
②『管路経年化率』・・・法定耐用年数を超えた管路延長の割合を表す指標。類似団体と比較して低い状況にあるが、今後計画的に管路更新を行っていく必要がある。
③『管路更新率』・・・当該年度に更新した管路延長の割合を表す指標。翌年度に繰越した工事があり前年度より0.36ポイント低下している。今後も引き続き耐震性が低く漏水の可能性が高い管路を優先して更新していく。</t>
    <rPh sb="2" eb="4">
      <t>ユウケイ</t>
    </rPh>
    <rPh sb="4" eb="6">
      <t>コテイ</t>
    </rPh>
    <rPh sb="6" eb="8">
      <t>シサン</t>
    </rPh>
    <rPh sb="8" eb="13">
      <t>ゲンカショウキャクリツ</t>
    </rPh>
    <rPh sb="17" eb="23">
      <t>ユウケイコテイシサン</t>
    </rPh>
    <rPh sb="26" eb="32">
      <t>ショウキャクタイショウシサン</t>
    </rPh>
    <rPh sb="33" eb="37">
      <t>ゲンカショウキャク</t>
    </rPh>
    <rPh sb="40" eb="42">
      <t>テイド</t>
    </rPh>
    <rPh sb="42" eb="43">
      <t>スス</t>
    </rPh>
    <rPh sb="49" eb="50">
      <t>アラワ</t>
    </rPh>
    <rPh sb="51" eb="53">
      <t>シヒョウ</t>
    </rPh>
    <rPh sb="54" eb="56">
      <t>ルイジ</t>
    </rPh>
    <rPh sb="56" eb="58">
      <t>ダンタイ</t>
    </rPh>
    <rPh sb="59" eb="61">
      <t>ゼンコク</t>
    </rPh>
    <rPh sb="61" eb="63">
      <t>ヘイキン</t>
    </rPh>
    <rPh sb="64" eb="66">
      <t>ヒカク</t>
    </rPh>
    <rPh sb="69" eb="70">
      <t>ヒク</t>
    </rPh>
    <rPh sb="71" eb="73">
      <t>ジョウキョウ</t>
    </rPh>
    <rPh sb="79" eb="80">
      <t>オオム</t>
    </rPh>
    <rPh sb="81" eb="83">
      <t>リョウコウ</t>
    </rPh>
    <rPh sb="84" eb="86">
      <t>ジョウキョウ</t>
    </rPh>
    <rPh sb="93" eb="95">
      <t>カンロ</t>
    </rPh>
    <rPh sb="95" eb="97">
      <t>ケイネン</t>
    </rPh>
    <rPh sb="97" eb="98">
      <t>カ</t>
    </rPh>
    <rPh sb="98" eb="99">
      <t>リツ</t>
    </rPh>
    <rPh sb="103" eb="109">
      <t>ホウテイタイヨウネンスウ</t>
    </rPh>
    <rPh sb="110" eb="111">
      <t>コ</t>
    </rPh>
    <rPh sb="113" eb="115">
      <t>カンロ</t>
    </rPh>
    <rPh sb="115" eb="117">
      <t>エンチョウ</t>
    </rPh>
    <rPh sb="118" eb="120">
      <t>ワリアイ</t>
    </rPh>
    <rPh sb="121" eb="122">
      <t>アラワ</t>
    </rPh>
    <rPh sb="123" eb="125">
      <t>シヒョウ</t>
    </rPh>
    <rPh sb="126" eb="128">
      <t>ルイジ</t>
    </rPh>
    <rPh sb="128" eb="130">
      <t>ダンタイ</t>
    </rPh>
    <rPh sb="131" eb="133">
      <t>ヒカク</t>
    </rPh>
    <rPh sb="135" eb="136">
      <t>ヒク</t>
    </rPh>
    <rPh sb="137" eb="139">
      <t>ジョウキョウ</t>
    </rPh>
    <rPh sb="144" eb="146">
      <t>コンゴ</t>
    </rPh>
    <rPh sb="146" eb="149">
      <t>ケイカクテキ</t>
    </rPh>
    <rPh sb="150" eb="152">
      <t>カンロ</t>
    </rPh>
    <rPh sb="152" eb="154">
      <t>コウシン</t>
    </rPh>
    <rPh sb="155" eb="156">
      <t>オコナ</t>
    </rPh>
    <rPh sb="160" eb="162">
      <t>ヒツヨウ</t>
    </rPh>
    <rPh sb="169" eb="171">
      <t>カンロ</t>
    </rPh>
    <rPh sb="171" eb="173">
      <t>コウシン</t>
    </rPh>
    <rPh sb="173" eb="174">
      <t>リツ</t>
    </rPh>
    <rPh sb="178" eb="180">
      <t>トウガイ</t>
    </rPh>
    <rPh sb="180" eb="182">
      <t>ネンド</t>
    </rPh>
    <rPh sb="183" eb="185">
      <t>コウシン</t>
    </rPh>
    <rPh sb="187" eb="189">
      <t>カンロ</t>
    </rPh>
    <rPh sb="189" eb="191">
      <t>エンチョウ</t>
    </rPh>
    <rPh sb="192" eb="194">
      <t>ワリアイ</t>
    </rPh>
    <rPh sb="195" eb="196">
      <t>アラワ</t>
    </rPh>
    <rPh sb="197" eb="199">
      <t>シヒョウ</t>
    </rPh>
    <rPh sb="200" eb="203">
      <t>ヨクネンド</t>
    </rPh>
    <rPh sb="204" eb="206">
      <t>クリコシ</t>
    </rPh>
    <rPh sb="208" eb="210">
      <t>コウジ</t>
    </rPh>
    <rPh sb="213" eb="216">
      <t>ゼンネンド</t>
    </rPh>
    <rPh sb="226" eb="228">
      <t>テイカ</t>
    </rPh>
    <rPh sb="233" eb="235">
      <t>コンゴ</t>
    </rPh>
    <rPh sb="236" eb="237">
      <t>ヒ</t>
    </rPh>
    <rPh sb="238" eb="239">
      <t>ツヅ</t>
    </rPh>
    <rPh sb="240" eb="243">
      <t>タイシンセイ</t>
    </rPh>
    <rPh sb="244" eb="245">
      <t>ヒク</t>
    </rPh>
    <rPh sb="246" eb="248">
      <t>ロウスイ</t>
    </rPh>
    <rPh sb="249" eb="252">
      <t>カノウセイ</t>
    </rPh>
    <rPh sb="253" eb="254">
      <t>タカ</t>
    </rPh>
    <rPh sb="255" eb="257">
      <t>カンロ</t>
    </rPh>
    <rPh sb="258" eb="260">
      <t>ユウセン</t>
    </rPh>
    <rPh sb="262" eb="264">
      <t>コウシン</t>
    </rPh>
    <phoneticPr fontId="4"/>
  </si>
  <si>
    <t>経営の健全性、効率性については概ね良好な状況であるものの、基幹浄水場の耐震化更新事業を加速化して実施しており、また近年の人件費上昇や物価高騰に伴い給水原価及び企業債対給水収益比率が高い水準となっており、今後も上昇が見込まれる。人口減少に伴う料金収入の減収が予測されるなか、長期的な資金計画の検証及び投資規模の適正化が必要不可欠である。また、事業を支える人材確保については、当面は人材育成に注力することで技術継承と事業継続を図る方針である。今後も経営戦略に基づき施設・財務・人材の各面から将来を見据えた効率的な事業運営を推進していく。</t>
    <rPh sb="43" eb="46">
      <t>カソクカ</t>
    </rPh>
    <rPh sb="48" eb="50">
      <t>ジッシ</t>
    </rPh>
    <rPh sb="57" eb="59">
      <t>キンネン</t>
    </rPh>
    <rPh sb="60" eb="63">
      <t>ジンケンヒ</t>
    </rPh>
    <rPh sb="63" eb="65">
      <t>ジョウショウ</t>
    </rPh>
    <rPh sb="66" eb="68">
      <t>ブッカ</t>
    </rPh>
    <rPh sb="68" eb="70">
      <t>コウトウ</t>
    </rPh>
    <rPh sb="73" eb="77">
      <t>キュウスイゲンカ</t>
    </rPh>
    <rPh sb="77" eb="78">
      <t>オヨ</t>
    </rPh>
    <rPh sb="79" eb="82">
      <t>キギョウサイ</t>
    </rPh>
    <rPh sb="82" eb="83">
      <t>タイ</t>
    </rPh>
    <rPh sb="83" eb="85">
      <t>キュウスイ</t>
    </rPh>
    <rPh sb="85" eb="87">
      <t>シュウエキ</t>
    </rPh>
    <rPh sb="87" eb="89">
      <t>ヒリツ</t>
    </rPh>
    <rPh sb="90" eb="91">
      <t>タカ</t>
    </rPh>
    <rPh sb="92" eb="94">
      <t>スイジュン</t>
    </rPh>
    <rPh sb="101" eb="103">
      <t>コンゴ</t>
    </rPh>
    <rPh sb="104" eb="106">
      <t>ジョウショウ</t>
    </rPh>
    <rPh sb="107" eb="109">
      <t>ミコ</t>
    </rPh>
    <rPh sb="113" eb="115">
      <t>ジンコウ</t>
    </rPh>
    <rPh sb="115" eb="117">
      <t>ゲンショウ</t>
    </rPh>
    <rPh sb="118" eb="119">
      <t>トモナ</t>
    </rPh>
    <rPh sb="140" eb="142">
      <t>シキン</t>
    </rPh>
    <rPh sb="154" eb="157">
      <t>テキセイカ</t>
    </rPh>
    <rPh sb="170" eb="172">
      <t>ジギョウ</t>
    </rPh>
    <rPh sb="173" eb="174">
      <t>ササ</t>
    </rPh>
    <rPh sb="176" eb="178">
      <t>ジンザイ</t>
    </rPh>
    <rPh sb="178" eb="180">
      <t>カクホ</t>
    </rPh>
    <rPh sb="186" eb="188">
      <t>トウメン</t>
    </rPh>
    <rPh sb="189" eb="193">
      <t>ジンザイイクセイ</t>
    </rPh>
    <rPh sb="194" eb="196">
      <t>チュウリョク</t>
    </rPh>
    <rPh sb="201" eb="205">
      <t>ギジュツケイショウ</t>
    </rPh>
    <rPh sb="206" eb="208">
      <t>ジギョウ</t>
    </rPh>
    <rPh sb="208" eb="210">
      <t>ケイゾク</t>
    </rPh>
    <rPh sb="211" eb="212">
      <t>ハカ</t>
    </rPh>
    <rPh sb="213" eb="215">
      <t>ホウシン</t>
    </rPh>
    <rPh sb="219" eb="221">
      <t>コンゴ</t>
    </rPh>
    <rPh sb="222" eb="224">
      <t>ケイエイ</t>
    </rPh>
    <rPh sb="224" eb="226">
      <t>センリャク</t>
    </rPh>
    <rPh sb="227" eb="228">
      <t>モト</t>
    </rPh>
    <rPh sb="230" eb="232">
      <t>シセツ</t>
    </rPh>
    <rPh sb="233" eb="235">
      <t>ザイム</t>
    </rPh>
    <rPh sb="236" eb="238">
      <t>ジンザイ</t>
    </rPh>
    <rPh sb="239" eb="241">
      <t>カクメン</t>
    </rPh>
    <rPh sb="243" eb="245">
      <t>ショウライ</t>
    </rPh>
    <rPh sb="246" eb="248">
      <t>ミス</t>
    </rPh>
    <rPh sb="250" eb="253">
      <t>コウリツテキ</t>
    </rPh>
    <rPh sb="254" eb="258">
      <t>ジギョウウンエイ</t>
    </rPh>
    <rPh sb="259" eb="261">
      <t>スイシン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</si>
</sst>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0.66</c:v>
                </c:pt>
                <c:pt idx="1">
                  <c:v>0.61</c:v>
                </c:pt>
                <c:pt idx="2">
                  <c:v>0.68</c:v>
                </c:pt>
                <c:pt idx="3">
                  <c:v>0.72</c:v>
                </c:pt>
                <c:pt idx="4">
                  <c:v>0.36</c:v>
                </c:pt>
              </c:numCache>
            </c:numRef>
          </c:val>
          <c:extLst>
            <c:ext xmlns:c16="http://schemas.microsoft.com/office/drawing/2014/chart" uri="{C3380CC4-5D6E-409C-BE32-E72D297353CC}">
              <c16:uniqueId val="{00000000-D799-4A6F-960A-90E32EEC2C98}"/>
            </c:ext>
          </c:extLst>
        </c:ser>
        <c:dLbls>
          <c:showLegendKey val="0"/>
          <c:showVal val="0"/>
          <c:showCatName val="0"/>
          <c:showSerName val="0"/>
          <c:showPercent val="0"/>
          <c:showBubbleSize val="0"/>
        </c:dLbls>
        <c:gapWidth val="150"/>
        <c:axId val="-27111952"/>
        <c:axId val="-2711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799-4A6F-960A-90E32EEC2C98}"/>
            </c:ext>
          </c:extLst>
        </c:ser>
        <c:dLbls>
          <c:showLegendKey val="0"/>
          <c:showVal val="0"/>
          <c:showCatName val="0"/>
          <c:showSerName val="0"/>
          <c:showPercent val="0"/>
          <c:showBubbleSize val="0"/>
        </c:dLbls>
        <c:marker val="1"/>
        <c:smooth val="0"/>
        <c:axId val="-27111952"/>
        <c:axId val="-27110320"/>
      </c:lineChart>
      <c:dateAx>
        <c:axId val="-27111952"/>
        <c:scaling>
          <c:orientation val="minMax"/>
        </c:scaling>
        <c:delete val="1"/>
        <c:axPos val="b"/>
        <c:numFmt formatCode="&quot;R&quot;yy" sourceLinked="1"/>
        <c:majorTickMark val="none"/>
        <c:minorTickMark val="none"/>
        <c:tickLblPos val="none"/>
        <c:crossAx val="-27110320"/>
        <c:crosses val="autoZero"/>
        <c:auto val="1"/>
        <c:lblOffset val="100"/>
        <c:baseTimeUnit val="years"/>
      </c:dateAx>
      <c:valAx>
        <c:axId val="-2711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67.89</c:v>
                </c:pt>
                <c:pt idx="1">
                  <c:v>65.680000000000007</c:v>
                </c:pt>
                <c:pt idx="2">
                  <c:v>66.12</c:v>
                </c:pt>
                <c:pt idx="3">
                  <c:v>65.67</c:v>
                </c:pt>
                <c:pt idx="4">
                  <c:v>66.069999999999993</c:v>
                </c:pt>
              </c:numCache>
            </c:numRef>
          </c:val>
          <c:extLst>
            <c:ext xmlns:c16="http://schemas.microsoft.com/office/drawing/2014/chart" uri="{C3380CC4-5D6E-409C-BE32-E72D297353CC}">
              <c16:uniqueId val="{00000000-60B4-44ED-863B-C2C7B3112E74}"/>
            </c:ext>
          </c:extLst>
        </c:ser>
        <c:dLbls>
          <c:showLegendKey val="0"/>
          <c:showVal val="0"/>
          <c:showCatName val="0"/>
          <c:showSerName val="0"/>
          <c:showPercent val="0"/>
          <c:showBubbleSize val="0"/>
        </c:dLbls>
        <c:gapWidth val="150"/>
        <c:axId val="-1836885504"/>
        <c:axId val="-1836894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0B4-44ED-863B-C2C7B3112E74}"/>
            </c:ext>
          </c:extLst>
        </c:ser>
        <c:dLbls>
          <c:showLegendKey val="0"/>
          <c:showVal val="0"/>
          <c:showCatName val="0"/>
          <c:showSerName val="0"/>
          <c:showPercent val="0"/>
          <c:showBubbleSize val="0"/>
        </c:dLbls>
        <c:marker val="1"/>
        <c:smooth val="0"/>
        <c:axId val="-1836885504"/>
        <c:axId val="-1836894752"/>
      </c:lineChart>
      <c:dateAx>
        <c:axId val="-1836885504"/>
        <c:scaling>
          <c:orientation val="minMax"/>
        </c:scaling>
        <c:delete val="1"/>
        <c:axPos val="b"/>
        <c:numFmt formatCode="&quot;R&quot;yy" sourceLinked="1"/>
        <c:majorTickMark val="none"/>
        <c:minorTickMark val="none"/>
        <c:tickLblPos val="none"/>
        <c:crossAx val="-1836894752"/>
        <c:crosses val="autoZero"/>
        <c:auto val="1"/>
        <c:lblOffset val="100"/>
        <c:baseTimeUnit val="years"/>
      </c:dateAx>
      <c:valAx>
        <c:axId val="-18368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88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90.43</c:v>
                </c:pt>
                <c:pt idx="1">
                  <c:v>93.6</c:v>
                </c:pt>
                <c:pt idx="2">
                  <c:v>93.46</c:v>
                </c:pt>
                <c:pt idx="3">
                  <c:v>93.06</c:v>
                </c:pt>
                <c:pt idx="4">
                  <c:v>93.64</c:v>
                </c:pt>
              </c:numCache>
            </c:numRef>
          </c:val>
          <c:extLst>
            <c:ext xmlns:c16="http://schemas.microsoft.com/office/drawing/2014/chart" uri="{C3380CC4-5D6E-409C-BE32-E72D297353CC}">
              <c16:uniqueId val="{00000000-8858-412E-A693-156BA2BB2008}"/>
            </c:ext>
          </c:extLst>
        </c:ser>
        <c:dLbls>
          <c:showLegendKey val="0"/>
          <c:showVal val="0"/>
          <c:showCatName val="0"/>
          <c:showSerName val="0"/>
          <c:showPercent val="0"/>
          <c:showBubbleSize val="0"/>
        </c:dLbls>
        <c:gapWidth val="150"/>
        <c:axId val="-1836881696"/>
        <c:axId val="-183689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8858-412E-A693-156BA2BB2008}"/>
            </c:ext>
          </c:extLst>
        </c:ser>
        <c:dLbls>
          <c:showLegendKey val="0"/>
          <c:showVal val="0"/>
          <c:showCatName val="0"/>
          <c:showSerName val="0"/>
          <c:showPercent val="0"/>
          <c:showBubbleSize val="0"/>
        </c:dLbls>
        <c:marker val="1"/>
        <c:smooth val="0"/>
        <c:axId val="-1836881696"/>
        <c:axId val="-1836896384"/>
      </c:lineChart>
      <c:dateAx>
        <c:axId val="-1836881696"/>
        <c:scaling>
          <c:orientation val="minMax"/>
        </c:scaling>
        <c:delete val="1"/>
        <c:axPos val="b"/>
        <c:numFmt formatCode="&quot;R&quot;yy" sourceLinked="1"/>
        <c:majorTickMark val="none"/>
        <c:minorTickMark val="none"/>
        <c:tickLblPos val="none"/>
        <c:crossAx val="-1836896384"/>
        <c:crosses val="autoZero"/>
        <c:auto val="1"/>
        <c:lblOffset val="100"/>
        <c:baseTimeUnit val="years"/>
      </c:dateAx>
      <c:valAx>
        <c:axId val="-18368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8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122.21</c:v>
                </c:pt>
                <c:pt idx="1">
                  <c:v>122.94</c:v>
                </c:pt>
                <c:pt idx="2">
                  <c:v>119.82</c:v>
                </c:pt>
                <c:pt idx="3">
                  <c:v>115.23</c:v>
                </c:pt>
                <c:pt idx="4">
                  <c:v>110.55</c:v>
                </c:pt>
              </c:numCache>
            </c:numRef>
          </c:val>
          <c:extLst>
            <c:ext xmlns:c16="http://schemas.microsoft.com/office/drawing/2014/chart" uri="{C3380CC4-5D6E-409C-BE32-E72D297353CC}">
              <c16:uniqueId val="{00000000-BA9B-4432-8180-56B016E7C361}"/>
            </c:ext>
          </c:extLst>
        </c:ser>
        <c:dLbls>
          <c:showLegendKey val="0"/>
          <c:showVal val="0"/>
          <c:showCatName val="0"/>
          <c:showSerName val="0"/>
          <c:showPercent val="0"/>
          <c:showBubbleSize val="0"/>
        </c:dLbls>
        <c:gapWidth val="150"/>
        <c:axId val="-27113040"/>
        <c:axId val="-2711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A9B-4432-8180-56B016E7C361}"/>
            </c:ext>
          </c:extLst>
        </c:ser>
        <c:dLbls>
          <c:showLegendKey val="0"/>
          <c:showVal val="0"/>
          <c:showCatName val="0"/>
          <c:showSerName val="0"/>
          <c:showPercent val="0"/>
          <c:showBubbleSize val="0"/>
        </c:dLbls>
        <c:marker val="1"/>
        <c:smooth val="0"/>
        <c:axId val="-27113040"/>
        <c:axId val="-27116304"/>
      </c:lineChart>
      <c:dateAx>
        <c:axId val="-27113040"/>
        <c:scaling>
          <c:orientation val="minMax"/>
        </c:scaling>
        <c:delete val="1"/>
        <c:axPos val="b"/>
        <c:numFmt formatCode="&quot;R&quot;yy" sourceLinked="1"/>
        <c:majorTickMark val="none"/>
        <c:minorTickMark val="none"/>
        <c:tickLblPos val="none"/>
        <c:crossAx val="-27116304"/>
        <c:crosses val="autoZero"/>
        <c:auto val="1"/>
        <c:lblOffset val="100"/>
        <c:baseTimeUnit val="years"/>
      </c:dateAx>
      <c:valAx>
        <c:axId val="-271163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11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41.47</c:v>
                </c:pt>
                <c:pt idx="1">
                  <c:v>42.55</c:v>
                </c:pt>
                <c:pt idx="2">
                  <c:v>41.37</c:v>
                </c:pt>
                <c:pt idx="3">
                  <c:v>40.92</c:v>
                </c:pt>
                <c:pt idx="4">
                  <c:v>41.96</c:v>
                </c:pt>
              </c:numCache>
            </c:numRef>
          </c:val>
          <c:extLst>
            <c:ext xmlns:c16="http://schemas.microsoft.com/office/drawing/2014/chart" uri="{C3380CC4-5D6E-409C-BE32-E72D297353CC}">
              <c16:uniqueId val="{00000000-638B-4EA2-87BD-E81689C53203}"/>
            </c:ext>
          </c:extLst>
        </c:ser>
        <c:dLbls>
          <c:showLegendKey val="0"/>
          <c:showVal val="0"/>
          <c:showCatName val="0"/>
          <c:showSerName val="0"/>
          <c:showPercent val="0"/>
          <c:showBubbleSize val="0"/>
        </c:dLbls>
        <c:gapWidth val="150"/>
        <c:axId val="-27114672"/>
        <c:axId val="-2711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638B-4EA2-87BD-E81689C53203}"/>
            </c:ext>
          </c:extLst>
        </c:ser>
        <c:dLbls>
          <c:showLegendKey val="0"/>
          <c:showVal val="0"/>
          <c:showCatName val="0"/>
          <c:showSerName val="0"/>
          <c:showPercent val="0"/>
          <c:showBubbleSize val="0"/>
        </c:dLbls>
        <c:marker val="1"/>
        <c:smooth val="0"/>
        <c:axId val="-27114672"/>
        <c:axId val="-27114128"/>
      </c:lineChart>
      <c:dateAx>
        <c:axId val="-27114672"/>
        <c:scaling>
          <c:orientation val="minMax"/>
        </c:scaling>
        <c:delete val="1"/>
        <c:axPos val="b"/>
        <c:numFmt formatCode="&quot;R&quot;yy" sourceLinked="1"/>
        <c:majorTickMark val="none"/>
        <c:minorTickMark val="none"/>
        <c:tickLblPos val="none"/>
        <c:crossAx val="-27114128"/>
        <c:crosses val="autoZero"/>
        <c:auto val="1"/>
        <c:lblOffset val="100"/>
        <c:baseTimeUnit val="years"/>
      </c:dateAx>
      <c:valAx>
        <c:axId val="-2711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1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5.13</c:v>
                </c:pt>
                <c:pt idx="1">
                  <c:v>4.59</c:v>
                </c:pt>
                <c:pt idx="2">
                  <c:v>5.65</c:v>
                </c:pt>
                <c:pt idx="3">
                  <c:v>8.1</c:v>
                </c:pt>
                <c:pt idx="4">
                  <c:v>7.88</c:v>
                </c:pt>
              </c:numCache>
            </c:numRef>
          </c:val>
          <c:extLst>
            <c:ext xmlns:c16="http://schemas.microsoft.com/office/drawing/2014/chart" uri="{C3380CC4-5D6E-409C-BE32-E72D297353CC}">
              <c16:uniqueId val="{00000000-9832-49BC-B8D9-E7123CC3C14B}"/>
            </c:ext>
          </c:extLst>
        </c:ser>
        <c:dLbls>
          <c:showLegendKey val="0"/>
          <c:showVal val="0"/>
          <c:showCatName val="0"/>
          <c:showSerName val="0"/>
          <c:showPercent val="0"/>
          <c:showBubbleSize val="0"/>
        </c:dLbls>
        <c:gapWidth val="150"/>
        <c:axId val="-119949840"/>
        <c:axId val="-11994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832-49BC-B8D9-E7123CC3C14B}"/>
            </c:ext>
          </c:extLst>
        </c:ser>
        <c:dLbls>
          <c:showLegendKey val="0"/>
          <c:showVal val="0"/>
          <c:showCatName val="0"/>
          <c:showSerName val="0"/>
          <c:showPercent val="0"/>
          <c:showBubbleSize val="0"/>
        </c:dLbls>
        <c:marker val="1"/>
        <c:smooth val="0"/>
        <c:axId val="-119949840"/>
        <c:axId val="-119948208"/>
      </c:lineChart>
      <c:dateAx>
        <c:axId val="-119949840"/>
        <c:scaling>
          <c:orientation val="minMax"/>
        </c:scaling>
        <c:delete val="1"/>
        <c:axPos val="b"/>
        <c:numFmt formatCode="&quot;R&quot;yy" sourceLinked="1"/>
        <c:majorTickMark val="none"/>
        <c:minorTickMark val="none"/>
        <c:tickLblPos val="none"/>
        <c:crossAx val="-119948208"/>
        <c:crosses val="autoZero"/>
        <c:auto val="1"/>
        <c:lblOffset val="100"/>
        <c:baseTimeUnit val="years"/>
      </c:dateAx>
      <c:valAx>
        <c:axId val="-11994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4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53-47C0-8BC3-A996A3529A50}"/>
            </c:ext>
          </c:extLst>
        </c:ser>
        <c:dLbls>
          <c:showLegendKey val="0"/>
          <c:showVal val="0"/>
          <c:showCatName val="0"/>
          <c:showSerName val="0"/>
          <c:showPercent val="0"/>
          <c:showBubbleSize val="0"/>
        </c:dLbls>
        <c:gapWidth val="150"/>
        <c:axId val="-1871454976"/>
        <c:axId val="-187145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6D53-47C0-8BC3-A996A3529A50}"/>
            </c:ext>
          </c:extLst>
        </c:ser>
        <c:dLbls>
          <c:showLegendKey val="0"/>
          <c:showVal val="0"/>
          <c:showCatName val="0"/>
          <c:showSerName val="0"/>
          <c:showPercent val="0"/>
          <c:showBubbleSize val="0"/>
        </c:dLbls>
        <c:marker val="1"/>
        <c:smooth val="0"/>
        <c:axId val="-1871454976"/>
        <c:axId val="-1871455520"/>
      </c:lineChart>
      <c:dateAx>
        <c:axId val="-1871454976"/>
        <c:scaling>
          <c:orientation val="minMax"/>
        </c:scaling>
        <c:delete val="1"/>
        <c:axPos val="b"/>
        <c:numFmt formatCode="&quot;R&quot;yy" sourceLinked="1"/>
        <c:majorTickMark val="none"/>
        <c:minorTickMark val="none"/>
        <c:tickLblPos val="none"/>
        <c:crossAx val="-1871455520"/>
        <c:crosses val="autoZero"/>
        <c:auto val="1"/>
        <c:lblOffset val="100"/>
        <c:baseTimeUnit val="years"/>
      </c:dateAx>
      <c:valAx>
        <c:axId val="-1871455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145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203.02</c:v>
                </c:pt>
                <c:pt idx="1">
                  <c:v>197.9</c:v>
                </c:pt>
                <c:pt idx="2">
                  <c:v>272.49</c:v>
                </c:pt>
                <c:pt idx="3">
                  <c:v>320.07</c:v>
                </c:pt>
                <c:pt idx="4">
                  <c:v>293.18</c:v>
                </c:pt>
              </c:numCache>
            </c:numRef>
          </c:val>
          <c:extLst>
            <c:ext xmlns:c16="http://schemas.microsoft.com/office/drawing/2014/chart" uri="{C3380CC4-5D6E-409C-BE32-E72D297353CC}">
              <c16:uniqueId val="{00000000-D5EB-4B10-8AF7-9D33226AAD51}"/>
            </c:ext>
          </c:extLst>
        </c:ser>
        <c:dLbls>
          <c:showLegendKey val="0"/>
          <c:showVal val="0"/>
          <c:showCatName val="0"/>
          <c:showSerName val="0"/>
          <c:showPercent val="0"/>
          <c:showBubbleSize val="0"/>
        </c:dLbls>
        <c:gapWidth val="150"/>
        <c:axId val="-1871466400"/>
        <c:axId val="-1881963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D5EB-4B10-8AF7-9D33226AAD51}"/>
            </c:ext>
          </c:extLst>
        </c:ser>
        <c:dLbls>
          <c:showLegendKey val="0"/>
          <c:showVal val="0"/>
          <c:showCatName val="0"/>
          <c:showSerName val="0"/>
          <c:showPercent val="0"/>
          <c:showBubbleSize val="0"/>
        </c:dLbls>
        <c:marker val="1"/>
        <c:smooth val="0"/>
        <c:axId val="-1871466400"/>
        <c:axId val="-1881963312"/>
      </c:lineChart>
      <c:dateAx>
        <c:axId val="-1871466400"/>
        <c:scaling>
          <c:orientation val="minMax"/>
        </c:scaling>
        <c:delete val="1"/>
        <c:axPos val="b"/>
        <c:numFmt formatCode="&quot;R&quot;yy" sourceLinked="1"/>
        <c:majorTickMark val="none"/>
        <c:minorTickMark val="none"/>
        <c:tickLblPos val="none"/>
        <c:crossAx val="-1881963312"/>
        <c:crosses val="autoZero"/>
        <c:auto val="1"/>
        <c:lblOffset val="100"/>
        <c:baseTimeUnit val="years"/>
      </c:dateAx>
      <c:valAx>
        <c:axId val="-18819633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7146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415.86</c:v>
                </c:pt>
                <c:pt idx="1">
                  <c:v>430.04</c:v>
                </c:pt>
                <c:pt idx="2">
                  <c:v>482.67</c:v>
                </c:pt>
                <c:pt idx="3">
                  <c:v>514.36</c:v>
                </c:pt>
                <c:pt idx="4">
                  <c:v>563.33000000000004</c:v>
                </c:pt>
              </c:numCache>
            </c:numRef>
          </c:val>
          <c:extLst>
            <c:ext xmlns:c16="http://schemas.microsoft.com/office/drawing/2014/chart" uri="{C3380CC4-5D6E-409C-BE32-E72D297353CC}">
              <c16:uniqueId val="{00000000-E685-4EBC-85A4-8F8DBF3E25AA}"/>
            </c:ext>
          </c:extLst>
        </c:ser>
        <c:dLbls>
          <c:showLegendKey val="0"/>
          <c:showVal val="0"/>
          <c:showCatName val="0"/>
          <c:showSerName val="0"/>
          <c:showPercent val="0"/>
          <c:showBubbleSize val="0"/>
        </c:dLbls>
        <c:gapWidth val="150"/>
        <c:axId val="-1881975280"/>
        <c:axId val="-120256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E685-4EBC-85A4-8F8DBF3E25AA}"/>
            </c:ext>
          </c:extLst>
        </c:ser>
        <c:dLbls>
          <c:showLegendKey val="0"/>
          <c:showVal val="0"/>
          <c:showCatName val="0"/>
          <c:showSerName val="0"/>
          <c:showPercent val="0"/>
          <c:showBubbleSize val="0"/>
        </c:dLbls>
        <c:marker val="1"/>
        <c:smooth val="0"/>
        <c:axId val="-1881975280"/>
        <c:axId val="-120256592"/>
      </c:lineChart>
      <c:dateAx>
        <c:axId val="-1881975280"/>
        <c:scaling>
          <c:orientation val="minMax"/>
        </c:scaling>
        <c:delete val="1"/>
        <c:axPos val="b"/>
        <c:numFmt formatCode="&quot;R&quot;yy" sourceLinked="1"/>
        <c:majorTickMark val="none"/>
        <c:minorTickMark val="none"/>
        <c:tickLblPos val="none"/>
        <c:crossAx val="-120256592"/>
        <c:crosses val="autoZero"/>
        <c:auto val="1"/>
        <c:lblOffset val="100"/>
        <c:baseTimeUnit val="years"/>
      </c:dateAx>
      <c:valAx>
        <c:axId val="-120256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8197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115.33</c:v>
                </c:pt>
                <c:pt idx="1">
                  <c:v>115.73</c:v>
                </c:pt>
                <c:pt idx="2">
                  <c:v>112.75</c:v>
                </c:pt>
                <c:pt idx="3">
                  <c:v>107.35</c:v>
                </c:pt>
                <c:pt idx="4">
                  <c:v>103.37</c:v>
                </c:pt>
              </c:numCache>
            </c:numRef>
          </c:val>
          <c:extLst>
            <c:ext xmlns:c16="http://schemas.microsoft.com/office/drawing/2014/chart" uri="{C3380CC4-5D6E-409C-BE32-E72D297353CC}">
              <c16:uniqueId val="{00000000-BBE6-47C2-8F03-90D147E8BB0E}"/>
            </c:ext>
          </c:extLst>
        </c:ser>
        <c:dLbls>
          <c:showLegendKey val="0"/>
          <c:showVal val="0"/>
          <c:showCatName val="0"/>
          <c:showSerName val="0"/>
          <c:showPercent val="0"/>
          <c:showBubbleSize val="0"/>
        </c:dLbls>
        <c:gapWidth val="150"/>
        <c:axId val="-1836888768"/>
        <c:axId val="-183689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BBE6-47C2-8F03-90D147E8BB0E}"/>
            </c:ext>
          </c:extLst>
        </c:ser>
        <c:dLbls>
          <c:showLegendKey val="0"/>
          <c:showVal val="0"/>
          <c:showCatName val="0"/>
          <c:showSerName val="0"/>
          <c:showPercent val="0"/>
          <c:showBubbleSize val="0"/>
        </c:dLbls>
        <c:marker val="1"/>
        <c:smooth val="0"/>
        <c:axId val="-1836888768"/>
        <c:axId val="-1836893120"/>
      </c:lineChart>
      <c:dateAx>
        <c:axId val="-1836888768"/>
        <c:scaling>
          <c:orientation val="minMax"/>
        </c:scaling>
        <c:delete val="1"/>
        <c:axPos val="b"/>
        <c:numFmt formatCode="&quot;R&quot;yy" sourceLinked="1"/>
        <c:majorTickMark val="none"/>
        <c:minorTickMark val="none"/>
        <c:tickLblPos val="none"/>
        <c:crossAx val="-1836893120"/>
        <c:crosses val="autoZero"/>
        <c:auto val="1"/>
        <c:lblOffset val="100"/>
        <c:baseTimeUnit val="years"/>
      </c:dateAx>
      <c:valAx>
        <c:axId val="-183689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8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173.27</c:v>
                </c:pt>
                <c:pt idx="1">
                  <c:v>173.13</c:v>
                </c:pt>
                <c:pt idx="2">
                  <c:v>179.03</c:v>
                </c:pt>
                <c:pt idx="3">
                  <c:v>188.54</c:v>
                </c:pt>
                <c:pt idx="4">
                  <c:v>196</c:v>
                </c:pt>
              </c:numCache>
            </c:numRef>
          </c:val>
          <c:extLst>
            <c:ext xmlns:c16="http://schemas.microsoft.com/office/drawing/2014/chart" uri="{C3380CC4-5D6E-409C-BE32-E72D297353CC}">
              <c16:uniqueId val="{00000000-F286-4C89-9602-2888BE46EC1D}"/>
            </c:ext>
          </c:extLst>
        </c:ser>
        <c:dLbls>
          <c:showLegendKey val="0"/>
          <c:showVal val="0"/>
          <c:showCatName val="0"/>
          <c:showSerName val="0"/>
          <c:showPercent val="0"/>
          <c:showBubbleSize val="0"/>
        </c:dLbls>
        <c:gapWidth val="150"/>
        <c:axId val="-1836893664"/>
        <c:axId val="-183688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286-4C89-9602-2888BE46EC1D}"/>
            </c:ext>
          </c:extLst>
        </c:ser>
        <c:dLbls>
          <c:showLegendKey val="0"/>
          <c:showVal val="0"/>
          <c:showCatName val="0"/>
          <c:showSerName val="0"/>
          <c:showPercent val="0"/>
          <c:showBubbleSize val="0"/>
        </c:dLbls>
        <c:marker val="1"/>
        <c:smooth val="0"/>
        <c:axId val="-1836893664"/>
        <c:axId val="-1836888224"/>
      </c:lineChart>
      <c:dateAx>
        <c:axId val="-1836893664"/>
        <c:scaling>
          <c:orientation val="minMax"/>
        </c:scaling>
        <c:delete val="1"/>
        <c:axPos val="b"/>
        <c:numFmt formatCode="&quot;R&quot;yy" sourceLinked="1"/>
        <c:majorTickMark val="none"/>
        <c:minorTickMark val="none"/>
        <c:tickLblPos val="none"/>
        <c:crossAx val="-1836888224"/>
        <c:crosses val="autoZero"/>
        <c:auto val="1"/>
        <c:lblOffset val="100"/>
        <c:baseTimeUnit val="years"/>
      </c:dateAx>
      <c:valAx>
        <c:axId val="-183688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689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大分県　中津市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81524</v>
      </c>
      <c r="AM8" s="44"/>
      <c r="AN8" s="44"/>
      <c r="AO8" s="44"/>
      <c r="AP8" s="44"/>
      <c r="AQ8" s="44"/>
      <c r="AR8" s="44"/>
      <c r="AS8" s="44"/>
      <c r="AT8" s="45">
        <f>データ!$S$6</f>
        <v>491.44</v>
      </c>
      <c r="AU8" s="46"/>
      <c r="AV8" s="46"/>
      <c r="AW8" s="46"/>
      <c r="AX8" s="46"/>
      <c r="AY8" s="46"/>
      <c r="AZ8" s="46"/>
      <c r="BA8" s="46"/>
      <c r="BB8" s="47">
        <f>データ!$T$6</f>
        <v>165.89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65.67</v>
      </c>
      <c r="J10" s="46"/>
      <c r="K10" s="46"/>
      <c r="L10" s="46"/>
      <c r="M10" s="46"/>
      <c r="N10" s="46"/>
      <c r="O10" s="80"/>
      <c r="P10" s="47">
        <f>データ!$P$6</f>
        <v>86.65</v>
      </c>
      <c r="Q10" s="47"/>
      <c r="R10" s="47"/>
      <c r="S10" s="47"/>
      <c r="T10" s="47"/>
      <c r="U10" s="47"/>
      <c r="V10" s="47"/>
      <c r="W10" s="44">
        <f>データ!$Q$6</f>
        <v>3755</v>
      </c>
      <c r="X10" s="44"/>
      <c r="Y10" s="44"/>
      <c r="Z10" s="44"/>
      <c r="AA10" s="44"/>
      <c r="AB10" s="44"/>
      <c r="AC10" s="44"/>
      <c r="AD10" s="2"/>
      <c r="AE10" s="2"/>
      <c r="AF10" s="2"/>
      <c r="AG10" s="2"/>
      <c r="AH10" s="2"/>
      <c r="AI10" s="2"/>
      <c r="AJ10" s="2"/>
      <c r="AK10" s="2"/>
      <c r="AL10" s="44">
        <f>データ!$U$6</f>
        <v>70308</v>
      </c>
      <c r="AM10" s="44"/>
      <c r="AN10" s="44"/>
      <c r="AO10" s="44"/>
      <c r="AP10" s="44"/>
      <c r="AQ10" s="44"/>
      <c r="AR10" s="44"/>
      <c r="AS10" s="44"/>
      <c r="AT10" s="45">
        <f>データ!$V$6</f>
        <v>65.5</v>
      </c>
      <c r="AU10" s="46"/>
      <c r="AV10" s="46"/>
      <c r="AW10" s="46"/>
      <c r="AX10" s="46"/>
      <c r="AY10" s="46"/>
      <c r="AZ10" s="46"/>
      <c r="BA10" s="46"/>
      <c r="BB10" s="47">
        <f>データ!$W$6</f>
        <v>1073.4000000000001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113</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Gp/ISyj2a4fOiuwa/1pfjQer7tBfH8IgNPPRc9ikGM2KXiHHxyJWTAwXitbBWqasr79+2rRjCgpNDzms/7Rnig==" saltValue="bgS3S6DCA8wibTbji8Lsp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442038</v>
      </c>
      <c r="D6" s="20">
        <f t="shared" si="3"/>
        <v>46</v>
      </c>
      <c r="E6" s="20">
        <f t="shared" si="3"/>
        <v>1</v>
      </c>
      <c r="F6" s="20">
        <f t="shared" si="3"/>
        <v>0</v>
      </c>
      <c r="G6" s="20">
        <f t="shared" si="3"/>
        <v>1</v>
      </c>
      <c r="H6" s="20" t="str">
        <f t="shared" si="3"/>
        <v>大分県　中津市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65.67</v>
      </c>
      <c r="P6" s="21">
        <f t="shared" si="3"/>
        <v>86.65</v>
      </c>
      <c r="Q6" s="21">
        <f t="shared" si="3"/>
        <v>3755</v>
      </c>
      <c r="R6" s="21">
        <f t="shared" si="3"/>
        <v>81524</v>
      </c>
      <c r="S6" s="21">
        <f t="shared" si="3"/>
        <v>491.44</v>
      </c>
      <c r="T6" s="21">
        <f t="shared" si="3"/>
        <v>165.89</v>
      </c>
      <c r="U6" s="21">
        <f t="shared" si="3"/>
        <v>70308</v>
      </c>
      <c r="V6" s="21">
        <f t="shared" si="3"/>
        <v>65.5</v>
      </c>
      <c r="W6" s="21">
        <f t="shared" si="3"/>
        <v>1073.4000000000001</v>
      </c>
      <c r="X6" s="22">
        <f>IF(X7="",NA(),X7)</f>
        <v>122.21</v>
      </c>
      <c r="Y6" s="22">
        <f t="shared" ref="Y6:AG6" si="4">IF(Y7="",NA(),Y7)</f>
        <v>122.94</v>
      </c>
      <c r="Z6" s="22">
        <f t="shared" si="4"/>
        <v>119.82</v>
      </c>
      <c r="AA6" s="22">
        <f t="shared" si="4"/>
        <v>115.23</v>
      </c>
      <c r="AB6" s="22">
        <f t="shared" si="4"/>
        <v>110.55</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203.02</v>
      </c>
      <c r="AU6" s="22">
        <f t="shared" ref="AU6:BC6" si="6">IF(AU7="",NA(),AU7)</f>
        <v>197.9</v>
      </c>
      <c r="AV6" s="22">
        <f t="shared" si="6"/>
        <v>272.49</v>
      </c>
      <c r="AW6" s="22">
        <f t="shared" si="6"/>
        <v>320.07</v>
      </c>
      <c r="AX6" s="22">
        <f t="shared" si="6"/>
        <v>293.18</v>
      </c>
      <c r="AY6" s="22">
        <f t="shared" si="6"/>
        <v>350.79</v>
      </c>
      <c r="AZ6" s="22">
        <f t="shared" si="6"/>
        <v>354.57</v>
      </c>
      <c r="BA6" s="22">
        <f t="shared" si="6"/>
        <v>357.74</v>
      </c>
      <c r="BB6" s="22">
        <f t="shared" si="6"/>
        <v>344.88</v>
      </c>
      <c r="BC6" s="22">
        <f t="shared" si="6"/>
        <v>326.02</v>
      </c>
      <c r="BD6" s="21" t="str">
        <f>IF(BD7="","",IF(BD7="-","【-】","【"&amp;SUBSTITUTE(TEXT(BD7,"#,##0.00"),"-","△")&amp;"】"))</f>
        <v>【239.69】</v>
      </c>
      <c r="BE6" s="22">
        <f>IF(BE7="",NA(),BE7)</f>
        <v>415.86</v>
      </c>
      <c r="BF6" s="22">
        <f t="shared" ref="BF6:BN6" si="7">IF(BF7="",NA(),BF7)</f>
        <v>430.04</v>
      </c>
      <c r="BG6" s="22">
        <f t="shared" si="7"/>
        <v>482.67</v>
      </c>
      <c r="BH6" s="22">
        <f t="shared" si="7"/>
        <v>514.36</v>
      </c>
      <c r="BI6" s="22">
        <f t="shared" si="7"/>
        <v>563.33000000000004</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115.33</v>
      </c>
      <c r="BQ6" s="22">
        <f t="shared" ref="BQ6:BY6" si="8">IF(BQ7="",NA(),BQ7)</f>
        <v>115.73</v>
      </c>
      <c r="BR6" s="22">
        <f t="shared" si="8"/>
        <v>112.75</v>
      </c>
      <c r="BS6" s="22">
        <f t="shared" si="8"/>
        <v>107.35</v>
      </c>
      <c r="BT6" s="22">
        <f t="shared" si="8"/>
        <v>103.37</v>
      </c>
      <c r="BU6" s="22">
        <f t="shared" si="8"/>
        <v>100.85</v>
      </c>
      <c r="BV6" s="22">
        <f t="shared" si="8"/>
        <v>103.79</v>
      </c>
      <c r="BW6" s="22">
        <f t="shared" si="8"/>
        <v>98.3</v>
      </c>
      <c r="BX6" s="22">
        <f t="shared" si="8"/>
        <v>98.89</v>
      </c>
      <c r="BY6" s="22">
        <f t="shared" si="8"/>
        <v>99.25</v>
      </c>
      <c r="BZ6" s="21" t="str">
        <f>IF(BZ7="","",IF(BZ7="-","【-】","【"&amp;SUBSTITUTE(TEXT(BZ7,"#,##0.00"),"-","△")&amp;"】"))</f>
        <v>【97.59】</v>
      </c>
      <c r="CA6" s="22">
        <f>IF(CA7="",NA(),CA7)</f>
        <v>173.27</v>
      </c>
      <c r="CB6" s="22">
        <f t="shared" ref="CB6:CJ6" si="9">IF(CB7="",NA(),CB7)</f>
        <v>173.13</v>
      </c>
      <c r="CC6" s="22">
        <f t="shared" si="9"/>
        <v>179.03</v>
      </c>
      <c r="CD6" s="22">
        <f t="shared" si="9"/>
        <v>188.54</v>
      </c>
      <c r="CE6" s="22">
        <f t="shared" si="9"/>
        <v>196</v>
      </c>
      <c r="CF6" s="22">
        <f t="shared" si="9"/>
        <v>167.1</v>
      </c>
      <c r="CG6" s="22">
        <f t="shared" si="9"/>
        <v>167.86</v>
      </c>
      <c r="CH6" s="22">
        <f t="shared" si="9"/>
        <v>173.68</v>
      </c>
      <c r="CI6" s="22">
        <f t="shared" si="9"/>
        <v>174.52</v>
      </c>
      <c r="CJ6" s="22">
        <f t="shared" si="9"/>
        <v>178.92</v>
      </c>
      <c r="CK6" s="21" t="str">
        <f>IF(CK7="","",IF(CK7="-","【-】","【"&amp;SUBSTITUTE(TEXT(CK7,"#,##0.00"),"-","△")&amp;"】"))</f>
        <v>【181.66】</v>
      </c>
      <c r="CL6" s="22">
        <f>IF(CL7="",NA(),CL7)</f>
        <v>67.89</v>
      </c>
      <c r="CM6" s="22">
        <f t="shared" ref="CM6:CU6" si="10">IF(CM7="",NA(),CM7)</f>
        <v>65.680000000000007</v>
      </c>
      <c r="CN6" s="22">
        <f t="shared" si="10"/>
        <v>66.12</v>
      </c>
      <c r="CO6" s="22">
        <f t="shared" si="10"/>
        <v>65.67</v>
      </c>
      <c r="CP6" s="22">
        <f t="shared" si="10"/>
        <v>66.069999999999993</v>
      </c>
      <c r="CQ6" s="22">
        <f t="shared" si="10"/>
        <v>59.91</v>
      </c>
      <c r="CR6" s="22">
        <f t="shared" si="10"/>
        <v>59.4</v>
      </c>
      <c r="CS6" s="22">
        <f t="shared" si="10"/>
        <v>59.24</v>
      </c>
      <c r="CT6" s="22">
        <f t="shared" si="10"/>
        <v>58.77</v>
      </c>
      <c r="CU6" s="22">
        <f t="shared" si="10"/>
        <v>59.17</v>
      </c>
      <c r="CV6" s="21" t="str">
        <f>IF(CV7="","",IF(CV7="-","【-】","【"&amp;SUBSTITUTE(TEXT(CV7,"#,##0.00"),"-","△")&amp;"】"))</f>
        <v>【60.21】</v>
      </c>
      <c r="CW6" s="22">
        <f>IF(CW7="",NA(),CW7)</f>
        <v>90.43</v>
      </c>
      <c r="CX6" s="22">
        <f t="shared" ref="CX6:DF6" si="11">IF(CX7="",NA(),CX7)</f>
        <v>93.6</v>
      </c>
      <c r="CY6" s="22">
        <f t="shared" si="11"/>
        <v>93.46</v>
      </c>
      <c r="CZ6" s="22">
        <f t="shared" si="11"/>
        <v>93.06</v>
      </c>
      <c r="DA6" s="22">
        <f t="shared" si="11"/>
        <v>93.64</v>
      </c>
      <c r="DB6" s="22">
        <f t="shared" si="11"/>
        <v>87.26</v>
      </c>
      <c r="DC6" s="22">
        <f t="shared" si="11"/>
        <v>87.57</v>
      </c>
      <c r="DD6" s="22">
        <f t="shared" si="11"/>
        <v>87.26</v>
      </c>
      <c r="DE6" s="22">
        <f t="shared" si="11"/>
        <v>86.95</v>
      </c>
      <c r="DF6" s="22">
        <f t="shared" si="11"/>
        <v>86.58</v>
      </c>
      <c r="DG6" s="21" t="str">
        <f>IF(DG7="","",IF(DG7="-","【-】","【"&amp;SUBSTITUTE(TEXT(DG7,"#,##0.00"),"-","△")&amp;"】"))</f>
        <v>【89.21】</v>
      </c>
      <c r="DH6" s="22">
        <f>IF(DH7="",NA(),DH7)</f>
        <v>41.47</v>
      </c>
      <c r="DI6" s="22">
        <f t="shared" ref="DI6:DQ6" si="12">IF(DI7="",NA(),DI7)</f>
        <v>42.55</v>
      </c>
      <c r="DJ6" s="22">
        <f t="shared" si="12"/>
        <v>41.37</v>
      </c>
      <c r="DK6" s="22">
        <f t="shared" si="12"/>
        <v>40.92</v>
      </c>
      <c r="DL6" s="22">
        <f t="shared" si="12"/>
        <v>41.96</v>
      </c>
      <c r="DM6" s="22">
        <f t="shared" si="12"/>
        <v>49.2</v>
      </c>
      <c r="DN6" s="22">
        <f t="shared" si="12"/>
        <v>50.01</v>
      </c>
      <c r="DO6" s="22">
        <f t="shared" si="12"/>
        <v>50.99</v>
      </c>
      <c r="DP6" s="22">
        <f t="shared" si="12"/>
        <v>51.79</v>
      </c>
      <c r="DQ6" s="22">
        <f t="shared" si="12"/>
        <v>52.02</v>
      </c>
      <c r="DR6" s="21" t="str">
        <f>IF(DR7="","",IF(DR7="-","【-】","【"&amp;SUBSTITUTE(TEXT(DR7,"#,##0.00"),"-","△")&amp;"】"))</f>
        <v>【52.41】</v>
      </c>
      <c r="DS6" s="22">
        <f>IF(DS7="",NA(),DS7)</f>
        <v>5.13</v>
      </c>
      <c r="DT6" s="22">
        <f t="shared" ref="DT6:EB6" si="13">IF(DT7="",NA(),DT7)</f>
        <v>4.59</v>
      </c>
      <c r="DU6" s="22">
        <f t="shared" si="13"/>
        <v>5.65</v>
      </c>
      <c r="DV6" s="22">
        <f t="shared" si="13"/>
        <v>8.1</v>
      </c>
      <c r="DW6" s="22">
        <f t="shared" si="13"/>
        <v>7.88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0.66</v>
      </c>
      <c r="EE6" s="22">
        <f t="shared" ref="EE6:EM6" si="14">IF(EE7="",NA(),EE7)</f>
        <v>0.61</v>
      </c>
      <c r="EF6" s="22">
        <f t="shared" si="14"/>
        <v>0.68</v>
      </c>
      <c r="EG6" s="22">
        <f t="shared" si="14"/>
        <v>0.72</v>
      </c>
      <c r="EH6" s="22">
        <f t="shared" si="14"/>
        <v>0.36</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442038</v>
      </c>
      <c r="D7" s="24">
        <v>46</v>
      </c>
      <c r="E7" s="24">
        <v>1</v>
      </c>
      <c r="F7" s="24">
        <v>0</v>
      </c>
      <c r="G7" s="24">
        <v>1</v>
      </c>
      <c r="H7" s="24" t="s">
        <v>93</v>
      </c>
      <c r="I7" s="24" t="s">
        <v>94</v>
      </c>
      <c r="J7" s="24" t="s">
        <v>95</v>
      </c>
      <c r="K7" s="24" t="s">
        <v>96</v>
      </c>
      <c r="L7" s="24" t="s">
        <v>97</v>
      </c>
      <c r="M7" s="24" t="s">
        <v>98</v>
      </c>
      <c r="N7" s="25" t="s">
        <v>99</v>
      </c>
      <c r="O7" s="25">
        <v>65.67</v>
      </c>
      <c r="P7" s="25">
        <v>86.65</v>
      </c>
      <c r="Q7" s="25">
        <v>3755</v>
      </c>
      <c r="R7" s="25">
        <v>81524</v>
      </c>
      <c r="S7" s="25">
        <v>491.44</v>
      </c>
      <c r="T7" s="25">
        <v>165.89</v>
      </c>
      <c r="U7" s="25">
        <v>70308</v>
      </c>
      <c r="V7" s="25">
        <v>65.5</v>
      </c>
      <c r="W7" s="25">
        <v>1073.4000000000001</v>
      </c>
      <c r="X7" s="25">
        <v>122.21</v>
      </c>
      <c r="Y7" s="25">
        <v>122.94</v>
      </c>
      <c r="Z7" s="25">
        <v>119.82</v>
      </c>
      <c r="AA7" s="25">
        <v>115.23</v>
      </c>
      <c r="AB7" s="25">
        <v>110.55</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203.02</v>
      </c>
      <c r="AU7" s="25">
        <v>197.9</v>
      </c>
      <c r="AV7" s="25">
        <v>272.49</v>
      </c>
      <c r="AW7" s="25">
        <v>320.07</v>
      </c>
      <c r="AX7" s="25">
        <v>293.18</v>
      </c>
      <c r="AY7" s="25">
        <v>350.79</v>
      </c>
      <c r="AZ7" s="25">
        <v>354.57</v>
      </c>
      <c r="BA7" s="25">
        <v>357.74</v>
      </c>
      <c r="BB7" s="25">
        <v>344.88</v>
      </c>
      <c r="BC7" s="25">
        <v>326.02</v>
      </c>
      <c r="BD7" s="25">
        <v>239.69</v>
      </c>
      <c r="BE7" s="25">
        <v>415.86</v>
      </c>
      <c r="BF7" s="25">
        <v>430.04</v>
      </c>
      <c r="BG7" s="25">
        <v>482.67</v>
      </c>
      <c r="BH7" s="25">
        <v>514.36</v>
      </c>
      <c r="BI7" s="25">
        <v>563.33000000000004</v>
      </c>
      <c r="BJ7" s="25">
        <v>322.92</v>
      </c>
      <c r="BK7" s="25">
        <v>303.45999999999998</v>
      </c>
      <c r="BL7" s="25">
        <v>307.27999999999997</v>
      </c>
      <c r="BM7" s="25">
        <v>304.02</v>
      </c>
      <c r="BN7" s="25">
        <v>300.54000000000002</v>
      </c>
      <c r="BO7" s="25">
        <v>264.86</v>
      </c>
      <c r="BP7" s="25">
        <v>115.33</v>
      </c>
      <c r="BQ7" s="25">
        <v>115.73</v>
      </c>
      <c r="BR7" s="25">
        <v>112.75</v>
      </c>
      <c r="BS7" s="25">
        <v>107.35</v>
      </c>
      <c r="BT7" s="25">
        <v>103.37</v>
      </c>
      <c r="BU7" s="25">
        <v>100.85</v>
      </c>
      <c r="BV7" s="25">
        <v>103.79</v>
      </c>
      <c r="BW7" s="25">
        <v>98.3</v>
      </c>
      <c r="BX7" s="25">
        <v>98.89</v>
      </c>
      <c r="BY7" s="25">
        <v>99.25</v>
      </c>
      <c r="BZ7" s="25">
        <v>97.59</v>
      </c>
      <c r="CA7" s="25">
        <v>173.27</v>
      </c>
      <c r="CB7" s="25">
        <v>173.13</v>
      </c>
      <c r="CC7" s="25">
        <v>179.03</v>
      </c>
      <c r="CD7" s="25">
        <v>188.54</v>
      </c>
      <c r="CE7" s="25">
        <v>196</v>
      </c>
      <c r="CF7" s="25">
        <v>167.1</v>
      </c>
      <c r="CG7" s="25">
        <v>167.86</v>
      </c>
      <c r="CH7" s="25">
        <v>173.68</v>
      </c>
      <c r="CI7" s="25">
        <v>174.52</v>
      </c>
      <c r="CJ7" s="25">
        <v>178.92</v>
      </c>
      <c r="CK7" s="25">
        <v>181.66</v>
      </c>
      <c r="CL7" s="25">
        <v>67.89</v>
      </c>
      <c r="CM7" s="25">
        <v>65.680000000000007</v>
      </c>
      <c r="CN7" s="25">
        <v>66.12</v>
      </c>
      <c r="CO7" s="25">
        <v>65.67</v>
      </c>
      <c r="CP7" s="25">
        <v>66.069999999999993</v>
      </c>
      <c r="CQ7" s="25">
        <v>59.91</v>
      </c>
      <c r="CR7" s="25">
        <v>59.4</v>
      </c>
      <c r="CS7" s="25">
        <v>59.24</v>
      </c>
      <c r="CT7" s="25">
        <v>58.77</v>
      </c>
      <c r="CU7" s="25">
        <v>59.17</v>
      </c>
      <c r="CV7" s="25">
        <v>60.21</v>
      </c>
      <c r="CW7" s="25">
        <v>90.43</v>
      </c>
      <c r="CX7" s="25">
        <v>93.6</v>
      </c>
      <c r="CY7" s="25">
        <v>93.46</v>
      </c>
      <c r="CZ7" s="25">
        <v>93.06</v>
      </c>
      <c r="DA7" s="25">
        <v>93.64</v>
      </c>
      <c r="DB7" s="25">
        <v>87.26</v>
      </c>
      <c r="DC7" s="25">
        <v>87.57</v>
      </c>
      <c r="DD7" s="25">
        <v>87.26</v>
      </c>
      <c r="DE7" s="25">
        <v>86.95</v>
      </c>
      <c r="DF7" s="25">
        <v>86.58</v>
      </c>
      <c r="DG7" s="25">
        <v>89.21</v>
      </c>
      <c r="DH7" s="25">
        <v>41.47</v>
      </c>
      <c r="DI7" s="25">
        <v>42.55</v>
      </c>
      <c r="DJ7" s="25">
        <v>41.37</v>
      </c>
      <c r="DK7" s="25">
        <v>40.92</v>
      </c>
      <c r="DL7" s="25">
        <v>41.96</v>
      </c>
      <c r="DM7" s="25">
        <v>49.2</v>
      </c>
      <c r="DN7" s="25">
        <v>50.01</v>
      </c>
      <c r="DO7" s="25">
        <v>50.99</v>
      </c>
      <c r="DP7" s="25">
        <v>51.79</v>
      </c>
      <c r="DQ7" s="25">
        <v>52.02</v>
      </c>
      <c r="DR7" s="25">
        <v>52.41</v>
      </c>
      <c r="DS7" s="25">
        <v>5.13</v>
      </c>
      <c r="DT7" s="25">
        <v>4.59</v>
      </c>
      <c r="DU7" s="25">
        <v>5.65</v>
      </c>
      <c r="DV7" s="25">
        <v>8.1</v>
      </c>
      <c r="DW7" s="25">
        <v>7.88</v>
      </c>
      <c r="DX7" s="25">
        <v>18.329999999999998</v>
      </c>
      <c r="DY7" s="25">
        <v>20.27</v>
      </c>
      <c r="DZ7" s="25">
        <v>21.69</v>
      </c>
      <c r="EA7" s="25">
        <v>23.19</v>
      </c>
      <c r="EB7" s="25">
        <v>24.61</v>
      </c>
      <c r="EC7" s="25">
        <v>26.78</v>
      </c>
      <c r="ED7" s="25">
        <v>0.66</v>
      </c>
      <c r="EE7" s="25">
        <v>0.61</v>
      </c>
      <c r="EF7" s="25">
        <v>0.68</v>
      </c>
      <c r="EG7" s="25">
        <v>0.72</v>
      </c>
      <c r="EH7" s="25">
        <v>0.36</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
  <cp:keywords/>
  <dc:description/>
  <cp:lastPrinted>2026-02-25T01:43:01Z</cp:lastPrinted>
  <dcterms:created xsi:type="dcterms:W3CDTF">2025-12-12T09:24:30Z</dcterms:created>
  <dcterms:modified xsi:type="dcterms:W3CDTF">2026-03-06T01:37:45Z</dcterms:modified>
  <cp:category/>
</cp:coreProperties>
</file>