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1.大分市◎\"/>
    </mc:Choice>
  </mc:AlternateContent>
  <xr:revisionPtr revIDLastSave="0" documentId="13_ncr:1_{F0C58419-2339-442F-B576-D04B1E31A97C}" xr6:coauthVersionLast="47" xr6:coauthVersionMax="47" xr10:uidLastSave="{00000000-0000-0000-0000-000000000000}"/>
  <workbookProtection workbookAlgorithmName="SHA-512" workbookHashValue="KY6VC+8DGwfHrTpXdzjsoqAO/tNnnbRGwHDpWOPClQAm3NIxF3+904i8o0cJsqZaN79W2TGOkuSCPN4aDK9A8w==" workbookSaltValue="m+20DqOdWccu9dqeoSExWQ==" workbookSpinCount="100000" lockStructure="1"/>
  <bookViews>
    <workbookView xWindow="28680" yWindow="-3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6" i="4"/>
  <c r="E86" i="4"/>
  <c r="AL10" i="4"/>
  <c r="AD10" i="4"/>
  <c r="AD8" i="4"/>
  <c r="I8" i="4"/>
  <c r="B8"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<sst xmlns="http://schemas.openxmlformats.org/spreadsheetml/2006/main" count="236" uniqueCount="118">
  <si>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</si>
  <si>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</si>
  <si>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</si>
  <si>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</si>
  <si>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</si>
  <si>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</si>
  <si>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</si>
  <si>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</si>
  <si>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</si>
  <si>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</si>
  <si>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</si>
  <si>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</si>
  <si>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</si>
  <si>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</si>
  <si>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</si>
  <si>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</si>
  <si>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</si>
  <si>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</si>
  <si>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</si>
  <si>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</si>
  <si>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</si>
  <si>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</si>
  <si>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</si>
  <si>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</si>
  <si>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</si>
  <si>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</si>
  <si>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</si>
  <si>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</si>
  <si>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</si>
  <si>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</si>
  <si>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</si>
  <si>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</si>
  <si>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</si>
  <si>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</si>
  <si>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</si>
  <si>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</si>
  <si>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</si>
  <si>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</si>
  <si>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</si>
  <si>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</si>
  <si>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</si>
  <si>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</si>
  <si>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</si>
  <si>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</si>
  <si>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</si>
  <si>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</si>
  <si>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</si>
  <si>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</si>
  <si>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</si>
  <si>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</si>
  <si>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</si>
  <si>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</si>
  <si>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</si>
  <si>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</si>
  <si>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</si>
  <si>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</si>
  <si>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</si>
  <si>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</si>
  <si>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</si>
  <si>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</si>
  <si>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</si>
  <si>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</si>
  <si>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</si>
  <si>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</si>
  <si>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</si>
  <si>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</si>
  <si>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</si>
  <si>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</si>
  <si>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</si>
  <si>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</si>
  <si>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</si>
  <si>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</si>
  <si>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</si>
  <si>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</si>
  <si>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</si>
  <si>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</si>
  <si>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</si>
  <si>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</si>
  <si>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</si>
  <si>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</si>
  <si>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</si>
  <si>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</si>
  <si>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</si>
  <si>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</si>
  <si>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</si>
  <si>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</si>
  <si>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</si>
  <si>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</si>
  <si>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</si>
  <si>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</si>
  <si>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</si>
  <si>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</si>
  <si>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</si>
  <si>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</si>
  <si>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</si>
  <si>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</si>
  <si>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大分市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</si>
  <si>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</si>
  <si>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</si>
  <si>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</si>
  <si>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</si>
  <si>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</si>
  <si>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</si>
  <si>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</si>
  <si>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</si>
  <si>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</si>
  <si>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</si>
  <si>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</si>
  <si>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</si>
  <si>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</si>
  <si>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</si>
  <si>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</si>
  <si>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</si>
  <si>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</si>
  <si>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</si>
  <si>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処理場内設備等の長寿命化対策については、H26年度から吉野地区で、R2年度から市尾地区で取り組んでいる。
現在、管渠については異常は無いが、マンホールポンプや警報装置等の設備に不具合が多いため、機能診断結果を踏まえつつ、計画的に機器類の更新を行っている。</t>
    <phoneticPr fontId="4"/>
  </si>
  <si>
    <t>今後、施設の老朽化や処理区域内人口の減少により、一層の経費回収率および施設利用率の低下が予想される。そのため、内稙田地区についてはR3年度に、残り2地区についてもR7年度当初に公共下水道事業に統合することで、維持管理費等の経費を削減するよう取り組んだ。また、公共下水道事業への統合により、農業集落排水事業側で公営企業に携わる職員の確保は不要となった。
機器更新については、緊急性や必要性等の優先順位を随時見直すなかで、可能な範囲で経費削減を図る必要がある。
本事業は市職員が運営に当たっており、職員給与は一般会計で処理されているため、職員給与費そのものは本公営企業の経営指標に直接反映していない。一方で電気代や委託費・工事費等の営業費用は物価上昇の影響を受けており、当該費用の増加が営業収支に与える影響は注視を要する。</t>
    <rPh sb="85" eb="87">
      <t>トウショ</t>
    </rPh>
    <rPh sb="278" eb="282">
      <t>コウエイキギョウ</t>
    </rPh>
    <rPh sb="301" eb="304">
      <t>デンキダイ</t>
    </rPh>
    <phoneticPr fontId="4"/>
  </si>
  <si>
    <t>①収益的収支比率は概ね100％程度で推移しているが、⑤経費回収率は使用料収入で汚水処理費の100％を賄えておらず、一般会計からの繰入金で補填されている状況である。経費回収率はH29年度以降減少傾向にあるがR6年度はR5年度から微増した。H29年度の料金改定(本市公共下水道事業と同一の料金体系とするため基本料金の引き下げ)や、R1年度の最適整備構想(市尾地区)の策定等により修繕費が増加したため、経費回収率は減少傾向である。
④企業債残高対事業規模比率は類似団体の平均に比べ極めて低い値となっているが、これは施設供用開始以降、大規模な施設改修を行っていないためである。H25年度に設備の長寿命化を図るための最適整備構想(吉野地区)を策定し、H26年度から長寿命化対策を行っているが、今後大規模な施設改修を行う際は企業債を活用する必要がある。
⑥汚水処理原価は、処理場の処理設備が老朽化していることに伴う修繕費の増加により上昇傾向にあるが、R6年度はR5年度から微減した。
⑦施設利用率は、50%未満で推移しているが、年間の最大稼働率は9割を超えることが常態化しており、施設の性能過多とは判断できない状況である。
⑧水洗化率は、供用開始区域における接続状況に大きな変動が無いため、ほぼ横ばいの傾向である。</t>
    <rPh sb="114" eb="115">
      <t>ゾウ</t>
    </rPh>
    <rPh sb="151" eb="155">
      <t>キホンリョウキン</t>
    </rPh>
    <rPh sb="156" eb="157">
      <t>ヒ</t>
    </rPh>
    <rPh sb="158" eb="159">
      <t>サ</t>
    </rPh>
    <rPh sb="187" eb="190">
      <t>シュウゼンヒ</t>
    </rPh>
    <rPh sb="191" eb="193">
      <t>ゾウカ</t>
    </rPh>
    <rPh sb="198" eb="203">
      <t>ケイヒカイシュウリツ</t>
    </rPh>
    <rPh sb="204" eb="208">
      <t>ゲンショウケイコウ</t>
    </rPh>
    <rPh sb="421" eb="423">
      <t>ネンド</t>
    </rPh>
    <rPh sb="426" eb="428">
      <t>ネンド</t>
    </rPh>
    <rPh sb="430" eb="432">
      <t>ビゲン</t>
    </rPh>
    <rPh sb="541" eb="542">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</si>
</sst>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02-47D8-AC63-E9110A5FB33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602-47D8-AC63-E9110A5FB33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49.65</c:v>
                </c:pt>
                <c:pt idx="1">
                  <c:v>46.7</c:v>
                </c:pt>
                <c:pt idx="2">
                  <c:v>44.58</c:v>
                </c:pt>
                <c:pt idx="3">
                  <c:v>45.87</c:v>
                </c:pt>
                <c:pt idx="4">
                  <c:v>44.81</c:v>
                </c:pt>
              </c:numCache>
            </c:numRef>
          </c:val>
          <c:extLst>
            <c:ext xmlns:c16="http://schemas.microsoft.com/office/drawing/2014/chart" uri="{C3380CC4-5D6E-409C-BE32-E72D297353CC}">
              <c16:uniqueId val="{00000000-E209-4FF0-A826-99E5D35787E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E209-4FF0-A826-99E5D35787E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92.62</c:v>
                </c:pt>
                <c:pt idx="1">
                  <c:v>92.71</c:v>
                </c:pt>
                <c:pt idx="2">
                  <c:v>92.66</c:v>
                </c:pt>
                <c:pt idx="3">
                  <c:v>92.68</c:v>
                </c:pt>
                <c:pt idx="4">
                  <c:v>93.19</c:v>
                </c:pt>
              </c:numCache>
            </c:numRef>
          </c:val>
          <c:extLst>
            <c:ext xmlns:c16="http://schemas.microsoft.com/office/drawing/2014/chart" uri="{C3380CC4-5D6E-409C-BE32-E72D297353CC}">
              <c16:uniqueId val="{00000000-186D-4D69-B01D-44A357C623D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186D-4D69-B01D-44A357C623D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99.97</c:v>
                </c:pt>
                <c:pt idx="1">
                  <c:v>99.96</c:v>
                </c:pt>
                <c:pt idx="2">
                  <c:v>99.87</c:v>
                </c:pt>
                <c:pt idx="3">
                  <c:v>100</c:v>
                </c:pt>
                <c:pt idx="4">
                  <c:v>99.98</c:v>
                </c:pt>
              </c:numCache>
            </c:numRef>
          </c:val>
          <c:extLst>
            <c:ext xmlns:c16="http://schemas.microsoft.com/office/drawing/2014/chart" uri="{C3380CC4-5D6E-409C-BE32-E72D297353CC}">
              <c16:uniqueId val="{00000000-BA45-4828-B6E4-F9210B3A993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45-4828-B6E4-F9210B3A993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75-407A-87D8-F44DEF2650F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75-407A-87D8-F44DEF2650F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3E-4275-98A6-EB3FAC98A23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3E-4275-98A6-EB3FAC98A23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8E-4BCB-BC35-F73D8DFACA2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8E-4BCB-BC35-F73D8DFACA2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8B-4A31-BA43-CE30E70664D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8B-4A31-BA43-CE30E70664D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5.36</c:v>
                </c:pt>
                <c:pt idx="1">
                  <c:v>3.72</c:v>
                </c:pt>
                <c:pt idx="2">
                  <c:v>7.91</c:v>
                </c:pt>
                <c:pt idx="3" formatCode="#,##0.00;&quot;△&quot;#,##0.00">
                  <c:v>0</c:v>
                </c:pt>
                <c:pt idx="4" formatCode="#,##0.00;&quot;△&quot;#,##0.00">
                  <c:v>0</c:v>
                </c:pt>
              </c:numCache>
            </c:numRef>
          </c:val>
          <c:extLst>
            <c:ext xmlns:c16="http://schemas.microsoft.com/office/drawing/2014/chart" uri="{C3380CC4-5D6E-409C-BE32-E72D297353CC}">
              <c16:uniqueId val="{00000000-2D5C-4554-B640-122C206E6A8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2D5C-4554-B640-122C206E6A8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37.340000000000003</c:v>
                </c:pt>
                <c:pt idx="1">
                  <c:v>35.1</c:v>
                </c:pt>
                <c:pt idx="2">
                  <c:v>33.369999999999997</c:v>
                </c:pt>
                <c:pt idx="3">
                  <c:v>28.03</c:v>
                </c:pt>
                <c:pt idx="4">
                  <c:v>28.1</c:v>
                </c:pt>
              </c:numCache>
            </c:numRef>
          </c:val>
          <c:extLst>
            <c:ext xmlns:c16="http://schemas.microsoft.com/office/drawing/2014/chart" uri="{C3380CC4-5D6E-409C-BE32-E72D297353CC}">
              <c16:uniqueId val="{00000000-5222-4936-9B5E-0A358688CC9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222-4936-9B5E-0A358688CC9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439.92</c:v>
                </c:pt>
                <c:pt idx="1">
                  <c:v>454.72</c:v>
                </c:pt>
                <c:pt idx="2">
                  <c:v>486</c:v>
                </c:pt>
                <c:pt idx="3">
                  <c:v>569.82000000000005</c:v>
                </c:pt>
                <c:pt idx="4">
                  <c:v>568.4</c:v>
                </c:pt>
              </c:numCache>
            </c:numRef>
          </c:val>
          <c:extLst>
            <c:ext xmlns:c16="http://schemas.microsoft.com/office/drawing/2014/chart" uri="{C3380CC4-5D6E-409C-BE32-E72D297353CC}">
              <c16:uniqueId val="{00000000-AE2C-47C0-BCB4-ECB191AF2E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E2C-47C0-BCB4-ECB191AF2E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大分市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0">
        <f>データ!S6</f>
        <v>472898</v>
      </c>
      <c r="AM8" s="50"/>
      <c r="AN8" s="50"/>
      <c r="AO8" s="50"/>
      <c r="AP8" s="50"/>
      <c r="AQ8" s="50"/>
      <c r="AR8" s="50"/>
      <c r="AS8" s="50"/>
      <c r="AT8" s="51">
        <f>データ!T6</f>
        <v>502.39</v>
      </c>
      <c r="AU8" s="51"/>
      <c r="AV8" s="51"/>
      <c r="AW8" s="51"/>
      <c r="AX8" s="51"/>
      <c r="AY8" s="51"/>
      <c r="AZ8" s="51"/>
      <c r="BA8" s="51"/>
      <c r="BB8" s="51">
        <f>データ!U6</f>
        <v>941.3</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t="str">
        <f>データ!O6</f>
        <v>該当数値なし</v>
      </c>
      <c r="J10" s="51"/>
      <c r="K10" s="51"/>
      <c r="L10" s="51"/>
      <c r="M10" s="51"/>
      <c r="N10" s="51"/>
      <c r="O10" s="51"/>
      <c r="P10" s="51">
        <f>データ!P6</f>
        <v>0.31</v>
      </c>
      <c r="Q10" s="51"/>
      <c r="R10" s="51"/>
      <c r="S10" s="51"/>
      <c r="T10" s="51"/>
      <c r="U10" s="51"/>
      <c r="V10" s="51"/>
      <c r="W10" s="51">
        <f>データ!Q6</f>
        <v>90.8</v>
      </c>
      <c r="X10" s="51"/>
      <c r="Y10" s="51"/>
      <c r="Z10" s="51"/>
      <c r="AA10" s="51"/>
      <c r="AB10" s="51"/>
      <c r="AC10" s="51"/>
      <c r="AD10" s="50">
        <f>データ!R6</f>
        <v>2791</v>
      </c>
      <c r="AE10" s="50"/>
      <c r="AF10" s="50"/>
      <c r="AG10" s="50"/>
      <c r="AH10" s="50"/>
      <c r="AI10" s="50"/>
      <c r="AJ10" s="50"/>
      <c r="AK10" s="2"/>
      <c r="AL10" s="50">
        <f>データ!V6</f>
        <v>1440</v>
      </c>
      <c r="AM10" s="50"/>
      <c r="AN10" s="50"/>
      <c r="AO10" s="50"/>
      <c r="AP10" s="50"/>
      <c r="AQ10" s="50"/>
      <c r="AR10" s="50"/>
      <c r="AS10" s="50"/>
      <c r="AT10" s="51">
        <f>データ!W6</f>
        <v>0.69</v>
      </c>
      <c r="AU10" s="51"/>
      <c r="AV10" s="51"/>
      <c r="AW10" s="51"/>
      <c r="AX10" s="51"/>
      <c r="AY10" s="51"/>
      <c r="AZ10" s="51"/>
      <c r="BA10" s="51"/>
      <c r="BB10" s="51">
        <f>データ!X6</f>
        <v>2086.96</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43</v>
      </c>
      <c r="N86" s="12" t="s">
        <v>43</v>
      </c>
      <c r="O86" s="12" t="str">
        <f>データ!EO6</f>
        <v>【0.02】</v>
      </c>
    </row>
  </sheetData>
  <sheetProtection algorithmName="SHA-512" hashValue="17jMz6ufF6XtD1eia24+TDE5fEIFKhvFq80GDkF0Hp8a7ior4krUkyg3fwrSP4KVBdWFwacfAHmkX3Oyit6TSA==" saltValue="reF+qv+W3MSm7tskBLfU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8" t="s">
        <v>53</v>
      </c>
      <c r="I3" s="79"/>
      <c r="J3" s="79"/>
      <c r="K3" s="79"/>
      <c r="L3" s="79"/>
      <c r="M3" s="79"/>
      <c r="N3" s="79"/>
      <c r="O3" s="79"/>
      <c r="P3" s="79"/>
      <c r="Q3" s="79"/>
      <c r="R3" s="79"/>
      <c r="S3" s="79"/>
      <c r="T3" s="79"/>
      <c r="U3" s="79"/>
      <c r="V3" s="79"/>
      <c r="W3" s="79"/>
      <c r="X3" s="80"/>
      <c r="Y3" s="84"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2024</v>
      </c>
      <c r="C6" s="19">
        <f t="shared" ref="C6:X6" si="3">C7</f>
        <v>442011</v>
      </c>
      <c r="D6" s="19">
        <f t="shared" si="3"/>
        <v>47</v>
      </c>
      <c r="E6" s="19">
        <f t="shared" si="3"/>
        <v>17</v>
      </c>
      <c r="F6" s="19">
        <f t="shared" si="3"/>
        <v>5</v>
      </c>
      <c r="G6" s="19">
        <f t="shared" si="3"/>
        <v>0</v>
      </c>
      <c r="H6" s="19" t="str">
        <f t="shared" si="3"/>
        <v>大分県　大分市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0.31</v>
      </c>
      <c r="Q6" s="20">
        <f t="shared" si="3"/>
        <v>90.8</v>
      </c>
      <c r="R6" s="20">
        <f t="shared" si="3"/>
        <v>2791</v>
      </c>
      <c r="S6" s="20">
        <f t="shared" si="3"/>
        <v>472898</v>
      </c>
      <c r="T6" s="20">
        <f t="shared" si="3"/>
        <v>502.39</v>
      </c>
      <c r="U6" s="20">
        <f t="shared" si="3"/>
        <v>941.3</v>
      </c>
      <c r="V6" s="20">
        <f t="shared" si="3"/>
        <v>1440</v>
      </c>
      <c r="W6" s="20">
        <f t="shared" si="3"/>
        <v>0.69</v>
      </c>
      <c r="X6" s="20">
        <f t="shared" si="3"/>
        <v>2086.96</v>
      </c>
      <c r="Y6" s="21">
        <f>IF(Y7="",NA(),Y7)</f>
        <v>99.97</v>
      </c>
      <c r="Z6" s="21">
        <f t="shared" ref="Z6:AH6" si="4">IF(Z7="",NA(),Z7)</f>
        <v>99.96</v>
      </c>
      <c r="AA6" s="21">
        <f t="shared" si="4"/>
        <v>99.87</v>
      </c>
      <c r="AB6" s="21">
        <f t="shared" si="4"/>
        <v>100</v>
      </c>
      <c r="AC6" s="21">
        <f t="shared" si="4"/>
        <v>99.98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5.36</v>
      </c>
      <c r="BG6" s="21">
        <f t="shared" ref="BG6:BO6" si="7">IF(BG7="",NA(),BG7)</f>
        <v>3.72</v>
      </c>
      <c r="BH6" s="21">
        <f t="shared" si="7"/>
        <v>7.91</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37.340000000000003</v>
      </c>
      <c r="BR6" s="21">
        <f t="shared" ref="BR6:BZ6" si="8">IF(BR7="",NA(),BR7)</f>
        <v>35.1</v>
      </c>
      <c r="BS6" s="21">
        <f t="shared" si="8"/>
        <v>33.369999999999997</v>
      </c>
      <c r="BT6" s="21">
        <f t="shared" si="8"/>
        <v>28.03</v>
      </c>
      <c r="BU6" s="21">
        <f t="shared" si="8"/>
        <v>28.1</v>
      </c>
      <c r="BV6" s="21">
        <f t="shared" si="8"/>
        <v>57.08</v>
      </c>
      <c r="BW6" s="21">
        <f t="shared" si="8"/>
        <v>56.26</v>
      </c>
      <c r="BX6" s="21">
        <f t="shared" si="8"/>
        <v>52.94</v>
      </c>
      <c r="BY6" s="21">
        <f t="shared" si="8"/>
        <v>52.05</v>
      </c>
      <c r="BZ6" s="21">
        <f t="shared" si="8"/>
        <v>47.96</v>
      </c>
      <c r="CA6" s="20" t="str">
        <f>IF(CA7="","",IF(CA7="-","【-】","【"&amp;SUBSTITUTE(TEXT(CA7,"#,##0.00"),"-","△")&amp;"】"))</f>
        <v>【54.51】</v>
      </c>
      <c r="CB6" s="21">
        <f>IF(CB7="",NA(),CB7)</f>
        <v>439.92</v>
      </c>
      <c r="CC6" s="21">
        <f t="shared" ref="CC6:CK6" si="9">IF(CC7="",NA(),CC7)</f>
        <v>454.72</v>
      </c>
      <c r="CD6" s="21">
        <f t="shared" si="9"/>
        <v>486</v>
      </c>
      <c r="CE6" s="21">
        <f t="shared" si="9"/>
        <v>569.82000000000005</v>
      </c>
      <c r="CF6" s="21">
        <f t="shared" si="9"/>
        <v>568.4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49.65</v>
      </c>
      <c r="CN6" s="21">
        <f t="shared" ref="CN6:CV6" si="10">IF(CN7="",NA(),CN7)</f>
        <v>46.7</v>
      </c>
      <c r="CO6" s="21">
        <f t="shared" si="10"/>
        <v>44.58</v>
      </c>
      <c r="CP6" s="21">
        <f t="shared" si="10"/>
        <v>45.87</v>
      </c>
      <c r="CQ6" s="21">
        <f t="shared" si="10"/>
        <v>44.81</v>
      </c>
      <c r="CR6" s="21">
        <f t="shared" si="10"/>
        <v>54.83</v>
      </c>
      <c r="CS6" s="21">
        <f t="shared" si="10"/>
        <v>66.53</v>
      </c>
      <c r="CT6" s="21">
        <f t="shared" si="10"/>
        <v>52.35</v>
      </c>
      <c r="CU6" s="21">
        <f t="shared" si="10"/>
        <v>46.25</v>
      </c>
      <c r="CV6" s="21">
        <f t="shared" si="10"/>
        <v>45.32</v>
      </c>
      <c r="CW6" s="20" t="str">
        <f>IF(CW7="","",IF(CW7="-","【-】","【"&amp;SUBSTITUTE(TEXT(CW7,"#,##0.00"),"-","△")&amp;"】"))</f>
        <v>【49.92】</v>
      </c>
      <c r="CX6" s="21">
        <f>IF(CX7="",NA(),CX7)</f>
        <v>92.62</v>
      </c>
      <c r="CY6" s="21">
        <f t="shared" ref="CY6:DG6" si="11">IF(CY7="",NA(),CY7)</f>
        <v>92.71</v>
      </c>
      <c r="CZ6" s="21">
        <f t="shared" si="11"/>
        <v>92.66</v>
      </c>
      <c r="DA6" s="21">
        <f t="shared" si="11"/>
        <v>92.68</v>
      </c>
      <c r="DB6" s="21">
        <f t="shared" si="11"/>
        <v>93.19</v>
      </c>
      <c r="DC6" s="21">
        <f t="shared" si="11"/>
        <v>84.7</v>
      </c>
      <c r="DD6" s="21">
        <f t="shared" si="11"/>
        <v>84.67</v>
      </c>
      <c r="DE6" s="21">
        <f t="shared" si="11"/>
        <v>84.39</v>
      </c>
      <c r="DF6" s="21">
        <f t="shared" si="11"/>
        <v>83.96</v>
      </c>
      <c r="DG6" s="21">
        <f t="shared" si="11"/>
        <v>83.54</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5" s="22" customFormat="1" x14ac:dyDescent="0.15">
      <c r="A7" s="14"/>
      <c r="B7" s="23">
        <v>2024</v>
      </c>
      <c r="C7" s="23">
        <v>442011</v>
      </c>
      <c r="D7" s="23">
        <v>47</v>
      </c>
      <c r="E7" s="23">
        <v>17</v>
      </c>
      <c r="F7" s="23">
        <v>5</v>
      </c>
      <c r="G7" s="23">
        <v>0</v>
      </c>
      <c r="H7" s="23" t="s">
        <v>96</v>
      </c>
      <c r="I7" s="23" t="s">
        <v>97</v>
      </c>
      <c r="J7" s="23" t="s">
        <v>98</v>
      </c>
      <c r="K7" s="23" t="s">
        <v>99</v>
      </c>
      <c r="L7" s="23" t="s">
        <v>100</v>
      </c>
      <c r="M7" s="23" t="s">
        <v>101</v>
      </c>
      <c r="N7" s="24" t="s">
        <v>102</v>
      </c>
      <c r="O7" s="24" t="s">
        <v>103</v>
      </c>
      <c r="P7" s="24">
        <v>0.31</v>
      </c>
      <c r="Q7" s="24">
        <v>90.8</v>
      </c>
      <c r="R7" s="24">
        <v>2791</v>
      </c>
      <c r="S7" s="24">
        <v>472898</v>
      </c>
      <c r="T7" s="24">
        <v>502.39</v>
      </c>
      <c r="U7" s="24">
        <v>941.3</v>
      </c>
      <c r="V7" s="24">
        <v>1440</v>
      </c>
      <c r="W7" s="24">
        <v>0.69</v>
      </c>
      <c r="X7" s="24">
        <v>2086.96</v>
      </c>
      <c r="Y7" s="24">
        <v>99.97</v>
      </c>
      <c r="Z7" s="24">
        <v>99.96</v>
      </c>
      <c r="AA7" s="24">
        <v>99.87</v>
      </c>
      <c r="AB7" s="24">
        <v>100</v>
      </c>
      <c r="AC7" s="24">
        <v>99.98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5.36</v>
      </c>
      <c r="BG7" s="24">
        <v>3.72</v>
      </c>
      <c r="BH7" s="24">
        <v>7.91</v>
      </c>
      <c r="BI7" s="24">
        <v>0</v>
      </c>
      <c r="BJ7" s="24">
        <v>0</v>
      </c>
      <c r="BK7" s="24">
        <v>867.83</v>
      </c>
      <c r="BL7" s="24">
        <v>791.76</v>
      </c>
      <c r="BM7" s="24">
        <v>900.82</v>
      </c>
      <c r="BN7" s="24">
        <v>839.21</v>
      </c>
      <c r="BO7" s="24">
        <v>791.46</v>
      </c>
      <c r="BP7" s="24">
        <v>798.1</v>
      </c>
      <c r="BQ7" s="24">
        <v>37.340000000000003</v>
      </c>
      <c r="BR7" s="24">
        <v>35.1</v>
      </c>
      <c r="BS7" s="24">
        <v>33.369999999999997</v>
      </c>
      <c r="BT7" s="24">
        <v>28.03</v>
      </c>
      <c r="BU7" s="24">
        <v>28.1</v>
      </c>
      <c r="BV7" s="24">
        <v>57.08</v>
      </c>
      <c r="BW7" s="24">
        <v>56.26</v>
      </c>
      <c r="BX7" s="24">
        <v>52.94</v>
      </c>
      <c r="BY7" s="24">
        <v>52.05</v>
      </c>
      <c r="BZ7" s="24">
        <v>47.96</v>
      </c>
      <c r="CA7" s="24">
        <v>54.51</v>
      </c>
      <c r="CB7" s="24">
        <v>439.92</v>
      </c>
      <c r="CC7" s="24">
        <v>454.72</v>
      </c>
      <c r="CD7" s="24">
        <v>486</v>
      </c>
      <c r="CE7" s="24">
        <v>569.82000000000005</v>
      </c>
      <c r="CF7" s="24">
        <v>568.4</v>
      </c>
      <c r="CG7" s="24">
        <v>274.99</v>
      </c>
      <c r="CH7" s="24">
        <v>282.08999999999997</v>
      </c>
      <c r="CI7" s="24">
        <v>303.27999999999997</v>
      </c>
      <c r="CJ7" s="24">
        <v>301.86</v>
      </c>
      <c r="CK7" s="24">
        <v>325.85000000000002</v>
      </c>
      <c r="CL7" s="24">
        <v>286.33</v>
      </c>
      <c r="CM7" s="24">
        <v>49.65</v>
      </c>
      <c r="CN7" s="24">
        <v>46.7</v>
      </c>
      <c r="CO7" s="24">
        <v>44.58</v>
      </c>
      <c r="CP7" s="24">
        <v>45.87</v>
      </c>
      <c r="CQ7" s="24">
        <v>44.81</v>
      </c>
      <c r="CR7" s="24">
        <v>54.83</v>
      </c>
      <c r="CS7" s="24">
        <v>66.53</v>
      </c>
      <c r="CT7" s="24">
        <v>52.35</v>
      </c>
      <c r="CU7" s="24">
        <v>46.25</v>
      </c>
      <c r="CV7" s="24">
        <v>45.32</v>
      </c>
      <c r="CW7" s="24">
        <v>49.92</v>
      </c>
      <c r="CX7" s="24">
        <v>92.62</v>
      </c>
      <c r="CY7" s="24">
        <v>92.71</v>
      </c>
      <c r="CZ7" s="24">
        <v>92.66</v>
      </c>
      <c r="DA7" s="24">
        <v>92.68</v>
      </c>
      <c r="DB7" s="24">
        <v>93.19</v>
      </c>
      <c r="DC7" s="24">
        <v>84.7</v>
      </c>
      <c r="DD7" s="24">
        <v>84.67</v>
      </c>
      <c r="DE7" s="24">
        <v>84.39</v>
      </c>
      <c r="DF7" s="24">
        <v>83.96</v>
      </c>
      <c r="DG7" s="24">
        <v>83.54</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2026-02-25T02:26:32Z</cp:lastPrinted>
  <dcterms:created xsi:type="dcterms:W3CDTF">2025-12-22T09:30:01Z</dcterms:created>
  <dcterms:modified xsi:type="dcterms:W3CDTF">2026-03-06T01:25:54Z</dcterms:modified>
  <cp:category/>
</cp:coreProperties>
</file>