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1.大分市◎\"/>
    </mc:Choice>
  </mc:AlternateContent>
  <xr:revisionPtr revIDLastSave="0" documentId="13_ncr:1_{99FC2079-063F-476C-9819-C9CD4084AEB5}" xr6:coauthVersionLast="47" xr6:coauthVersionMax="47" xr10:uidLastSave="{00000000-0000-0000-0000-000000000000}"/>
  <workbookProtection workbookAlgorithmName="SHA-512" workbookHashValue="MsZZhX216mL2QCy23Y58oitrQ+4WDLCjbQbj09VwdkgJkwC/6zpn4M2kS8gDMiXRAJ54yckP2Wgr7zA1H32viA==" workbookSaltValue="4yj89gd0dy/1xQXkzJWrag=="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E85" i="4"/>
  <c r="P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<sst xmlns="http://schemas.openxmlformats.org/spreadsheetml/2006/main" count="231" uniqueCount="116">
  <si>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</si>
  <si>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</si>
  <si>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</si>
  <si>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</si>
  <si>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</si>
  <si>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</si>
  <si>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</si>
  <si>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</si>
  <si>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</si>
  <si>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</si>
  <si>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</si>
  <si>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</si>
  <si>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</si>
  <si>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</si>
  <si>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</si>
  <si>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</si>
  <si>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</si>
  <si>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</si>
  <si>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</si>
  <si>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</si>
  <si>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</si>
  <si>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</si>
  <si>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</si>
  <si>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</si>
  <si>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</si>
  <si>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</si>
  <si>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</si>
  <si>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</si>
  <si>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</si>
  <si>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</si>
  <si>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</si>
  <si>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</si>
  <si>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</si>
  <si>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</si>
  <si>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</si>
  <si>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</si>
  <si>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</si>
  <si>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</si>
  <si>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</si>
  <si>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</si>
  <si>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</si>
  <si>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</si>
  <si>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</si>
  <si>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</si>
  <si>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</si>
  <si>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</si>
  <si>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</si>
  <si>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</si>
  <si>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</si>
  <si>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</si>
  <si>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</si>
  <si>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</si>
  <si>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</si>
  <si>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</si>
  <si>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</si>
  <si>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</si>
  <si>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</si>
  <si>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</si>
  <si>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</si>
  <si>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</si>
  <si>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</si>
  <si>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</si>
  <si>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</si>
  <si>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</si>
  <si>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</si>
  <si>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</si>
  <si>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</si>
  <si>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</si>
  <si>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</si>
  <si>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</si>
  <si>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</si>
  <si>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</si>
  <si>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</si>
  <si>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</si>
  <si>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</si>
  <si>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</si>
  <si>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</si>
  <si>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</si>
  <si>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</si>
  <si>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</si>
  <si>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</si>
  <si>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</si>
  <si>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</si>
  <si>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</si>
  <si>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</si>
  <si>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</si>
  <si>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</si>
  <si>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</si>
  <si>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</si>
  <si>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</si>
  <si>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</si>
  <si>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</si>
  <si>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</si>
  <si>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</si>
  <si>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</si>
  <si>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</si>
  <si>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大分市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</si>
  <si>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</si>
  <si>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</si>
  <si>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</si>
  <si>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</si>
  <si>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</si>
  <si>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</si>
  <si>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</si>
  <si>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</si>
  <si>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</si>
  <si>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</si>
  <si>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</si>
  <si>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</si>
  <si>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</si>
  <si>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</si>
  <si>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</si>
  <si>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</si>
  <si>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
　平均値と同程度となっており、今後も管渠や施設の老朽化による上昇が見込まれます。
②管渠老朽化率について
　令和2年度より耐用年数を経過した管渠があり、今後も増加することが見込まれることから、アセットマネジメントの視点を取り入れた改築更新や老朽化対策を実施していく必要があります。
③管渠改善率について
　現在は、未普及地域の整備に重点を置いているため、平均値以下で推移していますが、今後、改築更新が必要な管渠の増加が見込まれることから、普及と改善のバランスをとり、効率的な投資を行う必要があります。</t>
    <phoneticPr fontId="4"/>
  </si>
  <si>
    <t>①経常収支比率について
　100％前後を推移しておりますが、今後は令和8年度の使用料改定に伴い、改善する見込みです。
②累積欠損金比率について
　平均値以上で推移しておりますが、今後は令和8年度の使用料改定に伴い、改善する見込みです。
③流動比率について
　前年度と比較して減少しており、短期的な事業運転に必要な資金が十分に確保できていない状況です。令和8年度の使用料改定に伴って改善する見込みではありますが、加えて使用料の増収の取組を強化し、流動資産の増加を図る必要があります。
④企業債残高対事業規模比率について
　建設改良事業費の増加に伴い、前年度と比較し、当該比率は増加しています。
⑤経費回収率について
　100％前後を推移しておりますが、当年度に必要な経費が賄えておらず、今後の長期的かつ安定的な経営のための経費を回収できていない状況です。
　令和8年度の使用料改定に伴い改善する見込みではありますが、引き続き整備促進により使用料の増収を図り、経費回収率の改善に努める必要があります。
⑥汚水処理原価について
　平均値以上で推移しており、昨年度に比べ物価高騰による影響から増加しているため、これまで以上に経費削減に努める必要があります。
⑦施設利用率について
　昨年度に比べ現在晴天時平均処理水量は増加しているものの、大在水資源再生センターの処理系統増設により処理能力が向上したため、施設利用率は減少しています。
⑧水洗化率について
　水洗化率向上のため、下水道未接続者への接続促進のための助成金制度の拡充を令和元年度より実施しており、その効果が出ていると考えられます。</t>
    <rPh sb="30" eb="32">
      <t>コンゴ</t>
    </rPh>
    <rPh sb="33" eb="35">
      <t>レイワ</t>
    </rPh>
    <rPh sb="36" eb="38">
      <t>ネンド</t>
    </rPh>
    <rPh sb="39" eb="44">
      <t>シヨウリョウカイテイ</t>
    </rPh>
    <rPh sb="45" eb="46">
      <t>トモナ</t>
    </rPh>
    <rPh sb="48" eb="50">
      <t>カイゼン</t>
    </rPh>
    <rPh sb="52" eb="54">
      <t>ミコ</t>
    </rPh>
    <rPh sb="89" eb="91">
      <t>コンゴ</t>
    </rPh>
    <rPh sb="92" eb="94">
      <t>レイワ</t>
    </rPh>
    <rPh sb="95" eb="97">
      <t>ネンド</t>
    </rPh>
    <rPh sb="98" eb="103">
      <t>シヨウリョウカイテイ</t>
    </rPh>
    <rPh sb="104" eb="105">
      <t>トモナ</t>
    </rPh>
    <rPh sb="107" eb="109">
      <t>カイゼン</t>
    </rPh>
    <rPh sb="111" eb="113">
      <t>ミコ</t>
    </rPh>
    <rPh sb="137" eb="139">
      <t>ゲンショウ</t>
    </rPh>
    <rPh sb="175" eb="177">
      <t>レイワ</t>
    </rPh>
    <rPh sb="178" eb="180">
      <t>ネンド</t>
    </rPh>
    <rPh sb="181" eb="186">
      <t>シヨウリョウカイテイ</t>
    </rPh>
    <rPh sb="187" eb="188">
      <t>トモナ</t>
    </rPh>
    <rPh sb="190" eb="192">
      <t>カイゼン</t>
    </rPh>
    <rPh sb="194" eb="196">
      <t>ミコ</t>
    </rPh>
    <rPh sb="205" eb="206">
      <t>クワ</t>
    </rPh>
    <rPh sb="215" eb="217">
      <t>トリクミ</t>
    </rPh>
    <rPh sb="218" eb="220">
      <t>キョウカ</t>
    </rPh>
    <rPh sb="378" eb="380">
      <t>レイワ</t>
    </rPh>
    <rPh sb="381" eb="383">
      <t>ネンド</t>
    </rPh>
    <rPh sb="384" eb="389">
      <t>シヨウリョウカイテイ</t>
    </rPh>
    <rPh sb="390" eb="391">
      <t>トモナ</t>
    </rPh>
    <rPh sb="392" eb="394">
      <t>カイゼン</t>
    </rPh>
    <rPh sb="396" eb="398">
      <t>ミコ</t>
    </rPh>
    <rPh sb="407" eb="408">
      <t>ヒ</t>
    </rPh>
    <rPh sb="409" eb="410">
      <t>ツヅ</t>
    </rPh>
    <rPh sb="475" eb="478">
      <t>サクネンド</t>
    </rPh>
    <rPh sb="479" eb="480">
      <t>クラ</t>
    </rPh>
    <rPh sb="492" eb="494">
      <t>ゾウカ</t>
    </rPh>
    <rPh sb="505" eb="507">
      <t>イジョウ</t>
    </rPh>
    <rPh sb="513" eb="514">
      <t>ツト</t>
    </rPh>
    <rPh sb="516" eb="518">
      <t>ヒツヨウ</t>
    </rPh>
    <rPh sb="537" eb="540">
      <t>サクネンド</t>
    </rPh>
    <rPh sb="541" eb="542">
      <t>クラ</t>
    </rPh>
    <rPh sb="543" eb="548">
      <t>ゲンザイセイテンジ</t>
    </rPh>
    <rPh sb="548" eb="554">
      <t>ヘイキンショリスイリョウ</t>
    </rPh>
    <rPh sb="555" eb="557">
      <t>ゾウカ</t>
    </rPh>
    <rPh sb="577" eb="581">
      <t>ショリケイトウ</t>
    </rPh>
    <rPh sb="581" eb="583">
      <t>ゾウセツ</t>
    </rPh>
    <rPh sb="598" eb="603">
      <t>シセツリヨウリツ</t>
    </rPh>
    <rPh sb="604" eb="606">
      <t>ゲンショウ</t>
    </rPh>
    <phoneticPr fontId="4"/>
  </si>
  <si>
    <t>　本市では令和4年度に経営戦略を「大分市上下水道事業経営ビジョン」として改定し、将来の人口減少や人材確保と技術の継承を見据えながら公共下水道の整備促進や集中浄化槽団地の引取等による使用料の増収、下水汚泥の燃料化等による経費削減に取り組んでいます。
　一方で管渠や終末処理場などの下水道施設の老朽化に伴う改築更新の増大や、近年の物価高騰や労務単価の上昇による影響が見込まれることから、普及促進とのバランスも踏まえた経営基盤の強化を図り、持続可能な事業経営を目指す必要があります。</t>
    <rPh sb="40" eb="42">
      <t>ショウライ</t>
    </rPh>
    <rPh sb="43" eb="47">
      <t>ジンコウゲンショウ</t>
    </rPh>
    <rPh sb="48" eb="50">
      <t>ジンザイ</t>
    </rPh>
    <rPh sb="50" eb="52">
      <t>カクホ</t>
    </rPh>
    <rPh sb="53" eb="55">
      <t>ギジュツ</t>
    </rPh>
    <rPh sb="56" eb="58">
      <t>ケイショウ</t>
    </rPh>
    <rPh sb="59" eb="61">
      <t>ミス</t>
    </rPh>
    <rPh sb="160" eb="162">
      <t>キンネン</t>
    </rPh>
    <rPh sb="163" eb="167">
      <t>ブッカコウトウ</t>
    </rPh>
    <rPh sb="168" eb="172">
      <t>ロウムタンカ</t>
    </rPh>
    <rPh sb="173" eb="175">
      <t>ジョウショウ</t>
    </rPh>
    <rPh sb="178" eb="180">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</si>
</sst>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0.02</c:v>
                </c:pt>
                <c:pt idx="2" formatCode="#,##0.00;&quot;△&quot;#,##0.00">
                  <c:v>0</c:v>
                </c:pt>
                <c:pt idx="3" formatCode="#,##0.00;&quot;△&quot;#,##0.00">
                  <c:v>0</c:v>
                </c:pt>
                <c:pt idx="4">
                  <c:v>0.03</c:v>
                </c:pt>
              </c:numCache>
            </c:numRef>
          </c:val>
          <c:extLst>
            <c:ext xmlns:c16="http://schemas.microsoft.com/office/drawing/2014/chart" uri="{C3380CC4-5D6E-409C-BE32-E72D297353CC}">
              <c16:uniqueId val="{00000000-2FEB-49EE-AFCF-C470FDF8C8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2FEB-49EE-AFCF-C470FDF8C8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62.88</c:v>
                </c:pt>
                <c:pt idx="1">
                  <c:v>62.31</c:v>
                </c:pt>
                <c:pt idx="2">
                  <c:v>61.92</c:v>
                </c:pt>
                <c:pt idx="3">
                  <c:v>62.81</c:v>
                </c:pt>
                <c:pt idx="4">
                  <c:v>60.95</c:v>
                </c:pt>
              </c:numCache>
            </c:numRef>
          </c:val>
          <c:extLst>
            <c:ext xmlns:c16="http://schemas.microsoft.com/office/drawing/2014/chart" uri="{C3380CC4-5D6E-409C-BE32-E72D297353CC}">
              <c16:uniqueId val="{00000000-7ED4-452A-9005-440EF96653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7ED4-452A-9005-440EF96653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92.68</c:v>
                </c:pt>
                <c:pt idx="1">
                  <c:v>92.3</c:v>
                </c:pt>
                <c:pt idx="2">
                  <c:v>93.33</c:v>
                </c:pt>
                <c:pt idx="3">
                  <c:v>95.17</c:v>
                </c:pt>
                <c:pt idx="4">
                  <c:v>94.92</c:v>
                </c:pt>
              </c:numCache>
            </c:numRef>
          </c:val>
          <c:extLst>
            <c:ext xmlns:c16="http://schemas.microsoft.com/office/drawing/2014/chart" uri="{C3380CC4-5D6E-409C-BE32-E72D297353CC}">
              <c16:uniqueId val="{00000000-0D00-4A90-8D36-39F879735E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0D00-4A90-8D36-39F879735E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100.02</c:v>
                </c:pt>
                <c:pt idx="4">
                  <c:v>100</c:v>
                </c:pt>
              </c:numCache>
            </c:numRef>
          </c:val>
          <c:extLst>
            <c:ext xmlns:c16="http://schemas.microsoft.com/office/drawing/2014/chart" uri="{C3380CC4-5D6E-409C-BE32-E72D297353CC}">
              <c16:uniqueId val="{00000000-9E50-4327-9DE7-4FDCF8E66A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9E50-4327-9DE7-4FDCF8E66A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29.17</c:v>
                </c:pt>
                <c:pt idx="1">
                  <c:v>31.19</c:v>
                </c:pt>
                <c:pt idx="2">
                  <c:v>33.020000000000003</c:v>
                </c:pt>
                <c:pt idx="3">
                  <c:v>34.68</c:v>
                </c:pt>
                <c:pt idx="4">
                  <c:v>36.21</c:v>
                </c:pt>
              </c:numCache>
            </c:numRef>
          </c:val>
          <c:extLst>
            <c:ext xmlns:c16="http://schemas.microsoft.com/office/drawing/2014/chart" uri="{C3380CC4-5D6E-409C-BE32-E72D297353CC}">
              <c16:uniqueId val="{00000000-5630-42A2-8E1C-B86B3752B0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5630-42A2-8E1C-B86B3752B0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c:v>
                </c:pt>
                <c:pt idx="1">
                  <c:v>1.86</c:v>
                </c:pt>
                <c:pt idx="2">
                  <c:v>2.57</c:v>
                </c:pt>
                <c:pt idx="3">
                  <c:v>4.96</c:v>
                </c:pt>
                <c:pt idx="4">
                  <c:v>6.11</c:v>
                </c:pt>
              </c:numCache>
            </c:numRef>
          </c:val>
          <c:extLst>
            <c:ext xmlns:c16="http://schemas.microsoft.com/office/drawing/2014/chart" uri="{C3380CC4-5D6E-409C-BE32-E72D297353CC}">
              <c16:uniqueId val="{00000000-FE69-4CDA-973A-B741634553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FE69-4CDA-973A-B741634553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28.41</c:v>
                </c:pt>
                <c:pt idx="1">
                  <c:v>28.34</c:v>
                </c:pt>
                <c:pt idx="2">
                  <c:v>28.01</c:v>
                </c:pt>
                <c:pt idx="3">
                  <c:v>27.47</c:v>
                </c:pt>
                <c:pt idx="4">
                  <c:v>25.92</c:v>
                </c:pt>
              </c:numCache>
            </c:numRef>
          </c:val>
          <c:extLst>
            <c:ext xmlns:c16="http://schemas.microsoft.com/office/drawing/2014/chart" uri="{C3380CC4-5D6E-409C-BE32-E72D297353CC}">
              <c16:uniqueId val="{00000000-413A-4A41-8DA6-286293232D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413A-4A41-8DA6-286293232D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39.33</c:v>
                </c:pt>
                <c:pt idx="1">
                  <c:v>39.61</c:v>
                </c:pt>
                <c:pt idx="2">
                  <c:v>40.01</c:v>
                </c:pt>
                <c:pt idx="3">
                  <c:v>59.71</c:v>
                </c:pt>
                <c:pt idx="4">
                  <c:v>51.38</c:v>
                </c:pt>
              </c:numCache>
            </c:numRef>
          </c:val>
          <c:extLst>
            <c:ext xmlns:c16="http://schemas.microsoft.com/office/drawing/2014/chart" uri="{C3380CC4-5D6E-409C-BE32-E72D297353CC}">
              <c16:uniqueId val="{00000000-124D-4AED-BB22-1D713EBB62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124D-4AED-BB22-1D713EBB62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1078.04</c:v>
                </c:pt>
                <c:pt idx="1">
                  <c:v>1078.8800000000001</c:v>
                </c:pt>
                <c:pt idx="2">
                  <c:v>1078.3</c:v>
                </c:pt>
                <c:pt idx="3">
                  <c:v>1129.47</c:v>
                </c:pt>
                <c:pt idx="4">
                  <c:v>1154.74</c:v>
                </c:pt>
              </c:numCache>
            </c:numRef>
          </c:val>
          <c:extLst>
            <c:ext xmlns:c16="http://schemas.microsoft.com/office/drawing/2014/chart" uri="{C3380CC4-5D6E-409C-BE32-E72D297353CC}">
              <c16:uniqueId val="{00000000-7933-45EF-AF0B-D3693A878BE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7933-45EF-AF0B-D3693A878BE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99.64</c:v>
                </c:pt>
                <c:pt idx="1">
                  <c:v>98.81</c:v>
                </c:pt>
                <c:pt idx="2">
                  <c:v>99.9</c:v>
                </c:pt>
                <c:pt idx="3">
                  <c:v>100.93</c:v>
                </c:pt>
                <c:pt idx="4">
                  <c:v>97.75</c:v>
                </c:pt>
              </c:numCache>
            </c:numRef>
          </c:val>
          <c:extLst>
            <c:ext xmlns:c16="http://schemas.microsoft.com/office/drawing/2014/chart" uri="{C3380CC4-5D6E-409C-BE32-E72D297353CC}">
              <c16:uniqueId val="{00000000-7562-4FB7-8A81-9DBD20033F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7562-4FB7-8A81-9DBD20033F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153.03</c:v>
                </c:pt>
                <c:pt idx="1">
                  <c:v>154.54</c:v>
                </c:pt>
                <c:pt idx="2">
                  <c:v>153.46</c:v>
                </c:pt>
                <c:pt idx="3">
                  <c:v>152.21</c:v>
                </c:pt>
                <c:pt idx="4">
                  <c:v>158.11000000000001</c:v>
                </c:pt>
              </c:numCache>
            </c:numRef>
          </c:val>
          <c:extLst>
            <c:ext xmlns:c16="http://schemas.microsoft.com/office/drawing/2014/chart" uri="{C3380CC4-5D6E-409C-BE32-E72D297353CC}">
              <c16:uniqueId val="{00000000-2839-4719-9771-737655FA5D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2839-4719-9771-737655FA5D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大分市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Ac1</v>
      </c>
      <c r="X8" s="76"/>
      <c r="Y8" s="76"/>
      <c r="Z8" s="76"/>
      <c r="AA8" s="76"/>
      <c r="AB8" s="76"/>
      <c r="AC8" s="76"/>
      <c r="AD8" s="77" t="str">
        <f>データ!$M$6</f>
        <v>自治体職員</v>
      </c>
      <c r="AE8" s="77"/>
      <c r="AF8" s="77"/>
      <c r="AG8" s="77"/>
      <c r="AH8" s="77"/>
      <c r="AI8" s="77"/>
      <c r="AJ8" s="77"/>
      <c r="AK8" s="3"/>
      <c r="AL8" s="44">
        <f>データ!S6</f>
        <v>472898</v>
      </c>
      <c r="AM8" s="44"/>
      <c r="AN8" s="44"/>
      <c r="AO8" s="44"/>
      <c r="AP8" s="44"/>
      <c r="AQ8" s="44"/>
      <c r="AR8" s="44"/>
      <c r="AS8" s="44"/>
      <c r="AT8" s="45">
        <f>データ!T6</f>
        <v>502.39</v>
      </c>
      <c r="AU8" s="45"/>
      <c r="AV8" s="45"/>
      <c r="AW8" s="45"/>
      <c r="AX8" s="45"/>
      <c r="AY8" s="45"/>
      <c r="AZ8" s="45"/>
      <c r="BA8" s="45"/>
      <c r="BB8" s="45">
        <f>データ!U6</f>
        <v>941.3</v>
      </c>
      <c r="BC8" s="45"/>
      <c r="BD8" s="45"/>
      <c r="BE8" s="45"/>
      <c r="BF8" s="45"/>
      <c r="BG8" s="45"/>
      <c r="BH8" s="45"/>
      <c r="BI8" s="45"/>
      <c r="BJ8" s="3"/>
      <c r="BK8" s="3"/>
      <c r="BL8" s="72" t="s">
        <v>10</v>
      </c>
      <c r="BM8" s="73"/>
      <c r="BN8" s="74" t="s">
        <v>11</v>
      </c>
      <c r="BO8" s="74"/>
      <c r="BP8" s="74"/>
      <c r="BQ8" s="74"/>
      <c r="BR8" s="74"/>
      <c r="BS8" s="74"/>
      <c r="BT8" s="74"/>
      <c r="BU8" s="74"/>
      <c r="BV8" s="74"/>
      <c r="BW8" s="74"/>
      <c r="BX8" s="74"/>
      <c r="BY8" s="75"/>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61.49</v>
      </c>
      <c r="J10" s="45"/>
      <c r="K10" s="45"/>
      <c r="L10" s="45"/>
      <c r="M10" s="45"/>
      <c r="N10" s="45"/>
      <c r="O10" s="45"/>
      <c r="P10" s="45">
        <f>データ!P6</f>
        <v>71.900000000000006</v>
      </c>
      <c r="Q10" s="45"/>
      <c r="R10" s="45"/>
      <c r="S10" s="45"/>
      <c r="T10" s="45"/>
      <c r="U10" s="45"/>
      <c r="V10" s="45"/>
      <c r="W10" s="45">
        <f>データ!Q6</f>
        <v>79.489999999999995</v>
      </c>
      <c r="X10" s="45"/>
      <c r="Y10" s="45"/>
      <c r="Z10" s="45"/>
      <c r="AA10" s="45"/>
      <c r="AB10" s="45"/>
      <c r="AC10" s="45"/>
      <c r="AD10" s="44">
        <f>データ!R6</f>
        <v>2791</v>
      </c>
      <c r="AE10" s="44"/>
      <c r="AF10" s="44"/>
      <c r="AG10" s="44"/>
      <c r="AH10" s="44"/>
      <c r="AI10" s="44"/>
      <c r="AJ10" s="44"/>
      <c r="AK10" s="2"/>
      <c r="AL10" s="44">
        <f>データ!V6</f>
        <v>338847</v>
      </c>
      <c r="AM10" s="44"/>
      <c r="AN10" s="44"/>
      <c r="AO10" s="44"/>
      <c r="AP10" s="44"/>
      <c r="AQ10" s="44"/>
      <c r="AR10" s="44"/>
      <c r="AS10" s="44"/>
      <c r="AT10" s="45">
        <f>データ!W6</f>
        <v>61.41</v>
      </c>
      <c r="AU10" s="45"/>
      <c r="AV10" s="45"/>
      <c r="AW10" s="45"/>
      <c r="AX10" s="45"/>
      <c r="AY10" s="45"/>
      <c r="AZ10" s="45"/>
      <c r="BA10" s="45"/>
      <c r="BB10" s="45">
        <f>データ!X6</f>
        <v>5517.78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26</v>
      </c>
      <c r="BM14" s="61"/>
      <c r="BN14" s="61"/>
      <c r="BO14" s="61"/>
      <c r="BP14" s="61"/>
      <c r="BQ14" s="61"/>
      <c r="BR14" s="61"/>
      <c r="BS14" s="61"/>
      <c r="BT14" s="61"/>
      <c r="BU14" s="61"/>
      <c r="BV14" s="61"/>
      <c r="BW14" s="61"/>
      <c r="BX14" s="61"/>
      <c r="BY14" s="61"/>
      <c r="BZ14" s="62"/>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FOc105tvNRs4k16IvDLH2pSQtRcSk9nHlaMJOX03yBkBnVx8wTPgw/o5LtSBMvbL87z6gR5Q0xsCZd2iLzjHQ==" saltValue="GBrumaUpkez14pIDRakX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442011</v>
      </c>
      <c r="D6" s="19">
        <f t="shared" si="3"/>
        <v>46</v>
      </c>
      <c r="E6" s="19">
        <f t="shared" si="3"/>
        <v>17</v>
      </c>
      <c r="F6" s="19">
        <f t="shared" si="3"/>
        <v>1</v>
      </c>
      <c r="G6" s="19">
        <f t="shared" si="3"/>
        <v>0</v>
      </c>
      <c r="H6" s="19" t="str">
        <f t="shared" si="3"/>
        <v>大分県　大分市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61.49</v>
      </c>
      <c r="P6" s="20">
        <f t="shared" si="3"/>
        <v>71.900000000000006</v>
      </c>
      <c r="Q6" s="20">
        <f t="shared" si="3"/>
        <v>79.489999999999995</v>
      </c>
      <c r="R6" s="20">
        <f t="shared" si="3"/>
        <v>2791</v>
      </c>
      <c r="S6" s="20">
        <f t="shared" si="3"/>
        <v>472898</v>
      </c>
      <c r="T6" s="20">
        <f t="shared" si="3"/>
        <v>502.39</v>
      </c>
      <c r="U6" s="20">
        <f t="shared" si="3"/>
        <v>941.3</v>
      </c>
      <c r="V6" s="20">
        <f t="shared" si="3"/>
        <v>338847</v>
      </c>
      <c r="W6" s="20">
        <f t="shared" si="3"/>
        <v>61.41</v>
      </c>
      <c r="X6" s="20">
        <f t="shared" si="3"/>
        <v>5517.78</v>
      </c>
      <c r="Y6" s="21">
        <f>IF(Y7="",NA(),Y7)</f>
        <v>100</v>
      </c>
      <c r="Z6" s="21">
        <f t="shared" ref="Z6:AH6" si="4">IF(Z7="",NA(),Z7)</f>
        <v>100</v>
      </c>
      <c r="AA6" s="21">
        <f t="shared" si="4"/>
        <v>100</v>
      </c>
      <c r="AB6" s="21">
        <f t="shared" si="4"/>
        <v>100.02</v>
      </c>
      <c r="AC6" s="21">
        <f t="shared" si="4"/>
        <v>100</v>
      </c>
      <c r="AD6" s="21">
        <f t="shared" si="4"/>
        <v>106.55</v>
      </c>
      <c r="AE6" s="21">
        <f t="shared" si="4"/>
        <v>106.01</v>
      </c>
      <c r="AF6" s="21">
        <f t="shared" si="4"/>
        <v>105.5</v>
      </c>
      <c r="AG6" s="21">
        <f t="shared" si="4"/>
        <v>105.24</v>
      </c>
      <c r="AH6" s="21">
        <f t="shared" si="4"/>
        <v>105.55</v>
      </c>
      <c r="AI6" s="20" t="str">
        <f>IF(AI7="","",IF(AI7="-","【-】","【"&amp;SUBSTITUTE(TEXT(AI7,"#,##0.00"),"-","△")&amp;"】"))</f>
        <v>【105.36】</v>
      </c>
      <c r="AJ6" s="21">
        <f>IF(AJ7="",NA(),AJ7)</f>
        <v>28.41</v>
      </c>
      <c r="AK6" s="21">
        <f t="shared" ref="AK6:AS6" si="5">IF(AK7="",NA(),AK7)</f>
        <v>28.34</v>
      </c>
      <c r="AL6" s="21">
        <f t="shared" si="5"/>
        <v>28.01</v>
      </c>
      <c r="AM6" s="21">
        <f t="shared" si="5"/>
        <v>27.47</v>
      </c>
      <c r="AN6" s="21">
        <f t="shared" si="5"/>
        <v>25.92</v>
      </c>
      <c r="AO6" s="21">
        <f t="shared" si="5"/>
        <v>5.95</v>
      </c>
      <c r="AP6" s="21">
        <f t="shared" si="5"/>
        <v>5.27</v>
      </c>
      <c r="AQ6" s="21">
        <f t="shared" si="5"/>
        <v>4.83</v>
      </c>
      <c r="AR6" s="21">
        <f t="shared" si="5"/>
        <v>4.5</v>
      </c>
      <c r="AS6" s="21">
        <f t="shared" si="5"/>
        <v>4.38</v>
      </c>
      <c r="AT6" s="20" t="str">
        <f>IF(AT7="","",IF(AT7="-","【-】","【"&amp;SUBSTITUTE(TEXT(AT7,"#,##0.00"),"-","△")&amp;"】"))</f>
        <v>【3.12】</v>
      </c>
      <c r="AU6" s="21">
        <f>IF(AU7="",NA(),AU7)</f>
        <v>39.33</v>
      </c>
      <c r="AV6" s="21">
        <f t="shared" ref="AV6:BD6" si="6">IF(AV7="",NA(),AV7)</f>
        <v>39.61</v>
      </c>
      <c r="AW6" s="21">
        <f t="shared" si="6"/>
        <v>40.01</v>
      </c>
      <c r="AX6" s="21">
        <f t="shared" si="6"/>
        <v>59.71</v>
      </c>
      <c r="AY6" s="21">
        <f t="shared" si="6"/>
        <v>51.38</v>
      </c>
      <c r="AZ6" s="21">
        <f t="shared" si="6"/>
        <v>72.930000000000007</v>
      </c>
      <c r="BA6" s="21">
        <f t="shared" si="6"/>
        <v>80.08</v>
      </c>
      <c r="BB6" s="21">
        <f t="shared" si="6"/>
        <v>87.33</v>
      </c>
      <c r="BC6" s="21">
        <f t="shared" si="6"/>
        <v>92.26</v>
      </c>
      <c r="BD6" s="21">
        <f t="shared" si="6"/>
        <v>99.9</v>
      </c>
      <c r="BE6" s="20" t="str">
        <f>IF(BE7="","",IF(BE7="-","【-】","【"&amp;SUBSTITUTE(TEXT(BE7,"#,##0.00"),"-","△")&amp;"】"))</f>
        <v>【82.75】</v>
      </c>
      <c r="BF6" s="21">
        <f>IF(BF7="",NA(),BF7)</f>
        <v>1078.04</v>
      </c>
      <c r="BG6" s="21">
        <f t="shared" ref="BG6:BO6" si="7">IF(BG7="",NA(),BG7)</f>
        <v>1078.8800000000001</v>
      </c>
      <c r="BH6" s="21">
        <f t="shared" si="7"/>
        <v>1078.3</v>
      </c>
      <c r="BI6" s="21">
        <f t="shared" si="7"/>
        <v>1129.47</v>
      </c>
      <c r="BJ6" s="21">
        <f t="shared" si="7"/>
        <v>1154.74</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99.64</v>
      </c>
      <c r="BR6" s="21">
        <f t="shared" ref="BR6:BZ6" si="8">IF(BR7="",NA(),BR7)</f>
        <v>98.81</v>
      </c>
      <c r="BS6" s="21">
        <f t="shared" si="8"/>
        <v>99.9</v>
      </c>
      <c r="BT6" s="21">
        <f t="shared" si="8"/>
        <v>100.93</v>
      </c>
      <c r="BU6" s="21">
        <f t="shared" si="8"/>
        <v>97.75</v>
      </c>
      <c r="BV6" s="21">
        <f t="shared" si="8"/>
        <v>98.61</v>
      </c>
      <c r="BW6" s="21">
        <f t="shared" si="8"/>
        <v>98.75</v>
      </c>
      <c r="BX6" s="21">
        <f t="shared" si="8"/>
        <v>98.36</v>
      </c>
      <c r="BY6" s="21">
        <f t="shared" si="8"/>
        <v>97.29</v>
      </c>
      <c r="BZ6" s="21">
        <f t="shared" si="8"/>
        <v>99.29</v>
      </c>
      <c r="CA6" s="20" t="str">
        <f>IF(CA7="","",IF(CA7="-","【-】","【"&amp;SUBSTITUTE(TEXT(CA7,"#,##0.00"),"-","△")&amp;"】"))</f>
        <v>【97.94】</v>
      </c>
      <c r="CB6" s="21">
        <f>IF(CB7="",NA(),CB7)</f>
        <v>153.03</v>
      </c>
      <c r="CC6" s="21">
        <f t="shared" ref="CC6:CK6" si="9">IF(CC7="",NA(),CC7)</f>
        <v>154.54</v>
      </c>
      <c r="CD6" s="21">
        <f t="shared" si="9"/>
        <v>153.46</v>
      </c>
      <c r="CE6" s="21">
        <f t="shared" si="9"/>
        <v>152.21</v>
      </c>
      <c r="CF6" s="21">
        <f t="shared" si="9"/>
        <v>158.11000000000001</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62.88</v>
      </c>
      <c r="CN6" s="21">
        <f t="shared" ref="CN6:CV6" si="10">IF(CN7="",NA(),CN7)</f>
        <v>62.31</v>
      </c>
      <c r="CO6" s="21">
        <f t="shared" si="10"/>
        <v>61.92</v>
      </c>
      <c r="CP6" s="21">
        <f t="shared" si="10"/>
        <v>62.81</v>
      </c>
      <c r="CQ6" s="21">
        <f t="shared" si="10"/>
        <v>60.95</v>
      </c>
      <c r="CR6" s="21">
        <f t="shared" si="10"/>
        <v>61.7</v>
      </c>
      <c r="CS6" s="21">
        <f t="shared" si="10"/>
        <v>63.04</v>
      </c>
      <c r="CT6" s="21">
        <f t="shared" si="10"/>
        <v>60.55</v>
      </c>
      <c r="CU6" s="21">
        <f t="shared" si="10"/>
        <v>61.49</v>
      </c>
      <c r="CV6" s="21">
        <f t="shared" si="10"/>
        <v>62.15</v>
      </c>
      <c r="CW6" s="20" t="str">
        <f>IF(CW7="","",IF(CW7="-","【-】","【"&amp;SUBSTITUTE(TEXT(CW7,"#,##0.00"),"-","△")&amp;"】"))</f>
        <v>【60.13】</v>
      </c>
      <c r="CX6" s="21">
        <f>IF(CX7="",NA(),CX7)</f>
        <v>92.68</v>
      </c>
      <c r="CY6" s="21">
        <f t="shared" ref="CY6:DG6" si="11">IF(CY7="",NA(),CY7)</f>
        <v>92.3</v>
      </c>
      <c r="CZ6" s="21">
        <f t="shared" si="11"/>
        <v>93.33</v>
      </c>
      <c r="DA6" s="21">
        <f t="shared" si="11"/>
        <v>95.17</v>
      </c>
      <c r="DB6" s="21">
        <f t="shared" si="11"/>
        <v>94.92</v>
      </c>
      <c r="DC6" s="21">
        <f t="shared" si="11"/>
        <v>94.56</v>
      </c>
      <c r="DD6" s="21">
        <f t="shared" si="11"/>
        <v>94.75</v>
      </c>
      <c r="DE6" s="21">
        <f t="shared" si="11"/>
        <v>94.92</v>
      </c>
      <c r="DF6" s="21">
        <f t="shared" si="11"/>
        <v>95.01</v>
      </c>
      <c r="DG6" s="21">
        <f t="shared" si="11"/>
        <v>94.96</v>
      </c>
      <c r="DH6" s="20" t="str">
        <f>IF(DH7="","",IF(DH7="-","【-】","【"&amp;SUBSTITUTE(TEXT(DH7,"#,##0.00"),"-","△")&amp;"】"))</f>
        <v>【96.00】</v>
      </c>
      <c r="DI6" s="21">
        <f>IF(DI7="",NA(),DI7)</f>
        <v>29.17</v>
      </c>
      <c r="DJ6" s="21">
        <f t="shared" ref="DJ6:DR6" si="12">IF(DJ7="",NA(),DJ7)</f>
        <v>31.19</v>
      </c>
      <c r="DK6" s="21">
        <f t="shared" si="12"/>
        <v>33.020000000000003</v>
      </c>
      <c r="DL6" s="21">
        <f t="shared" si="12"/>
        <v>34.68</v>
      </c>
      <c r="DM6" s="21">
        <f t="shared" si="12"/>
        <v>36.21</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1</v>
      </c>
      <c r="DU6" s="21">
        <f t="shared" ref="DU6:EC6" si="13">IF(DU7="",NA(),DU7)</f>
        <v>1.86</v>
      </c>
      <c r="DV6" s="21">
        <f t="shared" si="13"/>
        <v>2.57</v>
      </c>
      <c r="DW6" s="21">
        <f t="shared" si="13"/>
        <v>4.96</v>
      </c>
      <c r="DX6" s="21">
        <f t="shared" si="13"/>
        <v>6.11</v>
      </c>
      <c r="DY6" s="21">
        <f t="shared" si="13"/>
        <v>5.64</v>
      </c>
      <c r="DZ6" s="21">
        <f t="shared" si="13"/>
        <v>6.43</v>
      </c>
      <c r="EA6" s="21">
        <f t="shared" si="13"/>
        <v>7.75</v>
      </c>
      <c r="EB6" s="21">
        <f t="shared" si="13"/>
        <v>9.44</v>
      </c>
      <c r="EC6" s="21">
        <f t="shared" si="13"/>
        <v>10.69</v>
      </c>
      <c r="ED6" s="20" t="str">
        <f>IF(ED7="","",IF(ED7="-","【-】","【"&amp;SUBSTITUTE(TEXT(ED7,"#,##0.00"),"-","△")&amp;"】"))</f>
        <v>【9.46】</v>
      </c>
      <c r="EE6" s="21">
        <f>IF(EE7="",NA(),EE7)</f>
        <v>0.01</v>
      </c>
      <c r="EF6" s="21">
        <f t="shared" ref="EF6:EN6" si="14">IF(EF7="",NA(),EF7)</f>
        <v>0.02</v>
      </c>
      <c r="EG6" s="20">
        <f t="shared" si="14"/>
        <v>0</v>
      </c>
      <c r="EH6" s="20">
        <f t="shared" si="14"/>
        <v>0</v>
      </c>
      <c r="EI6" s="21">
        <f t="shared" si="14"/>
        <v>0.03</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15">
      <c r="A7" s="14"/>
      <c r="B7" s="23">
        <v>2024</v>
      </c>
      <c r="C7" s="23">
        <v>442011</v>
      </c>
      <c r="D7" s="23">
        <v>46</v>
      </c>
      <c r="E7" s="23">
        <v>17</v>
      </c>
      <c r="F7" s="23">
        <v>1</v>
      </c>
      <c r="G7" s="23">
        <v>0</v>
      </c>
      <c r="H7" s="23" t="s">
        <v>96</v>
      </c>
      <c r="I7" s="23" t="s">
        <v>97</v>
      </c>
      <c r="J7" s="23" t="s">
        <v>98</v>
      </c>
      <c r="K7" s="23" t="s">
        <v>99</v>
      </c>
      <c r="L7" s="23" t="s">
        <v>100</v>
      </c>
      <c r="M7" s="23" t="s">
        <v>101</v>
      </c>
      <c r="N7" s="24" t="s">
        <v>102</v>
      </c>
      <c r="O7" s="24">
        <v>61.49</v>
      </c>
      <c r="P7" s="24">
        <v>71.900000000000006</v>
      </c>
      <c r="Q7" s="24">
        <v>79.489999999999995</v>
      </c>
      <c r="R7" s="24">
        <v>2791</v>
      </c>
      <c r="S7" s="24">
        <v>472898</v>
      </c>
      <c r="T7" s="24">
        <v>502.39</v>
      </c>
      <c r="U7" s="24">
        <v>941.3</v>
      </c>
      <c r="V7" s="24">
        <v>338847</v>
      </c>
      <c r="W7" s="24">
        <v>61.41</v>
      </c>
      <c r="X7" s="24">
        <v>5517.78</v>
      </c>
      <c r="Y7" s="24">
        <v>100</v>
      </c>
      <c r="Z7" s="24">
        <v>100</v>
      </c>
      <c r="AA7" s="24">
        <v>100</v>
      </c>
      <c r="AB7" s="24">
        <v>100.02</v>
      </c>
      <c r="AC7" s="24">
        <v>100</v>
      </c>
      <c r="AD7" s="24">
        <v>106.55</v>
      </c>
      <c r="AE7" s="24">
        <v>106.01</v>
      </c>
      <c r="AF7" s="24">
        <v>105.5</v>
      </c>
      <c r="AG7" s="24">
        <v>105.24</v>
      </c>
      <c r="AH7" s="24">
        <v>105.55</v>
      </c>
      <c r="AI7" s="24">
        <v>105.36</v>
      </c>
      <c r="AJ7" s="24">
        <v>28.41</v>
      </c>
      <c r="AK7" s="24">
        <v>28.34</v>
      </c>
      <c r="AL7" s="24">
        <v>28.01</v>
      </c>
      <c r="AM7" s="24">
        <v>27.47</v>
      </c>
      <c r="AN7" s="24">
        <v>25.92</v>
      </c>
      <c r="AO7" s="24">
        <v>5.95</v>
      </c>
      <c r="AP7" s="24">
        <v>5.27</v>
      </c>
      <c r="AQ7" s="24">
        <v>4.83</v>
      </c>
      <c r="AR7" s="24">
        <v>4.5</v>
      </c>
      <c r="AS7" s="24">
        <v>4.38</v>
      </c>
      <c r="AT7" s="24">
        <v>3.12</v>
      </c>
      <c r="AU7" s="24">
        <v>39.33</v>
      </c>
      <c r="AV7" s="24">
        <v>39.61</v>
      </c>
      <c r="AW7" s="24">
        <v>40.01</v>
      </c>
      <c r="AX7" s="24">
        <v>59.71</v>
      </c>
      <c r="AY7" s="24">
        <v>51.38</v>
      </c>
      <c r="AZ7" s="24">
        <v>72.930000000000007</v>
      </c>
      <c r="BA7" s="24">
        <v>80.08</v>
      </c>
      <c r="BB7" s="24">
        <v>87.33</v>
      </c>
      <c r="BC7" s="24">
        <v>92.26</v>
      </c>
      <c r="BD7" s="24">
        <v>99.9</v>
      </c>
      <c r="BE7" s="24">
        <v>82.75</v>
      </c>
      <c r="BF7" s="24">
        <v>1078.04</v>
      </c>
      <c r="BG7" s="24">
        <v>1078.8800000000001</v>
      </c>
      <c r="BH7" s="24">
        <v>1078.3</v>
      </c>
      <c r="BI7" s="24">
        <v>1129.47</v>
      </c>
      <c r="BJ7" s="24">
        <v>1154.74</v>
      </c>
      <c r="BK7" s="24">
        <v>730.52</v>
      </c>
      <c r="BL7" s="24">
        <v>672.33</v>
      </c>
      <c r="BM7" s="24">
        <v>668.8</v>
      </c>
      <c r="BN7" s="24">
        <v>652.79999999999995</v>
      </c>
      <c r="BO7" s="24">
        <v>624.62</v>
      </c>
      <c r="BP7" s="24">
        <v>602.55999999999995</v>
      </c>
      <c r="BQ7" s="24">
        <v>99.64</v>
      </c>
      <c r="BR7" s="24">
        <v>98.81</v>
      </c>
      <c r="BS7" s="24">
        <v>99.9</v>
      </c>
      <c r="BT7" s="24">
        <v>100.93</v>
      </c>
      <c r="BU7" s="24">
        <v>97.75</v>
      </c>
      <c r="BV7" s="24">
        <v>98.61</v>
      </c>
      <c r="BW7" s="24">
        <v>98.75</v>
      </c>
      <c r="BX7" s="24">
        <v>98.36</v>
      </c>
      <c r="BY7" s="24">
        <v>97.29</v>
      </c>
      <c r="BZ7" s="24">
        <v>99.29</v>
      </c>
      <c r="CA7" s="24">
        <v>97.94</v>
      </c>
      <c r="CB7" s="24">
        <v>153.03</v>
      </c>
      <c r="CC7" s="24">
        <v>154.54</v>
      </c>
      <c r="CD7" s="24">
        <v>153.46</v>
      </c>
      <c r="CE7" s="24">
        <v>152.21</v>
      </c>
      <c r="CF7" s="24">
        <v>158.11000000000001</v>
      </c>
      <c r="CG7" s="24">
        <v>141.24</v>
      </c>
      <c r="CH7" s="24">
        <v>142.03</v>
      </c>
      <c r="CI7" s="24">
        <v>142.11000000000001</v>
      </c>
      <c r="CJ7" s="24">
        <v>145.49</v>
      </c>
      <c r="CK7" s="24">
        <v>144.28</v>
      </c>
      <c r="CL7" s="24">
        <v>140.97999999999999</v>
      </c>
      <c r="CM7" s="24">
        <v>62.88</v>
      </c>
      <c r="CN7" s="24">
        <v>62.31</v>
      </c>
      <c r="CO7" s="24">
        <v>61.92</v>
      </c>
      <c r="CP7" s="24">
        <v>62.81</v>
      </c>
      <c r="CQ7" s="24">
        <v>60.95</v>
      </c>
      <c r="CR7" s="24">
        <v>61.7</v>
      </c>
      <c r="CS7" s="24">
        <v>63.04</v>
      </c>
      <c r="CT7" s="24">
        <v>60.55</v>
      </c>
      <c r="CU7" s="24">
        <v>61.49</v>
      </c>
      <c r="CV7" s="24">
        <v>62.15</v>
      </c>
      <c r="CW7" s="24">
        <v>60.13</v>
      </c>
      <c r="CX7" s="24">
        <v>92.68</v>
      </c>
      <c r="CY7" s="24">
        <v>92.3</v>
      </c>
      <c r="CZ7" s="24">
        <v>93.33</v>
      </c>
      <c r="DA7" s="24">
        <v>95.17</v>
      </c>
      <c r="DB7" s="24">
        <v>94.92</v>
      </c>
      <c r="DC7" s="24">
        <v>94.56</v>
      </c>
      <c r="DD7" s="24">
        <v>94.75</v>
      </c>
      <c r="DE7" s="24">
        <v>94.92</v>
      </c>
      <c r="DF7" s="24">
        <v>95.01</v>
      </c>
      <c r="DG7" s="24">
        <v>94.96</v>
      </c>
      <c r="DH7" s="24">
        <v>96</v>
      </c>
      <c r="DI7" s="24">
        <v>29.17</v>
      </c>
      <c r="DJ7" s="24">
        <v>31.19</v>
      </c>
      <c r="DK7" s="24">
        <v>33.020000000000003</v>
      </c>
      <c r="DL7" s="24">
        <v>34.68</v>
      </c>
      <c r="DM7" s="24">
        <v>36.21</v>
      </c>
      <c r="DN7" s="24">
        <v>28.87</v>
      </c>
      <c r="DO7" s="24">
        <v>31.34</v>
      </c>
      <c r="DP7" s="24">
        <v>32.909999999999997</v>
      </c>
      <c r="DQ7" s="24">
        <v>34.869999999999997</v>
      </c>
      <c r="DR7" s="24">
        <v>36.700000000000003</v>
      </c>
      <c r="DS7" s="24">
        <v>42.2</v>
      </c>
      <c r="DT7" s="24">
        <v>1</v>
      </c>
      <c r="DU7" s="24">
        <v>1.86</v>
      </c>
      <c r="DV7" s="24">
        <v>2.57</v>
      </c>
      <c r="DW7" s="24">
        <v>4.96</v>
      </c>
      <c r="DX7" s="24">
        <v>6.11</v>
      </c>
      <c r="DY7" s="24">
        <v>5.64</v>
      </c>
      <c r="DZ7" s="24">
        <v>6.43</v>
      </c>
      <c r="EA7" s="24">
        <v>7.75</v>
      </c>
      <c r="EB7" s="24">
        <v>9.44</v>
      </c>
      <c r="EC7" s="24">
        <v>10.69</v>
      </c>
      <c r="ED7" s="24">
        <v>9.4600000000000009</v>
      </c>
      <c r="EE7" s="24">
        <v>0.01</v>
      </c>
      <c r="EF7" s="24">
        <v>0.02</v>
      </c>
      <c r="EG7" s="24">
        <v>0</v>
      </c>
      <c r="EH7" s="24">
        <v>0</v>
      </c>
      <c r="EI7" s="24">
        <v>0.03</v>
      </c>
      <c r="EJ7" s="24">
        <v>0.19</v>
      </c>
      <c r="EK7" s="24">
        <v>0.19</v>
      </c>
      <c r="EL7" s="24">
        <v>0.21</v>
      </c>
      <c r="EM7" s="24">
        <v>0.2</v>
      </c>
      <c r="EN7" s="24">
        <v>0.22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2026-03-06T01:21:25Z</cp:lastPrinted>
  <dcterms:created xsi:type="dcterms:W3CDTF">2025-12-23T06:06:17Z</dcterms:created>
  <dcterms:modified xsi:type="dcterms:W3CDTF">2026-03-06T01:22:51Z</dcterms:modified>
  <cp:category/>
</cp:coreProperties>
</file>