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8衆）\02_公表一覧（集計表）\01_中間投票班\"/>
    </mc:Choice>
  </mc:AlternateContent>
  <xr:revisionPtr revIDLastSave="0" documentId="13_ncr:1_{C5E570DC-9A81-40CC-A73A-1652EB4F6E74}" xr6:coauthVersionLast="47" xr6:coauthVersionMax="47" xr10:uidLastSave="{00000000-0000-0000-0000-000000000000}"/>
  <bookViews>
    <workbookView xWindow="11220" yWindow="975" windowWidth="18045" windowHeight="14400" xr2:uid="{00000000-000D-0000-FFFF-FFFF00000000}"/>
  </bookViews>
  <sheets>
    <sheet name="11時00分" sheetId="1" r:id="rId1"/>
  </sheets>
  <definedNames>
    <definedName name="_xlnm.Print_Area" localSheetId="0">'11時00分'!$B$1:$L$70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G19" i="1"/>
  <c r="G20" i="1"/>
  <c r="F19" i="1"/>
  <c r="F20" i="1"/>
  <c r="E49" i="1"/>
  <c r="E48" i="1"/>
  <c r="E45" i="1"/>
  <c r="E44" i="1"/>
  <c r="E43" i="1"/>
  <c r="E42" i="1"/>
  <c r="E41" i="1"/>
  <c r="E40" i="1"/>
  <c r="E30" i="1"/>
  <c r="E29" i="1"/>
  <c r="E26" i="1"/>
  <c r="E25" i="1"/>
  <c r="E24" i="1"/>
  <c r="E23" i="1"/>
  <c r="E22" i="1"/>
  <c r="E21" i="1"/>
  <c r="E20" i="1"/>
  <c r="E19" i="1"/>
  <c r="E10" i="1"/>
  <c r="E12" i="1" s="1"/>
  <c r="E46" i="1" l="1"/>
  <c r="H20" i="1"/>
  <c r="H19" i="1"/>
  <c r="K19" i="1" s="1"/>
  <c r="E50" i="1"/>
  <c r="E52" i="1" l="1"/>
  <c r="G49" i="1"/>
  <c r="F49" i="1"/>
  <c r="G48" i="1"/>
  <c r="F48" i="1"/>
  <c r="F42" i="1"/>
  <c r="G42" i="1"/>
  <c r="F43" i="1"/>
  <c r="G43" i="1"/>
  <c r="F44" i="1"/>
  <c r="G44" i="1"/>
  <c r="F45" i="1"/>
  <c r="G45" i="1"/>
  <c r="G41" i="1"/>
  <c r="F41" i="1"/>
  <c r="G40" i="1"/>
  <c r="F40" i="1"/>
  <c r="F30" i="1"/>
  <c r="G30" i="1"/>
  <c r="G29" i="1"/>
  <c r="F29" i="1"/>
  <c r="G22" i="1"/>
  <c r="G21" i="1"/>
  <c r="F21" i="1"/>
  <c r="G24" i="1"/>
  <c r="F22" i="1"/>
  <c r="F23" i="1"/>
  <c r="G23" i="1"/>
  <c r="F24" i="1"/>
  <c r="F25" i="1"/>
  <c r="G25" i="1"/>
  <c r="F26" i="1"/>
  <c r="G26" i="1"/>
  <c r="G10" i="1"/>
  <c r="F10" i="1"/>
  <c r="H23" i="1" l="1"/>
  <c r="K23" i="1" s="1"/>
  <c r="H22" i="1"/>
  <c r="K22" i="1" s="1"/>
  <c r="H24" i="1"/>
  <c r="K24" i="1" s="1"/>
  <c r="H26" i="1"/>
  <c r="K26" i="1" s="1"/>
  <c r="H10" i="1"/>
  <c r="K10" i="1" s="1"/>
  <c r="K20" i="1"/>
  <c r="H25" i="1"/>
  <c r="K25" i="1" s="1"/>
  <c r="H21" i="1"/>
  <c r="K21" i="1" s="1"/>
  <c r="F50" i="1" l="1"/>
  <c r="G50" i="1"/>
  <c r="H49" i="1"/>
  <c r="K49" i="1" s="1"/>
  <c r="H48" i="1"/>
  <c r="K48" i="1" s="1"/>
  <c r="G46" i="1"/>
  <c r="F46" i="1"/>
  <c r="H45" i="1"/>
  <c r="K45" i="1" s="1"/>
  <c r="H44" i="1"/>
  <c r="K44" i="1" s="1"/>
  <c r="H43" i="1"/>
  <c r="K43" i="1" s="1"/>
  <c r="H42" i="1"/>
  <c r="K42" i="1" s="1"/>
  <c r="H41" i="1"/>
  <c r="K41" i="1" s="1"/>
  <c r="H40" i="1"/>
  <c r="G31" i="1"/>
  <c r="F31" i="1"/>
  <c r="H30" i="1"/>
  <c r="K30" i="1" s="1"/>
  <c r="H29" i="1"/>
  <c r="K29" i="1" s="1"/>
  <c r="G27" i="1"/>
  <c r="F27" i="1"/>
  <c r="D50" i="1"/>
  <c r="C50" i="1"/>
  <c r="D46" i="1"/>
  <c r="C46" i="1"/>
  <c r="D31" i="1"/>
  <c r="C31" i="1"/>
  <c r="D27" i="1"/>
  <c r="C27" i="1"/>
  <c r="D12" i="1"/>
  <c r="C12" i="1"/>
  <c r="E27" i="1" l="1"/>
  <c r="J50" i="1"/>
  <c r="I50" i="1"/>
  <c r="E31" i="1"/>
  <c r="I31" i="1"/>
  <c r="J31" i="1"/>
  <c r="I46" i="1"/>
  <c r="J46" i="1"/>
  <c r="I27" i="1"/>
  <c r="J27" i="1"/>
  <c r="H50" i="1"/>
  <c r="K50" i="1" s="1"/>
  <c r="F60" i="1"/>
  <c r="G52" i="1"/>
  <c r="H46" i="1"/>
  <c r="F33" i="1"/>
  <c r="H27" i="1"/>
  <c r="G33" i="1"/>
  <c r="G60" i="1"/>
  <c r="H31" i="1"/>
  <c r="F52" i="1"/>
  <c r="D33" i="1"/>
  <c r="D60" i="1"/>
  <c r="C60" i="1"/>
  <c r="C52" i="1"/>
  <c r="D52" i="1"/>
  <c r="D59" i="1"/>
  <c r="C33" i="1"/>
  <c r="C59" i="1"/>
  <c r="E33" i="1" l="1"/>
  <c r="J52" i="1"/>
  <c r="I52" i="1"/>
  <c r="H52" i="1"/>
  <c r="K52" i="1" s="1"/>
  <c r="K46" i="1"/>
  <c r="H60" i="1"/>
  <c r="K31" i="1"/>
  <c r="J33" i="1"/>
  <c r="K27" i="1"/>
  <c r="I33" i="1"/>
  <c r="I60" i="1"/>
  <c r="J60" i="1"/>
  <c r="H33" i="1"/>
  <c r="E60" i="1"/>
  <c r="C61" i="1"/>
  <c r="D61" i="1"/>
  <c r="E59" i="1"/>
  <c r="K60" i="1" l="1"/>
  <c r="K33" i="1"/>
  <c r="E61" i="1"/>
  <c r="H12" i="1"/>
  <c r="F12" i="1"/>
  <c r="G12" i="1"/>
  <c r="G61" i="1" l="1"/>
  <c r="J61" i="1" s="1"/>
  <c r="J12" i="1"/>
  <c r="F59" i="1"/>
  <c r="I59" i="1" s="1"/>
  <c r="I12" i="1"/>
  <c r="H61" i="1"/>
  <c r="K61" i="1" s="1"/>
  <c r="K12" i="1"/>
  <c r="G59" i="1"/>
  <c r="J59" i="1" s="1"/>
  <c r="H59" i="1"/>
  <c r="K59" i="1" s="1"/>
  <c r="F61" i="1"/>
  <c r="I61" i="1" s="1"/>
</calcChain>
</file>

<file path=xl/sharedStrings.xml><?xml version="1.0" encoding="utf-8"?>
<sst xmlns="http://schemas.openxmlformats.org/spreadsheetml/2006/main" count="105" uniqueCount="47">
  <si>
    <t>※大分市の第一開票区は旧大分市、第二開票区は旧佐賀関町、旧野津原町です。</t>
    <phoneticPr fontId="2"/>
  </si>
  <si>
    <t>県計</t>
  </si>
  <si>
    <t>町村計</t>
  </si>
  <si>
    <t>市計</t>
  </si>
  <si>
    <t>計</t>
  </si>
  <si>
    <t>女</t>
  </si>
  <si>
    <t>男</t>
  </si>
  <si>
    <t>(B)/(A)*100</t>
    <phoneticPr fontId="1"/>
  </si>
  <si>
    <t>(B)</t>
    <phoneticPr fontId="1"/>
  </si>
  <si>
    <t>投票率(%)</t>
    <phoneticPr fontId="1"/>
  </si>
  <si>
    <t>第３区計</t>
  </si>
  <si>
    <t>日  出  町</t>
    <phoneticPr fontId="1"/>
  </si>
  <si>
    <t>姫　島　村</t>
    <rPh sb="0" eb="1">
      <t>ヒメ</t>
    </rPh>
    <rPh sb="2" eb="3">
      <t>シマ</t>
    </rPh>
    <rPh sb="4" eb="5">
      <t>ムラ</t>
    </rPh>
    <phoneticPr fontId="1"/>
  </si>
  <si>
    <t>国  東  市</t>
    <rPh sb="0" eb="1">
      <t>クニ</t>
    </rPh>
    <rPh sb="3" eb="4">
      <t>ヒガシ</t>
    </rPh>
    <phoneticPr fontId="1"/>
  </si>
  <si>
    <t>宇  佐  市</t>
    <phoneticPr fontId="1"/>
  </si>
  <si>
    <t>杵  築  市</t>
    <phoneticPr fontId="1"/>
  </si>
  <si>
    <t>豊後高田市</t>
  </si>
  <si>
    <t>中  津  市</t>
    <phoneticPr fontId="1"/>
  </si>
  <si>
    <t>別　府  市</t>
  </si>
  <si>
    <t>第２区計</t>
  </si>
  <si>
    <t>玖  珠  町</t>
  </si>
  <si>
    <t>九　重　町</t>
    <rPh sb="0" eb="1">
      <t>キュウ</t>
    </rPh>
    <rPh sb="2" eb="3">
      <t>シゲル</t>
    </rPh>
    <rPh sb="4" eb="5">
      <t>マチ</t>
    </rPh>
    <phoneticPr fontId="1"/>
  </si>
  <si>
    <t>日  田  市</t>
  </si>
  <si>
    <t>大分市（第二開票区）</t>
    <rPh sb="5" eb="6">
      <t>ニ</t>
    </rPh>
    <phoneticPr fontId="1"/>
  </si>
  <si>
    <t>第１区計</t>
  </si>
  <si>
    <t>大分市（第一開票区）</t>
    <rPh sb="5" eb="6">
      <t>イチ</t>
    </rPh>
    <phoneticPr fontId="1"/>
  </si>
  <si>
    <t>（第１区）</t>
  </si>
  <si>
    <t>大分県選挙管理委員会</t>
  </si>
  <si>
    <t>速報</t>
    <rPh sb="0" eb="2">
      <t>ソクホウ</t>
    </rPh>
    <phoneticPr fontId="1"/>
  </si>
  <si>
    <t>投票者数</t>
    <rPh sb="0" eb="3">
      <t>トウヒョウシャ</t>
    </rPh>
    <rPh sb="3" eb="4">
      <t>スウ</t>
    </rPh>
    <phoneticPr fontId="1"/>
  </si>
  <si>
    <t>投票率
(%)</t>
    <rPh sb="0" eb="3">
      <t>トウヒョウリツ</t>
    </rPh>
    <phoneticPr fontId="1"/>
  </si>
  <si>
    <t>第49回</t>
    <rPh sb="0" eb="1">
      <t>ダイ</t>
    </rPh>
    <rPh sb="3" eb="4">
      <t>カイ</t>
    </rPh>
    <phoneticPr fontId="1"/>
  </si>
  <si>
    <t>（前回）</t>
    <rPh sb="1" eb="3">
      <t>ゼンカイ</t>
    </rPh>
    <phoneticPr fontId="1"/>
  </si>
  <si>
    <t>（第２区）</t>
    <phoneticPr fontId="1"/>
  </si>
  <si>
    <t>（第３区）</t>
    <phoneticPr fontId="1"/>
  </si>
  <si>
    <t>佐  伯  市</t>
  </si>
  <si>
    <t>臼  杵  市</t>
  </si>
  <si>
    <t>津 久 見市</t>
  </si>
  <si>
    <t>竹  田  市</t>
  </si>
  <si>
    <t>豊後大野市</t>
    <rPh sb="0" eb="1">
      <t>ユタカ</t>
    </rPh>
    <rPh sb="1" eb="2">
      <t>アト</t>
    </rPh>
    <rPh sb="2" eb="3">
      <t>ダイ</t>
    </rPh>
    <rPh sb="3" eb="4">
      <t>ノ</t>
    </rPh>
    <rPh sb="4" eb="5">
      <t>シ</t>
    </rPh>
    <phoneticPr fontId="1"/>
  </si>
  <si>
    <t>由　布　市</t>
    <rPh sb="0" eb="1">
      <t>ユ</t>
    </rPh>
    <rPh sb="2" eb="3">
      <t>フ</t>
    </rPh>
    <rPh sb="4" eb="5">
      <t>シ</t>
    </rPh>
    <phoneticPr fontId="1"/>
  </si>
  <si>
    <t>選挙当日有権者数</t>
    <phoneticPr fontId="1"/>
  </si>
  <si>
    <t>（10時現在）（国内） 　　 (A)</t>
    <phoneticPr fontId="1"/>
  </si>
  <si>
    <t>令和8年2月8日執行　第51回衆議院議員総選挙　中間投票状況（小選挙区）</t>
    <phoneticPr fontId="1"/>
  </si>
  <si>
    <t>第50回</t>
    <rPh sb="0" eb="1">
      <t>ダイ</t>
    </rPh>
    <rPh sb="3" eb="4">
      <t>カイ</t>
    </rPh>
    <phoneticPr fontId="1"/>
  </si>
  <si>
    <t>１１時００分現在</t>
    <phoneticPr fontId="1"/>
  </si>
  <si>
    <t>（前々回）</t>
    <rPh sb="1" eb="4">
      <t>ゼンゼンカイ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</si>
</sst>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3" fillId="2" borderId="0" xfId="0" applyFont="1" applyFill="1"/>
    <xf numFmtId="0" fontId="4" fillId="2" borderId="11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3" fillId="2" borderId="10" xfId="0" applyFont="1" applyFill="1" applyBorder="1"/>
    <xf numFmtId="0" fontId="4" fillId="2" borderId="1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3" fillId="2" borderId="12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8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3" fillId="2" borderId="1" xfId="0" applyFont="1" applyFill="1" applyBorder="1"/>
    <xf numFmtId="0" fontId="4" fillId="2" borderId="11" xfId="0" applyFont="1" applyFill="1" applyBorder="1" applyAlignment="1">
      <alignment horizontal="right"/>
    </xf>
    <xf numFmtId="176" fontId="4" fillId="2" borderId="4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13" xfId="0" applyFont="1" applyFill="1" applyBorder="1"/>
    <xf numFmtId="177" fontId="3" fillId="2" borderId="13" xfId="0" applyNumberFormat="1" applyFont="1" applyFill="1" applyBorder="1"/>
    <xf numFmtId="176" fontId="3" fillId="2" borderId="13" xfId="0" applyNumberFormat="1" applyFont="1" applyFill="1" applyBorder="1"/>
    <xf numFmtId="0" fontId="3" fillId="2" borderId="14" xfId="0" applyFont="1" applyFill="1" applyBorder="1"/>
    <xf numFmtId="177" fontId="3" fillId="2" borderId="14" xfId="0" applyNumberFormat="1" applyFont="1" applyFill="1" applyBorder="1"/>
    <xf numFmtId="176" fontId="6" fillId="2" borderId="14" xfId="0" applyNumberFormat="1" applyFont="1" applyFill="1" applyBorder="1"/>
    <xf numFmtId="0" fontId="6" fillId="2" borderId="15" xfId="0" applyFont="1" applyFill="1" applyBorder="1" applyAlignment="1">
      <alignment horizontal="right"/>
    </xf>
    <xf numFmtId="177" fontId="6" fillId="2" borderId="15" xfId="0" applyNumberFormat="1" applyFont="1" applyFill="1" applyBorder="1"/>
    <xf numFmtId="176" fontId="6" fillId="2" borderId="15" xfId="0" applyNumberFormat="1" applyFont="1" applyFill="1" applyBorder="1"/>
    <xf numFmtId="177" fontId="3" fillId="2" borderId="0" xfId="0" applyNumberFormat="1" applyFont="1" applyFill="1"/>
    <xf numFmtId="176" fontId="3" fillId="2" borderId="0" xfId="0" applyNumberFormat="1" applyFont="1" applyFill="1"/>
    <xf numFmtId="0" fontId="3" fillId="2" borderId="4" xfId="0" applyFont="1" applyFill="1" applyBorder="1"/>
    <xf numFmtId="0" fontId="3" fillId="2" borderId="3" xfId="0" applyFont="1" applyFill="1" applyBorder="1"/>
    <xf numFmtId="177" fontId="4" fillId="2" borderId="11" xfId="0" applyNumberFormat="1" applyFont="1" applyFill="1" applyBorder="1" applyAlignment="1">
      <alignment horizontal="right"/>
    </xf>
    <xf numFmtId="176" fontId="3" fillId="2" borderId="14" xfId="0" applyNumberFormat="1" applyFont="1" applyFill="1" applyBorder="1"/>
    <xf numFmtId="177" fontId="3" fillId="2" borderId="3" xfId="0" applyNumberFormat="1" applyFont="1" applyFill="1" applyBorder="1"/>
    <xf numFmtId="176" fontId="6" fillId="2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177" fontId="6" fillId="2" borderId="1" xfId="0" applyNumberFormat="1" applyFont="1" applyFill="1" applyBorder="1"/>
    <xf numFmtId="176" fontId="6" fillId="2" borderId="1" xfId="0" applyNumberFormat="1" applyFont="1" applyFill="1" applyBorder="1"/>
    <xf numFmtId="177" fontId="4" fillId="2" borderId="5" xfId="0" applyNumberFormat="1" applyFont="1" applyFill="1" applyBorder="1" applyAlignment="1">
      <alignment horizontal="right"/>
    </xf>
    <xf numFmtId="177" fontId="4" fillId="2" borderId="4" xfId="0" applyNumberFormat="1" applyFont="1" applyFill="1" applyBorder="1" applyAlignment="1">
      <alignment horizontal="right"/>
    </xf>
    <xf numFmtId="177" fontId="3" fillId="2" borderId="4" xfId="0" applyNumberFormat="1" applyFont="1" applyFill="1" applyBorder="1"/>
    <xf numFmtId="0" fontId="6" fillId="2" borderId="13" xfId="0" applyFont="1" applyFill="1" applyBorder="1" applyAlignment="1">
      <alignment horizontal="right"/>
    </xf>
    <xf numFmtId="177" fontId="6" fillId="2" borderId="13" xfId="0" applyNumberFormat="1" applyFont="1" applyFill="1" applyBorder="1"/>
    <xf numFmtId="176" fontId="6" fillId="2" borderId="13" xfId="0" applyNumberFormat="1" applyFont="1" applyFill="1" applyBorder="1"/>
    <xf numFmtId="0" fontId="6" fillId="2" borderId="14" xfId="0" applyFont="1" applyFill="1" applyBorder="1" applyAlignment="1">
      <alignment horizontal="right"/>
    </xf>
    <xf numFmtId="177" fontId="6" fillId="2" borderId="14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8" fontId="7" fillId="2" borderId="3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77" fontId="3" fillId="2" borderId="14" xfId="0" applyNumberFormat="1" applyFont="1" applyFill="1" applyBorder="1" applyProtection="1">
      <protection locked="0"/>
    </xf>
    <xf numFmtId="176" fontId="3" fillId="2" borderId="18" xfId="0" applyNumberFormat="1" applyFont="1" applyFill="1" applyBorder="1"/>
    <xf numFmtId="177" fontId="8" fillId="0" borderId="13" xfId="1" applyNumberFormat="1" applyBorder="1" applyAlignment="1">
      <alignment horizontal="right"/>
    </xf>
    <xf numFmtId="177" fontId="3" fillId="2" borderId="18" xfId="0" applyNumberFormat="1" applyFont="1" applyFill="1" applyBorder="1"/>
    <xf numFmtId="177" fontId="3" fillId="2" borderId="13" xfId="0" applyNumberFormat="1" applyFont="1" applyFill="1" applyBorder="1" applyProtection="1">
      <protection locked="0"/>
    </xf>
    <xf numFmtId="176" fontId="3" fillId="2" borderId="13" xfId="0" applyNumberFormat="1" applyFont="1" applyFill="1" applyBorder="1" applyProtection="1">
      <protection locked="0"/>
    </xf>
    <xf numFmtId="176" fontId="3" fillId="2" borderId="14" xfId="0" applyNumberFormat="1" applyFont="1" applyFill="1" applyBorder="1" applyProtection="1">
      <protection locked="0"/>
    </xf>
    <xf numFmtId="176" fontId="3" fillId="0" borderId="13" xfId="0" applyNumberFormat="1" applyFont="1" applyBorder="1"/>
    <xf numFmtId="176" fontId="3" fillId="0" borderId="14" xfId="0" applyNumberFormat="1" applyFont="1" applyBorder="1"/>
    <xf numFmtId="176" fontId="3" fillId="0" borderId="15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</cellXfs>
  <cellStyles count="2">
    <cellStyle name="標準" xfId="0" builtinId="0"/>
    <cellStyle name="標準 2" xfId="1" xr:uid="{40EEC24E-E087-49E9-A5ED-695A8EA7AB2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1:K70"/>
  <sheetViews>
    <sheetView tabSelected="1" topLeftCell="A13" zoomScale="75" zoomScaleNormal="75" zoomScaleSheetLayoutView="75" workbookViewId="0">
      <selection activeCell="F19" sqref="F19"/>
    </sheetView>
  </sheetViews>
  <sheetFormatPr defaultColWidth="9" defaultRowHeight="18" customHeight="1" x14ac:dyDescent="0.15"/>
  <cols>
    <col min="1" max="1" width="9" style="1"/>
    <col min="2" max="2" width="22.375" style="1" customWidth="1"/>
    <col min="3" max="11" width="12.75" style="1" customWidth="1"/>
    <col min="12" max="12" width="2.625" style="1" customWidth="1"/>
    <col min="13" max="14" width="14.5" style="1" customWidth="1"/>
    <col min="15" max="16384" width="9" style="1"/>
  </cols>
  <sheetData>
    <row r="1" spans="1:11" ht="18" customHeight="1" thickBot="1" x14ac:dyDescent="0.2">
      <c r="B1" s="2" t="s">
        <v>28</v>
      </c>
    </row>
    <row r="2" spans="1:11" ht="18" customHeight="1" thickBot="1" x14ac:dyDescent="0.25">
      <c r="C2" s="3" t="s">
        <v>43</v>
      </c>
      <c r="J2" s="69" t="s">
        <v>45</v>
      </c>
      <c r="K2" s="70"/>
    </row>
    <row r="3" spans="1:11" ht="18" customHeight="1" x14ac:dyDescent="0.2">
      <c r="C3" s="3"/>
      <c r="J3" s="3"/>
    </row>
    <row r="4" spans="1:11" ht="18" customHeight="1" x14ac:dyDescent="0.15">
      <c r="K4" s="4" t="s">
        <v>27</v>
      </c>
    </row>
    <row r="5" spans="1:11" ht="18" customHeight="1" x14ac:dyDescent="0.15">
      <c r="B5" s="5" t="s">
        <v>26</v>
      </c>
    </row>
    <row r="6" spans="1:11" ht="18" customHeight="1" x14ac:dyDescent="0.15">
      <c r="B6" s="6"/>
      <c r="C6" s="7"/>
      <c r="D6" s="8"/>
      <c r="E6" s="9"/>
      <c r="F6" s="7"/>
      <c r="G6" s="8"/>
      <c r="H6" s="9"/>
      <c r="I6" s="7"/>
      <c r="J6" s="8"/>
      <c r="K6" s="9"/>
    </row>
    <row r="7" spans="1:11" ht="18" customHeight="1" x14ac:dyDescent="0.15">
      <c r="B7" s="10"/>
      <c r="C7" s="11"/>
      <c r="D7" s="12" t="s">
        <v>41</v>
      </c>
      <c r="E7" s="5"/>
      <c r="F7" s="11"/>
      <c r="G7" s="12" t="s">
        <v>29</v>
      </c>
      <c r="H7" s="13"/>
      <c r="I7" s="11"/>
      <c r="J7" s="12" t="s">
        <v>9</v>
      </c>
      <c r="K7" s="13"/>
    </row>
    <row r="8" spans="1:11" ht="18" customHeight="1" x14ac:dyDescent="0.15">
      <c r="B8" s="10"/>
      <c r="C8" s="71" t="s">
        <v>42</v>
      </c>
      <c r="D8" s="72"/>
      <c r="E8" s="73"/>
      <c r="F8" s="14"/>
      <c r="G8" s="15"/>
      <c r="H8" s="16" t="s">
        <v>8</v>
      </c>
      <c r="I8" s="14"/>
      <c r="J8" s="15"/>
      <c r="K8" s="16" t="s">
        <v>7</v>
      </c>
    </row>
    <row r="9" spans="1:11" ht="18" customHeight="1" x14ac:dyDescent="0.15">
      <c r="B9" s="17"/>
      <c r="C9" s="18" t="s">
        <v>6</v>
      </c>
      <c r="D9" s="18" t="s">
        <v>5</v>
      </c>
      <c r="E9" s="18" t="s">
        <v>4</v>
      </c>
      <c r="F9" s="18" t="s">
        <v>6</v>
      </c>
      <c r="G9" s="18" t="s">
        <v>5</v>
      </c>
      <c r="H9" s="18" t="s">
        <v>4</v>
      </c>
      <c r="I9" s="19" t="s">
        <v>6</v>
      </c>
      <c r="J9" s="19" t="s">
        <v>5</v>
      </c>
      <c r="K9" s="19" t="s">
        <v>4</v>
      </c>
    </row>
    <row r="10" spans="1:11" ht="18" customHeight="1" x14ac:dyDescent="0.15">
      <c r="A10" s="20"/>
      <c r="B10" s="21" t="s">
        <v>25</v>
      </c>
      <c r="C10" s="60">
        <v>181689</v>
      </c>
      <c r="D10" s="60">
        <v>201100</v>
      </c>
      <c r="E10" s="22">
        <f>C10+D10</f>
        <v>382789</v>
      </c>
      <c r="F10" s="58">
        <f>ROUND(C10/100*I10,0)</f>
        <v>16933</v>
      </c>
      <c r="G10" s="58">
        <f>ROUND(D10/100*J10,0)</f>
        <v>12207</v>
      </c>
      <c r="H10" s="58">
        <f>SUM(F10:G10)</f>
        <v>29140</v>
      </c>
      <c r="I10" s="61">
        <v>9.32</v>
      </c>
      <c r="J10" s="61">
        <v>6.07</v>
      </c>
      <c r="K10" s="23">
        <f t="shared" ref="K10:K12" si="0">ROUND(H10/E10*100,2)</f>
        <v>7.61</v>
      </c>
    </row>
    <row r="11" spans="1:11" ht="18" customHeight="1" x14ac:dyDescent="0.15">
      <c r="B11" s="24"/>
      <c r="C11" s="25"/>
      <c r="D11" s="25"/>
      <c r="E11" s="25"/>
      <c r="F11" s="59"/>
      <c r="G11" s="59"/>
      <c r="H11" s="59"/>
      <c r="I11" s="26"/>
      <c r="J11" s="26"/>
      <c r="K11" s="26"/>
    </row>
    <row r="12" spans="1:11" ht="18" customHeight="1" x14ac:dyDescent="0.15">
      <c r="B12" s="27" t="s">
        <v>24</v>
      </c>
      <c r="C12" s="28">
        <f t="shared" ref="C12:H12" si="1">C10</f>
        <v>181689</v>
      </c>
      <c r="D12" s="28">
        <f t="shared" si="1"/>
        <v>201100</v>
      </c>
      <c r="E12" s="28">
        <f t="shared" si="1"/>
        <v>382789</v>
      </c>
      <c r="F12" s="28">
        <f t="shared" si="1"/>
        <v>16933</v>
      </c>
      <c r="G12" s="28">
        <f t="shared" si="1"/>
        <v>12207</v>
      </c>
      <c r="H12" s="28">
        <f t="shared" si="1"/>
        <v>29140</v>
      </c>
      <c r="I12" s="29">
        <f>ROUND(F12/C12*100,2)</f>
        <v>9.32</v>
      </c>
      <c r="J12" s="29">
        <f>ROUND(G12/D12*100,2)</f>
        <v>6.07</v>
      </c>
      <c r="K12" s="29">
        <f t="shared" si="0"/>
        <v>7.61</v>
      </c>
    </row>
    <row r="13" spans="1:11" ht="18" customHeight="1" x14ac:dyDescent="0.15">
      <c r="C13" s="30"/>
      <c r="D13" s="30"/>
      <c r="E13" s="30"/>
      <c r="F13" s="30"/>
      <c r="G13" s="30"/>
      <c r="H13" s="30"/>
      <c r="I13" s="31"/>
      <c r="J13" s="31"/>
      <c r="K13" s="31"/>
    </row>
    <row r="14" spans="1:11" ht="18" customHeight="1" x14ac:dyDescent="0.15">
      <c r="B14" s="5" t="s">
        <v>33</v>
      </c>
      <c r="C14" s="30"/>
      <c r="D14" s="30"/>
      <c r="E14" s="30"/>
      <c r="F14" s="30"/>
      <c r="G14" s="30"/>
      <c r="H14" s="30"/>
      <c r="I14" s="31"/>
      <c r="J14" s="31"/>
      <c r="K14" s="31"/>
    </row>
    <row r="15" spans="1:11" ht="18" customHeight="1" x14ac:dyDescent="0.15">
      <c r="B15" s="32"/>
      <c r="C15" s="7"/>
      <c r="D15" s="8"/>
      <c r="E15" s="9"/>
      <c r="F15" s="7"/>
      <c r="G15" s="8"/>
      <c r="H15" s="9"/>
      <c r="I15" s="7"/>
      <c r="J15" s="8"/>
      <c r="K15" s="9"/>
    </row>
    <row r="16" spans="1:11" ht="18" customHeight="1" x14ac:dyDescent="0.15">
      <c r="B16" s="33"/>
      <c r="C16" s="11"/>
      <c r="D16" s="12" t="s">
        <v>41</v>
      </c>
      <c r="E16" s="5"/>
      <c r="F16" s="11"/>
      <c r="G16" s="12" t="s">
        <v>29</v>
      </c>
      <c r="H16" s="13"/>
      <c r="I16" s="11"/>
      <c r="J16" s="12" t="s">
        <v>9</v>
      </c>
      <c r="K16" s="13"/>
    </row>
    <row r="17" spans="1:11" ht="18" customHeight="1" x14ac:dyDescent="0.15">
      <c r="B17" s="33"/>
      <c r="C17" s="71" t="s">
        <v>42</v>
      </c>
      <c r="D17" s="72"/>
      <c r="E17" s="73"/>
      <c r="F17" s="14"/>
      <c r="G17" s="15"/>
      <c r="H17" s="16" t="s">
        <v>8</v>
      </c>
      <c r="I17" s="14"/>
      <c r="J17" s="15"/>
      <c r="K17" s="16" t="s">
        <v>7</v>
      </c>
    </row>
    <row r="18" spans="1:11" ht="18" customHeight="1" x14ac:dyDescent="0.15">
      <c r="B18" s="17"/>
      <c r="C18" s="34" t="s">
        <v>6</v>
      </c>
      <c r="D18" s="34" t="s">
        <v>5</v>
      </c>
      <c r="E18" s="34" t="s">
        <v>4</v>
      </c>
      <c r="F18" s="34" t="s">
        <v>6</v>
      </c>
      <c r="G18" s="34" t="s">
        <v>5</v>
      </c>
      <c r="H18" s="34" t="s">
        <v>4</v>
      </c>
      <c r="I18" s="19" t="s">
        <v>6</v>
      </c>
      <c r="J18" s="19" t="s">
        <v>5</v>
      </c>
      <c r="K18" s="19" t="s">
        <v>4</v>
      </c>
    </row>
    <row r="19" spans="1:11" ht="18" customHeight="1" x14ac:dyDescent="0.15">
      <c r="A19" s="20"/>
      <c r="B19" s="21" t="s">
        <v>23</v>
      </c>
      <c r="C19" s="60">
        <v>4626</v>
      </c>
      <c r="D19" s="60">
        <v>5258</v>
      </c>
      <c r="E19" s="22">
        <f>C19+D19</f>
        <v>9884</v>
      </c>
      <c r="F19" s="25">
        <f t="shared" ref="F19:F20" si="2">ROUND(C19/100*I19,0)</f>
        <v>395</v>
      </c>
      <c r="G19" s="25">
        <f t="shared" ref="G19:G20" si="3">ROUND(D19/100*J19,0)</f>
        <v>313</v>
      </c>
      <c r="H19" s="25">
        <f t="shared" ref="H19:H26" si="4">SUM(F19:G19)</f>
        <v>708</v>
      </c>
      <c r="I19" s="61">
        <v>8.5399999999999991</v>
      </c>
      <c r="J19" s="61">
        <v>5.96</v>
      </c>
      <c r="K19" s="23">
        <f t="shared" ref="K19:K33" si="5">ROUND(H19/E19*100,2)</f>
        <v>7.16</v>
      </c>
    </row>
    <row r="20" spans="1:11" ht="18" customHeight="1" x14ac:dyDescent="0.15">
      <c r="A20" s="20"/>
      <c r="B20" s="24" t="s">
        <v>22</v>
      </c>
      <c r="C20" s="56">
        <v>23622</v>
      </c>
      <c r="D20" s="56">
        <v>26620</v>
      </c>
      <c r="E20" s="25">
        <f t="shared" ref="E20:E33" si="6">C20+D20</f>
        <v>50242</v>
      </c>
      <c r="F20" s="25">
        <f t="shared" si="2"/>
        <v>1930</v>
      </c>
      <c r="G20" s="25">
        <f t="shared" si="3"/>
        <v>1456</v>
      </c>
      <c r="H20" s="25">
        <f t="shared" si="4"/>
        <v>3386</v>
      </c>
      <c r="I20" s="62">
        <v>8.17</v>
      </c>
      <c r="J20" s="62">
        <v>5.47</v>
      </c>
      <c r="K20" s="57">
        <f t="shared" si="5"/>
        <v>6.74</v>
      </c>
    </row>
    <row r="21" spans="1:11" ht="18" customHeight="1" x14ac:dyDescent="0.15">
      <c r="A21" s="20"/>
      <c r="B21" s="24" t="s">
        <v>35</v>
      </c>
      <c r="C21" s="56">
        <v>25355</v>
      </c>
      <c r="D21" s="56">
        <v>29560</v>
      </c>
      <c r="E21" s="25">
        <f t="shared" si="6"/>
        <v>54915</v>
      </c>
      <c r="F21" s="25">
        <f>ROUND(C21/100*I21,0)</f>
        <v>2008</v>
      </c>
      <c r="G21" s="25">
        <f>ROUND(D21/100*J21,0)</f>
        <v>1366</v>
      </c>
      <c r="H21" s="25">
        <f t="shared" si="4"/>
        <v>3374</v>
      </c>
      <c r="I21" s="62">
        <v>7.92</v>
      </c>
      <c r="J21" s="62">
        <v>4.62</v>
      </c>
      <c r="K21" s="35">
        <f t="shared" si="5"/>
        <v>6.14</v>
      </c>
    </row>
    <row r="22" spans="1:11" ht="18" customHeight="1" x14ac:dyDescent="0.15">
      <c r="A22" s="20"/>
      <c r="B22" s="24" t="s">
        <v>36</v>
      </c>
      <c r="C22" s="56">
        <v>13964</v>
      </c>
      <c r="D22" s="56">
        <v>15728</v>
      </c>
      <c r="E22" s="25">
        <f t="shared" si="6"/>
        <v>29692</v>
      </c>
      <c r="F22" s="25">
        <f t="shared" ref="F22:F26" si="7">ROUND(C22/100*I22,0)</f>
        <v>1039</v>
      </c>
      <c r="G22" s="25">
        <f>ROUND(D22/100*J22,0)</f>
        <v>747</v>
      </c>
      <c r="H22" s="25">
        <f t="shared" si="4"/>
        <v>1786</v>
      </c>
      <c r="I22" s="62">
        <v>7.44</v>
      </c>
      <c r="J22" s="62">
        <v>4.75</v>
      </c>
      <c r="K22" s="35">
        <f t="shared" si="5"/>
        <v>6.02</v>
      </c>
    </row>
    <row r="23" spans="1:11" ht="18" customHeight="1" x14ac:dyDescent="0.15">
      <c r="B23" s="24" t="s">
        <v>37</v>
      </c>
      <c r="C23" s="56">
        <v>6164</v>
      </c>
      <c r="D23" s="56">
        <v>6977</v>
      </c>
      <c r="E23" s="25">
        <f t="shared" si="6"/>
        <v>13141</v>
      </c>
      <c r="F23" s="25">
        <f t="shared" si="7"/>
        <v>513</v>
      </c>
      <c r="G23" s="25">
        <f t="shared" ref="G23:G26" si="8">ROUND(D23/100*J23,0)</f>
        <v>353</v>
      </c>
      <c r="H23" s="25">
        <f t="shared" si="4"/>
        <v>866</v>
      </c>
      <c r="I23" s="62">
        <v>8.33</v>
      </c>
      <c r="J23" s="62">
        <v>5.0599999999999996</v>
      </c>
      <c r="K23" s="35">
        <f t="shared" si="5"/>
        <v>6.59</v>
      </c>
    </row>
    <row r="24" spans="1:11" ht="18" customHeight="1" x14ac:dyDescent="0.15">
      <c r="B24" s="24" t="s">
        <v>38</v>
      </c>
      <c r="C24" s="56">
        <v>7595</v>
      </c>
      <c r="D24" s="56">
        <v>8587</v>
      </c>
      <c r="E24" s="25">
        <f t="shared" si="6"/>
        <v>16182</v>
      </c>
      <c r="F24" s="25">
        <f t="shared" si="7"/>
        <v>410</v>
      </c>
      <c r="G24" s="25">
        <f>ROUND(D24/100*J24,0)</f>
        <v>339</v>
      </c>
      <c r="H24" s="25">
        <f t="shared" si="4"/>
        <v>749</v>
      </c>
      <c r="I24" s="62">
        <v>5.4</v>
      </c>
      <c r="J24" s="62">
        <v>3.95</v>
      </c>
      <c r="K24" s="35">
        <f t="shared" si="5"/>
        <v>4.63</v>
      </c>
    </row>
    <row r="25" spans="1:11" ht="18" customHeight="1" x14ac:dyDescent="0.15">
      <c r="A25" s="20"/>
      <c r="B25" s="24" t="s">
        <v>39</v>
      </c>
      <c r="C25" s="56">
        <v>12720</v>
      </c>
      <c r="D25" s="56">
        <v>14574</v>
      </c>
      <c r="E25" s="25">
        <f t="shared" si="6"/>
        <v>27294</v>
      </c>
      <c r="F25" s="25">
        <f t="shared" si="7"/>
        <v>701</v>
      </c>
      <c r="G25" s="25">
        <f t="shared" si="8"/>
        <v>471</v>
      </c>
      <c r="H25" s="25">
        <f t="shared" si="4"/>
        <v>1172</v>
      </c>
      <c r="I25" s="62">
        <v>5.51</v>
      </c>
      <c r="J25" s="62">
        <v>3.23</v>
      </c>
      <c r="K25" s="35">
        <f t="shared" si="5"/>
        <v>4.29</v>
      </c>
    </row>
    <row r="26" spans="1:11" ht="18" customHeight="1" x14ac:dyDescent="0.15">
      <c r="A26" s="20"/>
      <c r="B26" s="24" t="s">
        <v>40</v>
      </c>
      <c r="C26" s="56">
        <v>13137</v>
      </c>
      <c r="D26" s="56">
        <v>14476</v>
      </c>
      <c r="E26" s="25">
        <f t="shared" si="6"/>
        <v>27613</v>
      </c>
      <c r="F26" s="25">
        <f t="shared" si="7"/>
        <v>1090</v>
      </c>
      <c r="G26" s="25">
        <f t="shared" si="8"/>
        <v>793</v>
      </c>
      <c r="H26" s="25">
        <f t="shared" si="4"/>
        <v>1883</v>
      </c>
      <c r="I26" s="62">
        <v>8.3000000000000007</v>
      </c>
      <c r="J26" s="62">
        <v>5.48</v>
      </c>
      <c r="K26" s="35">
        <f t="shared" si="5"/>
        <v>6.82</v>
      </c>
    </row>
    <row r="27" spans="1:11" ht="18" customHeight="1" x14ac:dyDescent="0.15">
      <c r="B27" s="27" t="s">
        <v>3</v>
      </c>
      <c r="C27" s="28">
        <f>SUM(C19:C26)</f>
        <v>107183</v>
      </c>
      <c r="D27" s="28">
        <f>SUM(D19:D26)</f>
        <v>121780</v>
      </c>
      <c r="E27" s="28">
        <f t="shared" si="6"/>
        <v>228963</v>
      </c>
      <c r="F27" s="28">
        <f>SUM(F19:F26)</f>
        <v>8086</v>
      </c>
      <c r="G27" s="28">
        <f>SUM(G19:G26)</f>
        <v>5838</v>
      </c>
      <c r="H27" s="28">
        <f t="shared" ref="H27" si="9">F27+G27</f>
        <v>13924</v>
      </c>
      <c r="I27" s="29">
        <f>ROUND(F27/C27*100,2)</f>
        <v>7.54</v>
      </c>
      <c r="J27" s="29">
        <f>ROUND(G27/D27*100,2)</f>
        <v>4.79</v>
      </c>
      <c r="K27" s="29">
        <f t="shared" si="5"/>
        <v>6.08</v>
      </c>
    </row>
    <row r="28" spans="1:11" ht="18" customHeight="1" x14ac:dyDescent="0.15">
      <c r="A28" s="20"/>
      <c r="B28" s="21"/>
      <c r="C28" s="22"/>
      <c r="D28" s="22"/>
      <c r="E28" s="22"/>
      <c r="F28" s="22"/>
      <c r="G28" s="22"/>
      <c r="H28" s="22"/>
      <c r="I28" s="23"/>
      <c r="J28" s="23"/>
      <c r="K28" s="23"/>
    </row>
    <row r="29" spans="1:11" ht="18" customHeight="1" x14ac:dyDescent="0.15">
      <c r="B29" s="24" t="s">
        <v>21</v>
      </c>
      <c r="C29" s="56">
        <v>3323</v>
      </c>
      <c r="D29" s="56">
        <v>3651</v>
      </c>
      <c r="E29" s="25">
        <f t="shared" si="6"/>
        <v>6974</v>
      </c>
      <c r="F29" s="25">
        <f t="shared" ref="F29" si="10">ROUND(C29/100*I29,0)</f>
        <v>188</v>
      </c>
      <c r="G29" s="25">
        <f>ROUND(D29/100*J29,0)</f>
        <v>174</v>
      </c>
      <c r="H29" s="25">
        <f>F29+G29</f>
        <v>362</v>
      </c>
      <c r="I29" s="62">
        <v>5.66</v>
      </c>
      <c r="J29" s="62">
        <v>4.7699999999999996</v>
      </c>
      <c r="K29" s="35">
        <f t="shared" si="5"/>
        <v>5.19</v>
      </c>
    </row>
    <row r="30" spans="1:11" ht="18" customHeight="1" x14ac:dyDescent="0.15">
      <c r="A30" s="20"/>
      <c r="B30" s="24" t="s">
        <v>20</v>
      </c>
      <c r="C30" s="56">
        <v>5593</v>
      </c>
      <c r="D30" s="56">
        <v>6072</v>
      </c>
      <c r="E30" s="25">
        <f t="shared" si="6"/>
        <v>11665</v>
      </c>
      <c r="F30" s="25">
        <f t="shared" ref="F30" si="11">ROUND(C30/100*I30,0)</f>
        <v>225</v>
      </c>
      <c r="G30" s="25">
        <f>ROUND(D30/100*J30,0)</f>
        <v>206</v>
      </c>
      <c r="H30" s="25">
        <f>F30+G30</f>
        <v>431</v>
      </c>
      <c r="I30" s="62">
        <v>4.0199999999999996</v>
      </c>
      <c r="J30" s="62">
        <v>3.4</v>
      </c>
      <c r="K30" s="35">
        <f t="shared" si="5"/>
        <v>3.69</v>
      </c>
    </row>
    <row r="31" spans="1:11" ht="18" customHeight="1" x14ac:dyDescent="0.15">
      <c r="A31" s="20"/>
      <c r="B31" s="27" t="s">
        <v>2</v>
      </c>
      <c r="C31" s="28">
        <f>SUM(C29:C30)</f>
        <v>8916</v>
      </c>
      <c r="D31" s="28">
        <f>SUM(D29:D30)</f>
        <v>9723</v>
      </c>
      <c r="E31" s="28">
        <f t="shared" si="6"/>
        <v>18639</v>
      </c>
      <c r="F31" s="28">
        <f>SUM(F29:F30)</f>
        <v>413</v>
      </c>
      <c r="G31" s="28">
        <f>SUM(G29:G30)</f>
        <v>380</v>
      </c>
      <c r="H31" s="28">
        <f>F31+G31</f>
        <v>793</v>
      </c>
      <c r="I31" s="29">
        <f t="shared" ref="I31" si="12">ROUND(F31/C31*100,2)</f>
        <v>4.63</v>
      </c>
      <c r="J31" s="29">
        <f t="shared" ref="J31" si="13">ROUND(G31/D31*100,2)</f>
        <v>3.91</v>
      </c>
      <c r="K31" s="29">
        <f t="shared" si="5"/>
        <v>4.25</v>
      </c>
    </row>
    <row r="32" spans="1:11" ht="18" customHeight="1" x14ac:dyDescent="0.15">
      <c r="A32" s="20"/>
      <c r="B32" s="33"/>
      <c r="C32" s="36"/>
      <c r="D32" s="36"/>
      <c r="E32" s="36"/>
      <c r="F32" s="36"/>
      <c r="G32" s="36"/>
      <c r="H32" s="36"/>
      <c r="I32" s="37"/>
      <c r="J32" s="37"/>
      <c r="K32" s="37"/>
    </row>
    <row r="33" spans="1:11" ht="18" customHeight="1" x14ac:dyDescent="0.15">
      <c r="A33" s="20"/>
      <c r="B33" s="38" t="s">
        <v>19</v>
      </c>
      <c r="C33" s="39">
        <f>C27+C31</f>
        <v>116099</v>
      </c>
      <c r="D33" s="39">
        <f>D27+D31</f>
        <v>131503</v>
      </c>
      <c r="E33" s="39">
        <f t="shared" si="6"/>
        <v>247602</v>
      </c>
      <c r="F33" s="39">
        <f>F27+F31</f>
        <v>8499</v>
      </c>
      <c r="G33" s="39">
        <f>G27+G31</f>
        <v>6218</v>
      </c>
      <c r="H33" s="39">
        <f>F33+G33</f>
        <v>14717</v>
      </c>
      <c r="I33" s="40">
        <f t="shared" ref="I33" si="14">ROUND(F33/C33*100,2)</f>
        <v>7.32</v>
      </c>
      <c r="J33" s="40">
        <f t="shared" ref="J33" si="15">ROUND(G33/D33*100,2)</f>
        <v>4.7300000000000004</v>
      </c>
      <c r="K33" s="40">
        <f t="shared" si="5"/>
        <v>5.94</v>
      </c>
    </row>
    <row r="34" spans="1:11" ht="18" customHeight="1" x14ac:dyDescent="0.15">
      <c r="C34" s="30"/>
      <c r="D34" s="30"/>
      <c r="E34" s="30"/>
      <c r="F34" s="30"/>
      <c r="G34" s="30"/>
      <c r="H34" s="30"/>
      <c r="I34" s="31"/>
      <c r="J34" s="31"/>
      <c r="K34" s="31"/>
    </row>
    <row r="35" spans="1:11" ht="18" customHeight="1" x14ac:dyDescent="0.15">
      <c r="B35" s="5" t="s">
        <v>34</v>
      </c>
      <c r="C35" s="30"/>
      <c r="D35" s="30"/>
      <c r="E35" s="30"/>
      <c r="F35" s="30"/>
      <c r="G35" s="30"/>
      <c r="H35" s="30"/>
      <c r="I35" s="31"/>
      <c r="J35" s="31"/>
      <c r="K35" s="31"/>
    </row>
    <row r="36" spans="1:11" ht="18" customHeight="1" x14ac:dyDescent="0.15">
      <c r="A36" s="20"/>
      <c r="B36" s="32"/>
      <c r="C36" s="7"/>
      <c r="D36" s="8"/>
      <c r="E36" s="9"/>
      <c r="F36" s="7"/>
      <c r="G36" s="8"/>
      <c r="H36" s="9"/>
      <c r="I36" s="7"/>
      <c r="J36" s="8"/>
      <c r="K36" s="9"/>
    </row>
    <row r="37" spans="1:11" ht="18" customHeight="1" x14ac:dyDescent="0.15">
      <c r="A37" s="20"/>
      <c r="B37" s="33"/>
      <c r="C37" s="11"/>
      <c r="D37" s="12" t="s">
        <v>41</v>
      </c>
      <c r="E37" s="5"/>
      <c r="F37" s="11"/>
      <c r="G37" s="12" t="s">
        <v>29</v>
      </c>
      <c r="H37" s="13"/>
      <c r="I37" s="11"/>
      <c r="J37" s="12" t="s">
        <v>9</v>
      </c>
      <c r="K37" s="13"/>
    </row>
    <row r="38" spans="1:11" ht="18" customHeight="1" x14ac:dyDescent="0.15">
      <c r="A38" s="20"/>
      <c r="B38" s="33"/>
      <c r="C38" s="71" t="s">
        <v>42</v>
      </c>
      <c r="D38" s="72"/>
      <c r="E38" s="73"/>
      <c r="F38" s="14"/>
      <c r="G38" s="15"/>
      <c r="H38" s="16" t="s">
        <v>8</v>
      </c>
      <c r="I38" s="14"/>
      <c r="J38" s="15"/>
      <c r="K38" s="16" t="s">
        <v>7</v>
      </c>
    </row>
    <row r="39" spans="1:11" ht="18" customHeight="1" x14ac:dyDescent="0.15">
      <c r="A39" s="20"/>
      <c r="B39" s="17"/>
      <c r="C39" s="41" t="s">
        <v>6</v>
      </c>
      <c r="D39" s="42" t="s">
        <v>5</v>
      </c>
      <c r="E39" s="42" t="s">
        <v>4</v>
      </c>
      <c r="F39" s="34" t="s">
        <v>6</v>
      </c>
      <c r="G39" s="34" t="s">
        <v>5</v>
      </c>
      <c r="H39" s="42" t="s">
        <v>4</v>
      </c>
      <c r="I39" s="19" t="s">
        <v>6</v>
      </c>
      <c r="J39" s="19" t="s">
        <v>5</v>
      </c>
      <c r="K39" s="19" t="s">
        <v>4</v>
      </c>
    </row>
    <row r="40" spans="1:11" ht="18" customHeight="1" x14ac:dyDescent="0.15">
      <c r="A40" s="20"/>
      <c r="B40" s="21" t="s">
        <v>18</v>
      </c>
      <c r="C40" s="60">
        <v>41496</v>
      </c>
      <c r="D40" s="60">
        <v>50433</v>
      </c>
      <c r="E40" s="22">
        <f t="shared" ref="E40:E45" si="16">C40+D40</f>
        <v>91929</v>
      </c>
      <c r="F40" s="59">
        <f>ROUND(C40/100*I40,0)</f>
        <v>2577</v>
      </c>
      <c r="G40" s="59">
        <f>ROUND(D40/100*J40,0)</f>
        <v>1927</v>
      </c>
      <c r="H40" s="22">
        <f t="shared" ref="H40:H45" si="17">F40+G40</f>
        <v>4504</v>
      </c>
      <c r="I40" s="61">
        <v>6.21</v>
      </c>
      <c r="J40" s="61">
        <v>3.82</v>
      </c>
      <c r="K40" s="23">
        <f t="shared" ref="K40:K52" si="18">ROUND(H40/E40*100,2)</f>
        <v>4.9000000000000004</v>
      </c>
    </row>
    <row r="41" spans="1:11" ht="18" customHeight="1" x14ac:dyDescent="0.15">
      <c r="A41" s="20"/>
      <c r="B41" s="24" t="s">
        <v>17</v>
      </c>
      <c r="C41" s="56">
        <v>31762</v>
      </c>
      <c r="D41" s="56">
        <v>34282</v>
      </c>
      <c r="E41" s="25">
        <f t="shared" si="16"/>
        <v>66044</v>
      </c>
      <c r="F41" s="25">
        <f t="shared" ref="F41" si="19">ROUND(C41/100*I41,0)</f>
        <v>2500</v>
      </c>
      <c r="G41" s="25">
        <f>ROUND(D41/100*J41,0)</f>
        <v>2256</v>
      </c>
      <c r="H41" s="25">
        <f t="shared" si="17"/>
        <v>4756</v>
      </c>
      <c r="I41" s="62">
        <v>7.87</v>
      </c>
      <c r="J41" s="62">
        <v>6.58</v>
      </c>
      <c r="K41" s="35">
        <f t="shared" si="18"/>
        <v>7.2</v>
      </c>
    </row>
    <row r="42" spans="1:11" ht="18" customHeight="1" x14ac:dyDescent="0.15">
      <c r="A42" s="20"/>
      <c r="B42" s="24" t="s">
        <v>16</v>
      </c>
      <c r="C42" s="56">
        <v>8371</v>
      </c>
      <c r="D42" s="56">
        <v>9189</v>
      </c>
      <c r="E42" s="25">
        <f t="shared" si="16"/>
        <v>17560</v>
      </c>
      <c r="F42" s="25">
        <f t="shared" ref="F42:F45" si="20">ROUND(C42/100*I42,0)</f>
        <v>151</v>
      </c>
      <c r="G42" s="25">
        <f t="shared" ref="G42:G45" si="21">ROUND(D42/100*J42,0)</f>
        <v>91</v>
      </c>
      <c r="H42" s="25">
        <f t="shared" si="17"/>
        <v>242</v>
      </c>
      <c r="I42" s="62">
        <v>1.8</v>
      </c>
      <c r="J42" s="62">
        <v>0.99</v>
      </c>
      <c r="K42" s="35">
        <f t="shared" si="18"/>
        <v>1.38</v>
      </c>
    </row>
    <row r="43" spans="1:11" ht="18" customHeight="1" x14ac:dyDescent="0.15">
      <c r="A43" s="20"/>
      <c r="B43" s="24" t="s">
        <v>15</v>
      </c>
      <c r="C43" s="56">
        <v>10841</v>
      </c>
      <c r="D43" s="56">
        <v>11478</v>
      </c>
      <c r="E43" s="25">
        <f t="shared" si="16"/>
        <v>22319</v>
      </c>
      <c r="F43" s="25">
        <f t="shared" si="20"/>
        <v>1153</v>
      </c>
      <c r="G43" s="25">
        <f t="shared" si="21"/>
        <v>794</v>
      </c>
      <c r="H43" s="25">
        <f t="shared" si="17"/>
        <v>1947</v>
      </c>
      <c r="I43" s="62">
        <v>10.64</v>
      </c>
      <c r="J43" s="62">
        <v>6.92</v>
      </c>
      <c r="K43" s="35">
        <f t="shared" si="18"/>
        <v>8.7200000000000006</v>
      </c>
    </row>
    <row r="44" spans="1:11" ht="18" customHeight="1" x14ac:dyDescent="0.15">
      <c r="A44" s="20"/>
      <c r="B44" s="24" t="s">
        <v>14</v>
      </c>
      <c r="C44" s="56">
        <v>20402</v>
      </c>
      <c r="D44" s="56">
        <v>22695</v>
      </c>
      <c r="E44" s="25">
        <f t="shared" si="16"/>
        <v>43097</v>
      </c>
      <c r="F44" s="25">
        <f t="shared" si="20"/>
        <v>1999</v>
      </c>
      <c r="G44" s="25">
        <f t="shared" si="21"/>
        <v>1698</v>
      </c>
      <c r="H44" s="25">
        <f t="shared" si="17"/>
        <v>3697</v>
      </c>
      <c r="I44" s="62">
        <v>9.8000000000000007</v>
      </c>
      <c r="J44" s="62">
        <v>7.48</v>
      </c>
      <c r="K44" s="35">
        <f t="shared" si="18"/>
        <v>8.58</v>
      </c>
    </row>
    <row r="45" spans="1:11" ht="18" customHeight="1" x14ac:dyDescent="0.15">
      <c r="A45" s="20"/>
      <c r="B45" s="24" t="s">
        <v>13</v>
      </c>
      <c r="C45" s="56">
        <v>10441</v>
      </c>
      <c r="D45" s="56">
        <v>11046</v>
      </c>
      <c r="E45" s="25">
        <f t="shared" si="16"/>
        <v>21487</v>
      </c>
      <c r="F45" s="25">
        <f t="shared" si="20"/>
        <v>1143</v>
      </c>
      <c r="G45" s="25">
        <f t="shared" si="21"/>
        <v>931</v>
      </c>
      <c r="H45" s="25">
        <f t="shared" si="17"/>
        <v>2074</v>
      </c>
      <c r="I45" s="62">
        <v>10.95</v>
      </c>
      <c r="J45" s="62">
        <v>8.43</v>
      </c>
      <c r="K45" s="35">
        <f t="shared" si="18"/>
        <v>9.65</v>
      </c>
    </row>
    <row r="46" spans="1:11" ht="18" customHeight="1" x14ac:dyDescent="0.15">
      <c r="A46" s="20"/>
      <c r="B46" s="27" t="s">
        <v>3</v>
      </c>
      <c r="C46" s="28">
        <f t="shared" ref="C46:H46" si="22">SUM(C40:C45)</f>
        <v>123313</v>
      </c>
      <c r="D46" s="28">
        <f t="shared" si="22"/>
        <v>139123</v>
      </c>
      <c r="E46" s="28">
        <f t="shared" ref="E46" si="23">SUM(E40:E45)</f>
        <v>262436</v>
      </c>
      <c r="F46" s="28">
        <f t="shared" si="22"/>
        <v>9523</v>
      </c>
      <c r="G46" s="28">
        <f t="shared" si="22"/>
        <v>7697</v>
      </c>
      <c r="H46" s="28">
        <f t="shared" si="22"/>
        <v>17220</v>
      </c>
      <c r="I46" s="29">
        <f t="shared" ref="I46" si="24">ROUND(F46/C46*100,2)</f>
        <v>7.72</v>
      </c>
      <c r="J46" s="29">
        <f t="shared" ref="J46" si="25">ROUND(G46/D46*100,2)</f>
        <v>5.53</v>
      </c>
      <c r="K46" s="29">
        <f t="shared" si="18"/>
        <v>6.56</v>
      </c>
    </row>
    <row r="47" spans="1:11" ht="18" customHeight="1" x14ac:dyDescent="0.15">
      <c r="A47" s="20"/>
      <c r="B47" s="21"/>
      <c r="C47" s="22"/>
      <c r="D47" s="22"/>
      <c r="E47" s="22"/>
      <c r="F47" s="22"/>
      <c r="G47" s="22"/>
      <c r="H47" s="22"/>
      <c r="I47" s="23"/>
      <c r="J47" s="23"/>
      <c r="K47" s="23"/>
    </row>
    <row r="48" spans="1:11" ht="18" customHeight="1" x14ac:dyDescent="0.15">
      <c r="B48" s="24" t="s">
        <v>12</v>
      </c>
      <c r="C48" s="56">
        <v>723</v>
      </c>
      <c r="D48" s="56">
        <v>805</v>
      </c>
      <c r="E48" s="25">
        <f>C48+D48</f>
        <v>1528</v>
      </c>
      <c r="F48" s="25">
        <f t="shared" ref="F48:F49" si="26">ROUND(C48/100*I48,0)</f>
        <v>30</v>
      </c>
      <c r="G48" s="25">
        <f t="shared" ref="G48:G49" si="27">ROUND(D48/100*J48,0)</f>
        <v>7</v>
      </c>
      <c r="H48" s="25">
        <f>F48+G48</f>
        <v>37</v>
      </c>
      <c r="I48" s="62">
        <v>4.1500000000000004</v>
      </c>
      <c r="J48" s="62">
        <v>0.87</v>
      </c>
      <c r="K48" s="35">
        <f t="shared" si="18"/>
        <v>2.42</v>
      </c>
    </row>
    <row r="49" spans="1:11" ht="18" customHeight="1" x14ac:dyDescent="0.15">
      <c r="A49" s="20"/>
      <c r="B49" s="24" t="s">
        <v>11</v>
      </c>
      <c r="C49" s="56">
        <v>11002</v>
      </c>
      <c r="D49" s="56">
        <v>12073</v>
      </c>
      <c r="E49" s="25">
        <f>C49+D49</f>
        <v>23075</v>
      </c>
      <c r="F49" s="25">
        <f t="shared" si="26"/>
        <v>791</v>
      </c>
      <c r="G49" s="25">
        <f t="shared" si="27"/>
        <v>764</v>
      </c>
      <c r="H49" s="25">
        <f>F49+G49</f>
        <v>1555</v>
      </c>
      <c r="I49" s="62">
        <v>7.19</v>
      </c>
      <c r="J49" s="62">
        <v>6.33</v>
      </c>
      <c r="K49" s="35">
        <f t="shared" si="18"/>
        <v>6.74</v>
      </c>
    </row>
    <row r="50" spans="1:11" ht="18" customHeight="1" x14ac:dyDescent="0.15">
      <c r="A50" s="20"/>
      <c r="B50" s="27" t="s">
        <v>2</v>
      </c>
      <c r="C50" s="28">
        <f t="shared" ref="C50:H50" si="28">SUM(C48:C49)</f>
        <v>11725</v>
      </c>
      <c r="D50" s="28">
        <f t="shared" si="28"/>
        <v>12878</v>
      </c>
      <c r="E50" s="28">
        <f t="shared" ref="E50" si="29">SUM(E48:E49)</f>
        <v>24603</v>
      </c>
      <c r="F50" s="28">
        <f t="shared" si="28"/>
        <v>821</v>
      </c>
      <c r="G50" s="28">
        <f t="shared" si="28"/>
        <v>771</v>
      </c>
      <c r="H50" s="28">
        <f t="shared" si="28"/>
        <v>1592</v>
      </c>
      <c r="I50" s="29">
        <f t="shared" ref="I50" si="30">ROUND(F50/C50*100,2)</f>
        <v>7</v>
      </c>
      <c r="J50" s="29">
        <f t="shared" ref="J50" si="31">ROUND(G50/D50*100,2)</f>
        <v>5.99</v>
      </c>
      <c r="K50" s="29">
        <f t="shared" si="18"/>
        <v>6.47</v>
      </c>
    </row>
    <row r="51" spans="1:11" ht="18" customHeight="1" x14ac:dyDescent="0.15">
      <c r="A51" s="20"/>
      <c r="B51" s="32"/>
      <c r="C51" s="43"/>
      <c r="D51" s="43"/>
      <c r="E51" s="43"/>
      <c r="F51" s="43"/>
      <c r="G51" s="43"/>
      <c r="H51" s="43"/>
      <c r="I51" s="37"/>
      <c r="J51" s="37"/>
      <c r="K51" s="37"/>
    </row>
    <row r="52" spans="1:11" ht="18" customHeight="1" x14ac:dyDescent="0.15">
      <c r="A52" s="20"/>
      <c r="B52" s="38" t="s">
        <v>10</v>
      </c>
      <c r="C52" s="39">
        <f t="shared" ref="C52:H52" si="32">C46+C50</f>
        <v>135038</v>
      </c>
      <c r="D52" s="39">
        <f t="shared" si="32"/>
        <v>152001</v>
      </c>
      <c r="E52" s="39">
        <f t="shared" si="32"/>
        <v>287039</v>
      </c>
      <c r="F52" s="39">
        <f t="shared" si="32"/>
        <v>10344</v>
      </c>
      <c r="G52" s="39">
        <f t="shared" si="32"/>
        <v>8468</v>
      </c>
      <c r="H52" s="39">
        <f t="shared" si="32"/>
        <v>18812</v>
      </c>
      <c r="I52" s="40">
        <f t="shared" ref="I52" si="33">ROUND(F52/C52*100,2)</f>
        <v>7.66</v>
      </c>
      <c r="J52" s="40">
        <f t="shared" ref="J52" si="34">ROUND(G52/D52*100,2)</f>
        <v>5.57</v>
      </c>
      <c r="K52" s="40">
        <f t="shared" si="18"/>
        <v>6.55</v>
      </c>
    </row>
    <row r="53" spans="1:11" ht="18" customHeight="1" x14ac:dyDescent="0.15">
      <c r="C53" s="30"/>
      <c r="D53" s="30"/>
      <c r="E53" s="30"/>
      <c r="F53" s="30"/>
      <c r="G53" s="30"/>
      <c r="H53" s="30"/>
      <c r="I53" s="31"/>
      <c r="J53" s="31"/>
      <c r="K53" s="31"/>
    </row>
    <row r="54" spans="1:11" ht="18" customHeight="1" x14ac:dyDescent="0.15">
      <c r="C54" s="30"/>
      <c r="D54" s="30"/>
      <c r="E54" s="30"/>
      <c r="F54" s="30"/>
      <c r="G54" s="30"/>
      <c r="H54" s="30"/>
      <c r="I54" s="31"/>
      <c r="J54" s="31"/>
      <c r="K54" s="31"/>
    </row>
    <row r="55" spans="1:11" ht="18" customHeight="1" x14ac:dyDescent="0.15">
      <c r="A55" s="20"/>
      <c r="B55" s="32"/>
      <c r="C55" s="7"/>
      <c r="D55" s="8"/>
      <c r="E55" s="9"/>
      <c r="F55" s="7"/>
      <c r="G55" s="8"/>
      <c r="H55" s="9"/>
      <c r="I55" s="7"/>
      <c r="J55" s="8"/>
      <c r="K55" s="9"/>
    </row>
    <row r="56" spans="1:11" ht="18" customHeight="1" x14ac:dyDescent="0.15">
      <c r="A56" s="20"/>
      <c r="B56" s="33"/>
      <c r="C56" s="11"/>
      <c r="D56" s="12" t="s">
        <v>41</v>
      </c>
      <c r="E56" s="5"/>
      <c r="F56" s="11"/>
      <c r="G56" s="12" t="s">
        <v>29</v>
      </c>
      <c r="H56" s="13"/>
      <c r="I56" s="11"/>
      <c r="J56" s="12" t="s">
        <v>9</v>
      </c>
      <c r="K56" s="13"/>
    </row>
    <row r="57" spans="1:11" ht="18" customHeight="1" x14ac:dyDescent="0.15">
      <c r="A57" s="20"/>
      <c r="B57" s="33"/>
      <c r="C57" s="71" t="s">
        <v>42</v>
      </c>
      <c r="D57" s="72"/>
      <c r="E57" s="73"/>
      <c r="F57" s="14"/>
      <c r="G57" s="15"/>
      <c r="H57" s="16" t="s">
        <v>8</v>
      </c>
      <c r="I57" s="14"/>
      <c r="J57" s="15"/>
      <c r="K57" s="16" t="s">
        <v>7</v>
      </c>
    </row>
    <row r="58" spans="1:11" ht="18" customHeight="1" x14ac:dyDescent="0.15">
      <c r="A58" s="20"/>
      <c r="B58" s="17"/>
      <c r="C58" s="41" t="s">
        <v>6</v>
      </c>
      <c r="D58" s="42" t="s">
        <v>5</v>
      </c>
      <c r="E58" s="42" t="s">
        <v>4</v>
      </c>
      <c r="F58" s="42" t="s">
        <v>6</v>
      </c>
      <c r="G58" s="42" t="s">
        <v>5</v>
      </c>
      <c r="H58" s="42" t="s">
        <v>4</v>
      </c>
      <c r="I58" s="19" t="s">
        <v>6</v>
      </c>
      <c r="J58" s="19" t="s">
        <v>5</v>
      </c>
      <c r="K58" s="19" t="s">
        <v>4</v>
      </c>
    </row>
    <row r="59" spans="1:11" ht="18" customHeight="1" x14ac:dyDescent="0.15">
      <c r="A59" s="20"/>
      <c r="B59" s="44" t="s">
        <v>3</v>
      </c>
      <c r="C59" s="45">
        <f t="shared" ref="C59:H59" si="35">C12+C27+C46</f>
        <v>412185</v>
      </c>
      <c r="D59" s="45">
        <f t="shared" si="35"/>
        <v>462003</v>
      </c>
      <c r="E59" s="45">
        <f t="shared" si="35"/>
        <v>874188</v>
      </c>
      <c r="F59" s="45">
        <f t="shared" si="35"/>
        <v>34542</v>
      </c>
      <c r="G59" s="45">
        <f t="shared" si="35"/>
        <v>25742</v>
      </c>
      <c r="H59" s="45">
        <f t="shared" si="35"/>
        <v>60284</v>
      </c>
      <c r="I59" s="46">
        <f t="shared" ref="I59:K61" si="36">ROUND(F59/C59*100,2)</f>
        <v>8.3800000000000008</v>
      </c>
      <c r="J59" s="46">
        <f t="shared" si="36"/>
        <v>5.57</v>
      </c>
      <c r="K59" s="46">
        <f t="shared" si="36"/>
        <v>6.9</v>
      </c>
    </row>
    <row r="60" spans="1:11" ht="18" customHeight="1" x14ac:dyDescent="0.15">
      <c r="A60" s="20"/>
      <c r="B60" s="47" t="s">
        <v>2</v>
      </c>
      <c r="C60" s="48">
        <f t="shared" ref="C60:H60" si="37">C31+C50</f>
        <v>20641</v>
      </c>
      <c r="D60" s="48">
        <f t="shared" si="37"/>
        <v>22601</v>
      </c>
      <c r="E60" s="48">
        <f t="shared" si="37"/>
        <v>43242</v>
      </c>
      <c r="F60" s="48">
        <f t="shared" si="37"/>
        <v>1234</v>
      </c>
      <c r="G60" s="48">
        <f t="shared" si="37"/>
        <v>1151</v>
      </c>
      <c r="H60" s="48">
        <f t="shared" si="37"/>
        <v>2385</v>
      </c>
      <c r="I60" s="26">
        <f t="shared" si="36"/>
        <v>5.98</v>
      </c>
      <c r="J60" s="26">
        <f t="shared" si="36"/>
        <v>5.09</v>
      </c>
      <c r="K60" s="26">
        <f t="shared" si="36"/>
        <v>5.52</v>
      </c>
    </row>
    <row r="61" spans="1:11" ht="18" customHeight="1" x14ac:dyDescent="0.15">
      <c r="A61" s="20"/>
      <c r="B61" s="27" t="s">
        <v>1</v>
      </c>
      <c r="C61" s="28">
        <f t="shared" ref="C61:H61" si="38">C12+C33+C52</f>
        <v>432826</v>
      </c>
      <c r="D61" s="28">
        <f t="shared" si="38"/>
        <v>484604</v>
      </c>
      <c r="E61" s="28">
        <f t="shared" si="38"/>
        <v>917430</v>
      </c>
      <c r="F61" s="28">
        <f t="shared" si="38"/>
        <v>35776</v>
      </c>
      <c r="G61" s="28">
        <f t="shared" si="38"/>
        <v>26893</v>
      </c>
      <c r="H61" s="28">
        <f t="shared" si="38"/>
        <v>62669</v>
      </c>
      <c r="I61" s="29">
        <f t="shared" si="36"/>
        <v>8.27</v>
      </c>
      <c r="J61" s="29">
        <f t="shared" si="36"/>
        <v>5.55</v>
      </c>
      <c r="K61" s="29">
        <f t="shared" si="36"/>
        <v>6.83</v>
      </c>
    </row>
    <row r="63" spans="1:11" ht="18" customHeight="1" x14ac:dyDescent="0.15">
      <c r="B63" s="1" t="s">
        <v>0</v>
      </c>
    </row>
    <row r="64" spans="1:11" ht="18" customHeight="1" x14ac:dyDescent="0.15">
      <c r="I64" s="66" t="s">
        <v>30</v>
      </c>
      <c r="J64" s="49"/>
      <c r="K64" s="49"/>
    </row>
    <row r="65" spans="9:11" ht="18" customHeight="1" x14ac:dyDescent="0.15">
      <c r="I65" s="67"/>
      <c r="J65" s="50" t="s">
        <v>44</v>
      </c>
      <c r="K65" s="50" t="s">
        <v>31</v>
      </c>
    </row>
    <row r="66" spans="9:11" ht="18" customHeight="1" x14ac:dyDescent="0.15">
      <c r="I66" s="67"/>
      <c r="J66" s="51">
        <v>45592</v>
      </c>
      <c r="K66" s="51">
        <v>44500</v>
      </c>
    </row>
    <row r="67" spans="9:11" ht="18" customHeight="1" x14ac:dyDescent="0.15">
      <c r="I67" s="68"/>
      <c r="J67" s="52" t="s">
        <v>32</v>
      </c>
      <c r="K67" s="52" t="s">
        <v>46</v>
      </c>
    </row>
    <row r="68" spans="9:11" ht="18" customHeight="1" x14ac:dyDescent="0.15">
      <c r="I68" s="53" t="s">
        <v>3</v>
      </c>
      <c r="J68" s="63">
        <v>11.14</v>
      </c>
      <c r="K68" s="63">
        <v>13.13</v>
      </c>
    </row>
    <row r="69" spans="9:11" ht="18" customHeight="1" x14ac:dyDescent="0.15">
      <c r="I69" s="54" t="s">
        <v>2</v>
      </c>
      <c r="J69" s="64">
        <v>10.94</v>
      </c>
      <c r="K69" s="64">
        <v>11.59</v>
      </c>
    </row>
    <row r="70" spans="9:11" ht="18" customHeight="1" x14ac:dyDescent="0.15">
      <c r="I70" s="55" t="s">
        <v>1</v>
      </c>
      <c r="J70" s="65">
        <v>11.13</v>
      </c>
      <c r="K70" s="65">
        <v>13.04</v>
      </c>
    </row>
  </sheetData>
  <sheetProtection selectLockedCells="1"/>
  <mergeCells count="6">
    <mergeCell ref="I64:I67"/>
    <mergeCell ref="J2:K2"/>
    <mergeCell ref="C8:E8"/>
    <mergeCell ref="C17:E17"/>
    <mergeCell ref="C38:E38"/>
    <mergeCell ref="C57:E57"/>
  </mergeCells>
  <phoneticPr fontId="1"/>
  <conditionalFormatting sqref="C10:D10 C19:D26 F19:G26 C29:D30 F29:G30 C40:D45 F40:G45 C48:D49 F48:G49">
    <cfRule type="containsBlanks" dxfId="1" priority="2">
      <formula>LEN(TRIM(C10))=0</formula>
    </cfRule>
  </conditionalFormatting>
  <conditionalFormatting sqref="I10:J10 I19:J26 I29:J30 I40:J45 I48:J49">
    <cfRule type="containsBlanks" dxfId="0" priority="1">
      <formula>LEN(TRIM(I10))=0</formula>
    </cfRule>
  </conditionalFormatting>
  <pageMargins left="0.78740157480314965" right="0.23622047244094491" top="0.57999999999999996" bottom="0.55000000000000004" header="0.51181102362204722" footer="0.51181102362204722"/>
  <pageSetup paperSize="9" scale="6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11時00分</vt:lpstr>
      <vt:lpstr>'11時00分'!Print_Area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Oitapref</cp:lastModifiedBy>
  <cp:lastPrinted>2026-02-08T02:12:40Z</cp:lastPrinted>
  <dcterms:created xsi:type="dcterms:W3CDTF">2021-10-31T01:13:44Z</dcterms:created>
  <dcterms:modified xsi:type="dcterms:W3CDTF">2026-02-08T02:12:46Z</dcterms:modified>
</cp:coreProperties>
</file>