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7参）\02_公表一覧（集計表）\01_中間投票班\"/>
    </mc:Choice>
  </mc:AlternateContent>
  <xr:revisionPtr revIDLastSave="0" documentId="13_ncr:1_{205CFB6B-878F-411E-BD0E-2E44F9B0BA50}" xr6:coauthVersionLast="47" xr6:coauthVersionMax="47" xr10:uidLastSave="{00000000-0000-0000-0000-000000000000}"/>
  <bookViews>
    <workbookView xWindow="13095" yWindow="945" windowWidth="14670" windowHeight="14235" tabRatio="676" xr2:uid="{793D1578-0744-4B14-8B2D-54BFE2178AB0}"/>
  </bookViews>
  <sheets>
    <sheet name="19時30分 " sheetId="2" r:id="rId1"/>
  </sheets>
  <definedNames>
    <definedName name="_xlnm.Print_Area" localSheetId="0">'19時30分 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F27" i="2"/>
  <c r="E28" i="2"/>
  <c r="F28" i="2"/>
  <c r="E29" i="2"/>
  <c r="F29" i="2"/>
  <c r="F26" i="2"/>
  <c r="E26" i="2"/>
  <c r="G26" i="2" s="1"/>
  <c r="E11" i="2"/>
  <c r="F11" i="2"/>
  <c r="E12" i="2"/>
  <c r="F12" i="2"/>
  <c r="G12" i="2" s="1"/>
  <c r="E13" i="2"/>
  <c r="F13" i="2"/>
  <c r="E14" i="2"/>
  <c r="F14" i="2"/>
  <c r="E15" i="2"/>
  <c r="F15" i="2"/>
  <c r="E16" i="2"/>
  <c r="F16" i="2"/>
  <c r="E17" i="2"/>
  <c r="F17" i="2"/>
  <c r="E18" i="2"/>
  <c r="F18" i="2"/>
  <c r="G18" i="2" s="1"/>
  <c r="J18" i="2" s="1"/>
  <c r="M18" i="2" s="1"/>
  <c r="E19" i="2"/>
  <c r="F19" i="2"/>
  <c r="E20" i="2"/>
  <c r="F20" i="2"/>
  <c r="G20" i="2" s="1"/>
  <c r="E21" i="2"/>
  <c r="F21" i="2"/>
  <c r="E22" i="2"/>
  <c r="F22" i="2"/>
  <c r="E23" i="2"/>
  <c r="F23" i="2"/>
  <c r="F10" i="2"/>
  <c r="E10" i="2"/>
  <c r="C30" i="2"/>
  <c r="B30" i="2"/>
  <c r="D30" i="2"/>
  <c r="D29" i="2"/>
  <c r="D28" i="2"/>
  <c r="D27" i="2"/>
  <c r="D26" i="2"/>
  <c r="C24" i="2"/>
  <c r="B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G28" i="2" l="1"/>
  <c r="J28" i="2" s="1"/>
  <c r="M28" i="2" s="1"/>
  <c r="G15" i="2"/>
  <c r="J15" i="2" s="1"/>
  <c r="M15" i="2" s="1"/>
  <c r="B32" i="2"/>
  <c r="D32" i="2" s="1"/>
  <c r="C32" i="2"/>
  <c r="J26" i="2"/>
  <c r="M26" i="2" s="1"/>
  <c r="G19" i="2"/>
  <c r="J19" i="2" s="1"/>
  <c r="M19" i="2" s="1"/>
  <c r="G13" i="2"/>
  <c r="J13" i="2" s="1"/>
  <c r="M13" i="2" s="1"/>
  <c r="J12" i="2"/>
  <c r="M12" i="2" s="1"/>
  <c r="D24" i="2"/>
  <c r="F30" i="2"/>
  <c r="I30" i="2" s="1"/>
  <c r="G29" i="2"/>
  <c r="J29" i="2" s="1"/>
  <c r="M29" i="2" s="1"/>
  <c r="E24" i="2"/>
  <c r="G10" i="2"/>
  <c r="J10" i="2" s="1"/>
  <c r="M10" i="2" s="1"/>
  <c r="G23" i="2"/>
  <c r="J23" i="2" s="1"/>
  <c r="M23" i="2" s="1"/>
  <c r="G17" i="2"/>
  <c r="J17" i="2" s="1"/>
  <c r="M17" i="2" s="1"/>
  <c r="G11" i="2"/>
  <c r="J11" i="2" s="1"/>
  <c r="M11" i="2" s="1"/>
  <c r="G21" i="2"/>
  <c r="J21" i="2" s="1"/>
  <c r="M21" i="2" s="1"/>
  <c r="J20" i="2"/>
  <c r="M20" i="2" s="1"/>
  <c r="E30" i="2"/>
  <c r="H30" i="2" s="1"/>
  <c r="G22" i="2"/>
  <c r="J22" i="2" s="1"/>
  <c r="M22" i="2" s="1"/>
  <c r="G16" i="2"/>
  <c r="J16" i="2" s="1"/>
  <c r="M16" i="2" s="1"/>
  <c r="G14" i="2"/>
  <c r="J14" i="2" s="1"/>
  <c r="M14" i="2" s="1"/>
  <c r="G27" i="2"/>
  <c r="J27" i="2" s="1"/>
  <c r="M27" i="2" s="1"/>
  <c r="F24" i="2"/>
  <c r="G24" i="2" l="1"/>
  <c r="J24" i="2" s="1"/>
  <c r="M24" i="2" s="1"/>
  <c r="G30" i="2"/>
  <c r="J30" i="2" s="1"/>
  <c r="M30" i="2" s="1"/>
  <c r="E32" i="2"/>
  <c r="F32" i="2"/>
  <c r="I32" i="2" s="1"/>
  <c r="I24" i="2"/>
  <c r="H24" i="2"/>
  <c r="G32" i="2" l="1"/>
  <c r="J32" i="2" s="1"/>
  <c r="M32" i="2" s="1"/>
  <c r="H32" i="2"/>
</calcChain>
</file>

<file path=xl/sharedStrings.xml><?xml version="1.0" encoding="utf-8"?>
<sst xmlns="http://schemas.openxmlformats.org/spreadsheetml/2006/main" count="52" uniqueCount="39">
  <si>
    <t>前回</t>
  </si>
  <si>
    <t>（％）</t>
  </si>
  <si>
    <t>差</t>
  </si>
  <si>
    <t>投票率</t>
  </si>
  <si>
    <t>男</t>
  </si>
  <si>
    <t>女</t>
  </si>
  <si>
    <t>計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</si>
  <si>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</si>
  <si>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</si>
  <si>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</si>
  <si>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</si>
  <si>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</si>
  <si>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</si>
  <si>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</si>
  <si>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</si>
  <si>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</si>
  <si>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</si>
  <si>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</si>
  <si>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市   計</t>
  </si>
  <si>
    <t>日出町</t>
  </si>
  <si>
    <t>玖珠町</t>
  </si>
  <si>
    <t>町村計</t>
  </si>
  <si>
    <t xml:space="preserve"> </t>
  </si>
  <si>
    <t>県計</t>
  </si>
  <si>
    <t>豊後大野市</t>
    <rPh sb="2" eb="4">
      <t>オオノ</t>
    </rPh>
    <rPh sb="4" eb="5">
      <t>シ</t>
    </rPh>
    <phoneticPr fontId="5"/>
  </si>
  <si>
    <t>由布市</t>
    <rPh sb="0" eb="2">
      <t>ユフ</t>
    </rPh>
    <rPh sb="2" eb="3">
      <t>シ</t>
    </rPh>
    <phoneticPr fontId="5"/>
  </si>
  <si>
    <t>国東市</t>
    <rPh sb="0" eb="2">
      <t>クニサキ</t>
    </rPh>
    <rPh sb="2" eb="3">
      <t>シ</t>
    </rPh>
    <phoneticPr fontId="5"/>
  </si>
  <si>
    <t>姫島村</t>
    <rPh sb="0" eb="2">
      <t>ヒメシマ</t>
    </rPh>
    <rPh sb="2" eb="3">
      <t>ムラ</t>
    </rPh>
    <phoneticPr fontId="5"/>
  </si>
  <si>
    <t>九重町</t>
    <rPh sb="0" eb="2">
      <t>ココノエ</t>
    </rPh>
    <rPh sb="2" eb="3">
      <t>マチ</t>
    </rPh>
    <phoneticPr fontId="5"/>
  </si>
  <si>
    <t>参議院比例代表選出議員選挙　中間投票状況</t>
    <rPh sb="0" eb="3">
      <t>サンギイン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rPh sb="14" eb="16">
      <t>チュウカン</t>
    </rPh>
    <rPh sb="16" eb="18">
      <t>トウヒョウ</t>
    </rPh>
    <rPh sb="18" eb="20">
      <t>ジョウキョウ</t>
    </rPh>
    <phoneticPr fontId="5"/>
  </si>
  <si>
    <t>同時点</t>
    <rPh sb="0" eb="1">
      <t>ドウ</t>
    </rPh>
    <rPh sb="1" eb="3">
      <t>ジテン</t>
    </rPh>
    <phoneticPr fontId="2"/>
  </si>
  <si>
    <t>選挙当日有権者数</t>
    <rPh sb="0" eb="2">
      <t>センキョ</t>
    </rPh>
    <rPh sb="2" eb="4">
      <t>トウジツ</t>
    </rPh>
    <rPh sb="4" eb="8">
      <t>ユウケンシャスウ</t>
    </rPh>
    <phoneticPr fontId="2"/>
  </si>
  <si>
    <t>推定投票者数</t>
    <rPh sb="0" eb="6">
      <t>スイテイトウヒョウシャスウ</t>
    </rPh>
    <phoneticPr fontId="2"/>
  </si>
  <si>
    <t>推定投票率</t>
    <rPh sb="0" eb="2">
      <t>スイテイ</t>
    </rPh>
    <rPh sb="2" eb="5">
      <t>トウヒョウリツ</t>
    </rPh>
    <phoneticPr fontId="2"/>
  </si>
  <si>
    <t>(R4.7.10)</t>
    <phoneticPr fontId="2"/>
  </si>
  <si>
    <t>令和７年７月２０日執行</t>
    <rPh sb="0" eb="2">
      <t>レイワ</t>
    </rPh>
    <phoneticPr fontId="2"/>
  </si>
  <si>
    <t>１９時３０分現在</t>
    <phoneticPr fontId="2"/>
  </si>
  <si>
    <t>（国内）</t>
    <rPh sb="1" eb="3">
      <t>コクナイ</t>
    </rPh>
    <phoneticPr fontId="2"/>
  </si>
  <si>
    <t>（10時現在）（国内）</t>
    <rPh sb="3" eb="4">
      <t>ジ</t>
    </rPh>
    <rPh sb="4" eb="6">
      <t>ゲンザイ</t>
    </rPh>
    <rPh sb="8" eb="10">
      <t>コクナイ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</si>
</sst>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.00_ "/>
    <numFmt numFmtId="178" formatCode="0.00_ "/>
    <numFmt numFmtId="179" formatCode="&quot;(&quot;[$-411]ge\.m\.d&quot;)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distributed"/>
    </xf>
    <xf numFmtId="0" fontId="3" fillId="0" borderId="1" xfId="0" applyFont="1" applyBorder="1" applyAlignment="1">
      <alignment horizontal="distributed"/>
    </xf>
    <xf numFmtId="0" fontId="3" fillId="0" borderId="2" xfId="0" applyFont="1" applyBorder="1"/>
    <xf numFmtId="0" fontId="3" fillId="0" borderId="3" xfId="0" applyFont="1" applyBorder="1" applyAlignment="1">
      <alignment horizontal="distributed"/>
    </xf>
    <xf numFmtId="0" fontId="3" fillId="0" borderId="4" xfId="0" applyFont="1" applyBorder="1"/>
    <xf numFmtId="0" fontId="3" fillId="0" borderId="5" xfId="0" applyFont="1" applyBorder="1" applyAlignment="1">
      <alignment horizontal="right"/>
    </xf>
    <xf numFmtId="179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distributed"/>
    </xf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distributed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distributed"/>
    </xf>
    <xf numFmtId="0" fontId="3" fillId="0" borderId="9" xfId="0" applyFont="1" applyBorder="1" applyAlignment="1">
      <alignment horizontal="distributed"/>
    </xf>
    <xf numFmtId="0" fontId="7" fillId="0" borderId="0" xfId="0" applyFont="1"/>
    <xf numFmtId="177" fontId="0" fillId="0" borderId="0" xfId="0" applyNumberFormat="1"/>
    <xf numFmtId="178" fontId="3" fillId="0" borderId="9" xfId="0" applyNumberFormat="1" applyFont="1" applyBorder="1" applyAlignment="1">
      <alignment horizontal="right"/>
    </xf>
    <xf numFmtId="178" fontId="3" fillId="0" borderId="7" xfId="0" applyNumberFormat="1" applyFont="1" applyBorder="1" applyAlignment="1">
      <alignment horizontal="right"/>
    </xf>
    <xf numFmtId="178" fontId="3" fillId="0" borderId="7" xfId="0" applyNumberFormat="1" applyFont="1" applyBorder="1"/>
    <xf numFmtId="178" fontId="3" fillId="0" borderId="9" xfId="0" applyNumberFormat="1" applyFont="1" applyBorder="1"/>
    <xf numFmtId="0" fontId="3" fillId="0" borderId="10" xfId="0" applyFont="1" applyBorder="1" applyAlignment="1">
      <alignment horizontal="distributed"/>
    </xf>
    <xf numFmtId="178" fontId="3" fillId="0" borderId="11" xfId="0" applyNumberFormat="1" applyFont="1" applyBorder="1"/>
    <xf numFmtId="178" fontId="3" fillId="0" borderId="12" xfId="0" applyNumberFormat="1" applyFont="1" applyBorder="1"/>
    <xf numFmtId="0" fontId="3" fillId="0" borderId="13" xfId="0" applyFont="1" applyBorder="1" applyAlignment="1">
      <alignment horizontal="right"/>
    </xf>
    <xf numFmtId="178" fontId="3" fillId="0" borderId="11" xfId="0" applyNumberFormat="1" applyFont="1" applyBorder="1" applyAlignment="1">
      <alignment horizontal="right"/>
    </xf>
    <xf numFmtId="178" fontId="3" fillId="0" borderId="5" xfId="0" applyNumberFormat="1" applyFont="1" applyBorder="1"/>
    <xf numFmtId="0" fontId="3" fillId="0" borderId="14" xfId="0" applyFont="1" applyBorder="1" applyAlignment="1">
      <alignment horizontal="right"/>
    </xf>
    <xf numFmtId="178" fontId="3" fillId="0" borderId="12" xfId="0" applyNumberFormat="1" applyFont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6" fontId="3" fillId="0" borderId="12" xfId="3" applyNumberFormat="1" applyFont="1" applyBorder="1" applyAlignment="1">
      <alignment horizontal="right" vertical="center"/>
    </xf>
    <xf numFmtId="176" fontId="3" fillId="0" borderId="3" xfId="3" applyNumberFormat="1" applyFont="1" applyBorder="1" applyAlignment="1">
      <alignment horizontal="right" vertical="center"/>
    </xf>
    <xf numFmtId="176" fontId="3" fillId="0" borderId="14" xfId="3" applyNumberFormat="1" applyFont="1" applyBorder="1" applyAlignment="1">
      <alignment horizontal="righ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9" xfId="3" applyNumberFormat="1" applyFont="1" applyBorder="1" applyAlignment="1">
      <alignment horizontal="right" vertical="center"/>
    </xf>
    <xf numFmtId="176" fontId="3" fillId="0" borderId="11" xfId="3" applyNumberFormat="1" applyFont="1" applyBorder="1" applyAlignment="1">
      <alignment horizontal="right" vertical="center"/>
    </xf>
    <xf numFmtId="178" fontId="3" fillId="0" borderId="11" xfId="3" applyNumberFormat="1" applyFont="1" applyBorder="1" applyAlignment="1">
      <alignment horizontal="right" vertical="center"/>
    </xf>
    <xf numFmtId="178" fontId="3" fillId="0" borderId="12" xfId="3" applyNumberFormat="1" applyFont="1" applyBorder="1" applyAlignment="1">
      <alignment horizontal="right" vertical="center"/>
    </xf>
    <xf numFmtId="177" fontId="3" fillId="0" borderId="3" xfId="3" applyNumberFormat="1" applyFont="1" applyBorder="1" applyAlignment="1">
      <alignment horizontal="right" vertical="center"/>
    </xf>
    <xf numFmtId="178" fontId="3" fillId="0" borderId="7" xfId="3" applyNumberFormat="1" applyFont="1" applyBorder="1" applyAlignment="1">
      <alignment horizontal="right" vertical="center"/>
    </xf>
    <xf numFmtId="178" fontId="3" fillId="0" borderId="14" xfId="3" applyNumberFormat="1" applyFont="1" applyBorder="1" applyAlignment="1">
      <alignment horizontal="right" vertical="center"/>
    </xf>
    <xf numFmtId="177" fontId="3" fillId="0" borderId="4" xfId="3" applyNumberFormat="1" applyFont="1" applyBorder="1" applyAlignment="1">
      <alignment horizontal="right" vertical="center"/>
    </xf>
    <xf numFmtId="178" fontId="3" fillId="0" borderId="3" xfId="3" applyNumberFormat="1" applyFont="1" applyBorder="1" applyAlignment="1">
      <alignment horizontal="right" vertical="center"/>
    </xf>
    <xf numFmtId="176" fontId="3" fillId="0" borderId="7" xfId="3" applyNumberFormat="1" applyFont="1" applyBorder="1" applyAlignment="1">
      <alignment horizontal="right" vertical="center"/>
    </xf>
    <xf numFmtId="176" fontId="3" fillId="0" borderId="2" xfId="3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38" fontId="3" fillId="0" borderId="9" xfId="1" applyFont="1" applyFill="1" applyBorder="1" applyAlignment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178" fontId="3" fillId="0" borderId="9" xfId="3" applyNumberFormat="1" applyFont="1" applyBorder="1" applyAlignment="1" applyProtection="1">
      <alignment horizontal="right" vertical="center"/>
      <protection locked="0"/>
    </xf>
    <xf numFmtId="178" fontId="3" fillId="0" borderId="11" xfId="3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0" fillId="0" borderId="0" xfId="0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6" fontId="3" fillId="0" borderId="1" xfId="2" applyFont="1" applyBorder="1" applyAlignment="1">
      <alignment horizontal="center"/>
    </xf>
    <xf numFmtId="6" fontId="3" fillId="0" borderId="15" xfId="2" applyFont="1" applyBorder="1" applyAlignment="1">
      <alignment horizontal="center"/>
    </xf>
    <xf numFmtId="6" fontId="3" fillId="0" borderId="16" xfId="2" applyFont="1" applyBorder="1" applyAlignment="1">
      <alignment horizontal="center"/>
    </xf>
  </cellXfs>
  <cellStyles count="4">
    <cellStyle name="桁区切り 2" xfId="1" xr:uid="{F68D0D9A-04EE-45E0-B9B8-5735DCFF47B0}"/>
    <cellStyle name="通貨" xfId="2" builtinId="7"/>
    <cellStyle name="標準" xfId="0" builtinId="0"/>
    <cellStyle name="標準 2" xfId="3" xr:uid="{0351C2A8-3D13-4F16-90FB-EADC5C36160F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CBC3-FCB6-4230-B54C-DC97BF77C6C9}">
  <sheetPr codeName="Sheet1"/>
  <dimension ref="A1:N66"/>
  <sheetViews>
    <sheetView tabSelected="1" view="pageBreakPreview" zoomScale="75" zoomScaleNormal="75" zoomScaleSheetLayoutView="75" workbookViewId="0">
      <selection activeCell="I20" sqref="I20"/>
    </sheetView>
  </sheetViews>
  <sheetFormatPr defaultRowHeight="13.5" x14ac:dyDescent="0.15"/>
  <cols>
    <col min="1" max="1" width="16.625" customWidth="1"/>
    <col min="2" max="3" width="10.625" customWidth="1"/>
    <col min="4" max="4" width="10.75" customWidth="1"/>
    <col min="5" max="10" width="10.625" customWidth="1"/>
    <col min="11" max="11" width="5.625" customWidth="1"/>
    <col min="12" max="13" width="11.625" customWidth="1"/>
  </cols>
  <sheetData>
    <row r="1" spans="1:14" ht="21" customHeight="1" x14ac:dyDescent="0.2">
      <c r="A1" s="1" t="s">
        <v>35</v>
      </c>
      <c r="B1" s="1"/>
      <c r="C1" s="62" t="s">
        <v>29</v>
      </c>
      <c r="D1" s="63"/>
      <c r="E1" s="63"/>
      <c r="F1" s="63"/>
      <c r="G1" s="63"/>
      <c r="H1" s="63"/>
      <c r="I1" s="63"/>
      <c r="J1" s="2"/>
      <c r="K1" s="1"/>
      <c r="L1" s="1"/>
      <c r="M1" s="1"/>
    </row>
    <row r="2" spans="1:14" ht="17.25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4" ht="21" x14ac:dyDescent="0.2">
      <c r="A3" s="1"/>
      <c r="B3" s="64" t="s">
        <v>36</v>
      </c>
      <c r="C3" s="64"/>
      <c r="D3" s="64"/>
      <c r="E3" s="3"/>
      <c r="F3" s="4"/>
      <c r="G3" s="2"/>
      <c r="H3" s="2"/>
      <c r="I3" s="2"/>
      <c r="J3" s="2"/>
      <c r="K3" s="1"/>
      <c r="L3" s="1"/>
      <c r="M3" s="1"/>
    </row>
    <row r="4" spans="1:14" ht="17.25" x14ac:dyDescent="0.2">
      <c r="A4" s="5"/>
      <c r="B4" s="2"/>
      <c r="C4" s="2"/>
      <c r="D4" s="2"/>
      <c r="E4" s="2"/>
      <c r="F4" s="2"/>
      <c r="G4" s="2"/>
      <c r="H4" s="1"/>
      <c r="I4" s="2"/>
      <c r="J4" s="2"/>
      <c r="K4" s="1"/>
      <c r="L4" s="1"/>
      <c r="M4" s="1"/>
    </row>
    <row r="5" spans="1:14" ht="17.25" x14ac:dyDescent="0.2">
      <c r="A5" s="6"/>
      <c r="B5" s="65" t="s">
        <v>31</v>
      </c>
      <c r="C5" s="66"/>
      <c r="D5" s="67"/>
      <c r="E5" s="65" t="s">
        <v>32</v>
      </c>
      <c r="F5" s="66"/>
      <c r="G5" s="67"/>
      <c r="H5" s="68" t="s">
        <v>33</v>
      </c>
      <c r="I5" s="69"/>
      <c r="J5" s="70"/>
      <c r="K5" s="1"/>
      <c r="L5" s="6" t="s">
        <v>0</v>
      </c>
      <c r="M5" s="7"/>
    </row>
    <row r="6" spans="1:14" ht="17.25" x14ac:dyDescent="0.2">
      <c r="A6" s="8"/>
      <c r="B6" s="59" t="s">
        <v>38</v>
      </c>
      <c r="C6" s="60"/>
      <c r="D6" s="61"/>
      <c r="E6" s="9"/>
      <c r="F6" s="54" t="s">
        <v>37</v>
      </c>
      <c r="G6" s="2"/>
      <c r="H6" s="9"/>
      <c r="I6" s="54" t="s">
        <v>37</v>
      </c>
      <c r="J6" s="10" t="s">
        <v>1</v>
      </c>
      <c r="K6" s="1"/>
      <c r="L6" s="11" t="s">
        <v>34</v>
      </c>
      <c r="M6" s="12" t="s">
        <v>2</v>
      </c>
    </row>
    <row r="7" spans="1:14" ht="17.25" x14ac:dyDescent="0.2">
      <c r="A7" s="13"/>
      <c r="B7" s="7"/>
      <c r="C7" s="14"/>
      <c r="D7" s="14"/>
      <c r="E7" s="7"/>
      <c r="F7" s="14"/>
      <c r="G7" s="14"/>
      <c r="H7" s="14"/>
      <c r="I7" s="7"/>
      <c r="J7" s="14"/>
      <c r="K7" s="1"/>
      <c r="L7" s="13" t="s">
        <v>30</v>
      </c>
      <c r="M7" s="15"/>
    </row>
    <row r="8" spans="1:14" ht="21" x14ac:dyDescent="0.2">
      <c r="A8" s="13"/>
      <c r="B8" s="16" t="s">
        <v>4</v>
      </c>
      <c r="C8" s="16" t="s">
        <v>5</v>
      </c>
      <c r="D8" s="16" t="s">
        <v>6</v>
      </c>
      <c r="E8" s="16" t="s">
        <v>4</v>
      </c>
      <c r="F8" s="16" t="s">
        <v>5</v>
      </c>
      <c r="G8" s="16" t="s">
        <v>6</v>
      </c>
      <c r="H8" s="16" t="s">
        <v>4</v>
      </c>
      <c r="I8" s="16" t="s">
        <v>5</v>
      </c>
      <c r="J8" s="16" t="s">
        <v>6</v>
      </c>
      <c r="K8" s="1"/>
      <c r="L8" s="13" t="s">
        <v>3</v>
      </c>
      <c r="M8" s="17"/>
    </row>
    <row r="9" spans="1:14" ht="17.25" x14ac:dyDescent="0.2">
      <c r="A9" s="18"/>
      <c r="B9" s="19"/>
      <c r="C9" s="19"/>
      <c r="D9" s="19"/>
      <c r="E9" s="19"/>
      <c r="F9" s="19"/>
      <c r="G9" s="19"/>
      <c r="H9" s="19"/>
      <c r="I9" s="19"/>
      <c r="J9" s="19"/>
      <c r="K9" s="1"/>
      <c r="L9" s="20" t="s">
        <v>1</v>
      </c>
      <c r="M9" s="21"/>
    </row>
    <row r="10" spans="1:14" ht="17.25" x14ac:dyDescent="0.2">
      <c r="A10" s="22" t="s">
        <v>7</v>
      </c>
      <c r="B10" s="55">
        <v>186639</v>
      </c>
      <c r="C10" s="55">
        <v>206559</v>
      </c>
      <c r="D10" s="42">
        <f t="shared" ref="D10:D24" si="0">SUM(B10:C10)</f>
        <v>393198</v>
      </c>
      <c r="E10" s="42">
        <f>ROUND(B10/100*H10,0)</f>
        <v>64932</v>
      </c>
      <c r="F10" s="42">
        <f>ROUND(C10/100*I10,0)</f>
        <v>67503</v>
      </c>
      <c r="G10" s="42">
        <f>SUM(E10:F10)</f>
        <v>132435</v>
      </c>
      <c r="H10" s="57">
        <v>34.79</v>
      </c>
      <c r="I10" s="57">
        <v>32.68</v>
      </c>
      <c r="J10" s="43">
        <f t="shared" ref="J10:J24" si="1">ROUND(G10/D10*100,2)</f>
        <v>33.68</v>
      </c>
      <c r="K10" s="1"/>
      <c r="L10" s="26">
        <v>33.479999999999997</v>
      </c>
      <c r="M10" s="29">
        <f>J10-L10</f>
        <v>0.20000000000000284</v>
      </c>
      <c r="N10" s="25"/>
    </row>
    <row r="11" spans="1:14" ht="17.25" x14ac:dyDescent="0.2">
      <c r="A11" s="22" t="s">
        <v>8</v>
      </c>
      <c r="B11" s="55">
        <v>41681</v>
      </c>
      <c r="C11" s="55">
        <v>50795</v>
      </c>
      <c r="D11" s="42">
        <f t="shared" si="0"/>
        <v>92476</v>
      </c>
      <c r="E11" s="42">
        <f t="shared" ref="E11:E23" si="2">ROUND(B11/100*H11,0)</f>
        <v>12079</v>
      </c>
      <c r="F11" s="42">
        <f t="shared" ref="F11:F23" si="3">ROUND(C11/100*I11,0)</f>
        <v>11815</v>
      </c>
      <c r="G11" s="42">
        <f t="shared" ref="G11:G24" si="4">SUM(E11:F11)</f>
        <v>23894</v>
      </c>
      <c r="H11" s="57">
        <v>28.98</v>
      </c>
      <c r="I11" s="57">
        <v>23.26</v>
      </c>
      <c r="J11" s="43">
        <f t="shared" si="1"/>
        <v>25.84</v>
      </c>
      <c r="K11" s="1"/>
      <c r="L11" s="26">
        <v>28.02</v>
      </c>
      <c r="M11" s="29">
        <f t="shared" ref="M11:M32" si="5">J11-L11</f>
        <v>-2.1799999999999997</v>
      </c>
    </row>
    <row r="12" spans="1:14" ht="17.25" x14ac:dyDescent="0.2">
      <c r="A12" s="22" t="s">
        <v>9</v>
      </c>
      <c r="B12" s="55">
        <v>31843</v>
      </c>
      <c r="C12" s="55">
        <v>34440</v>
      </c>
      <c r="D12" s="42">
        <f t="shared" si="0"/>
        <v>66283</v>
      </c>
      <c r="E12" s="42">
        <f t="shared" si="2"/>
        <v>8754</v>
      </c>
      <c r="F12" s="42">
        <f t="shared" si="3"/>
        <v>9030</v>
      </c>
      <c r="G12" s="42">
        <f t="shared" si="4"/>
        <v>17784</v>
      </c>
      <c r="H12" s="57">
        <v>27.49</v>
      </c>
      <c r="I12" s="57">
        <v>26.22</v>
      </c>
      <c r="J12" s="43">
        <f t="shared" si="1"/>
        <v>26.83</v>
      </c>
      <c r="K12" s="1"/>
      <c r="L12" s="26">
        <v>24.41</v>
      </c>
      <c r="M12" s="29">
        <f t="shared" si="5"/>
        <v>2.4199999999999982</v>
      </c>
    </row>
    <row r="13" spans="1:14" ht="17.25" x14ac:dyDescent="0.2">
      <c r="A13" s="22" t="s">
        <v>10</v>
      </c>
      <c r="B13" s="55">
        <v>23762</v>
      </c>
      <c r="C13" s="55">
        <v>26843</v>
      </c>
      <c r="D13" s="42">
        <f t="shared" si="0"/>
        <v>50605</v>
      </c>
      <c r="E13" s="42">
        <f t="shared" si="2"/>
        <v>8257</v>
      </c>
      <c r="F13" s="42">
        <f t="shared" si="3"/>
        <v>8737</v>
      </c>
      <c r="G13" s="42">
        <f t="shared" si="4"/>
        <v>16994</v>
      </c>
      <c r="H13" s="57">
        <v>34.75</v>
      </c>
      <c r="I13" s="57">
        <v>32.549999999999997</v>
      </c>
      <c r="J13" s="43">
        <f t="shared" si="1"/>
        <v>33.58</v>
      </c>
      <c r="K13" s="1"/>
      <c r="L13" s="26">
        <v>35.58</v>
      </c>
      <c r="M13" s="29">
        <f t="shared" si="5"/>
        <v>-2</v>
      </c>
    </row>
    <row r="14" spans="1:14" ht="17.25" x14ac:dyDescent="0.2">
      <c r="A14" s="22" t="s">
        <v>11</v>
      </c>
      <c r="B14" s="55">
        <v>25557</v>
      </c>
      <c r="C14" s="55">
        <v>29828</v>
      </c>
      <c r="D14" s="42">
        <f t="shared" si="0"/>
        <v>55385</v>
      </c>
      <c r="E14" s="42">
        <f t="shared" si="2"/>
        <v>6760</v>
      </c>
      <c r="F14" s="42">
        <f t="shared" si="3"/>
        <v>6720</v>
      </c>
      <c r="G14" s="42">
        <f t="shared" si="4"/>
        <v>13480</v>
      </c>
      <c r="H14" s="57">
        <v>26.45</v>
      </c>
      <c r="I14" s="57">
        <v>22.53</v>
      </c>
      <c r="J14" s="43">
        <f t="shared" si="1"/>
        <v>24.34</v>
      </c>
      <c r="K14" s="1"/>
      <c r="L14" s="26">
        <v>29.79</v>
      </c>
      <c r="M14" s="29">
        <f t="shared" si="5"/>
        <v>-5.4499999999999993</v>
      </c>
    </row>
    <row r="15" spans="1:14" ht="17.25" x14ac:dyDescent="0.2">
      <c r="A15" s="22" t="s">
        <v>12</v>
      </c>
      <c r="B15" s="55">
        <v>14127</v>
      </c>
      <c r="C15" s="55">
        <v>15910</v>
      </c>
      <c r="D15" s="42">
        <f t="shared" si="0"/>
        <v>30037</v>
      </c>
      <c r="E15" s="42">
        <f t="shared" si="2"/>
        <v>3960</v>
      </c>
      <c r="F15" s="42">
        <f t="shared" si="3"/>
        <v>4208</v>
      </c>
      <c r="G15" s="42">
        <f t="shared" si="4"/>
        <v>8168</v>
      </c>
      <c r="H15" s="57">
        <v>28.03</v>
      </c>
      <c r="I15" s="57">
        <v>26.45</v>
      </c>
      <c r="J15" s="43">
        <f t="shared" si="1"/>
        <v>27.19</v>
      </c>
      <c r="K15" s="1"/>
      <c r="L15" s="26">
        <v>29.64</v>
      </c>
      <c r="M15" s="29">
        <f t="shared" si="5"/>
        <v>-2.4499999999999993</v>
      </c>
    </row>
    <row r="16" spans="1:14" ht="17.25" x14ac:dyDescent="0.2">
      <c r="A16" s="22" t="s">
        <v>13</v>
      </c>
      <c r="B16" s="55">
        <v>6273</v>
      </c>
      <c r="C16" s="55">
        <v>7087</v>
      </c>
      <c r="D16" s="42">
        <f t="shared" si="0"/>
        <v>13360</v>
      </c>
      <c r="E16" s="42">
        <f t="shared" si="2"/>
        <v>1646</v>
      </c>
      <c r="F16" s="42">
        <f t="shared" si="3"/>
        <v>1505</v>
      </c>
      <c r="G16" s="42">
        <f t="shared" si="4"/>
        <v>3151</v>
      </c>
      <c r="H16" s="57">
        <v>26.24</v>
      </c>
      <c r="I16" s="57">
        <v>21.23</v>
      </c>
      <c r="J16" s="43">
        <f t="shared" si="1"/>
        <v>23.59</v>
      </c>
      <c r="K16" s="1"/>
      <c r="L16" s="26">
        <v>25.28</v>
      </c>
      <c r="M16" s="29">
        <f t="shared" si="5"/>
        <v>-1.6900000000000013</v>
      </c>
    </row>
    <row r="17" spans="1:13" ht="17.25" x14ac:dyDescent="0.2">
      <c r="A17" s="22" t="s">
        <v>14</v>
      </c>
      <c r="B17" s="55">
        <v>7678</v>
      </c>
      <c r="C17" s="55">
        <v>8712</v>
      </c>
      <c r="D17" s="42">
        <f t="shared" si="0"/>
        <v>16390</v>
      </c>
      <c r="E17" s="42">
        <f t="shared" si="2"/>
        <v>1807</v>
      </c>
      <c r="F17" s="42">
        <f t="shared" si="3"/>
        <v>1769</v>
      </c>
      <c r="G17" s="42">
        <f t="shared" si="4"/>
        <v>3576</v>
      </c>
      <c r="H17" s="57">
        <v>23.54</v>
      </c>
      <c r="I17" s="57">
        <v>20.309999999999999</v>
      </c>
      <c r="J17" s="43">
        <f t="shared" si="1"/>
        <v>21.82</v>
      </c>
      <c r="K17" s="1"/>
      <c r="L17" s="26">
        <v>23.97</v>
      </c>
      <c r="M17" s="29">
        <f t="shared" si="5"/>
        <v>-2.1499999999999986</v>
      </c>
    </row>
    <row r="18" spans="1:13" ht="17.25" x14ac:dyDescent="0.2">
      <c r="A18" s="22" t="s">
        <v>15</v>
      </c>
      <c r="B18" s="55">
        <v>8441</v>
      </c>
      <c r="C18" s="55">
        <v>9234</v>
      </c>
      <c r="D18" s="42">
        <f t="shared" si="0"/>
        <v>17675</v>
      </c>
      <c r="E18" s="42">
        <f t="shared" si="2"/>
        <v>2326</v>
      </c>
      <c r="F18" s="42">
        <f t="shared" si="3"/>
        <v>2150</v>
      </c>
      <c r="G18" s="42">
        <f t="shared" si="4"/>
        <v>4476</v>
      </c>
      <c r="H18" s="57">
        <v>27.56</v>
      </c>
      <c r="I18" s="57">
        <v>23.28</v>
      </c>
      <c r="J18" s="43">
        <f t="shared" si="1"/>
        <v>25.32</v>
      </c>
      <c r="K18" s="1"/>
      <c r="L18" s="26">
        <v>26.36</v>
      </c>
      <c r="M18" s="29">
        <f t="shared" si="5"/>
        <v>-1.0399999999999991</v>
      </c>
    </row>
    <row r="19" spans="1:13" ht="17.25" x14ac:dyDescent="0.2">
      <c r="A19" s="22" t="s">
        <v>16</v>
      </c>
      <c r="B19" s="55">
        <v>10917</v>
      </c>
      <c r="C19" s="55">
        <v>11590</v>
      </c>
      <c r="D19" s="42">
        <f t="shared" si="0"/>
        <v>22507</v>
      </c>
      <c r="E19" s="42">
        <f t="shared" si="2"/>
        <v>3571</v>
      </c>
      <c r="F19" s="42">
        <f t="shared" si="3"/>
        <v>3267</v>
      </c>
      <c r="G19" s="42">
        <f t="shared" si="4"/>
        <v>6838</v>
      </c>
      <c r="H19" s="57">
        <v>32.71</v>
      </c>
      <c r="I19" s="57">
        <v>28.19</v>
      </c>
      <c r="J19" s="43">
        <f t="shared" si="1"/>
        <v>30.38</v>
      </c>
      <c r="K19" s="1"/>
      <c r="L19" s="26">
        <v>32.020000000000003</v>
      </c>
      <c r="M19" s="29">
        <f t="shared" si="5"/>
        <v>-1.6400000000000041</v>
      </c>
    </row>
    <row r="20" spans="1:13" ht="17.25" x14ac:dyDescent="0.2">
      <c r="A20" s="22" t="s">
        <v>17</v>
      </c>
      <c r="B20" s="55">
        <v>20675</v>
      </c>
      <c r="C20" s="55">
        <v>22936</v>
      </c>
      <c r="D20" s="42">
        <f t="shared" si="0"/>
        <v>43611</v>
      </c>
      <c r="E20" s="42">
        <f t="shared" si="2"/>
        <v>6345</v>
      </c>
      <c r="F20" s="42">
        <f t="shared" si="3"/>
        <v>6062</v>
      </c>
      <c r="G20" s="42">
        <f t="shared" si="4"/>
        <v>12407</v>
      </c>
      <c r="H20" s="57">
        <v>30.69</v>
      </c>
      <c r="I20" s="57">
        <v>26.43</v>
      </c>
      <c r="J20" s="43">
        <f t="shared" si="1"/>
        <v>28.45</v>
      </c>
      <c r="K20" s="1"/>
      <c r="L20" s="26">
        <v>30.14</v>
      </c>
      <c r="M20" s="29">
        <f t="shared" si="5"/>
        <v>-1.6900000000000013</v>
      </c>
    </row>
    <row r="21" spans="1:13" ht="17.25" x14ac:dyDescent="0.2">
      <c r="A21" s="22" t="s">
        <v>24</v>
      </c>
      <c r="B21" s="55">
        <v>12861</v>
      </c>
      <c r="C21" s="55">
        <v>14784</v>
      </c>
      <c r="D21" s="42">
        <f t="shared" si="0"/>
        <v>27645</v>
      </c>
      <c r="E21" s="42">
        <f t="shared" si="2"/>
        <v>2730</v>
      </c>
      <c r="F21" s="42">
        <f t="shared" si="3"/>
        <v>2487</v>
      </c>
      <c r="G21" s="42">
        <f t="shared" si="4"/>
        <v>5217</v>
      </c>
      <c r="H21" s="57">
        <v>21.23</v>
      </c>
      <c r="I21" s="57">
        <v>16.82</v>
      </c>
      <c r="J21" s="43">
        <f t="shared" si="1"/>
        <v>18.87</v>
      </c>
      <c r="K21" s="1"/>
      <c r="L21" s="26">
        <v>21.17</v>
      </c>
      <c r="M21" s="29">
        <f t="shared" si="5"/>
        <v>-2.3000000000000007</v>
      </c>
    </row>
    <row r="22" spans="1:13" ht="17.25" x14ac:dyDescent="0.2">
      <c r="A22" s="22" t="s">
        <v>25</v>
      </c>
      <c r="B22" s="55">
        <v>13284</v>
      </c>
      <c r="C22" s="55">
        <v>14604</v>
      </c>
      <c r="D22" s="42">
        <f t="shared" si="0"/>
        <v>27888</v>
      </c>
      <c r="E22" s="42">
        <f t="shared" si="2"/>
        <v>4234</v>
      </c>
      <c r="F22" s="42">
        <f t="shared" si="3"/>
        <v>3794</v>
      </c>
      <c r="G22" s="42">
        <f t="shared" si="4"/>
        <v>8028</v>
      </c>
      <c r="H22" s="57">
        <v>31.87</v>
      </c>
      <c r="I22" s="57">
        <v>25.98</v>
      </c>
      <c r="J22" s="43">
        <f t="shared" si="1"/>
        <v>28.79</v>
      </c>
      <c r="K22" s="1"/>
      <c r="L22" s="26">
        <v>31.07</v>
      </c>
      <c r="M22" s="29">
        <f t="shared" si="5"/>
        <v>-2.2800000000000011</v>
      </c>
    </row>
    <row r="23" spans="1:13" ht="18" thickBot="1" x14ac:dyDescent="0.25">
      <c r="A23" s="30" t="s">
        <v>26</v>
      </c>
      <c r="B23" s="56">
        <v>10539</v>
      </c>
      <c r="C23" s="56">
        <v>11175</v>
      </c>
      <c r="D23" s="44">
        <f t="shared" si="0"/>
        <v>21714</v>
      </c>
      <c r="E23" s="42">
        <f t="shared" si="2"/>
        <v>3366</v>
      </c>
      <c r="F23" s="42">
        <f t="shared" si="3"/>
        <v>3031</v>
      </c>
      <c r="G23" s="44">
        <f t="shared" si="4"/>
        <v>6397</v>
      </c>
      <c r="H23" s="58">
        <v>31.94</v>
      </c>
      <c r="I23" s="58">
        <v>27.12</v>
      </c>
      <c r="J23" s="45">
        <f t="shared" si="1"/>
        <v>29.46</v>
      </c>
      <c r="K23" s="1"/>
      <c r="L23" s="34">
        <v>31.41</v>
      </c>
      <c r="M23" s="31">
        <f t="shared" si="5"/>
        <v>-1.9499999999999993</v>
      </c>
    </row>
    <row r="24" spans="1:13" ht="18.75" thickTop="1" thickBot="1" x14ac:dyDescent="0.25">
      <c r="A24" s="33" t="s">
        <v>18</v>
      </c>
      <c r="B24" s="39">
        <f>SUM(B10:B23)</f>
        <v>414277</v>
      </c>
      <c r="C24" s="39">
        <f>SUM(C10:C23)</f>
        <v>464497</v>
      </c>
      <c r="D24" s="39">
        <f t="shared" si="0"/>
        <v>878774</v>
      </c>
      <c r="E24" s="39">
        <f>SUM(E10:E23)</f>
        <v>130767</v>
      </c>
      <c r="F24" s="39">
        <f>SUM(F10:F23)</f>
        <v>132078</v>
      </c>
      <c r="G24" s="39">
        <f t="shared" si="4"/>
        <v>262845</v>
      </c>
      <c r="H24" s="46">
        <f t="shared" ref="H24" si="6">ROUND(E24/B24*100,2)</f>
        <v>31.57</v>
      </c>
      <c r="I24" s="46">
        <f t="shared" ref="I24" si="7">ROUND(F24/C24*100,2)</f>
        <v>28.43</v>
      </c>
      <c r="J24" s="46">
        <f t="shared" si="1"/>
        <v>29.91</v>
      </c>
      <c r="K24" s="1"/>
      <c r="L24" s="37">
        <v>28.68</v>
      </c>
      <c r="M24" s="32">
        <f t="shared" si="5"/>
        <v>1.2300000000000004</v>
      </c>
    </row>
    <row r="25" spans="1:13" ht="18" thickTop="1" x14ac:dyDescent="0.2">
      <c r="A25" s="13"/>
      <c r="B25" s="40"/>
      <c r="C25" s="40"/>
      <c r="D25" s="40"/>
      <c r="E25" s="40"/>
      <c r="F25" s="40"/>
      <c r="G25" s="40"/>
      <c r="H25" s="47"/>
      <c r="I25" s="47"/>
      <c r="J25" s="48"/>
      <c r="K25" s="1"/>
      <c r="L25" s="27"/>
      <c r="M25" s="28"/>
    </row>
    <row r="26" spans="1:13" ht="17.25" x14ac:dyDescent="0.2">
      <c r="A26" s="23" t="s">
        <v>27</v>
      </c>
      <c r="B26" s="55">
        <v>730</v>
      </c>
      <c r="C26" s="55">
        <v>818</v>
      </c>
      <c r="D26" s="42">
        <f>SUM(B26:C26)</f>
        <v>1548</v>
      </c>
      <c r="E26" s="42">
        <f t="shared" ref="E26" si="8">ROUND(B26/100*H26,0)</f>
        <v>95</v>
      </c>
      <c r="F26" s="42">
        <f t="shared" ref="F26" si="9">ROUND(C26/100*I26,0)</f>
        <v>68</v>
      </c>
      <c r="G26" s="42">
        <f>SUM(E26:F26)</f>
        <v>163</v>
      </c>
      <c r="H26" s="57">
        <v>13.01</v>
      </c>
      <c r="I26" s="57">
        <v>8.31</v>
      </c>
      <c r="J26" s="43">
        <f>ROUND(G26/D26*100,2)</f>
        <v>10.53</v>
      </c>
      <c r="K26" s="1"/>
      <c r="L26" s="26">
        <v>12.04</v>
      </c>
      <c r="M26" s="29">
        <f t="shared" si="5"/>
        <v>-1.5099999999999998</v>
      </c>
    </row>
    <row r="27" spans="1:13" ht="17.25" x14ac:dyDescent="0.2">
      <c r="A27" s="22" t="s">
        <v>19</v>
      </c>
      <c r="B27" s="55">
        <v>10979</v>
      </c>
      <c r="C27" s="55">
        <v>12101</v>
      </c>
      <c r="D27" s="42">
        <f>SUM(B27:C27)</f>
        <v>23080</v>
      </c>
      <c r="E27" s="42">
        <f t="shared" ref="E27:E29" si="10">ROUND(B27/100*H27,0)</f>
        <v>3171</v>
      </c>
      <c r="F27" s="42">
        <f t="shared" ref="F27:F29" si="11">ROUND(C27/100*I27,0)</f>
        <v>3517</v>
      </c>
      <c r="G27" s="42">
        <f>SUM(E27:F27)</f>
        <v>6688</v>
      </c>
      <c r="H27" s="57">
        <v>28.88</v>
      </c>
      <c r="I27" s="57">
        <v>29.06</v>
      </c>
      <c r="J27" s="43">
        <f>ROUND(G27/D27*100,2)</f>
        <v>28.98</v>
      </c>
      <c r="K27" s="1"/>
      <c r="L27" s="26">
        <v>31.97</v>
      </c>
      <c r="M27" s="29">
        <f t="shared" si="5"/>
        <v>-2.9899999999999984</v>
      </c>
    </row>
    <row r="28" spans="1:13" ht="17.25" x14ac:dyDescent="0.2">
      <c r="A28" s="22" t="s">
        <v>28</v>
      </c>
      <c r="B28" s="55">
        <v>3351</v>
      </c>
      <c r="C28" s="55">
        <v>3702</v>
      </c>
      <c r="D28" s="42">
        <f>SUM(B28:C28)</f>
        <v>7053</v>
      </c>
      <c r="E28" s="42">
        <f t="shared" si="10"/>
        <v>1112</v>
      </c>
      <c r="F28" s="42">
        <f t="shared" si="11"/>
        <v>1167</v>
      </c>
      <c r="G28" s="42">
        <f>SUM(E28:F28)</f>
        <v>2279</v>
      </c>
      <c r="H28" s="57">
        <v>33.18</v>
      </c>
      <c r="I28" s="57">
        <v>31.53</v>
      </c>
      <c r="J28" s="43">
        <f>ROUND(G28/D28*100,2)</f>
        <v>32.31</v>
      </c>
      <c r="K28" s="1"/>
      <c r="L28" s="26">
        <v>32.880000000000003</v>
      </c>
      <c r="M28" s="29">
        <f t="shared" si="5"/>
        <v>-0.57000000000000028</v>
      </c>
    </row>
    <row r="29" spans="1:13" ht="18" thickBot="1" x14ac:dyDescent="0.25">
      <c r="A29" s="30" t="s">
        <v>20</v>
      </c>
      <c r="B29" s="56">
        <v>5640</v>
      </c>
      <c r="C29" s="56">
        <v>6118</v>
      </c>
      <c r="D29" s="44">
        <f>SUM(B29:C29)</f>
        <v>11758</v>
      </c>
      <c r="E29" s="53">
        <f t="shared" si="10"/>
        <v>1255</v>
      </c>
      <c r="F29" s="53">
        <f t="shared" si="11"/>
        <v>1351</v>
      </c>
      <c r="G29" s="44">
        <f>SUM(E29:F29)</f>
        <v>2606</v>
      </c>
      <c r="H29" s="58">
        <v>22.26</v>
      </c>
      <c r="I29" s="58">
        <v>22.09</v>
      </c>
      <c r="J29" s="45">
        <f>ROUND(G29/D29*100,2)</f>
        <v>22.16</v>
      </c>
      <c r="K29" s="1"/>
      <c r="L29" s="34">
        <v>23.62</v>
      </c>
      <c r="M29" s="31">
        <f t="shared" si="5"/>
        <v>-1.4600000000000009</v>
      </c>
    </row>
    <row r="30" spans="1:13" ht="18.75" thickTop="1" thickBot="1" x14ac:dyDescent="0.25">
      <c r="A30" s="36" t="s">
        <v>21</v>
      </c>
      <c r="B30" s="41">
        <f>SUM(B26:B29)</f>
        <v>20700</v>
      </c>
      <c r="C30" s="41">
        <f>SUM(C26:C29)</f>
        <v>22739</v>
      </c>
      <c r="D30" s="41">
        <f>SUM(B30:C30)</f>
        <v>43439</v>
      </c>
      <c r="E30" s="39">
        <f>SUM(E26:E29)</f>
        <v>5633</v>
      </c>
      <c r="F30" s="39">
        <f>SUM(F26:F29)</f>
        <v>6103</v>
      </c>
      <c r="G30" s="41">
        <f>SUM(E30:F30)</f>
        <v>11736</v>
      </c>
      <c r="H30" s="49">
        <f t="shared" ref="H30:I30" si="12">ROUND(E30/B30*100,2)</f>
        <v>27.21</v>
      </c>
      <c r="I30" s="49">
        <f t="shared" si="12"/>
        <v>26.84</v>
      </c>
      <c r="J30" s="49">
        <f>ROUND(G30/D30*100,2)</f>
        <v>27.02</v>
      </c>
      <c r="K30" s="1"/>
      <c r="L30" s="37">
        <v>24.91</v>
      </c>
      <c r="M30" s="32">
        <f t="shared" si="5"/>
        <v>2.1099999999999994</v>
      </c>
    </row>
    <row r="31" spans="1:13" ht="18" thickTop="1" x14ac:dyDescent="0.2">
      <c r="A31" s="13"/>
      <c r="B31" s="40" t="s">
        <v>22</v>
      </c>
      <c r="C31" s="40" t="s">
        <v>22</v>
      </c>
      <c r="D31" s="40" t="s">
        <v>22</v>
      </c>
      <c r="E31" s="40" t="s">
        <v>22</v>
      </c>
      <c r="F31" s="40" t="s">
        <v>22</v>
      </c>
      <c r="G31" s="40" t="s">
        <v>22</v>
      </c>
      <c r="H31" s="47"/>
      <c r="I31" s="50"/>
      <c r="J31" s="51"/>
      <c r="K31" s="1"/>
      <c r="L31" s="38"/>
      <c r="M31" s="35"/>
    </row>
    <row r="32" spans="1:13" ht="17.25" x14ac:dyDescent="0.2">
      <c r="A32" s="18" t="s">
        <v>23</v>
      </c>
      <c r="B32" s="52">
        <f>SUM(B24,B30)</f>
        <v>434977</v>
      </c>
      <c r="C32" s="52">
        <f>SUM(C24,C30)</f>
        <v>487236</v>
      </c>
      <c r="D32" s="52">
        <f>SUM(B32:C32)</f>
        <v>922213</v>
      </c>
      <c r="E32" s="52">
        <f>SUM(E24,E30)</f>
        <v>136400</v>
      </c>
      <c r="F32" s="52">
        <f>SUM(F24,F30)</f>
        <v>138181</v>
      </c>
      <c r="G32" s="52">
        <f>SUM(E32:F32)</f>
        <v>274581</v>
      </c>
      <c r="H32" s="48">
        <f t="shared" ref="H32:I32" si="13">ROUND(E32/B32*100,2)</f>
        <v>31.36</v>
      </c>
      <c r="I32" s="48">
        <f t="shared" si="13"/>
        <v>28.36</v>
      </c>
      <c r="J32" s="48">
        <f>ROUND(G32/D32*100,2)</f>
        <v>29.77</v>
      </c>
      <c r="K32" s="1"/>
      <c r="L32" s="27">
        <v>28.43</v>
      </c>
      <c r="M32" s="28">
        <f t="shared" si="5"/>
        <v>1.3399999999999999</v>
      </c>
    </row>
    <row r="33" spans="1:13" ht="14.25" x14ac:dyDescent="0.15">
      <c r="L33" s="24"/>
      <c r="M33" s="24"/>
    </row>
    <row r="34" spans="1:13" ht="17.25" customHeight="1" x14ac:dyDescent="0.2">
      <c r="A34" s="1"/>
      <c r="B34" s="1"/>
    </row>
    <row r="35" spans="1:13" ht="17.25" x14ac:dyDescent="0.2">
      <c r="A35" s="1"/>
      <c r="B35" s="1"/>
    </row>
    <row r="36" spans="1:13" ht="17.25" x14ac:dyDescent="0.2">
      <c r="A36" s="1"/>
      <c r="B36" s="1"/>
    </row>
    <row r="37" spans="1:13" ht="17.25" x14ac:dyDescent="0.2">
      <c r="A37" s="1"/>
      <c r="B37" s="1"/>
    </row>
    <row r="66" spans="1:2" ht="14.25" x14ac:dyDescent="0.15">
      <c r="A66" s="24"/>
      <c r="B66" s="24"/>
    </row>
  </sheetData>
  <sheetProtection sheet="1" objects="1" scenarios="1" selectLockedCells="1"/>
  <mergeCells count="6">
    <mergeCell ref="B6:D6"/>
    <mergeCell ref="C1:I1"/>
    <mergeCell ref="B3:D3"/>
    <mergeCell ref="B5:D5"/>
    <mergeCell ref="E5:G5"/>
    <mergeCell ref="H5:J5"/>
  </mergeCells>
  <phoneticPr fontId="2"/>
  <conditionalFormatting sqref="B10:C23 H10:I23 B26:C29 H26:I29">
    <cfRule type="containsBlanks" dxfId="0" priority="1">
      <formula>LEN(TRIM(B10))=0</formula>
    </cfRule>
  </conditionalFormatting>
  <printOptions horizontalCentered="1" verticalCentered="1"/>
  <pageMargins left="0.59055118110236227" right="0.19685039370078741" top="0.78740157480314965" bottom="0.19685039370078741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19時30分 </vt:lpstr>
      <vt:lpstr>'19時30分 '!Print_Area</vt:lpstr>
    </vt:vector>
  </TitlesOfParts>
  <Company>OAプラザ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senkan</dc:creator>
  <cp:lastModifiedBy>久保田　恭平</cp:lastModifiedBy>
  <cp:lastPrinted>2019-07-21T01:06:07Z</cp:lastPrinted>
  <dcterms:created xsi:type="dcterms:W3CDTF">2007-04-08T00:23:56Z</dcterms:created>
  <dcterms:modified xsi:type="dcterms:W3CDTF">2025-07-20T10:23:02Z</dcterms:modified>
</cp:coreProperties>
</file>