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v802269\市町村振興課共有\財政班\財政担当R6年度\決算統計\02公営企業会計\12_経営比較分析表\02_公営企業に係る経営比較分析表（令和５年度決算）の分析\05_HP掲載用\16 日出町\"/>
    </mc:Choice>
  </mc:AlternateContent>
  <xr:revisionPtr revIDLastSave="0" documentId="13_ncr:1_{8D10A08F-98B5-488F-8820-9E41F84C426A}" xr6:coauthVersionLast="47" xr6:coauthVersionMax="47" xr10:uidLastSave="{00000000-0000-0000-0000-000000000000}"/>
  <workbookProtection workbookAlgorithmName="SHA-512" workbookHashValue="YH+JbBjwktHlg79TYt4Cr3um3FxbwWShqRhkUjYeXmsIuK2hTB8X6xFgCht+rSdxWo4ODQAI8MvRBl3DkOpGdA==" workbookSaltValue="eixxZK20+cu8V65U6Z4xag==" workbookSpinCount="100000" lockStructure="1"/>
  <bookViews>
    <workbookView xWindow="1905" yWindow="1905" windowWidth="16875" windowHeight="1335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AT8" i="4" s="1"/>
  <c r="R6" i="5"/>
  <c r="AL8" i="4" s="1"/>
  <c r="Q6" i="5"/>
  <c r="P6" i="5"/>
  <c r="P10" i="4" s="1"/>
  <c r="O6" i="5"/>
  <c r="N6" i="5"/>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F85" i="4"/>
  <c r="E85" i="4"/>
  <c r="BB10" i="4"/>
  <c r="AT10" i="4"/>
  <c r="W10" i="4"/>
  <c r="I10" i="4"/>
  <c r="B10" i="4"/>
  <c r="AD8" i="4"/>
  <c r="W8" i="4"/>
  <c r="P8" i="4"/>
  <c r="I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<sst xmlns="http://schemas.openxmlformats.org/spreadsheetml/2006/main" count="228" uniqueCount="112">
  <si>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</si>
  <si>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</si>
  <si>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</si>
  <si>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</si>
  <si>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</si>
  <si>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</si>
  <si>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</si>
  <si>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</si>
  <si>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</si>
  <si>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</si>
  <si>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</si>
  <si>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</si>
  <si>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</si>
  <si>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</si>
  <si>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</si>
  <si>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</si>
  <si>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</si>
  <si>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</si>
  <si>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</si>
  <si>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</si>
  <si>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</si>
  <si>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</si>
  <si>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</si>
  <si>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</si>
  <si>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</si>
  <si>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</si>
  <si>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</si>
  <si>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</si>
  <si>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</si>
  <si>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</si>
  <si>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</si>
  <si>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</si>
  <si>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</si>
  <si>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</si>
  <si>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</si>
  <si>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</si>
  <si>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</si>
  <si>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</si>
  <si>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</si>
  <si>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</si>
  <si>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</si>
  <si>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</si>
  <si>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</si>
  <si>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</si>
  <si>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</si>
  <si>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</si>
  <si>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</si>
  <si>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</si>
  <si>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</si>
  <si>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</si>
  <si>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</si>
  <si>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</si>
  <si>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</si>
  <si>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</si>
  <si>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</si>
  <si>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</si>
  <si>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</si>
  <si>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</si>
  <si>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</si>
  <si>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</si>
  <si>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</si>
  <si>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</si>
  <si>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</si>
  <si>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</si>
  <si>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</si>
  <si>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</si>
  <si>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</si>
  <si>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</si>
  <si>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</si>
  <si>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</si>
  <si>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</si>
  <si>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</si>
  <si>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</si>
  <si>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</si>
  <si>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</si>
  <si>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</si>
  <si>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</si>
  <si>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</si>
  <si>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</si>
  <si>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</si>
  <si>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</si>
  <si>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</si>
  <si>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</si>
  <si>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</si>
  <si>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</si>
  <si>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</si>
  <si>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</si>
  <si>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</si>
  <si>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</si>
  <si>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</si>
  <si>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</si>
  <si>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</si>
  <si>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</si>
  <si>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日出町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</si>
  <si>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</si>
  <si>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</si>
  <si>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</si>
  <si>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</si>
  <si>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</si>
  <si>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</si>
  <si>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</si>
  <si>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</si>
  <si>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</si>
  <si>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</si>
  <si>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</si>
  <si>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</si>
  <si>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</si>
  <si>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</si>
  <si>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</si>
  <si>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■経営の健全性
①経常収支比率は125.63%と、昨年度比6.75ポイント上昇した。全国平均及び類似団体平均を上回っていることから経営状況は良好である。
②累積欠損金は発生していない。
③流動比率は、436.26％であり、昨年度比93.02ポイント上昇した。全国平均及び類似団体平均を上回り短期的な債務に対する支払能力は良好と言えます。
④企業債残高対給水収益比率については、前年度より数値が上昇している。老朽管更新に伴う借入の増加が要因である。
⑤料金回収率は、118.93％で全国平均及び類似団体平均値を上回っている。
■経営の効率性
⑥給水原価は、103.25円で全国平均及び類似団体平均を下回っている。
⑦施設利用率は、64.87％で全国平均及び類似団体平均を上回った。
　以上⑥⑦より、施設利用率が高く、給水原価が低いことから、経営の効率性は図られている。
⑧有収率については、80.39％と前年度比4.49ポイント上昇しているが、全国平均及び類似団体平均を下回っている。令和5年度は大分県主体の衛星画像を活用した漏水調査、職員による現地調査により有収率が大幅に改善した。今後も引き続き漏水調査、老朽管の更新により有収率の向上に努めていく。</t>
    <rPh sb="52" eb="54">
      <t>ヘイキン</t>
    </rPh>
    <rPh sb="133" eb="134">
      <t>オヨ</t>
    </rPh>
    <rPh sb="135" eb="137">
      <t>ルイジ</t>
    </rPh>
    <rPh sb="137" eb="139">
      <t>ダンタイ</t>
    </rPh>
    <rPh sb="139" eb="141">
      <t>ヘイキン</t>
    </rPh>
    <rPh sb="142" eb="143">
      <t>ウエ</t>
    </rPh>
    <rPh sb="145" eb="147">
      <t>タンキ</t>
    </rPh>
    <rPh sb="147" eb="148">
      <t>テキ</t>
    </rPh>
    <rPh sb="149" eb="151">
      <t>サイム</t>
    </rPh>
    <rPh sb="152" eb="153">
      <t>タイ</t>
    </rPh>
    <rPh sb="155" eb="157">
      <t>シハライ</t>
    </rPh>
    <rPh sb="157" eb="159">
      <t>ノウリョク</t>
    </rPh>
    <rPh sb="160" eb="162">
      <t>リョウコウ</t>
    </rPh>
    <rPh sb="163" eb="164">
      <t>イ</t>
    </rPh>
    <rPh sb="188" eb="191">
      <t>ゼンネンド</t>
    </rPh>
    <rPh sb="193" eb="195">
      <t>スウチ</t>
    </rPh>
    <rPh sb="196" eb="198">
      <t>ジョウショウ</t>
    </rPh>
    <rPh sb="203" eb="206">
      <t>ロウキュウカン</t>
    </rPh>
    <rPh sb="206" eb="208">
      <t>コウシン</t>
    </rPh>
    <rPh sb="209" eb="210">
      <t>トモナ</t>
    </rPh>
    <rPh sb="211" eb="213">
      <t>カリイレ</t>
    </rPh>
    <rPh sb="214" eb="216">
      <t>ゾウカ</t>
    </rPh>
    <rPh sb="217" eb="219">
      <t>ヨウイン</t>
    </rPh>
    <rPh sb="402" eb="403">
      <t>マエ</t>
    </rPh>
    <rPh sb="414" eb="416">
      <t>ジョウショウ</t>
    </rPh>
    <rPh sb="442" eb="444">
      <t>レイワ</t>
    </rPh>
    <rPh sb="448" eb="451">
      <t>オオイタケン</t>
    </rPh>
    <rPh sb="451" eb="453">
      <t>シュタイ</t>
    </rPh>
    <rPh sb="454" eb="456">
      <t>エイセイ</t>
    </rPh>
    <rPh sb="456" eb="458">
      <t>ガゾウ</t>
    </rPh>
    <rPh sb="459" eb="461">
      <t>カツヨウ</t>
    </rPh>
    <rPh sb="463" eb="465">
      <t>ロウスイ</t>
    </rPh>
    <rPh sb="465" eb="467">
      <t>チョウサ</t>
    </rPh>
    <rPh sb="468" eb="470">
      <t>ショクイン</t>
    </rPh>
    <rPh sb="473" eb="475">
      <t>ゲンチ</t>
    </rPh>
    <rPh sb="475" eb="477">
      <t>チョウサ</t>
    </rPh>
    <rPh sb="480" eb="483">
      <t>ユウシュウリツ</t>
    </rPh>
    <rPh sb="484" eb="486">
      <t>オオハバ</t>
    </rPh>
    <rPh sb="487" eb="489">
      <t>カイゼン</t>
    </rPh>
    <rPh sb="492" eb="494">
      <t>コンゴ</t>
    </rPh>
    <rPh sb="495" eb="496">
      <t>ヒ</t>
    </rPh>
    <rPh sb="497" eb="498">
      <t>ツヅ</t>
    </rPh>
    <rPh sb="499" eb="501">
      <t>ロウスイ</t>
    </rPh>
    <rPh sb="501" eb="503">
      <t>チョウサ</t>
    </rPh>
    <rPh sb="504" eb="507">
      <t>ロウキュウカン</t>
    </rPh>
    <rPh sb="508" eb="510">
      <t>コウシン</t>
    </rPh>
    <rPh sb="513" eb="516">
      <t>ユウシュウリツ</t>
    </rPh>
    <rPh sb="517" eb="519">
      <t>コウジョウ</t>
    </rPh>
    <rPh sb="520" eb="521">
      <t>ツト</t>
    </rPh>
    <phoneticPr fontId="4"/>
  </si>
  <si>
    <t>①有形固定資産減価償却率については、53.59％で全国平均及び類似団体平均を上回った。
②管路経年比率は、15.46％で全国平均及び類似団体平均を下回っているが、年々経年化率は上昇している。
③管路更新率は、1.60％で前年度比0.64ポイント上昇し、全国平均及び類似団体平均を上回った。
　今後も施設更新計画に基づき計画的に施設や管路更新に努めていく。</t>
    <rPh sb="110" eb="111">
      <t>マエ</t>
    </rPh>
    <rPh sb="139" eb="141">
      <t>ウワマワ</t>
    </rPh>
    <rPh sb="146" eb="148">
      <t>コンゴ</t>
    </rPh>
    <rPh sb="149" eb="151">
      <t>シセツ</t>
    </rPh>
    <rPh sb="151" eb="153">
      <t>コウシン</t>
    </rPh>
    <rPh sb="153" eb="155">
      <t>ケイカク</t>
    </rPh>
    <rPh sb="156" eb="157">
      <t>モト</t>
    </rPh>
    <rPh sb="159" eb="161">
      <t>ケイカク</t>
    </rPh>
    <rPh sb="161" eb="162">
      <t>テキ</t>
    </rPh>
    <rPh sb="163" eb="165">
      <t>シセツ</t>
    </rPh>
    <rPh sb="166" eb="168">
      <t>カンロ</t>
    </rPh>
    <rPh sb="168" eb="170">
      <t>コウシン</t>
    </rPh>
    <rPh sb="171" eb="172">
      <t>ツト</t>
    </rPh>
    <phoneticPr fontId="4"/>
  </si>
  <si>
    <t xml:space="preserve"> 日出町においては、現時点で施設の効率性・収益性・経営の健全性については、概ね問題は無いと考えている。しかし、給水人口の減少等による水道料金収入の減少、各施設の老朽化による更新等で厳しい財政運営が予想されることから、各指標の傾向を十分に分析し対策を講じる必要がある。
　令和4年3月、現状の分析、将来の水需要の見通しや投資財政計画を定めた水道事業経営戦略を策定した。決算確定後、経営戦略と乖離がないか見直し、経営の健全性を確保し持続可能な水道事業の運営を目指していく。</t>
    <rPh sb="135" eb="137">
      <t>レイワ</t>
    </rPh>
    <rPh sb="138" eb="139">
      <t>ネン</t>
    </rPh>
    <rPh sb="140" eb="141">
      <t>ガツ</t>
    </rPh>
    <rPh sb="142" eb="144">
      <t>ゲンジョウ</t>
    </rPh>
    <rPh sb="145" eb="147">
      <t>ブンセキ</t>
    </rPh>
    <rPh sb="148" eb="150">
      <t>ショウライ</t>
    </rPh>
    <rPh sb="151" eb="152">
      <t>ミズ</t>
    </rPh>
    <rPh sb="152" eb="154">
      <t>ジュヨウ</t>
    </rPh>
    <rPh sb="155" eb="157">
      <t>ミトオ</t>
    </rPh>
    <rPh sb="159" eb="161">
      <t>トウシ</t>
    </rPh>
    <rPh sb="161" eb="163">
      <t>ザイセイ</t>
    </rPh>
    <rPh sb="163" eb="165">
      <t>ケイカク</t>
    </rPh>
    <rPh sb="166" eb="167">
      <t>サダ</t>
    </rPh>
    <rPh sb="169" eb="171">
      <t>スイドウ</t>
    </rPh>
    <rPh sb="171" eb="173">
      <t>ジギョウ</t>
    </rPh>
    <rPh sb="173" eb="175">
      <t>ケイエイ</t>
    </rPh>
    <rPh sb="175" eb="177">
      <t>センリャク</t>
    </rPh>
    <rPh sb="178" eb="180">
      <t>サクテイ</t>
    </rPh>
    <rPh sb="183" eb="185">
      <t>ケッサン</t>
    </rPh>
    <rPh sb="185" eb="187">
      <t>カクテイ</t>
    </rPh>
    <rPh sb="187" eb="188">
      <t>ゴ</t>
    </rPh>
    <rPh sb="189" eb="191">
      <t>ケイエイ</t>
    </rPh>
    <rPh sb="191" eb="193">
      <t>センリャク</t>
    </rPh>
    <rPh sb="194" eb="196">
      <t>カイリ</t>
    </rPh>
    <rPh sb="204" eb="206">
      <t>ケイエイ</t>
    </rPh>
    <rPh sb="207" eb="210">
      <t>ケンゼンセイ</t>
    </rPh>
    <rPh sb="211" eb="213">
      <t>カクホ</t>
    </rPh>
    <rPh sb="214" eb="216">
      <t>ジゾク</t>
    </rPh>
    <rPh sb="216" eb="218">
      <t>カノウ</t>
    </rPh>
    <rPh sb="219" eb="221">
      <t>スイドウ</t>
    </rPh>
    <rPh sb="221" eb="223">
      <t>ジギョウ</t>
    </rPh>
    <rPh sb="224" eb="226">
      <t>ウンエイ</t>
    </rPh>
    <rPh sb="227" eb="229">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</si>
</sst>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0.04</c:v>
                </c:pt>
                <c:pt idx="1">
                  <c:v>0.52</c:v>
                </c:pt>
                <c:pt idx="2">
                  <c:v>0.9</c:v>
                </c:pt>
                <c:pt idx="3">
                  <c:v>0.96</c:v>
                </c:pt>
                <c:pt idx="4">
                  <c:v>1.6</c:v>
                </c:pt>
              </c:numCache>
            </c:numRef>
          </c:val>
          <c:extLst>
            <c:ext xmlns:c16="http://schemas.microsoft.com/office/drawing/2014/chart" uri="{C3380CC4-5D6E-409C-BE32-E72D297353CC}">
              <c16:uniqueId val="{00000000-A590-4ED3-B606-D20C8601B97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A590-4ED3-B606-D20C8601B97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63.23</c:v>
                </c:pt>
                <c:pt idx="1">
                  <c:v>64.430000000000007</c:v>
                </c:pt>
                <c:pt idx="2">
                  <c:v>67.16</c:v>
                </c:pt>
                <c:pt idx="3">
                  <c:v>69.569999999999993</c:v>
                </c:pt>
                <c:pt idx="4">
                  <c:v>64.87</c:v>
                </c:pt>
              </c:numCache>
            </c:numRef>
          </c:val>
          <c:extLst>
            <c:ext xmlns:c16="http://schemas.microsoft.com/office/drawing/2014/chart" uri="{C3380CC4-5D6E-409C-BE32-E72D297353CC}">
              <c16:uniqueId val="{00000000-232E-4C32-992E-0F52B3E88D7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232E-4C32-992E-0F52B3E88D7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82.17</c:v>
                </c:pt>
                <c:pt idx="1">
                  <c:v>81.180000000000007</c:v>
                </c:pt>
                <c:pt idx="2">
                  <c:v>77.680000000000007</c:v>
                </c:pt>
                <c:pt idx="3">
                  <c:v>75.900000000000006</c:v>
                </c:pt>
                <c:pt idx="4">
                  <c:v>80.39</c:v>
                </c:pt>
              </c:numCache>
            </c:numRef>
          </c:val>
          <c:extLst>
            <c:ext xmlns:c16="http://schemas.microsoft.com/office/drawing/2014/chart" uri="{C3380CC4-5D6E-409C-BE32-E72D297353CC}">
              <c16:uniqueId val="{00000000-D62C-48CB-B097-8F340D4201F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D62C-48CB-B097-8F340D4201F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119.35</c:v>
                </c:pt>
                <c:pt idx="1">
                  <c:v>126.59</c:v>
                </c:pt>
                <c:pt idx="2">
                  <c:v>108.18</c:v>
                </c:pt>
                <c:pt idx="3">
                  <c:v>118.88</c:v>
                </c:pt>
                <c:pt idx="4">
                  <c:v>125.63</c:v>
                </c:pt>
              </c:numCache>
            </c:numRef>
          </c:val>
          <c:extLst>
            <c:ext xmlns:c16="http://schemas.microsoft.com/office/drawing/2014/chart" uri="{C3380CC4-5D6E-409C-BE32-E72D297353CC}">
              <c16:uniqueId val="{00000000-BEB1-482F-ACCB-887C2AB58A1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BEB1-482F-ACCB-887C2AB58A1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52.56</c:v>
                </c:pt>
                <c:pt idx="1">
                  <c:v>53.3</c:v>
                </c:pt>
                <c:pt idx="2">
                  <c:v>53.85</c:v>
                </c:pt>
                <c:pt idx="3">
                  <c:v>54.62</c:v>
                </c:pt>
                <c:pt idx="4">
                  <c:v>53.59</c:v>
                </c:pt>
              </c:numCache>
            </c:numRef>
          </c:val>
          <c:extLst>
            <c:ext xmlns:c16="http://schemas.microsoft.com/office/drawing/2014/chart" uri="{C3380CC4-5D6E-409C-BE32-E72D297353CC}">
              <c16:uniqueId val="{00000000-866D-4F7A-8335-3FAE2E99FA1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866D-4F7A-8335-3FAE2E99FA1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11.71</c:v>
                </c:pt>
                <c:pt idx="1">
                  <c:v>12.49</c:v>
                </c:pt>
                <c:pt idx="2">
                  <c:v>14.88</c:v>
                </c:pt>
                <c:pt idx="3">
                  <c:v>15.39</c:v>
                </c:pt>
                <c:pt idx="4">
                  <c:v>15.46</c:v>
                </c:pt>
              </c:numCache>
            </c:numRef>
          </c:val>
          <c:extLst>
            <c:ext xmlns:c16="http://schemas.microsoft.com/office/drawing/2014/chart" uri="{C3380CC4-5D6E-409C-BE32-E72D297353CC}">
              <c16:uniqueId val="{00000000-F212-458C-A9D5-A6B1A3AF95D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F212-458C-A9D5-A6B1A3AF95D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CB-46C5-8D33-D0DA363B901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B5CB-46C5-8D33-D0DA363B901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650.21</c:v>
                </c:pt>
                <c:pt idx="1">
                  <c:v>383.17</c:v>
                </c:pt>
                <c:pt idx="2">
                  <c:v>333.8</c:v>
                </c:pt>
                <c:pt idx="3">
                  <c:v>343.24</c:v>
                </c:pt>
                <c:pt idx="4">
                  <c:v>436.26</c:v>
                </c:pt>
              </c:numCache>
            </c:numRef>
          </c:val>
          <c:extLst>
            <c:ext xmlns:c16="http://schemas.microsoft.com/office/drawing/2014/chart" uri="{C3380CC4-5D6E-409C-BE32-E72D297353CC}">
              <c16:uniqueId val="{00000000-FC16-4186-82A6-9AE9CAAEF8D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FC16-4186-82A6-9AE9CAAEF8D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235.45</c:v>
                </c:pt>
                <c:pt idx="1">
                  <c:v>216.5</c:v>
                </c:pt>
                <c:pt idx="2">
                  <c:v>236.24</c:v>
                </c:pt>
                <c:pt idx="3">
                  <c:v>233.37</c:v>
                </c:pt>
                <c:pt idx="4">
                  <c:v>283.89</c:v>
                </c:pt>
              </c:numCache>
            </c:numRef>
          </c:val>
          <c:extLst>
            <c:ext xmlns:c16="http://schemas.microsoft.com/office/drawing/2014/chart" uri="{C3380CC4-5D6E-409C-BE32-E72D297353CC}">
              <c16:uniqueId val="{00000000-DDE3-4E3D-8AE5-0A18CF3267C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DDE3-4E3D-8AE5-0A18CF3267C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115.22</c:v>
                </c:pt>
                <c:pt idx="1">
                  <c:v>120.68</c:v>
                </c:pt>
                <c:pt idx="2">
                  <c:v>103.8</c:v>
                </c:pt>
                <c:pt idx="3">
                  <c:v>112.69</c:v>
                </c:pt>
                <c:pt idx="4">
                  <c:v>118.93</c:v>
                </c:pt>
              </c:numCache>
            </c:numRef>
          </c:val>
          <c:extLst>
            <c:ext xmlns:c16="http://schemas.microsoft.com/office/drawing/2014/chart" uri="{C3380CC4-5D6E-409C-BE32-E72D297353CC}">
              <c16:uniqueId val="{00000000-B525-4233-B7D5-F12E98A87B2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B525-4233-B7D5-F12E98A87B2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103.79</c:v>
                </c:pt>
                <c:pt idx="1">
                  <c:v>99.2</c:v>
                </c:pt>
                <c:pt idx="2">
                  <c:v>115.97</c:v>
                </c:pt>
                <c:pt idx="3">
                  <c:v>108.78</c:v>
                </c:pt>
                <c:pt idx="4">
                  <c:v>103.25</c:v>
                </c:pt>
              </c:numCache>
            </c:numRef>
          </c:val>
          <c:extLst>
            <c:ext xmlns:c16="http://schemas.microsoft.com/office/drawing/2014/chart" uri="{C3380CC4-5D6E-409C-BE32-E72D297353CC}">
              <c16:uniqueId val="{00000000-A03A-44C2-A3BC-DE41E62F5E9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A03A-44C2-A3BC-DE41E62F5E9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大分県　日出町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58">
        <f>データ!$R$6</f>
        <v>28020</v>
      </c>
      <c r="AM8" s="58"/>
      <c r="AN8" s="58"/>
      <c r="AO8" s="58"/>
      <c r="AP8" s="58"/>
      <c r="AQ8" s="58"/>
      <c r="AR8" s="58"/>
      <c r="AS8" s="58"/>
      <c r="AT8" s="55">
        <f>データ!$S$6</f>
        <v>73.260000000000005</v>
      </c>
      <c r="AU8" s="56"/>
      <c r="AV8" s="56"/>
      <c r="AW8" s="56"/>
      <c r="AX8" s="56"/>
      <c r="AY8" s="56"/>
      <c r="AZ8" s="56"/>
      <c r="BA8" s="56"/>
      <c r="BB8" s="45">
        <f>データ!$T$6</f>
        <v>382.47</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76.25</v>
      </c>
      <c r="J10" s="56"/>
      <c r="K10" s="56"/>
      <c r="L10" s="56"/>
      <c r="M10" s="56"/>
      <c r="N10" s="56"/>
      <c r="O10" s="57"/>
      <c r="P10" s="45">
        <f>データ!$P$6</f>
        <v>92.78</v>
      </c>
      <c r="Q10" s="45"/>
      <c r="R10" s="45"/>
      <c r="S10" s="45"/>
      <c r="T10" s="45"/>
      <c r="U10" s="45"/>
      <c r="V10" s="45"/>
      <c r="W10" s="58">
        <f>データ!$Q$6</f>
        <v>2195</v>
      </c>
      <c r="X10" s="58"/>
      <c r="Y10" s="58"/>
      <c r="Z10" s="58"/>
      <c r="AA10" s="58"/>
      <c r="AB10" s="58"/>
      <c r="AC10" s="58"/>
      <c r="AD10" s="2"/>
      <c r="AE10" s="2"/>
      <c r="AF10" s="2"/>
      <c r="AG10" s="2"/>
      <c r="AH10" s="2"/>
      <c r="AI10" s="2"/>
      <c r="AJ10" s="2"/>
      <c r="AK10" s="2"/>
      <c r="AL10" s="58">
        <f>データ!$U$6</f>
        <v>25884</v>
      </c>
      <c r="AM10" s="58"/>
      <c r="AN10" s="58"/>
      <c r="AO10" s="58"/>
      <c r="AP10" s="58"/>
      <c r="AQ10" s="58"/>
      <c r="AR10" s="58"/>
      <c r="AS10" s="58"/>
      <c r="AT10" s="55">
        <f>データ!$V$6</f>
        <v>43.15</v>
      </c>
      <c r="AU10" s="56"/>
      <c r="AV10" s="56"/>
      <c r="AW10" s="56"/>
      <c r="AX10" s="56"/>
      <c r="AY10" s="56"/>
      <c r="AZ10" s="56"/>
      <c r="BA10" s="56"/>
      <c r="BB10" s="45">
        <f>データ!$W$6</f>
        <v>599.86</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109</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110</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111</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ylOLYCGuVd8TTjEcw+vsXGA754nvYQxdkhmlQAY98IO3mfn+EKMCw/gFWdUqEVIGsrVpU0tlETARTNYuhCfvJQ==" saltValue="+St4Twc5vWiCWNtS8HZSF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443417</v>
      </c>
      <c r="D6" s="20">
        <f t="shared" si="3"/>
        <v>46</v>
      </c>
      <c r="E6" s="20">
        <f t="shared" si="3"/>
        <v>1</v>
      </c>
      <c r="F6" s="20">
        <f t="shared" si="3"/>
        <v>0</v>
      </c>
      <c r="G6" s="20">
        <f t="shared" si="3"/>
        <v>1</v>
      </c>
      <c r="H6" s="20" t="str">
        <f t="shared" si="3"/>
        <v>大分県　日出町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76.25</v>
      </c>
      <c r="P6" s="21">
        <f t="shared" si="3"/>
        <v>92.78</v>
      </c>
      <c r="Q6" s="21">
        <f t="shared" si="3"/>
        <v>2195</v>
      </c>
      <c r="R6" s="21">
        <f t="shared" si="3"/>
        <v>28020</v>
      </c>
      <c r="S6" s="21">
        <f t="shared" si="3"/>
        <v>73.260000000000005</v>
      </c>
      <c r="T6" s="21">
        <f t="shared" si="3"/>
        <v>382.47</v>
      </c>
      <c r="U6" s="21">
        <f t="shared" si="3"/>
        <v>25884</v>
      </c>
      <c r="V6" s="21">
        <f t="shared" si="3"/>
        <v>43.15</v>
      </c>
      <c r="W6" s="21">
        <f t="shared" si="3"/>
        <v>599.86</v>
      </c>
      <c r="X6" s="22">
        <f>IF(X7="",NA(),X7)</f>
        <v>119.35</v>
      </c>
      <c r="Y6" s="22">
        <f t="shared" ref="Y6:AG6" si="4">IF(Y7="",NA(),Y7)</f>
        <v>126.59</v>
      </c>
      <c r="Z6" s="22">
        <f t="shared" si="4"/>
        <v>108.18</v>
      </c>
      <c r="AA6" s="22">
        <f t="shared" si="4"/>
        <v>118.88</v>
      </c>
      <c r="AB6" s="22">
        <f t="shared" si="4"/>
        <v>125.63</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650.21</v>
      </c>
      <c r="AU6" s="22">
        <f t="shared" ref="AU6:BC6" si="6">IF(AU7="",NA(),AU7)</f>
        <v>383.17</v>
      </c>
      <c r="AV6" s="22">
        <f t="shared" si="6"/>
        <v>333.8</v>
      </c>
      <c r="AW6" s="22">
        <f t="shared" si="6"/>
        <v>343.24</v>
      </c>
      <c r="AX6" s="22">
        <f t="shared" si="6"/>
        <v>436.26</v>
      </c>
      <c r="AY6" s="22">
        <f t="shared" si="6"/>
        <v>379.08</v>
      </c>
      <c r="AZ6" s="22">
        <f t="shared" si="6"/>
        <v>367.55</v>
      </c>
      <c r="BA6" s="22">
        <f t="shared" si="6"/>
        <v>378.56</v>
      </c>
      <c r="BB6" s="22">
        <f t="shared" si="6"/>
        <v>364.46</v>
      </c>
      <c r="BC6" s="22">
        <f t="shared" si="6"/>
        <v>338.89</v>
      </c>
      <c r="BD6" s="21" t="str">
        <f>IF(BD7="","",IF(BD7="-","【-】","【"&amp;SUBSTITUTE(TEXT(BD7,"#,##0.00"),"-","△")&amp;"】"))</f>
        <v>【243.36】</v>
      </c>
      <c r="BE6" s="22">
        <f>IF(BE7="",NA(),BE7)</f>
        <v>235.45</v>
      </c>
      <c r="BF6" s="22">
        <f t="shared" ref="BF6:BN6" si="7">IF(BF7="",NA(),BF7)</f>
        <v>216.5</v>
      </c>
      <c r="BG6" s="22">
        <f t="shared" si="7"/>
        <v>236.24</v>
      </c>
      <c r="BH6" s="22">
        <f t="shared" si="7"/>
        <v>233.37</v>
      </c>
      <c r="BI6" s="22">
        <f t="shared" si="7"/>
        <v>283.89</v>
      </c>
      <c r="BJ6" s="22">
        <f t="shared" si="7"/>
        <v>398.98</v>
      </c>
      <c r="BK6" s="22">
        <f t="shared" si="7"/>
        <v>418.68</v>
      </c>
      <c r="BL6" s="22">
        <f t="shared" si="7"/>
        <v>395.68</v>
      </c>
      <c r="BM6" s="22">
        <f t="shared" si="7"/>
        <v>403.72</v>
      </c>
      <c r="BN6" s="22">
        <f t="shared" si="7"/>
        <v>400.21</v>
      </c>
      <c r="BO6" s="21" t="str">
        <f>IF(BO7="","",IF(BO7="-","【-】","【"&amp;SUBSTITUTE(TEXT(BO7,"#,##0.00"),"-","△")&amp;"】"))</f>
        <v>【265.93】</v>
      </c>
      <c r="BP6" s="22">
        <f>IF(BP7="",NA(),BP7)</f>
        <v>115.22</v>
      </c>
      <c r="BQ6" s="22">
        <f t="shared" ref="BQ6:BY6" si="8">IF(BQ7="",NA(),BQ7)</f>
        <v>120.68</v>
      </c>
      <c r="BR6" s="22">
        <f t="shared" si="8"/>
        <v>103.8</v>
      </c>
      <c r="BS6" s="22">
        <f t="shared" si="8"/>
        <v>112.69</v>
      </c>
      <c r="BT6" s="22">
        <f t="shared" si="8"/>
        <v>118.93</v>
      </c>
      <c r="BU6" s="22">
        <f t="shared" si="8"/>
        <v>98.64</v>
      </c>
      <c r="BV6" s="22">
        <f t="shared" si="8"/>
        <v>94.78</v>
      </c>
      <c r="BW6" s="22">
        <f t="shared" si="8"/>
        <v>97.59</v>
      </c>
      <c r="BX6" s="22">
        <f t="shared" si="8"/>
        <v>92.17</v>
      </c>
      <c r="BY6" s="22">
        <f t="shared" si="8"/>
        <v>92.83</v>
      </c>
      <c r="BZ6" s="21" t="str">
        <f>IF(BZ7="","",IF(BZ7="-","【-】","【"&amp;SUBSTITUTE(TEXT(BZ7,"#,##0.00"),"-","△")&amp;"】"))</f>
        <v>【97.82】</v>
      </c>
      <c r="CA6" s="22">
        <f>IF(CA7="",NA(),CA7)</f>
        <v>103.79</v>
      </c>
      <c r="CB6" s="22">
        <f t="shared" ref="CB6:CJ6" si="9">IF(CB7="",NA(),CB7)</f>
        <v>99.2</v>
      </c>
      <c r="CC6" s="22">
        <f t="shared" si="9"/>
        <v>115.97</v>
      </c>
      <c r="CD6" s="22">
        <f t="shared" si="9"/>
        <v>108.78</v>
      </c>
      <c r="CE6" s="22">
        <f t="shared" si="9"/>
        <v>103.25</v>
      </c>
      <c r="CF6" s="22">
        <f t="shared" si="9"/>
        <v>178.92</v>
      </c>
      <c r="CG6" s="22">
        <f t="shared" si="9"/>
        <v>181.3</v>
      </c>
      <c r="CH6" s="22">
        <f t="shared" si="9"/>
        <v>181.71</v>
      </c>
      <c r="CI6" s="22">
        <f t="shared" si="9"/>
        <v>188.51</v>
      </c>
      <c r="CJ6" s="22">
        <f t="shared" si="9"/>
        <v>189.43</v>
      </c>
      <c r="CK6" s="21" t="str">
        <f>IF(CK7="","",IF(CK7="-","【-】","【"&amp;SUBSTITUTE(TEXT(CK7,"#,##0.00"),"-","△")&amp;"】"))</f>
        <v>【177.56】</v>
      </c>
      <c r="CL6" s="22">
        <f>IF(CL7="",NA(),CL7)</f>
        <v>63.23</v>
      </c>
      <c r="CM6" s="22">
        <f t="shared" ref="CM6:CU6" si="10">IF(CM7="",NA(),CM7)</f>
        <v>64.430000000000007</v>
      </c>
      <c r="CN6" s="22">
        <f t="shared" si="10"/>
        <v>67.16</v>
      </c>
      <c r="CO6" s="22">
        <f t="shared" si="10"/>
        <v>69.569999999999993</v>
      </c>
      <c r="CP6" s="22">
        <f t="shared" si="10"/>
        <v>64.87</v>
      </c>
      <c r="CQ6" s="22">
        <f t="shared" si="10"/>
        <v>55.14</v>
      </c>
      <c r="CR6" s="22">
        <f t="shared" si="10"/>
        <v>55.89</v>
      </c>
      <c r="CS6" s="22">
        <f t="shared" si="10"/>
        <v>55.72</v>
      </c>
      <c r="CT6" s="22">
        <f t="shared" si="10"/>
        <v>55.31</v>
      </c>
      <c r="CU6" s="22">
        <f t="shared" si="10"/>
        <v>55.14</v>
      </c>
      <c r="CV6" s="21" t="str">
        <f>IF(CV7="","",IF(CV7="-","【-】","【"&amp;SUBSTITUTE(TEXT(CV7,"#,##0.00"),"-","△")&amp;"】"))</f>
        <v>【59.81】</v>
      </c>
      <c r="CW6" s="22">
        <f>IF(CW7="",NA(),CW7)</f>
        <v>82.17</v>
      </c>
      <c r="CX6" s="22">
        <f t="shared" ref="CX6:DF6" si="11">IF(CX7="",NA(),CX7)</f>
        <v>81.180000000000007</v>
      </c>
      <c r="CY6" s="22">
        <f t="shared" si="11"/>
        <v>77.680000000000007</v>
      </c>
      <c r="CZ6" s="22">
        <f t="shared" si="11"/>
        <v>75.900000000000006</v>
      </c>
      <c r="DA6" s="22">
        <f t="shared" si="11"/>
        <v>80.39</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52.56</v>
      </c>
      <c r="DI6" s="22">
        <f t="shared" ref="DI6:DQ6" si="12">IF(DI7="",NA(),DI7)</f>
        <v>53.3</v>
      </c>
      <c r="DJ6" s="22">
        <f t="shared" si="12"/>
        <v>53.85</v>
      </c>
      <c r="DK6" s="22">
        <f t="shared" si="12"/>
        <v>54.62</v>
      </c>
      <c r="DL6" s="22">
        <f t="shared" si="12"/>
        <v>53.59</v>
      </c>
      <c r="DM6" s="22">
        <f t="shared" si="12"/>
        <v>49.92</v>
      </c>
      <c r="DN6" s="22">
        <f t="shared" si="12"/>
        <v>50.63</v>
      </c>
      <c r="DO6" s="22">
        <f t="shared" si="12"/>
        <v>51.29</v>
      </c>
      <c r="DP6" s="22">
        <f t="shared" si="12"/>
        <v>52.2</v>
      </c>
      <c r="DQ6" s="22">
        <f t="shared" si="12"/>
        <v>52.7</v>
      </c>
      <c r="DR6" s="21" t="str">
        <f>IF(DR7="","",IF(DR7="-","【-】","【"&amp;SUBSTITUTE(TEXT(DR7,"#,##0.00"),"-","△")&amp;"】"))</f>
        <v>【52.02】</v>
      </c>
      <c r="DS6" s="22">
        <f>IF(DS7="",NA(),DS7)</f>
        <v>11.71</v>
      </c>
      <c r="DT6" s="22">
        <f t="shared" ref="DT6:EB6" si="13">IF(DT7="",NA(),DT7)</f>
        <v>12.49</v>
      </c>
      <c r="DU6" s="22">
        <f t="shared" si="13"/>
        <v>14.88</v>
      </c>
      <c r="DV6" s="22">
        <f t="shared" si="13"/>
        <v>15.39</v>
      </c>
      <c r="DW6" s="22">
        <f t="shared" si="13"/>
        <v>15.46</v>
      </c>
      <c r="DX6" s="22">
        <f t="shared" si="13"/>
        <v>16.88</v>
      </c>
      <c r="DY6" s="22">
        <f t="shared" si="13"/>
        <v>18.28</v>
      </c>
      <c r="DZ6" s="22">
        <f t="shared" si="13"/>
        <v>19.61</v>
      </c>
      <c r="EA6" s="22">
        <f t="shared" si="13"/>
        <v>20.73</v>
      </c>
      <c r="EB6" s="22">
        <f t="shared" si="13"/>
        <v>22.86</v>
      </c>
      <c r="EC6" s="21" t="str">
        <f>IF(EC7="","",IF(EC7="-","【-】","【"&amp;SUBSTITUTE(TEXT(EC7,"#,##0.00"),"-","△")&amp;"】"))</f>
        <v>【25.37】</v>
      </c>
      <c r="ED6" s="22">
        <f>IF(ED7="",NA(),ED7)</f>
        <v>0.04</v>
      </c>
      <c r="EE6" s="22">
        <f t="shared" ref="EE6:EM6" si="14">IF(EE7="",NA(),EE7)</f>
        <v>0.52</v>
      </c>
      <c r="EF6" s="22">
        <f t="shared" si="14"/>
        <v>0.9</v>
      </c>
      <c r="EG6" s="22">
        <f t="shared" si="14"/>
        <v>0.96</v>
      </c>
      <c r="EH6" s="22">
        <f t="shared" si="14"/>
        <v>1.6</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443417</v>
      </c>
      <c r="D7" s="24">
        <v>46</v>
      </c>
      <c r="E7" s="24">
        <v>1</v>
      </c>
      <c r="F7" s="24">
        <v>0</v>
      </c>
      <c r="G7" s="24">
        <v>1</v>
      </c>
      <c r="H7" s="24" t="s">
        <v>93</v>
      </c>
      <c r="I7" s="24" t="s">
        <v>94</v>
      </c>
      <c r="J7" s="24" t="s">
        <v>95</v>
      </c>
      <c r="K7" s="24" t="s">
        <v>96</v>
      </c>
      <c r="L7" s="24" t="s">
        <v>97</v>
      </c>
      <c r="M7" s="24" t="s">
        <v>98</v>
      </c>
      <c r="N7" s="25" t="s">
        <v>99</v>
      </c>
      <c r="O7" s="25">
        <v>76.25</v>
      </c>
      <c r="P7" s="25">
        <v>92.78</v>
      </c>
      <c r="Q7" s="25">
        <v>2195</v>
      </c>
      <c r="R7" s="25">
        <v>28020</v>
      </c>
      <c r="S7" s="25">
        <v>73.260000000000005</v>
      </c>
      <c r="T7" s="25">
        <v>382.47</v>
      </c>
      <c r="U7" s="25">
        <v>25884</v>
      </c>
      <c r="V7" s="25">
        <v>43.15</v>
      </c>
      <c r="W7" s="25">
        <v>599.86</v>
      </c>
      <c r="X7" s="25">
        <v>119.35</v>
      </c>
      <c r="Y7" s="25">
        <v>126.59</v>
      </c>
      <c r="Z7" s="25">
        <v>108.18</v>
      </c>
      <c r="AA7" s="25">
        <v>118.88</v>
      </c>
      <c r="AB7" s="25">
        <v>125.63</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650.21</v>
      </c>
      <c r="AU7" s="25">
        <v>383.17</v>
      </c>
      <c r="AV7" s="25">
        <v>333.8</v>
      </c>
      <c r="AW7" s="25">
        <v>343.24</v>
      </c>
      <c r="AX7" s="25">
        <v>436.26</v>
      </c>
      <c r="AY7" s="25">
        <v>379.08</v>
      </c>
      <c r="AZ7" s="25">
        <v>367.55</v>
      </c>
      <c r="BA7" s="25">
        <v>378.56</v>
      </c>
      <c r="BB7" s="25">
        <v>364.46</v>
      </c>
      <c r="BC7" s="25">
        <v>338.89</v>
      </c>
      <c r="BD7" s="25">
        <v>243.36</v>
      </c>
      <c r="BE7" s="25">
        <v>235.45</v>
      </c>
      <c r="BF7" s="25">
        <v>216.5</v>
      </c>
      <c r="BG7" s="25">
        <v>236.24</v>
      </c>
      <c r="BH7" s="25">
        <v>233.37</v>
      </c>
      <c r="BI7" s="25">
        <v>283.89</v>
      </c>
      <c r="BJ7" s="25">
        <v>398.98</v>
      </c>
      <c r="BK7" s="25">
        <v>418.68</v>
      </c>
      <c r="BL7" s="25">
        <v>395.68</v>
      </c>
      <c r="BM7" s="25">
        <v>403.72</v>
      </c>
      <c r="BN7" s="25">
        <v>400.21</v>
      </c>
      <c r="BO7" s="25">
        <v>265.93</v>
      </c>
      <c r="BP7" s="25">
        <v>115.22</v>
      </c>
      <c r="BQ7" s="25">
        <v>120.68</v>
      </c>
      <c r="BR7" s="25">
        <v>103.8</v>
      </c>
      <c r="BS7" s="25">
        <v>112.69</v>
      </c>
      <c r="BT7" s="25">
        <v>118.93</v>
      </c>
      <c r="BU7" s="25">
        <v>98.64</v>
      </c>
      <c r="BV7" s="25">
        <v>94.78</v>
      </c>
      <c r="BW7" s="25">
        <v>97.59</v>
      </c>
      <c r="BX7" s="25">
        <v>92.17</v>
      </c>
      <c r="BY7" s="25">
        <v>92.83</v>
      </c>
      <c r="BZ7" s="25">
        <v>97.82</v>
      </c>
      <c r="CA7" s="25">
        <v>103.79</v>
      </c>
      <c r="CB7" s="25">
        <v>99.2</v>
      </c>
      <c r="CC7" s="25">
        <v>115.97</v>
      </c>
      <c r="CD7" s="25">
        <v>108.78</v>
      </c>
      <c r="CE7" s="25">
        <v>103.25</v>
      </c>
      <c r="CF7" s="25">
        <v>178.92</v>
      </c>
      <c r="CG7" s="25">
        <v>181.3</v>
      </c>
      <c r="CH7" s="25">
        <v>181.71</v>
      </c>
      <c r="CI7" s="25">
        <v>188.51</v>
      </c>
      <c r="CJ7" s="25">
        <v>189.43</v>
      </c>
      <c r="CK7" s="25">
        <v>177.56</v>
      </c>
      <c r="CL7" s="25">
        <v>63.23</v>
      </c>
      <c r="CM7" s="25">
        <v>64.430000000000007</v>
      </c>
      <c r="CN7" s="25">
        <v>67.16</v>
      </c>
      <c r="CO7" s="25">
        <v>69.569999999999993</v>
      </c>
      <c r="CP7" s="25">
        <v>64.87</v>
      </c>
      <c r="CQ7" s="25">
        <v>55.14</v>
      </c>
      <c r="CR7" s="25">
        <v>55.89</v>
      </c>
      <c r="CS7" s="25">
        <v>55.72</v>
      </c>
      <c r="CT7" s="25">
        <v>55.31</v>
      </c>
      <c r="CU7" s="25">
        <v>55.14</v>
      </c>
      <c r="CV7" s="25">
        <v>59.81</v>
      </c>
      <c r="CW7" s="25">
        <v>82.17</v>
      </c>
      <c r="CX7" s="25">
        <v>81.180000000000007</v>
      </c>
      <c r="CY7" s="25">
        <v>77.680000000000007</v>
      </c>
      <c r="CZ7" s="25">
        <v>75.900000000000006</v>
      </c>
      <c r="DA7" s="25">
        <v>80.39</v>
      </c>
      <c r="DB7" s="25">
        <v>81.39</v>
      </c>
      <c r="DC7" s="25">
        <v>81.27</v>
      </c>
      <c r="DD7" s="25">
        <v>81.260000000000005</v>
      </c>
      <c r="DE7" s="25">
        <v>80.36</v>
      </c>
      <c r="DF7" s="25">
        <v>80.13</v>
      </c>
      <c r="DG7" s="25">
        <v>89.42</v>
      </c>
      <c r="DH7" s="25">
        <v>52.56</v>
      </c>
      <c r="DI7" s="25">
        <v>53.3</v>
      </c>
      <c r="DJ7" s="25">
        <v>53.85</v>
      </c>
      <c r="DK7" s="25">
        <v>54.62</v>
      </c>
      <c r="DL7" s="25">
        <v>53.59</v>
      </c>
      <c r="DM7" s="25">
        <v>49.92</v>
      </c>
      <c r="DN7" s="25">
        <v>50.63</v>
      </c>
      <c r="DO7" s="25">
        <v>51.29</v>
      </c>
      <c r="DP7" s="25">
        <v>52.2</v>
      </c>
      <c r="DQ7" s="25">
        <v>52.7</v>
      </c>
      <c r="DR7" s="25">
        <v>52.02</v>
      </c>
      <c r="DS7" s="25">
        <v>11.71</v>
      </c>
      <c r="DT7" s="25">
        <v>12.49</v>
      </c>
      <c r="DU7" s="25">
        <v>14.88</v>
      </c>
      <c r="DV7" s="25">
        <v>15.39</v>
      </c>
      <c r="DW7" s="25">
        <v>15.46</v>
      </c>
      <c r="DX7" s="25">
        <v>16.88</v>
      </c>
      <c r="DY7" s="25">
        <v>18.28</v>
      </c>
      <c r="DZ7" s="25">
        <v>19.61</v>
      </c>
      <c r="EA7" s="25">
        <v>20.73</v>
      </c>
      <c r="EB7" s="25">
        <v>22.86</v>
      </c>
      <c r="EC7" s="25">
        <v>25.37</v>
      </c>
      <c r="ED7" s="25">
        <v>0.04</v>
      </c>
      <c r="EE7" s="25">
        <v>0.52</v>
      </c>
      <c r="EF7" s="25">
        <v>0.9</v>
      </c>
      <c r="EG7" s="25">
        <v>0.96</v>
      </c>
      <c r="EH7" s="25">
        <v>1.6</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2025-01-24T06:55:59Z</dcterms:created>
  <dcterms:modified xsi:type="dcterms:W3CDTF">2025-02-18T03:01:43Z</dcterms:modified>
  <cp:category/>
</cp:coreProperties>
</file>