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5 姫島村\"/>
    </mc:Choice>
  </mc:AlternateContent>
  <xr:revisionPtr revIDLastSave="0" documentId="13_ncr:1_{C1720AD8-186E-433C-A9ED-676130E3A8B1}" xr6:coauthVersionLast="47" xr6:coauthVersionMax="47" xr10:uidLastSave="{00000000-0000-0000-0000-000000000000}"/>
  <workbookProtection workbookAlgorithmName="SHA-512" workbookHashValue="Ww5GsfiLfj/jJ1gJVOIPLCLgmyJloaaYuC2SKMj+QZldD9P90xL5KLbEP3y96VhxHENRF3/0yK6nL0D4oRq4vw==" workbookSaltValue="2T9eEqooDlAowS9QCvVDrw==" workbookSpinCount="100000" lockStructure="1"/>
  <bookViews>
    <workbookView xWindow="735" yWindow="735" windowWidth="16875" windowHeight="1335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P10" i="4"/>
  <c r="I10" i="4"/>
  <c r="B10"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<sst xmlns="http://schemas.openxmlformats.org/spreadsheetml/2006/main" count="233" uniqueCount="116">
  <si>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</si>
  <si>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</si>
  <si>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</si>
  <si>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</si>
  <si>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</si>
  <si>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</si>
  <si>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</si>
  <si>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</si>
  <si>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</si>
  <si>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</si>
  <si>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</si>
  <si>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</si>
  <si>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</si>
  <si>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</si>
  <si>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</si>
  <si>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</si>
  <si>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</si>
  <si>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</si>
  <si>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</si>
  <si>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</si>
  <si>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</si>
  <si>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</si>
  <si>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</si>
  <si>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</si>
  <si>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</si>
  <si>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</si>
  <si>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</si>
  <si>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</si>
  <si>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</si>
  <si>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</si>
  <si>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</si>
  <si>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</si>
  <si>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</si>
  <si>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</si>
  <si>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</si>
  <si>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</si>
  <si>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</si>
  <si>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</si>
  <si>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</si>
  <si>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</si>
  <si>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</si>
  <si>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</si>
  <si>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</si>
  <si>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</si>
  <si>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</si>
  <si>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</si>
  <si>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</si>
  <si>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</si>
  <si>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</si>
  <si>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</si>
  <si>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</si>
  <si>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</si>
  <si>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</si>
  <si>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</si>
  <si>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</si>
  <si>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</si>
  <si>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</si>
  <si>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</si>
  <si>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</si>
  <si>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</si>
  <si>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</si>
  <si>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</si>
  <si>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</si>
  <si>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</si>
  <si>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</si>
  <si>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</si>
  <si>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</si>
  <si>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</si>
  <si>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</si>
  <si>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</si>
  <si>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</si>
  <si>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</si>
  <si>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</si>
  <si>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</si>
  <si>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</si>
  <si>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</si>
  <si>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</si>
  <si>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</si>
  <si>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</si>
  <si>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</si>
  <si>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</si>
  <si>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</si>
  <si>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</si>
  <si>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</si>
  <si>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</si>
  <si>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</si>
  <si>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</si>
  <si>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</si>
  <si>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</si>
  <si>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</si>
  <si>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</si>
  <si>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</si>
  <si>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</si>
  <si>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</si>
  <si>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</si>
  <si>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</si>
  <si>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</si>
  <si>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</si>
  <si>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</si>
  <si>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</si>
  <si>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</si>
  <si>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</si>
  <si>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</si>
  <si>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</si>
  <si>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</si>
  <si>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</si>
  <si>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</si>
  <si>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</si>
  <si>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</si>
  <si>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</si>
  <si>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</si>
  <si>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</si>
  <si>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</si>
  <si>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①収益的収支比率は料金回収率の向上と地方債償還金等減少傾向により全国平均・類似団体より高い。料金回収率に関しては直近を見ても現年度分は100％であるが、滞納分の回収率が低い。
総収益の30％～40％を繰入金で賄っている現状であり、課題といえる。
④企業債残高対給水収益比率はH23の管路更新事業以降、村債を発行していないため年々減少しているが、令和6年度より公営企業への移行に係る企業債の発行が既に見込まれており、今後増加する見込みである。
⑤料金回収率は全国平均よりも高いが、料金単価の変更は視野に入れていないため、今後も経費節減に努め更なる料金回収率の向上を図る。
⑥給水原価はH23の管路更新事業以降、施設整備事業に伴う大規模な村債発行を行っていないため、全国平均・類似団体より低い。しかしながら今後施設や管路の老朽化等により修繕や建替などの経費が増加していくことも見込まれるため、長期的な削減も視野に入れ、経営の健全化を図る。
⑦施設利用率は計画給水人口2,950人に対し現在給水人口は1,730人と毎年減少傾向にあり、平均給水量も減少傾向である。施設利用の適切な施設規模の把握が必要である。
⑧有収率は全国平均・類似団体より高いが、漏水等の有収率の減少に繋がる原因等が少なくなるように努める。</t>
    <rPh sb="46" eb="51">
      <t>リョウキンカイシュウリツ</t>
    </rPh>
    <rPh sb="52" eb="53">
      <t>カン</t>
    </rPh>
    <rPh sb="56" eb="58">
      <t>チョッキン</t>
    </rPh>
    <rPh sb="59" eb="60">
      <t>ミ</t>
    </rPh>
    <rPh sb="76" eb="78">
      <t>タイノウ</t>
    </rPh>
    <rPh sb="78" eb="79">
      <t>ブン</t>
    </rPh>
    <rPh sb="80" eb="83">
      <t>カイシュウリツ</t>
    </rPh>
    <rPh sb="84" eb="85">
      <t>ヒク</t>
    </rPh>
    <rPh sb="88" eb="91">
      <t>ソウシュウエキ</t>
    </rPh>
    <rPh sb="100" eb="103">
      <t>クリイレキン</t>
    </rPh>
    <rPh sb="104" eb="105">
      <t>マカナ</t>
    </rPh>
    <rPh sb="109" eb="111">
      <t>ゲンジョウ</t>
    </rPh>
    <rPh sb="115" eb="117">
      <t>カダイ</t>
    </rPh>
    <rPh sb="172" eb="174">
      <t>レイワ</t>
    </rPh>
    <rPh sb="175" eb="177">
      <t>ネンド</t>
    </rPh>
    <rPh sb="179" eb="183">
      <t>コウエイキギョウ</t>
    </rPh>
    <rPh sb="185" eb="187">
      <t>イコウ</t>
    </rPh>
    <rPh sb="188" eb="189">
      <t>カカ</t>
    </rPh>
    <rPh sb="190" eb="194">
      <t>キギョ</t>
    </rPh>
    <rPh sb="194" eb="196">
      <t>ハッコウ</t>
    </rPh>
    <rPh sb="197" eb="198">
      <t>スデ</t>
    </rPh>
    <rPh sb="199" eb="201">
      <t>ミコ</t>
    </rPh>
    <rPh sb="207" eb="209">
      <t>コンゴ</t>
    </rPh>
    <rPh sb="209" eb="211">
      <t>ゾウカ</t>
    </rPh>
    <rPh sb="213" eb="215">
      <t>ミコ</t>
    </rPh>
    <rPh sb="239" eb="243">
      <t>リョウキンタンカ</t>
    </rPh>
    <rPh sb="244" eb="246">
      <t>ヘンコウ</t>
    </rPh>
    <rPh sb="247" eb="249">
      <t>シヤ</t>
    </rPh>
    <rPh sb="250" eb="251">
      <t>イ</t>
    </rPh>
    <rPh sb="353" eb="355">
      <t>シセツ</t>
    </rPh>
    <rPh sb="356" eb="358">
      <t>カンロ</t>
    </rPh>
    <rPh sb="359" eb="362">
      <t>ロウキュウカ</t>
    </rPh>
    <rPh sb="362" eb="363">
      <t>トウ</t>
    </rPh>
    <rPh sb="366" eb="368">
      <t>シュウゼン</t>
    </rPh>
    <rPh sb="369" eb="370">
      <t>タ</t>
    </rPh>
    <rPh sb="370" eb="371">
      <t>カ</t>
    </rPh>
    <rPh sb="374" eb="376">
      <t>ケイヒ</t>
    </rPh>
    <rPh sb="377" eb="379">
      <t>ゾウカ</t>
    </rPh>
    <rPh sb="386" eb="388">
      <t>ミコ</t>
    </rPh>
    <rPh sb="394" eb="397">
      <t>チョウキテキ</t>
    </rPh>
    <rPh sb="401" eb="403">
      <t>シヤ</t>
    </rPh>
    <rPh sb="404" eb="405">
      <t>イ</t>
    </rPh>
    <rPh sb="454" eb="456">
      <t>マイトシ</t>
    </rPh>
    <rPh sb="456" eb="460">
      <t>ゲンショウケイコウ</t>
    </rPh>
    <rPh sb="464" eb="466">
      <t>ヘイキン</t>
    </rPh>
    <phoneticPr fontId="4"/>
  </si>
  <si>
    <t>姫島村水道事業経営戦略作成に伴い、R01年度に水道管路台帳の整備、R02年度に水道施設台帳整備及びアセットマネジメントの策定を行なった。浄水施設の建て替えや管路の布設替え等も視野に入れ、浄水施設の長寿命化等検討・事業の平準化を行ない、老朽化対策を実施していく。</t>
    <rPh sb="63" eb="64">
      <t>オコ</t>
    </rPh>
    <rPh sb="68" eb="72">
      <t>ジョウスイシセツ</t>
    </rPh>
    <rPh sb="73" eb="74">
      <t>タ</t>
    </rPh>
    <rPh sb="75" eb="76">
      <t>カ</t>
    </rPh>
    <rPh sb="78" eb="80">
      <t>カンロ</t>
    </rPh>
    <rPh sb="81" eb="84">
      <t>フセツガ</t>
    </rPh>
    <rPh sb="85" eb="86">
      <t>トウ</t>
    </rPh>
    <rPh sb="87" eb="89">
      <t>シヤ</t>
    </rPh>
    <rPh sb="90" eb="91">
      <t>イ</t>
    </rPh>
    <phoneticPr fontId="4"/>
  </si>
  <si>
    <t>人口の減少に伴う料金収入の減少や浄水施設の老朽化に伴う施設の改修費用、管路の耐用年数に係る布設替え等、今後の支出は増加する見込みである。大規模な事業が予想される中、交付税措置のある企業債等の活用や業務の見直しを行ない、経費節減による経営の健全化を図る。</t>
    <rPh sb="35" eb="37">
      <t>カンロ</t>
    </rPh>
    <rPh sb="38" eb="42">
      <t>タイヨウネンスウ</t>
    </rPh>
    <rPh sb="43" eb="44">
      <t>カカ</t>
    </rPh>
    <rPh sb="51" eb="53">
      <t>コンゴ</t>
    </rPh>
    <rPh sb="54" eb="56">
      <t>シシュツ</t>
    </rPh>
    <rPh sb="57" eb="59">
      <t>ゾウカ</t>
    </rPh>
    <rPh sb="61" eb="63">
      <t>ミコ</t>
    </rPh>
    <rPh sb="68" eb="71">
      <t>ダイキボ</t>
    </rPh>
    <rPh sb="72" eb="74">
      <t>ジギョウ</t>
    </rPh>
    <rPh sb="75" eb="77">
      <t>ヨソウ</t>
    </rPh>
    <rPh sb="80" eb="81">
      <t>ナカ</t>
    </rPh>
    <rPh sb="82" eb="87">
      <t>コウフゼイソチ</t>
    </rPh>
    <rPh sb="90" eb="93">
      <t>キギョウサイ</t>
    </rPh>
    <rPh sb="93" eb="94">
      <t>トウ</t>
    </rPh>
    <rPh sb="95" eb="97">
      <t>カツヨウ</t>
    </rPh>
    <rPh sb="101" eb="103">
      <t>ミナオ</t>
    </rPh>
    <rPh sb="105" eb="106">
      <t>オコ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</si>
</sst>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27-4102-82DC-1C1232967FE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8227-4102-82DC-1C1232967FE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93.33</c:v>
                </c:pt>
                <c:pt idx="1">
                  <c:v>93.07</c:v>
                </c:pt>
                <c:pt idx="2">
                  <c:v>81.69</c:v>
                </c:pt>
                <c:pt idx="3">
                  <c:v>88.76</c:v>
                </c:pt>
                <c:pt idx="4">
                  <c:v>83.91</c:v>
                </c:pt>
              </c:numCache>
            </c:numRef>
          </c:val>
          <c:extLst>
            <c:ext xmlns:c16="http://schemas.microsoft.com/office/drawing/2014/chart" uri="{C3380CC4-5D6E-409C-BE32-E72D297353CC}">
              <c16:uniqueId val="{00000000-001D-4834-B844-4461A417D81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001D-4834-B844-4461A417D81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44-4E90-948D-D1E9B6B21A5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44-4E90-948D-D1E9B6B21A5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66-453D-8071-10DF36F5A58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66-453D-8071-10DF36F5A58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5D-4161-9FA9-613F54B1654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5D-4161-9FA9-613F54B1654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17-45C3-BC8E-DEAF0C41E98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17-45C3-BC8E-DEAF0C41E98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303.36</c:v>
                </c:pt>
                <c:pt idx="1">
                  <c:v>268.10000000000002</c:v>
                </c:pt>
                <c:pt idx="2">
                  <c:v>244.39</c:v>
                </c:pt>
                <c:pt idx="3">
                  <c:v>214.69</c:v>
                </c:pt>
                <c:pt idx="4">
                  <c:v>213.81</c:v>
                </c:pt>
              </c:numCache>
            </c:numRef>
          </c:val>
          <c:extLst>
            <c:ext xmlns:c16="http://schemas.microsoft.com/office/drawing/2014/chart" uri="{C3380CC4-5D6E-409C-BE32-E72D297353CC}">
              <c16:uniqueId val="{00000000-A6EE-44FF-BA7C-9F10E01040F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A6EE-44FF-BA7C-9F10E01040F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70.459999999999994</c:v>
                </c:pt>
                <c:pt idx="1">
                  <c:v>63.95</c:v>
                </c:pt>
                <c:pt idx="2">
                  <c:v>68.959999999999994</c:v>
                </c:pt>
                <c:pt idx="3">
                  <c:v>66.98</c:v>
                </c:pt>
                <c:pt idx="4">
                  <c:v>55.58</c:v>
                </c:pt>
              </c:numCache>
            </c:numRef>
          </c:val>
          <c:extLst>
            <c:ext xmlns:c16="http://schemas.microsoft.com/office/drawing/2014/chart" uri="{C3380CC4-5D6E-409C-BE32-E72D297353CC}">
              <c16:uniqueId val="{00000000-65EF-427D-AA2F-056CFE87069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65EF-427D-AA2F-056CFE87069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308.73</c:v>
                </c:pt>
                <c:pt idx="1">
                  <c:v>346.21</c:v>
                </c:pt>
                <c:pt idx="2">
                  <c:v>316.63</c:v>
                </c:pt>
                <c:pt idx="3">
                  <c:v>324.20999999999998</c:v>
                </c:pt>
                <c:pt idx="4">
                  <c:v>395.72</c:v>
                </c:pt>
              </c:numCache>
            </c:numRef>
          </c:val>
          <c:extLst>
            <c:ext xmlns:c16="http://schemas.microsoft.com/office/drawing/2014/chart" uri="{C3380CC4-5D6E-409C-BE32-E72D297353CC}">
              <c16:uniqueId val="{00000000-8523-4E0A-BFCC-29213D62EAF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8523-4E0A-BFCC-29213D62EAF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37.96</c:v>
                </c:pt>
                <c:pt idx="1">
                  <c:v>36.96</c:v>
                </c:pt>
                <c:pt idx="2">
                  <c:v>32.29</c:v>
                </c:pt>
                <c:pt idx="3">
                  <c:v>32.29</c:v>
                </c:pt>
                <c:pt idx="4">
                  <c:v>31.63</c:v>
                </c:pt>
              </c:numCache>
            </c:numRef>
          </c:val>
          <c:extLst>
            <c:ext xmlns:c16="http://schemas.microsoft.com/office/drawing/2014/chart" uri="{C3380CC4-5D6E-409C-BE32-E72D297353CC}">
              <c16:uniqueId val="{00000000-D79A-42A7-A272-1FCE19FE696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D79A-42A7-A272-1FCE19FE696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80.45</c:v>
                </c:pt>
                <c:pt idx="1">
                  <c:v>82.43</c:v>
                </c:pt>
                <c:pt idx="2">
                  <c:v>92.47</c:v>
                </c:pt>
                <c:pt idx="3">
                  <c:v>91.31</c:v>
                </c:pt>
                <c:pt idx="4">
                  <c:v>89.36</c:v>
                </c:pt>
              </c:numCache>
            </c:numRef>
          </c:val>
          <c:extLst>
            <c:ext xmlns:c16="http://schemas.microsoft.com/office/drawing/2014/chart" uri="{C3380CC4-5D6E-409C-BE32-E72D297353CC}">
              <c16:uniqueId val="{00000000-F3B2-4D54-9BBC-E248F49B4D9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F3B2-4D54-9BBC-E248F49B4D9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大分県　姫島村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1757</v>
      </c>
      <c r="AM8" s="54"/>
      <c r="AN8" s="54"/>
      <c r="AO8" s="54"/>
      <c r="AP8" s="54"/>
      <c r="AQ8" s="54"/>
      <c r="AR8" s="54"/>
      <c r="AS8" s="54"/>
      <c r="AT8" s="44">
        <f>データ!$S$6</f>
        <v>6.99</v>
      </c>
      <c r="AU8" s="44"/>
      <c r="AV8" s="44"/>
      <c r="AW8" s="44"/>
      <c r="AX8" s="44"/>
      <c r="AY8" s="44"/>
      <c r="AZ8" s="44"/>
      <c r="BA8" s="44"/>
      <c r="BB8" s="44">
        <f>データ!$T$6</f>
        <v>251.36</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54">
        <f>データ!$Q$6</f>
        <v>4075</v>
      </c>
      <c r="X10" s="54"/>
      <c r="Y10" s="54"/>
      <c r="Z10" s="54"/>
      <c r="AA10" s="54"/>
      <c r="AB10" s="54"/>
      <c r="AC10" s="54"/>
      <c r="AD10" s="2"/>
      <c r="AE10" s="2"/>
      <c r="AF10" s="2"/>
      <c r="AG10" s="2"/>
      <c r="AH10" s="2"/>
      <c r="AI10" s="2"/>
      <c r="AJ10" s="2"/>
      <c r="AK10" s="2"/>
      <c r="AL10" s="54">
        <f>データ!$U$6</f>
        <v>1730</v>
      </c>
      <c r="AM10" s="54"/>
      <c r="AN10" s="54"/>
      <c r="AO10" s="54"/>
      <c r="AP10" s="54"/>
      <c r="AQ10" s="54"/>
      <c r="AR10" s="54"/>
      <c r="AS10" s="54"/>
      <c r="AT10" s="44">
        <f>データ!$V$6</f>
        <v>6.99</v>
      </c>
      <c r="AU10" s="44"/>
      <c r="AV10" s="44"/>
      <c r="AW10" s="44"/>
      <c r="AX10" s="44"/>
      <c r="AY10" s="44"/>
      <c r="AZ10" s="44"/>
      <c r="BA10" s="44"/>
      <c r="BB10" s="44">
        <f>データ!$W$6</f>
        <v>247.5</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sOg5mfZfQZgABb+2U+b83duyGSkw0ag6cFkZzWVXkhdsAth7SlK3VIt556r63iJKBFn0ljZkz2UDewcF51t7sw==" saltValue="5FZ67rY3nJQ2ZayNHfwHH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443221</v>
      </c>
      <c r="D6" s="20">
        <f t="shared" si="3"/>
        <v>47</v>
      </c>
      <c r="E6" s="20">
        <f t="shared" si="3"/>
        <v>1</v>
      </c>
      <c r="F6" s="20">
        <f t="shared" si="3"/>
        <v>0</v>
      </c>
      <c r="G6" s="20">
        <f t="shared" si="3"/>
        <v>0</v>
      </c>
      <c r="H6" s="20" t="str">
        <f t="shared" si="3"/>
        <v>大分県　姫島村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4075</v>
      </c>
      <c r="R6" s="21">
        <f t="shared" si="3"/>
        <v>1757</v>
      </c>
      <c r="S6" s="21">
        <f t="shared" si="3"/>
        <v>6.99</v>
      </c>
      <c r="T6" s="21">
        <f t="shared" si="3"/>
        <v>251.36</v>
      </c>
      <c r="U6" s="21">
        <f t="shared" si="3"/>
        <v>1730</v>
      </c>
      <c r="V6" s="21">
        <f t="shared" si="3"/>
        <v>6.99</v>
      </c>
      <c r="W6" s="21">
        <f t="shared" si="3"/>
        <v>247.5</v>
      </c>
      <c r="X6" s="22">
        <f>IF(X7="",NA(),X7)</f>
        <v>93.33</v>
      </c>
      <c r="Y6" s="22">
        <f t="shared" ref="Y6:AG6" si="4">IF(Y7="",NA(),Y7)</f>
        <v>93.07</v>
      </c>
      <c r="Z6" s="22">
        <f t="shared" si="4"/>
        <v>81.69</v>
      </c>
      <c r="AA6" s="22">
        <f t="shared" si="4"/>
        <v>88.76</v>
      </c>
      <c r="AB6" s="22">
        <f t="shared" si="4"/>
        <v>83.91</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303.36</v>
      </c>
      <c r="BF6" s="22">
        <f t="shared" ref="BF6:BN6" si="7">IF(BF7="",NA(),BF7)</f>
        <v>268.10000000000002</v>
      </c>
      <c r="BG6" s="22">
        <f t="shared" si="7"/>
        <v>244.39</v>
      </c>
      <c r="BH6" s="22">
        <f t="shared" si="7"/>
        <v>214.69</v>
      </c>
      <c r="BI6" s="22">
        <f t="shared" si="7"/>
        <v>213.81</v>
      </c>
      <c r="BJ6" s="22">
        <f t="shared" si="7"/>
        <v>1183.92</v>
      </c>
      <c r="BK6" s="22">
        <f t="shared" si="7"/>
        <v>1128.72</v>
      </c>
      <c r="BL6" s="22">
        <f t="shared" si="7"/>
        <v>1125.25</v>
      </c>
      <c r="BM6" s="22">
        <f t="shared" si="7"/>
        <v>1157.05</v>
      </c>
      <c r="BN6" s="22">
        <f t="shared" si="7"/>
        <v>1228.8</v>
      </c>
      <c r="BO6" s="21" t="str">
        <f>IF(BO7="","",IF(BO7="-","【-】","【"&amp;SUBSTITUTE(TEXT(BO7,"#,##0.00"),"-","△")&amp;"】"))</f>
        <v>【1,045.20】</v>
      </c>
      <c r="BP6" s="22">
        <f>IF(BP7="",NA(),BP7)</f>
        <v>70.459999999999994</v>
      </c>
      <c r="BQ6" s="22">
        <f t="shared" ref="BQ6:BY6" si="8">IF(BQ7="",NA(),BQ7)</f>
        <v>63.95</v>
      </c>
      <c r="BR6" s="22">
        <f t="shared" si="8"/>
        <v>68.959999999999994</v>
      </c>
      <c r="BS6" s="22">
        <f t="shared" si="8"/>
        <v>66.98</v>
      </c>
      <c r="BT6" s="22">
        <f t="shared" si="8"/>
        <v>55.58</v>
      </c>
      <c r="BU6" s="22">
        <f t="shared" si="8"/>
        <v>42.5</v>
      </c>
      <c r="BV6" s="22">
        <f t="shared" si="8"/>
        <v>41.84</v>
      </c>
      <c r="BW6" s="22">
        <f t="shared" si="8"/>
        <v>41.44</v>
      </c>
      <c r="BX6" s="22">
        <f t="shared" si="8"/>
        <v>37.65</v>
      </c>
      <c r="BY6" s="22">
        <f t="shared" si="8"/>
        <v>37.31</v>
      </c>
      <c r="BZ6" s="21" t="str">
        <f>IF(BZ7="","",IF(BZ7="-","【-】","【"&amp;SUBSTITUTE(TEXT(BZ7,"#,##0.00"),"-","△")&amp;"】"))</f>
        <v>【49.51】</v>
      </c>
      <c r="CA6" s="22">
        <f>IF(CA7="",NA(),CA7)</f>
        <v>308.73</v>
      </c>
      <c r="CB6" s="22">
        <f t="shared" ref="CB6:CJ6" si="9">IF(CB7="",NA(),CB7)</f>
        <v>346.21</v>
      </c>
      <c r="CC6" s="22">
        <f t="shared" si="9"/>
        <v>316.63</v>
      </c>
      <c r="CD6" s="22">
        <f t="shared" si="9"/>
        <v>324.20999999999998</v>
      </c>
      <c r="CE6" s="22">
        <f t="shared" si="9"/>
        <v>395.72</v>
      </c>
      <c r="CF6" s="22">
        <f t="shared" si="9"/>
        <v>377.72</v>
      </c>
      <c r="CG6" s="22">
        <f t="shared" si="9"/>
        <v>390.47</v>
      </c>
      <c r="CH6" s="22">
        <f t="shared" si="9"/>
        <v>403.61</v>
      </c>
      <c r="CI6" s="22">
        <f t="shared" si="9"/>
        <v>442.82</v>
      </c>
      <c r="CJ6" s="22">
        <f t="shared" si="9"/>
        <v>425.76</v>
      </c>
      <c r="CK6" s="21" t="str">
        <f>IF(CK7="","",IF(CK7="-","【-】","【"&amp;SUBSTITUTE(TEXT(CK7,"#,##0.00"),"-","△")&amp;"】"))</f>
        <v>【317.14】</v>
      </c>
      <c r="CL6" s="22">
        <f>IF(CL7="",NA(),CL7)</f>
        <v>37.96</v>
      </c>
      <c r="CM6" s="22">
        <f t="shared" ref="CM6:CU6" si="10">IF(CM7="",NA(),CM7)</f>
        <v>36.96</v>
      </c>
      <c r="CN6" s="22">
        <f t="shared" si="10"/>
        <v>32.29</v>
      </c>
      <c r="CO6" s="22">
        <f t="shared" si="10"/>
        <v>32.29</v>
      </c>
      <c r="CP6" s="22">
        <f t="shared" si="10"/>
        <v>31.63</v>
      </c>
      <c r="CQ6" s="22">
        <f t="shared" si="10"/>
        <v>48.01</v>
      </c>
      <c r="CR6" s="22">
        <f t="shared" si="10"/>
        <v>49.08</v>
      </c>
      <c r="CS6" s="22">
        <f t="shared" si="10"/>
        <v>51.46</v>
      </c>
      <c r="CT6" s="22">
        <f t="shared" si="10"/>
        <v>51.84</v>
      </c>
      <c r="CU6" s="22">
        <f t="shared" si="10"/>
        <v>52.34</v>
      </c>
      <c r="CV6" s="21" t="str">
        <f>IF(CV7="","",IF(CV7="-","【-】","【"&amp;SUBSTITUTE(TEXT(CV7,"#,##0.00"),"-","△")&amp;"】"))</f>
        <v>【55.00】</v>
      </c>
      <c r="CW6" s="22">
        <f>IF(CW7="",NA(),CW7)</f>
        <v>80.45</v>
      </c>
      <c r="CX6" s="22">
        <f t="shared" ref="CX6:DF6" si="11">IF(CX7="",NA(),CX7)</f>
        <v>82.43</v>
      </c>
      <c r="CY6" s="22">
        <f t="shared" si="11"/>
        <v>92.47</v>
      </c>
      <c r="CZ6" s="22">
        <f t="shared" si="11"/>
        <v>91.31</v>
      </c>
      <c r="DA6" s="22">
        <f t="shared" si="11"/>
        <v>89.36</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443221</v>
      </c>
      <c r="D7" s="24">
        <v>47</v>
      </c>
      <c r="E7" s="24">
        <v>1</v>
      </c>
      <c r="F7" s="24">
        <v>0</v>
      </c>
      <c r="G7" s="24">
        <v>0</v>
      </c>
      <c r="H7" s="24" t="s">
        <v>96</v>
      </c>
      <c r="I7" s="24" t="s">
        <v>97</v>
      </c>
      <c r="J7" s="24" t="s">
        <v>98</v>
      </c>
      <c r="K7" s="24" t="s">
        <v>99</v>
      </c>
      <c r="L7" s="24" t="s">
        <v>100</v>
      </c>
      <c r="M7" s="24" t="s">
        <v>101</v>
      </c>
      <c r="N7" s="25" t="s">
        <v>102</v>
      </c>
      <c r="O7" s="25" t="s">
        <v>103</v>
      </c>
      <c r="P7" s="25">
        <v>100</v>
      </c>
      <c r="Q7" s="25">
        <v>4075</v>
      </c>
      <c r="R7" s="25">
        <v>1757</v>
      </c>
      <c r="S7" s="25">
        <v>6.99</v>
      </c>
      <c r="T7" s="25">
        <v>251.36</v>
      </c>
      <c r="U7" s="25">
        <v>1730</v>
      </c>
      <c r="V7" s="25">
        <v>6.99</v>
      </c>
      <c r="W7" s="25">
        <v>247.5</v>
      </c>
      <c r="X7" s="25">
        <v>93.33</v>
      </c>
      <c r="Y7" s="25">
        <v>93.07</v>
      </c>
      <c r="Z7" s="25">
        <v>81.69</v>
      </c>
      <c r="AA7" s="25">
        <v>88.76</v>
      </c>
      <c r="AB7" s="25">
        <v>83.91</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303.36</v>
      </c>
      <c r="BF7" s="25">
        <v>268.10000000000002</v>
      </c>
      <c r="BG7" s="25">
        <v>244.39</v>
      </c>
      <c r="BH7" s="25">
        <v>214.69</v>
      </c>
      <c r="BI7" s="25">
        <v>213.81</v>
      </c>
      <c r="BJ7" s="25">
        <v>1183.92</v>
      </c>
      <c r="BK7" s="25">
        <v>1128.72</v>
      </c>
      <c r="BL7" s="25">
        <v>1125.25</v>
      </c>
      <c r="BM7" s="25">
        <v>1157.05</v>
      </c>
      <c r="BN7" s="25">
        <v>1228.8</v>
      </c>
      <c r="BO7" s="25">
        <v>1045.2</v>
      </c>
      <c r="BP7" s="25">
        <v>70.459999999999994</v>
      </c>
      <c r="BQ7" s="25">
        <v>63.95</v>
      </c>
      <c r="BR7" s="25">
        <v>68.959999999999994</v>
      </c>
      <c r="BS7" s="25">
        <v>66.98</v>
      </c>
      <c r="BT7" s="25">
        <v>55.58</v>
      </c>
      <c r="BU7" s="25">
        <v>42.5</v>
      </c>
      <c r="BV7" s="25">
        <v>41.84</v>
      </c>
      <c r="BW7" s="25">
        <v>41.44</v>
      </c>
      <c r="BX7" s="25">
        <v>37.65</v>
      </c>
      <c r="BY7" s="25">
        <v>37.31</v>
      </c>
      <c r="BZ7" s="25">
        <v>49.51</v>
      </c>
      <c r="CA7" s="25">
        <v>308.73</v>
      </c>
      <c r="CB7" s="25">
        <v>346.21</v>
      </c>
      <c r="CC7" s="25">
        <v>316.63</v>
      </c>
      <c r="CD7" s="25">
        <v>324.20999999999998</v>
      </c>
      <c r="CE7" s="25">
        <v>395.72</v>
      </c>
      <c r="CF7" s="25">
        <v>377.72</v>
      </c>
      <c r="CG7" s="25">
        <v>390.47</v>
      </c>
      <c r="CH7" s="25">
        <v>403.61</v>
      </c>
      <c r="CI7" s="25">
        <v>442.82</v>
      </c>
      <c r="CJ7" s="25">
        <v>425.76</v>
      </c>
      <c r="CK7" s="25">
        <v>317.14</v>
      </c>
      <c r="CL7" s="25">
        <v>37.96</v>
      </c>
      <c r="CM7" s="25">
        <v>36.96</v>
      </c>
      <c r="CN7" s="25">
        <v>32.29</v>
      </c>
      <c r="CO7" s="25">
        <v>32.29</v>
      </c>
      <c r="CP7" s="25">
        <v>31.63</v>
      </c>
      <c r="CQ7" s="25">
        <v>48.01</v>
      </c>
      <c r="CR7" s="25">
        <v>49.08</v>
      </c>
      <c r="CS7" s="25">
        <v>51.46</v>
      </c>
      <c r="CT7" s="25">
        <v>51.84</v>
      </c>
      <c r="CU7" s="25">
        <v>52.34</v>
      </c>
      <c r="CV7" s="25">
        <v>55</v>
      </c>
      <c r="CW7" s="25">
        <v>80.45</v>
      </c>
      <c r="CX7" s="25">
        <v>82.43</v>
      </c>
      <c r="CY7" s="25">
        <v>92.47</v>
      </c>
      <c r="CZ7" s="25">
        <v>91.31</v>
      </c>
      <c r="DA7" s="25">
        <v>89.36</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2025-01-24T06:41:15Z</dcterms:created>
  <dcterms:modified xsi:type="dcterms:W3CDTF">2025-02-18T02:58:34Z</dcterms:modified>
  <cp:category/>
</cp:coreProperties>
</file>