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5EE06DB0-E756-409C-9563-A6E7E02FD360}" xr6:coauthVersionLast="47" xr6:coauthVersionMax="47" xr10:uidLastSave="{00000000-0000-0000-0000-000000000000}"/>
  <workbookProtection workbookAlgorithmName="SHA-512" workbookHashValue="/bEKgxtJKvcXk2aJm5IB50AkmieThohaNX3NDRT0l22n3pGvD8Rzpo73U/9aPwtXLpmEQIMTaV/0t5FJ/qEnGQ==" workbookSaltValue="no71JtYI64fayNA6OIycBA==" workbookSpinCount="100000" lockStructure="1"/>
  <bookViews>
    <workbookView xWindow="2235" yWindow="645" windowWidth="27915" windowHeight="150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<sst xmlns="http://schemas.openxmlformats.org/spreadsheetml/2006/main" count="236" uniqueCount="120">
  <si>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</si>
  <si>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</si>
  <si>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</si>
  <si>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</si>
  <si>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</si>
  <si>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</si>
  <si>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</si>
  <si>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</si>
  <si>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</si>
  <si>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</si>
  <si>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</si>
  <si>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</si>
  <si>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</si>
  <si>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</si>
  <si>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</si>
  <si>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</si>
  <si>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</si>
  <si>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</si>
  <si>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</si>
  <si>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</si>
  <si>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</si>
  <si>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</si>
  <si>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</si>
  <si>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</si>
  <si>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</si>
  <si>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</si>
  <si>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</si>
  <si>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</si>
  <si>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</si>
  <si>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</si>
  <si>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</si>
  <si>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</si>
  <si>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</si>
  <si>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</si>
  <si>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</si>
  <si>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</si>
  <si>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</si>
  <si>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</si>
  <si>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</si>
  <si>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</si>
  <si>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</si>
  <si>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</si>
  <si>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</si>
  <si>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</si>
  <si>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</si>
  <si>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</si>
  <si>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</si>
  <si>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</si>
  <si>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</si>
  <si>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</si>
  <si>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</si>
  <si>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</si>
  <si>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</si>
  <si>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</si>
  <si>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</si>
  <si>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</si>
  <si>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</si>
  <si>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</si>
  <si>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</si>
  <si>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</si>
  <si>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</si>
  <si>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</si>
  <si>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</si>
  <si>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</si>
  <si>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</si>
  <si>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</si>
  <si>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</si>
  <si>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</si>
  <si>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</si>
  <si>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</si>
  <si>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</si>
  <si>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</si>
  <si>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</si>
  <si>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</si>
  <si>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</si>
  <si>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</si>
  <si>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</si>
  <si>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</si>
  <si>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</si>
  <si>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</si>
  <si>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</si>
  <si>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</si>
  <si>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</si>
  <si>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</si>
  <si>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</si>
  <si>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</si>
  <si>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</si>
  <si>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</si>
  <si>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</si>
  <si>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</si>
  <si>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</si>
  <si>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</si>
  <si>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</si>
  <si>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</si>
  <si>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</si>
  <si>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</si>
  <si>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</si>
  <si>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</si>
  <si>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</si>
  <si>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</si>
  <si>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</si>
  <si>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</si>
  <si>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</si>
  <si>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</si>
  <si>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</si>
  <si>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</si>
  <si>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</si>
  <si>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</si>
  <si>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</si>
  <si>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</si>
  <si>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</si>
  <si>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</si>
  <si>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</si>
  <si>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</si>
  <si>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</si>
  <si>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</si>
  <si>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</si>
  <si>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100％を上回っていますが規模が小さいため、今後も維持管理費の削減や使用料収入の確保（接続推進等）が必要です。
④『企業債残高対事業規模比率』・・・使用料収入に対する企業債残高の割合であり、企業債残高の規模を示す指標。
⑤『経費回収率』・・・使用料で回収すべき経費を、どの程度使用料で賄えているかを表した指標。類似団体平均値を大きく下回っており、今後も維持管理費の削減や使用料収入の確保（接続推進等）が必要です。
⑥『汚水処理原価』・・・有収水量1㎥あたりの汚水処理に要した費用であり、汚水資本費・汚水維持管理費の両方を含めた汚水処理に係るコストを表した指標。類似団体平均値を大きく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人口減少等により微増傾向です。類似団体平均値を下回っているため、今後も継続した接続推進を行う必要があります。</t>
    <rPh sb="234" eb="235">
      <t>オオ</t>
    </rPh>
    <rPh sb="360" eb="361">
      <t>オオ</t>
    </rPh>
    <phoneticPr fontId="4"/>
  </si>
  <si>
    <t>③『管渠改善率』・・・当該年度に更新した管渠延長の割合を表した指標。平成14年3月31日に供用開始しており、主だった管渠の老朽化はみられないため、更新は行っていません。</t>
  </si>
  <si>
    <t>　平成28年度に料金改定を行っていますが、人口減少等の影響により、使用料収入の減少が見込まれます。今後も接続率の向上や計画的な更新、維持管理費の削減、料金改定の検討を行います。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</si>
</sst>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31-4B2D-B1D1-569D850413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231-4B2D-B1D1-569D850413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30.94</c:v>
                </c:pt>
                <c:pt idx="1">
                  <c:v>30.94</c:v>
                </c:pt>
                <c:pt idx="2">
                  <c:v>30.39</c:v>
                </c:pt>
                <c:pt idx="3">
                  <c:v>29.28</c:v>
                </c:pt>
                <c:pt idx="4">
                  <c:v>25.97</c:v>
                </c:pt>
              </c:numCache>
            </c:numRef>
          </c:val>
          <c:extLst>
            <c:ext xmlns:c16="http://schemas.microsoft.com/office/drawing/2014/chart" uri="{C3380CC4-5D6E-409C-BE32-E72D297353CC}">
              <c16:uniqueId val="{00000000-40A5-4789-9DD1-C72CB68ABB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0A5-4789-9DD1-C72CB68ABB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60.71</c:v>
                </c:pt>
                <c:pt idx="1">
                  <c:v>62.58</c:v>
                </c:pt>
                <c:pt idx="2">
                  <c:v>67.11</c:v>
                </c:pt>
                <c:pt idx="3">
                  <c:v>62.02</c:v>
                </c:pt>
                <c:pt idx="4">
                  <c:v>62.41</c:v>
                </c:pt>
              </c:numCache>
            </c:numRef>
          </c:val>
          <c:extLst>
            <c:ext xmlns:c16="http://schemas.microsoft.com/office/drawing/2014/chart" uri="{C3380CC4-5D6E-409C-BE32-E72D297353CC}">
              <c16:uniqueId val="{00000000-8F93-4F08-8F2A-B481DBB727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F93-4F08-8F2A-B481DBB727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102.22</c:v>
                </c:pt>
                <c:pt idx="1">
                  <c:v>101.17</c:v>
                </c:pt>
                <c:pt idx="2">
                  <c:v>100.93</c:v>
                </c:pt>
                <c:pt idx="3">
                  <c:v>67.540000000000006</c:v>
                </c:pt>
                <c:pt idx="4">
                  <c:v>117.58</c:v>
                </c:pt>
              </c:numCache>
            </c:numRef>
          </c:val>
          <c:extLst>
            <c:ext xmlns:c16="http://schemas.microsoft.com/office/drawing/2014/chart" uri="{C3380CC4-5D6E-409C-BE32-E72D297353CC}">
              <c16:uniqueId val="{00000000-F3E0-4F6C-815B-0EFB0C6D7A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0-4F6C-815B-0EFB0C6D7A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0-4F78-A158-011AE7FEEC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0-4F78-A158-011AE7FEEC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8E-40C9-AE1B-A1B94EC3AF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E-40C9-AE1B-A1B94EC3AF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C-4FD7-8F53-BA965CE8BA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C-4FD7-8F53-BA965CE8BA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8-4A90-BD17-7488A361C7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8-4A90-BD17-7488A361C7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33.93</c:v>
                </c:pt>
                <c:pt idx="3">
                  <c:v>0</c:v>
                </c:pt>
                <c:pt idx="4">
                  <c:v>0</c:v>
                </c:pt>
              </c:numCache>
            </c:numRef>
          </c:val>
          <c:extLst>
            <c:ext xmlns:c16="http://schemas.microsoft.com/office/drawing/2014/chart" uri="{C3380CC4-5D6E-409C-BE32-E72D297353CC}">
              <c16:uniqueId val="{00000000-989C-459C-9647-9909C22402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89C-459C-9647-9909C22402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48.46</c:v>
                </c:pt>
                <c:pt idx="1">
                  <c:v>35.81</c:v>
                </c:pt>
                <c:pt idx="2">
                  <c:v>40.81</c:v>
                </c:pt>
                <c:pt idx="3">
                  <c:v>11.79</c:v>
                </c:pt>
                <c:pt idx="4">
                  <c:v>38.18</c:v>
                </c:pt>
              </c:numCache>
            </c:numRef>
          </c:val>
          <c:extLst>
            <c:ext xmlns:c16="http://schemas.microsoft.com/office/drawing/2014/chart" uri="{C3380CC4-5D6E-409C-BE32-E72D297353CC}">
              <c16:uniqueId val="{00000000-7030-4EC4-9E3E-5F219A3E21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030-4EC4-9E3E-5F219A3E21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340.02</c:v>
                </c:pt>
                <c:pt idx="1">
                  <c:v>468.49</c:v>
                </c:pt>
                <c:pt idx="2">
                  <c:v>409.78</c:v>
                </c:pt>
                <c:pt idx="3">
                  <c:v>1426.67</c:v>
                </c:pt>
                <c:pt idx="4">
                  <c:v>396.33</c:v>
                </c:pt>
              </c:numCache>
            </c:numRef>
          </c:val>
          <c:extLst>
            <c:ext xmlns:c16="http://schemas.microsoft.com/office/drawing/2014/chart" uri="{C3380CC4-5D6E-409C-BE32-E72D297353CC}">
              <c16:uniqueId val="{00000000-1137-41B3-86F5-EB44F90F54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137-41B3-86F5-EB44F90F54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国東市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25756</v>
      </c>
      <c r="AM8" s="54"/>
      <c r="AN8" s="54"/>
      <c r="AO8" s="54"/>
      <c r="AP8" s="54"/>
      <c r="AQ8" s="54"/>
      <c r="AR8" s="54"/>
      <c r="AS8" s="54"/>
      <c r="AT8" s="53">
        <f>データ!T6</f>
        <v>318.10000000000002</v>
      </c>
      <c r="AU8" s="53"/>
      <c r="AV8" s="53"/>
      <c r="AW8" s="53"/>
      <c r="AX8" s="53"/>
      <c r="AY8" s="53"/>
      <c r="AZ8" s="53"/>
      <c r="BA8" s="53"/>
      <c r="BB8" s="53">
        <f>データ!U6</f>
        <v>80.97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1.08</v>
      </c>
      <c r="Q10" s="53"/>
      <c r="R10" s="53"/>
      <c r="S10" s="53"/>
      <c r="T10" s="53"/>
      <c r="U10" s="53"/>
      <c r="V10" s="53"/>
      <c r="W10" s="53">
        <f>データ!Q6</f>
        <v>84.59</v>
      </c>
      <c r="X10" s="53"/>
      <c r="Y10" s="53"/>
      <c r="Z10" s="53"/>
      <c r="AA10" s="53"/>
      <c r="AB10" s="53"/>
      <c r="AC10" s="53"/>
      <c r="AD10" s="54">
        <f>データ!R6</f>
        <v>3080</v>
      </c>
      <c r="AE10" s="54"/>
      <c r="AF10" s="54"/>
      <c r="AG10" s="54"/>
      <c r="AH10" s="54"/>
      <c r="AI10" s="54"/>
      <c r="AJ10" s="54"/>
      <c r="AK10" s="2"/>
      <c r="AL10" s="54">
        <f>データ!V6</f>
        <v>274</v>
      </c>
      <c r="AM10" s="54"/>
      <c r="AN10" s="54"/>
      <c r="AO10" s="54"/>
      <c r="AP10" s="54"/>
      <c r="AQ10" s="54"/>
      <c r="AR10" s="54"/>
      <c r="AS10" s="54"/>
      <c r="AT10" s="53">
        <f>データ!W6</f>
        <v>0.28000000000000003</v>
      </c>
      <c r="AU10" s="53"/>
      <c r="AV10" s="53"/>
      <c r="AW10" s="53"/>
      <c r="AX10" s="53"/>
      <c r="AY10" s="53"/>
      <c r="AZ10" s="53"/>
      <c r="BA10" s="53"/>
      <c r="BB10" s="53">
        <f>データ!X6</f>
        <v>978.57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tLd+qB32dBT1OnzgjuSM+PPZssK2Qt93I0MGWYtfqCN9SbGU2fdDi1xJbgmBrxgfDbtVJOiVoiC21X9UIR9iqg==" saltValue="j+0MTfYBTzZCXuIiCkrg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442143</v>
      </c>
      <c r="D6" s="19">
        <f t="shared" si="3"/>
        <v>47</v>
      </c>
      <c r="E6" s="19">
        <f t="shared" si="3"/>
        <v>17</v>
      </c>
      <c r="F6" s="19">
        <f t="shared" si="3"/>
        <v>5</v>
      </c>
      <c r="G6" s="19">
        <f t="shared" si="3"/>
        <v>0</v>
      </c>
      <c r="H6" s="19" t="str">
        <f t="shared" si="3"/>
        <v>大分県　国東市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1.08</v>
      </c>
      <c r="Q6" s="20">
        <f t="shared" si="3"/>
        <v>84.59</v>
      </c>
      <c r="R6" s="20">
        <f t="shared" si="3"/>
        <v>3080</v>
      </c>
      <c r="S6" s="20">
        <f t="shared" si="3"/>
        <v>25756</v>
      </c>
      <c r="T6" s="20">
        <f t="shared" si="3"/>
        <v>318.10000000000002</v>
      </c>
      <c r="U6" s="20">
        <f t="shared" si="3"/>
        <v>80.97</v>
      </c>
      <c r="V6" s="20">
        <f t="shared" si="3"/>
        <v>274</v>
      </c>
      <c r="W6" s="20">
        <f t="shared" si="3"/>
        <v>0.28000000000000003</v>
      </c>
      <c r="X6" s="20">
        <f t="shared" si="3"/>
        <v>978.57</v>
      </c>
      <c r="Y6" s="21">
        <f>IF(Y7="",NA(),Y7)</f>
        <v>102.22</v>
      </c>
      <c r="Z6" s="21">
        <f t="shared" ref="Z6:AH6" si="4">IF(Z7="",NA(),Z7)</f>
        <v>101.17</v>
      </c>
      <c r="AA6" s="21">
        <f t="shared" si="4"/>
        <v>100.93</v>
      </c>
      <c r="AB6" s="21">
        <f t="shared" si="4"/>
        <v>67.540000000000006</v>
      </c>
      <c r="AC6" s="21">
        <f t="shared" si="4"/>
        <v>117.58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33.93</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48.46</v>
      </c>
      <c r="BR6" s="21">
        <f t="shared" ref="BR6:BZ6" si="8">IF(BR7="",NA(),BR7)</f>
        <v>35.81</v>
      </c>
      <c r="BS6" s="21">
        <f t="shared" si="8"/>
        <v>40.81</v>
      </c>
      <c r="BT6" s="21">
        <f t="shared" si="8"/>
        <v>11.79</v>
      </c>
      <c r="BU6" s="21">
        <f t="shared" si="8"/>
        <v>38.18</v>
      </c>
      <c r="BV6" s="21">
        <f t="shared" si="8"/>
        <v>57.31</v>
      </c>
      <c r="BW6" s="21">
        <f t="shared" si="8"/>
        <v>57.08</v>
      </c>
      <c r="BX6" s="21">
        <f t="shared" si="8"/>
        <v>56.26</v>
      </c>
      <c r="BY6" s="21">
        <f t="shared" si="8"/>
        <v>52.94</v>
      </c>
      <c r="BZ6" s="21">
        <f t="shared" si="8"/>
        <v>52.05</v>
      </c>
      <c r="CA6" s="20" t="str">
        <f>IF(CA7="","",IF(CA7="-","【-】","【"&amp;SUBSTITUTE(TEXT(CA7,"#,##0.00"),"-","△")&amp;"】"))</f>
        <v>【56.93】</v>
      </c>
      <c r="CB6" s="21">
        <f>IF(CB7="",NA(),CB7)</f>
        <v>340.02</v>
      </c>
      <c r="CC6" s="21">
        <f t="shared" ref="CC6:CK6" si="9">IF(CC7="",NA(),CC7)</f>
        <v>468.49</v>
      </c>
      <c r="CD6" s="21">
        <f t="shared" si="9"/>
        <v>409.78</v>
      </c>
      <c r="CE6" s="21">
        <f t="shared" si="9"/>
        <v>1426.67</v>
      </c>
      <c r="CF6" s="21">
        <f t="shared" si="9"/>
        <v>396.33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30.94</v>
      </c>
      <c r="CN6" s="21">
        <f t="shared" ref="CN6:CV6" si="10">IF(CN7="",NA(),CN7)</f>
        <v>30.94</v>
      </c>
      <c r="CO6" s="21">
        <f t="shared" si="10"/>
        <v>30.39</v>
      </c>
      <c r="CP6" s="21">
        <f t="shared" si="10"/>
        <v>29.28</v>
      </c>
      <c r="CQ6" s="21">
        <f t="shared" si="10"/>
        <v>25.97</v>
      </c>
      <c r="CR6" s="21">
        <f t="shared" si="10"/>
        <v>50.14</v>
      </c>
      <c r="CS6" s="21">
        <f t="shared" si="10"/>
        <v>54.83</v>
      </c>
      <c r="CT6" s="21">
        <f t="shared" si="10"/>
        <v>66.53</v>
      </c>
      <c r="CU6" s="21">
        <f t="shared" si="10"/>
        <v>52.35</v>
      </c>
      <c r="CV6" s="21">
        <f t="shared" si="10"/>
        <v>46.25</v>
      </c>
      <c r="CW6" s="20" t="str">
        <f>IF(CW7="","",IF(CW7="-","【-】","【"&amp;SUBSTITUTE(TEXT(CW7,"#,##0.00"),"-","△")&amp;"】"))</f>
        <v>【49.87】</v>
      </c>
      <c r="CX6" s="21">
        <f>IF(CX7="",NA(),CX7)</f>
        <v>60.71</v>
      </c>
      <c r="CY6" s="21">
        <f t="shared" ref="CY6:DG6" si="11">IF(CY7="",NA(),CY7)</f>
        <v>62.58</v>
      </c>
      <c r="CZ6" s="21">
        <f t="shared" si="11"/>
        <v>67.11</v>
      </c>
      <c r="DA6" s="21">
        <f t="shared" si="11"/>
        <v>62.02</v>
      </c>
      <c r="DB6" s="21">
        <f t="shared" si="11"/>
        <v>62.41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442143</v>
      </c>
      <c r="D7" s="23">
        <v>47</v>
      </c>
      <c r="E7" s="23">
        <v>17</v>
      </c>
      <c r="F7" s="23">
        <v>5</v>
      </c>
      <c r="G7" s="23">
        <v>0</v>
      </c>
      <c r="H7" s="23" t="s">
        <v>98</v>
      </c>
      <c r="I7" s="23" t="s">
        <v>99</v>
      </c>
      <c r="J7" s="23" t="s">
        <v>100</v>
      </c>
      <c r="K7" s="23" t="s">
        <v>101</v>
      </c>
      <c r="L7" s="23" t="s">
        <v>102</v>
      </c>
      <c r="M7" s="23" t="s">
        <v>103</v>
      </c>
      <c r="N7" s="24" t="s">
        <v>104</v>
      </c>
      <c r="O7" s="24" t="s">
        <v>105</v>
      </c>
      <c r="P7" s="24">
        <v>1.08</v>
      </c>
      <c r="Q7" s="24">
        <v>84.59</v>
      </c>
      <c r="R7" s="24">
        <v>3080</v>
      </c>
      <c r="S7" s="24">
        <v>25756</v>
      </c>
      <c r="T7" s="24">
        <v>318.10000000000002</v>
      </c>
      <c r="U7" s="24">
        <v>80.97</v>
      </c>
      <c r="V7" s="24">
        <v>274</v>
      </c>
      <c r="W7" s="24">
        <v>0.28000000000000003</v>
      </c>
      <c r="X7" s="24">
        <v>978.57</v>
      </c>
      <c r="Y7" s="24">
        <v>102.22</v>
      </c>
      <c r="Z7" s="24">
        <v>101.17</v>
      </c>
      <c r="AA7" s="24">
        <v>100.93</v>
      </c>
      <c r="AB7" s="24">
        <v>67.540000000000006</v>
      </c>
      <c r="AC7" s="24">
        <v>117.58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33.93</v>
      </c>
      <c r="BI7" s="24">
        <v>0</v>
      </c>
      <c r="BJ7" s="24">
        <v>0</v>
      </c>
      <c r="BK7" s="24">
        <v>826.83</v>
      </c>
      <c r="BL7" s="24">
        <v>867.83</v>
      </c>
      <c r="BM7" s="24">
        <v>791.76</v>
      </c>
      <c r="BN7" s="24">
        <v>900.82</v>
      </c>
      <c r="BO7" s="24">
        <v>839.21</v>
      </c>
      <c r="BP7" s="24">
        <v>785.1</v>
      </c>
      <c r="BQ7" s="24">
        <v>48.46</v>
      </c>
      <c r="BR7" s="24">
        <v>35.81</v>
      </c>
      <c r="BS7" s="24">
        <v>40.81</v>
      </c>
      <c r="BT7" s="24">
        <v>11.79</v>
      </c>
      <c r="BU7" s="24">
        <v>38.18</v>
      </c>
      <c r="BV7" s="24">
        <v>57.31</v>
      </c>
      <c r="BW7" s="24">
        <v>57.08</v>
      </c>
      <c r="BX7" s="24">
        <v>56.26</v>
      </c>
      <c r="BY7" s="24">
        <v>52.94</v>
      </c>
      <c r="BZ7" s="24">
        <v>52.05</v>
      </c>
      <c r="CA7" s="24">
        <v>56.93</v>
      </c>
      <c r="CB7" s="24">
        <v>340.02</v>
      </c>
      <c r="CC7" s="24">
        <v>468.49</v>
      </c>
      <c r="CD7" s="24">
        <v>409.78</v>
      </c>
      <c r="CE7" s="24">
        <v>1426.67</v>
      </c>
      <c r="CF7" s="24">
        <v>396.33</v>
      </c>
      <c r="CG7" s="24">
        <v>273.52</v>
      </c>
      <c r="CH7" s="24">
        <v>274.99</v>
      </c>
      <c r="CI7" s="24">
        <v>282.08999999999997</v>
      </c>
      <c r="CJ7" s="24">
        <v>303.27999999999997</v>
      </c>
      <c r="CK7" s="24">
        <v>301.86</v>
      </c>
      <c r="CL7" s="24">
        <v>271.14999999999998</v>
      </c>
      <c r="CM7" s="24">
        <v>30.94</v>
      </c>
      <c r="CN7" s="24">
        <v>30.94</v>
      </c>
      <c r="CO7" s="24">
        <v>30.39</v>
      </c>
      <c r="CP7" s="24">
        <v>29.28</v>
      </c>
      <c r="CQ7" s="24">
        <v>25.97</v>
      </c>
      <c r="CR7" s="24">
        <v>50.14</v>
      </c>
      <c r="CS7" s="24">
        <v>54.83</v>
      </c>
      <c r="CT7" s="24">
        <v>66.53</v>
      </c>
      <c r="CU7" s="24">
        <v>52.35</v>
      </c>
      <c r="CV7" s="24">
        <v>46.25</v>
      </c>
      <c r="CW7" s="24">
        <v>49.87</v>
      </c>
      <c r="CX7" s="24">
        <v>60.71</v>
      </c>
      <c r="CY7" s="24">
        <v>62.58</v>
      </c>
      <c r="CZ7" s="24">
        <v>67.11</v>
      </c>
      <c r="DA7" s="24">
        <v>62.02</v>
      </c>
      <c r="DB7" s="24">
        <v>62.41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2025-01-24T07:36:58Z</dcterms:created>
  <dcterms:modified xsi:type="dcterms:W3CDTF">2025-02-19T02:59:09Z</dcterms:modified>
  <cp:category/>
</cp:coreProperties>
</file>