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1 宇佐市\"/>
    </mc:Choice>
  </mc:AlternateContent>
  <xr:revisionPtr revIDLastSave="0" documentId="13_ncr:1_{697D270E-DFBD-4BA9-BA5E-E67ECF773583}" xr6:coauthVersionLast="47" xr6:coauthVersionMax="47" xr10:uidLastSave="{00000000-0000-0000-0000-000000000000}"/>
  <workbookProtection workbookAlgorithmName="SHA-512" workbookHashValue="UdRSjHYfhxhyQVFM1pLIhKAy2M3pXcfykSHgy6ZnCYSTblpPA08viPRAHMxxZTpX3xMIaWCfvtCM9OzT09WO7w==" workbookSaltValue="JkmQtwSohy//p/404+TIww==" workbookSpinCount="100000" lockStructure="1"/>
  <bookViews>
    <workbookView xWindow="1095" yWindow="1845"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AL10"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<sst xmlns="http://schemas.openxmlformats.org/spreadsheetml/2006/main" count="228" uniqueCount="112">
  <si>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</si>
  <si>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</si>
  <si>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</si>
  <si>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</si>
  <si>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</si>
  <si>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</si>
  <si>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</si>
  <si>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</si>
  <si>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</si>
  <si>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</si>
  <si>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</si>
  <si>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</si>
  <si>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</si>
  <si>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</si>
  <si>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</si>
  <si>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</si>
  <si>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</si>
  <si>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</si>
  <si>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</si>
  <si>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</si>
  <si>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</si>
  <si>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</si>
  <si>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</si>
  <si>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</si>
  <si>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</si>
  <si>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</si>
  <si>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</si>
  <si>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</si>
  <si>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</si>
  <si>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</si>
  <si>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</si>
  <si>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</si>
  <si>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</si>
  <si>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</si>
  <si>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</si>
  <si>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</si>
  <si>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</si>
  <si>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</si>
  <si>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</si>
  <si>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</si>
  <si>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</si>
  <si>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</si>
  <si>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</si>
  <si>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</si>
  <si>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</si>
  <si>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</si>
  <si>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</si>
  <si>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</si>
  <si>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</si>
  <si>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</si>
  <si>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</si>
  <si>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</si>
  <si>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</si>
  <si>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</si>
  <si>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</si>
  <si>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</si>
  <si>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</si>
  <si>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</si>
  <si>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</si>
  <si>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</si>
  <si>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</si>
  <si>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</si>
  <si>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</si>
  <si>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</si>
  <si>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</si>
  <si>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</si>
  <si>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</si>
  <si>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</si>
  <si>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</si>
  <si>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</si>
  <si>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</si>
  <si>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</si>
  <si>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</si>
  <si>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</si>
  <si>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</si>
  <si>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</si>
  <si>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</si>
  <si>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</si>
  <si>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</si>
  <si>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</si>
  <si>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</si>
  <si>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</si>
  <si>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</si>
  <si>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</si>
  <si>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</si>
  <si>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</si>
  <si>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</si>
  <si>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</si>
  <si>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</si>
  <si>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</si>
  <si>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</si>
  <si>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</si>
  <si>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</si>
  <si>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</si>
  <si>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</si>
  <si>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</si>
  <si>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</si>
  <si>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</si>
  <si>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</si>
  <si>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</si>
  <si>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</si>
  <si>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</si>
  <si>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</si>
  <si>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</si>
  <si>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</si>
  <si>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</si>
  <si>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</si>
  <si>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</si>
  <si>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</si>
  <si>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例年の平均値が100％を超えており、目安となる100%以上は確保できている。
③『流動比率』
　保有現金が多いため、類似団体と比して流動比率が高い。
④『企業債残高対給水収益比率』
　H29年度に簡易水道事業と統合して大幅に増加した企業債残高の償還は順調に進んでいるが、現状ではまだ高い水準である。引き続き低減に努める。
⑤『料金回収率』
　目安となる100%を下回っている。一般会計からの繰入金を受け入れて事業運営しているため、今後料金改定を含めた収益の改善対策の検討が必要である。
⑥『給水原価』
　安心院中央簡水更新事業を実施しており、将来的に動力費の縮減となる。その他についても費用圧縮を目指し、効率化を検討していく。
⑦『施設利用率』
　類似団体と比して高い水準で推移しており、効率的に運用されているといえる。
⑧『有収率』
　令和５年度は数値が低下したが、特に周辺部の旧簡易水道における漏水等の発生が原因であると考えている。今後も継続的な修繕、改善を目指す。</t>
    <rPh sb="30" eb="32">
      <t>メヤス</t>
    </rPh>
    <rPh sb="39" eb="41">
      <t>イジョウ</t>
    </rPh>
    <rPh sb="42" eb="44">
      <t>カクホ</t>
    </rPh>
    <rPh sb="147" eb="149">
      <t>ゲンジョウ</t>
    </rPh>
    <rPh sb="153" eb="154">
      <t>タカ</t>
    </rPh>
    <rPh sb="155" eb="157">
      <t>スイジュン</t>
    </rPh>
    <rPh sb="161" eb="162">
      <t>ヒ</t>
    </rPh>
    <rPh sb="163" eb="164">
      <t>ツヅ</t>
    </rPh>
    <rPh sb="165" eb="167">
      <t>テイゲン</t>
    </rPh>
    <rPh sb="168" eb="169">
      <t>ツト</t>
    </rPh>
    <rPh sb="183" eb="185">
      <t>メヤス</t>
    </rPh>
    <rPh sb="193" eb="195">
      <t>シタマワ</t>
    </rPh>
    <rPh sb="200" eb="204">
      <t>イッパンカイケイ</t>
    </rPh>
    <rPh sb="207" eb="210">
      <t>クリイレキン</t>
    </rPh>
    <rPh sb="211" eb="212">
      <t>ウ</t>
    </rPh>
    <rPh sb="213" eb="214">
      <t>イ</t>
    </rPh>
    <rPh sb="216" eb="220">
      <t>ジギョウウンエイ</t>
    </rPh>
    <rPh sb="227" eb="229">
      <t>コンゴ</t>
    </rPh>
    <rPh sb="229" eb="233">
      <t>リョウキンカイテイ</t>
    </rPh>
    <rPh sb="234" eb="235">
      <t>フク</t>
    </rPh>
    <rPh sb="237" eb="239">
      <t>シュウエキ</t>
    </rPh>
    <rPh sb="240" eb="242">
      <t>カイゼン</t>
    </rPh>
    <rPh sb="242" eb="244">
      <t>タイサク</t>
    </rPh>
    <rPh sb="245" eb="247">
      <t>ケントウ</t>
    </rPh>
    <rPh sb="248" eb="250">
      <t>ヒツヨウ</t>
    </rPh>
    <rPh sb="264" eb="271">
      <t>アジムチュウオウカンスイ</t>
    </rPh>
    <rPh sb="276" eb="278">
      <t>ジッシ</t>
    </rPh>
    <rPh sb="283" eb="286">
      <t>ショウライテキ</t>
    </rPh>
    <rPh sb="287" eb="290">
      <t>ドウリョクヒ</t>
    </rPh>
    <rPh sb="291" eb="293">
      <t>シュクゲン</t>
    </rPh>
    <rPh sb="299" eb="300">
      <t>タ</t>
    </rPh>
    <rPh sb="318" eb="320">
      <t>ケントウ</t>
    </rPh>
    <rPh sb="381" eb="383">
      <t>レイワ</t>
    </rPh>
    <rPh sb="384" eb="386">
      <t>ネンド</t>
    </rPh>
    <rPh sb="387" eb="389">
      <t>スウチ</t>
    </rPh>
    <rPh sb="390" eb="392">
      <t>テイカ</t>
    </rPh>
    <rPh sb="424" eb="425">
      <t>カンガ</t>
    </rPh>
    <rPh sb="430" eb="432">
      <t>コンゴ</t>
    </rPh>
    <phoneticPr fontId="4"/>
  </si>
  <si>
    <t>①『有形固定資産減価償却率』
　類似団体平均値に比べて低く推移しているため、減価償却が進んでいるといえる。ただし、年々管路等の老朽化も進むことから、今後は施設の長寿命化に取組む等、適正な更新・改修を検討していく。</t>
    <rPh sb="38" eb="42">
      <t>ゲンカショウキャク</t>
    </rPh>
    <rPh sb="43" eb="44">
      <t>スス</t>
    </rPh>
    <phoneticPr fontId="4"/>
  </si>
  <si>
    <t>平成29年度に、簡易水道事業の統合があった。それに伴って各種数値がH28当時と比較して悪化した状態となっている。
　経営戦略は令和６年度に見直す予定である。また、アセットマネジメントの実施や各種計画の策定にも同時進行で取り組んでいく。
　施設の老朽化や人口減少等に加え、近年は物価・人件費高騰、金利の急激な上昇など、水道事業として対処すべき問題は多々ある。
　料金改定を含めて調査研究を行い、将来へ向けて取り組んでいきたい。</t>
    <rPh sb="63" eb="65">
      <t>レイワ</t>
    </rPh>
    <rPh sb="66" eb="68">
      <t>ネンド</t>
    </rPh>
    <rPh sb="69" eb="71">
      <t>ミナオ</t>
    </rPh>
    <rPh sb="72" eb="74">
      <t>ヨテイ</t>
    </rPh>
    <rPh sb="147" eb="149">
      <t>キンリ</t>
    </rPh>
    <rPh sb="150" eb="152">
      <t>キュウゲキ</t>
    </rPh>
    <rPh sb="153" eb="155">
      <t>ジョウショウ</t>
    </rPh>
    <rPh sb="180" eb="184">
      <t>リョウキンカイテイ</t>
    </rPh>
    <rPh sb="185" eb="18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</si>
</sst>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c:v>
                </c:pt>
                <c:pt idx="1">
                  <c:v>0.22</c:v>
                </c:pt>
                <c:pt idx="2">
                  <c:v>0.15</c:v>
                </c:pt>
                <c:pt idx="3">
                  <c:v>0.4</c:v>
                </c:pt>
                <c:pt idx="4">
                  <c:v>0.51</c:v>
                </c:pt>
              </c:numCache>
            </c:numRef>
          </c:val>
          <c:extLst>
            <c:ext xmlns:c16="http://schemas.microsoft.com/office/drawing/2014/chart" uri="{C3380CC4-5D6E-409C-BE32-E72D297353CC}">
              <c16:uniqueId val="{00000000-4AC3-4647-805C-6391AA1BF9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AC3-4647-805C-6391AA1BF9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67.849999999999994</c:v>
                </c:pt>
                <c:pt idx="1">
                  <c:v>69.319999999999993</c:v>
                </c:pt>
                <c:pt idx="2">
                  <c:v>68.98</c:v>
                </c:pt>
                <c:pt idx="3">
                  <c:v>69.760000000000005</c:v>
                </c:pt>
                <c:pt idx="4">
                  <c:v>70.900000000000006</c:v>
                </c:pt>
              </c:numCache>
            </c:numRef>
          </c:val>
          <c:extLst>
            <c:ext xmlns:c16="http://schemas.microsoft.com/office/drawing/2014/chart" uri="{C3380CC4-5D6E-409C-BE32-E72D297353CC}">
              <c16:uniqueId val="{00000000-6E8D-42CB-AA75-9E068739EB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6E8D-42CB-AA75-9E068739EB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79.650000000000006</c:v>
                </c:pt>
                <c:pt idx="1">
                  <c:v>79.430000000000007</c:v>
                </c:pt>
                <c:pt idx="2">
                  <c:v>79.069999999999993</c:v>
                </c:pt>
                <c:pt idx="3">
                  <c:v>79.14</c:v>
                </c:pt>
                <c:pt idx="4">
                  <c:v>76</c:v>
                </c:pt>
              </c:numCache>
            </c:numRef>
          </c:val>
          <c:extLst>
            <c:ext xmlns:c16="http://schemas.microsoft.com/office/drawing/2014/chart" uri="{C3380CC4-5D6E-409C-BE32-E72D297353CC}">
              <c16:uniqueId val="{00000000-8734-46CF-B3AA-763C94BA2D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734-46CF-B3AA-763C94BA2D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100.83</c:v>
                </c:pt>
                <c:pt idx="1">
                  <c:v>100.77</c:v>
                </c:pt>
                <c:pt idx="2">
                  <c:v>101.46</c:v>
                </c:pt>
                <c:pt idx="3">
                  <c:v>102.24</c:v>
                </c:pt>
                <c:pt idx="4">
                  <c:v>100.6</c:v>
                </c:pt>
              </c:numCache>
            </c:numRef>
          </c:val>
          <c:extLst>
            <c:ext xmlns:c16="http://schemas.microsoft.com/office/drawing/2014/chart" uri="{C3380CC4-5D6E-409C-BE32-E72D297353CC}">
              <c16:uniqueId val="{00000000-3E9A-4F27-A47F-B1620EA6B3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E9A-4F27-A47F-B1620EA6B3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39.99</c:v>
                </c:pt>
                <c:pt idx="1">
                  <c:v>41.6</c:v>
                </c:pt>
                <c:pt idx="2">
                  <c:v>43.42</c:v>
                </c:pt>
                <c:pt idx="3">
                  <c:v>45.14</c:v>
                </c:pt>
                <c:pt idx="4">
                  <c:v>46.62</c:v>
                </c:pt>
              </c:numCache>
            </c:numRef>
          </c:val>
          <c:extLst>
            <c:ext xmlns:c16="http://schemas.microsoft.com/office/drawing/2014/chart" uri="{C3380CC4-5D6E-409C-BE32-E72D297353CC}">
              <c16:uniqueId val="{00000000-331B-4FC6-AA11-DF53626D8A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31B-4FC6-AA11-DF53626D8A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35.159999999999997</c:v>
                </c:pt>
                <c:pt idx="1">
                  <c:v>34.799999999999997</c:v>
                </c:pt>
                <c:pt idx="2">
                  <c:v>34.74</c:v>
                </c:pt>
                <c:pt idx="3">
                  <c:v>39.85</c:v>
                </c:pt>
                <c:pt idx="4">
                  <c:v>42.66</c:v>
                </c:pt>
              </c:numCache>
            </c:numRef>
          </c:val>
          <c:extLst>
            <c:ext xmlns:c16="http://schemas.microsoft.com/office/drawing/2014/chart" uri="{C3380CC4-5D6E-409C-BE32-E72D297353CC}">
              <c16:uniqueId val="{00000000-0A9C-48B0-B945-5D8482082F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0A9C-48B0-B945-5D8482082F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76-49D8-9F1E-9CA1DED43E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2776-49D8-9F1E-9CA1DED43E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450.08</c:v>
                </c:pt>
                <c:pt idx="1">
                  <c:v>401.27</c:v>
                </c:pt>
                <c:pt idx="2">
                  <c:v>364.69</c:v>
                </c:pt>
                <c:pt idx="3">
                  <c:v>414.75</c:v>
                </c:pt>
                <c:pt idx="4">
                  <c:v>394.88</c:v>
                </c:pt>
              </c:numCache>
            </c:numRef>
          </c:val>
          <c:extLst>
            <c:ext xmlns:c16="http://schemas.microsoft.com/office/drawing/2014/chart" uri="{C3380CC4-5D6E-409C-BE32-E72D297353CC}">
              <c16:uniqueId val="{00000000-B889-43E3-A7FC-F6CB5808D5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889-43E3-A7FC-F6CB5808D5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658.4</c:v>
                </c:pt>
                <c:pt idx="1">
                  <c:v>744.55</c:v>
                </c:pt>
                <c:pt idx="2">
                  <c:v>639.87</c:v>
                </c:pt>
                <c:pt idx="3">
                  <c:v>715.96</c:v>
                </c:pt>
                <c:pt idx="4">
                  <c:v>627.49</c:v>
                </c:pt>
              </c:numCache>
            </c:numRef>
          </c:val>
          <c:extLst>
            <c:ext xmlns:c16="http://schemas.microsoft.com/office/drawing/2014/chart" uri="{C3380CC4-5D6E-409C-BE32-E72D297353CC}">
              <c16:uniqueId val="{00000000-CB19-48C3-A488-E68566350C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CB19-48C3-A488-E68566350C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79.52</c:v>
                </c:pt>
                <c:pt idx="1">
                  <c:v>68.900000000000006</c:v>
                </c:pt>
                <c:pt idx="2">
                  <c:v>80.03</c:v>
                </c:pt>
                <c:pt idx="3">
                  <c:v>69.52</c:v>
                </c:pt>
                <c:pt idx="4">
                  <c:v>80.19</c:v>
                </c:pt>
              </c:numCache>
            </c:numRef>
          </c:val>
          <c:extLst>
            <c:ext xmlns:c16="http://schemas.microsoft.com/office/drawing/2014/chart" uri="{C3380CC4-5D6E-409C-BE32-E72D297353CC}">
              <c16:uniqueId val="{00000000-2B9B-4CFF-8295-D13345D98B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B9B-4CFF-8295-D13345D98B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197.67</c:v>
                </c:pt>
                <c:pt idx="1">
                  <c:v>197.97</c:v>
                </c:pt>
                <c:pt idx="2">
                  <c:v>196.44</c:v>
                </c:pt>
                <c:pt idx="3">
                  <c:v>195.95</c:v>
                </c:pt>
                <c:pt idx="4">
                  <c:v>197.15</c:v>
                </c:pt>
              </c:numCache>
            </c:numRef>
          </c:val>
          <c:extLst>
            <c:ext xmlns:c16="http://schemas.microsoft.com/office/drawing/2014/chart" uri="{C3380CC4-5D6E-409C-BE32-E72D297353CC}">
              <c16:uniqueId val="{00000000-920A-40BF-951F-6C52B50574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20A-40BF-951F-6C52B50574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宇佐市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52745</v>
      </c>
      <c r="AM8" s="58"/>
      <c r="AN8" s="58"/>
      <c r="AO8" s="58"/>
      <c r="AP8" s="58"/>
      <c r="AQ8" s="58"/>
      <c r="AR8" s="58"/>
      <c r="AS8" s="58"/>
      <c r="AT8" s="55">
        <f>データ!$S$6</f>
        <v>439.05</v>
      </c>
      <c r="AU8" s="56"/>
      <c r="AV8" s="56"/>
      <c r="AW8" s="56"/>
      <c r="AX8" s="56"/>
      <c r="AY8" s="56"/>
      <c r="AZ8" s="56"/>
      <c r="BA8" s="56"/>
      <c r="BB8" s="45">
        <f>データ!$T$6</f>
        <v>120.13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62.07</v>
      </c>
      <c r="J10" s="56"/>
      <c r="K10" s="56"/>
      <c r="L10" s="56"/>
      <c r="M10" s="56"/>
      <c r="N10" s="56"/>
      <c r="O10" s="57"/>
      <c r="P10" s="45">
        <f>データ!$P$6</f>
        <v>72.510000000000005</v>
      </c>
      <c r="Q10" s="45"/>
      <c r="R10" s="45"/>
      <c r="S10" s="45"/>
      <c r="T10" s="45"/>
      <c r="U10" s="45"/>
      <c r="V10" s="45"/>
      <c r="W10" s="58">
        <f>データ!$Q$6</f>
        <v>3180</v>
      </c>
      <c r="X10" s="58"/>
      <c r="Y10" s="58"/>
      <c r="Z10" s="58"/>
      <c r="AA10" s="58"/>
      <c r="AB10" s="58"/>
      <c r="AC10" s="58"/>
      <c r="AD10" s="2"/>
      <c r="AE10" s="2"/>
      <c r="AF10" s="2"/>
      <c r="AG10" s="2"/>
      <c r="AH10" s="2"/>
      <c r="AI10" s="2"/>
      <c r="AJ10" s="2"/>
      <c r="AK10" s="2"/>
      <c r="AL10" s="58">
        <f>データ!$U$6</f>
        <v>37893</v>
      </c>
      <c r="AM10" s="58"/>
      <c r="AN10" s="58"/>
      <c r="AO10" s="58"/>
      <c r="AP10" s="58"/>
      <c r="AQ10" s="58"/>
      <c r="AR10" s="58"/>
      <c r="AS10" s="58"/>
      <c r="AT10" s="55">
        <f>データ!$V$6</f>
        <v>145</v>
      </c>
      <c r="AU10" s="56"/>
      <c r="AV10" s="56"/>
      <c r="AW10" s="56"/>
      <c r="AX10" s="56"/>
      <c r="AY10" s="56"/>
      <c r="AZ10" s="56"/>
      <c r="BA10" s="56"/>
      <c r="BB10" s="45">
        <f>データ!$W$6</f>
        <v>261.33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vp9aUASi3EObbQUk+O7pv1MOH97MUnCiFDU23RcovChadP5dan8ytwaQy5KjC1JVPrmBFMTHktzBOJSKgU/ew==" saltValue="UsUW9Mbk2RLCkjxbMNPF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442119</v>
      </c>
      <c r="D6" s="20">
        <f t="shared" si="3"/>
        <v>46</v>
      </c>
      <c r="E6" s="20">
        <f t="shared" si="3"/>
        <v>1</v>
      </c>
      <c r="F6" s="20">
        <f t="shared" si="3"/>
        <v>0</v>
      </c>
      <c r="G6" s="20">
        <f t="shared" si="3"/>
        <v>1</v>
      </c>
      <c r="H6" s="20" t="str">
        <f t="shared" si="3"/>
        <v>大分県　宇佐市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62.07</v>
      </c>
      <c r="P6" s="21">
        <f t="shared" si="3"/>
        <v>72.510000000000005</v>
      </c>
      <c r="Q6" s="21">
        <f t="shared" si="3"/>
        <v>3180</v>
      </c>
      <c r="R6" s="21">
        <f t="shared" si="3"/>
        <v>52745</v>
      </c>
      <c r="S6" s="21">
        <f t="shared" si="3"/>
        <v>439.05</v>
      </c>
      <c r="T6" s="21">
        <f t="shared" si="3"/>
        <v>120.13</v>
      </c>
      <c r="U6" s="21">
        <f t="shared" si="3"/>
        <v>37893</v>
      </c>
      <c r="V6" s="21">
        <f t="shared" si="3"/>
        <v>145</v>
      </c>
      <c r="W6" s="21">
        <f t="shared" si="3"/>
        <v>261.33</v>
      </c>
      <c r="X6" s="22">
        <f>IF(X7="",NA(),X7)</f>
        <v>100.83</v>
      </c>
      <c r="Y6" s="22">
        <f t="shared" ref="Y6:AG6" si="4">IF(Y7="",NA(),Y7)</f>
        <v>100.77</v>
      </c>
      <c r="Z6" s="22">
        <f t="shared" si="4"/>
        <v>101.46</v>
      </c>
      <c r="AA6" s="22">
        <f t="shared" si="4"/>
        <v>102.24</v>
      </c>
      <c r="AB6" s="22">
        <f t="shared" si="4"/>
        <v>100.6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450.08</v>
      </c>
      <c r="AU6" s="22">
        <f t="shared" ref="AU6:BC6" si="6">IF(AU7="",NA(),AU7)</f>
        <v>401.27</v>
      </c>
      <c r="AV6" s="22">
        <f t="shared" si="6"/>
        <v>364.69</v>
      </c>
      <c r="AW6" s="22">
        <f t="shared" si="6"/>
        <v>414.75</v>
      </c>
      <c r="AX6" s="22">
        <f t="shared" si="6"/>
        <v>394.88</v>
      </c>
      <c r="AY6" s="22">
        <f t="shared" si="6"/>
        <v>365.18</v>
      </c>
      <c r="AZ6" s="22">
        <f t="shared" si="6"/>
        <v>327.77</v>
      </c>
      <c r="BA6" s="22">
        <f t="shared" si="6"/>
        <v>338.02</v>
      </c>
      <c r="BB6" s="22">
        <f t="shared" si="6"/>
        <v>345.94</v>
      </c>
      <c r="BC6" s="22">
        <f t="shared" si="6"/>
        <v>329.7</v>
      </c>
      <c r="BD6" s="21" t="str">
        <f>IF(BD7="","",IF(BD7="-","【-】","【"&amp;SUBSTITUTE(TEXT(BD7,"#,##0.00"),"-","△")&amp;"】"))</f>
        <v>【243.36】</v>
      </c>
      <c r="BE6" s="22">
        <f>IF(BE7="",NA(),BE7)</f>
        <v>658.4</v>
      </c>
      <c r="BF6" s="22">
        <f t="shared" ref="BF6:BN6" si="7">IF(BF7="",NA(),BF7)</f>
        <v>744.55</v>
      </c>
      <c r="BG6" s="22">
        <f t="shared" si="7"/>
        <v>639.87</v>
      </c>
      <c r="BH6" s="22">
        <f t="shared" si="7"/>
        <v>715.96</v>
      </c>
      <c r="BI6" s="22">
        <f t="shared" si="7"/>
        <v>627.49</v>
      </c>
      <c r="BJ6" s="22">
        <f t="shared" si="7"/>
        <v>371.65</v>
      </c>
      <c r="BK6" s="22">
        <f t="shared" si="7"/>
        <v>397.1</v>
      </c>
      <c r="BL6" s="22">
        <f t="shared" si="7"/>
        <v>379.91</v>
      </c>
      <c r="BM6" s="22">
        <f t="shared" si="7"/>
        <v>386.61</v>
      </c>
      <c r="BN6" s="22">
        <f t="shared" si="7"/>
        <v>381.56</v>
      </c>
      <c r="BO6" s="21" t="str">
        <f>IF(BO7="","",IF(BO7="-","【-】","【"&amp;SUBSTITUTE(TEXT(BO7,"#,##0.00"),"-","△")&amp;"】"))</f>
        <v>【265.93】</v>
      </c>
      <c r="BP6" s="22">
        <f>IF(BP7="",NA(),BP7)</f>
        <v>79.52</v>
      </c>
      <c r="BQ6" s="22">
        <f t="shared" ref="BQ6:BY6" si="8">IF(BQ7="",NA(),BQ7)</f>
        <v>68.900000000000006</v>
      </c>
      <c r="BR6" s="22">
        <f t="shared" si="8"/>
        <v>80.03</v>
      </c>
      <c r="BS6" s="22">
        <f t="shared" si="8"/>
        <v>69.52</v>
      </c>
      <c r="BT6" s="22">
        <f t="shared" si="8"/>
        <v>80.19</v>
      </c>
      <c r="BU6" s="22">
        <f t="shared" si="8"/>
        <v>98.77</v>
      </c>
      <c r="BV6" s="22">
        <f t="shared" si="8"/>
        <v>95.79</v>
      </c>
      <c r="BW6" s="22">
        <f t="shared" si="8"/>
        <v>98.3</v>
      </c>
      <c r="BX6" s="22">
        <f t="shared" si="8"/>
        <v>93.82</v>
      </c>
      <c r="BY6" s="22">
        <f t="shared" si="8"/>
        <v>95.04</v>
      </c>
      <c r="BZ6" s="21" t="str">
        <f>IF(BZ7="","",IF(BZ7="-","【-】","【"&amp;SUBSTITUTE(TEXT(BZ7,"#,##0.00"),"-","△")&amp;"】"))</f>
        <v>【97.82】</v>
      </c>
      <c r="CA6" s="22">
        <f>IF(CA7="",NA(),CA7)</f>
        <v>197.67</v>
      </c>
      <c r="CB6" s="22">
        <f t="shared" ref="CB6:CJ6" si="9">IF(CB7="",NA(),CB7)</f>
        <v>197.97</v>
      </c>
      <c r="CC6" s="22">
        <f t="shared" si="9"/>
        <v>196.44</v>
      </c>
      <c r="CD6" s="22">
        <f t="shared" si="9"/>
        <v>195.95</v>
      </c>
      <c r="CE6" s="22">
        <f t="shared" si="9"/>
        <v>197.15</v>
      </c>
      <c r="CF6" s="22">
        <f t="shared" si="9"/>
        <v>173.67</v>
      </c>
      <c r="CG6" s="22">
        <f t="shared" si="9"/>
        <v>171.13</v>
      </c>
      <c r="CH6" s="22">
        <f t="shared" si="9"/>
        <v>173.7</v>
      </c>
      <c r="CI6" s="22">
        <f t="shared" si="9"/>
        <v>178.94</v>
      </c>
      <c r="CJ6" s="22">
        <f t="shared" si="9"/>
        <v>180.19</v>
      </c>
      <c r="CK6" s="21" t="str">
        <f>IF(CK7="","",IF(CK7="-","【-】","【"&amp;SUBSTITUTE(TEXT(CK7,"#,##0.00"),"-","△")&amp;"】"))</f>
        <v>【177.56】</v>
      </c>
      <c r="CL6" s="22">
        <f>IF(CL7="",NA(),CL7)</f>
        <v>67.849999999999994</v>
      </c>
      <c r="CM6" s="22">
        <f t="shared" ref="CM6:CU6" si="10">IF(CM7="",NA(),CM7)</f>
        <v>69.319999999999993</v>
      </c>
      <c r="CN6" s="22">
        <f t="shared" si="10"/>
        <v>68.98</v>
      </c>
      <c r="CO6" s="22">
        <f t="shared" si="10"/>
        <v>69.760000000000005</v>
      </c>
      <c r="CP6" s="22">
        <f t="shared" si="10"/>
        <v>70.900000000000006</v>
      </c>
      <c r="CQ6" s="22">
        <f t="shared" si="10"/>
        <v>59.67</v>
      </c>
      <c r="CR6" s="22">
        <f t="shared" si="10"/>
        <v>60.12</v>
      </c>
      <c r="CS6" s="22">
        <f t="shared" si="10"/>
        <v>60.34</v>
      </c>
      <c r="CT6" s="22">
        <f t="shared" si="10"/>
        <v>59.54</v>
      </c>
      <c r="CU6" s="22">
        <f t="shared" si="10"/>
        <v>59.26</v>
      </c>
      <c r="CV6" s="21" t="str">
        <f>IF(CV7="","",IF(CV7="-","【-】","【"&amp;SUBSTITUTE(TEXT(CV7,"#,##0.00"),"-","△")&amp;"】"))</f>
        <v>【59.81】</v>
      </c>
      <c r="CW6" s="22">
        <f>IF(CW7="",NA(),CW7)</f>
        <v>79.650000000000006</v>
      </c>
      <c r="CX6" s="22">
        <f t="shared" ref="CX6:DF6" si="11">IF(CX7="",NA(),CX7)</f>
        <v>79.430000000000007</v>
      </c>
      <c r="CY6" s="22">
        <f t="shared" si="11"/>
        <v>79.069999999999993</v>
      </c>
      <c r="CZ6" s="22">
        <f t="shared" si="11"/>
        <v>79.14</v>
      </c>
      <c r="DA6" s="22">
        <f t="shared" si="11"/>
        <v>76</v>
      </c>
      <c r="DB6" s="22">
        <f t="shared" si="11"/>
        <v>84.6</v>
      </c>
      <c r="DC6" s="22">
        <f t="shared" si="11"/>
        <v>84.24</v>
      </c>
      <c r="DD6" s="22">
        <f t="shared" si="11"/>
        <v>84.19</v>
      </c>
      <c r="DE6" s="22">
        <f t="shared" si="11"/>
        <v>83.93</v>
      </c>
      <c r="DF6" s="22">
        <f t="shared" si="11"/>
        <v>83.84</v>
      </c>
      <c r="DG6" s="21" t="str">
        <f>IF(DG7="","",IF(DG7="-","【-】","【"&amp;SUBSTITUTE(TEXT(DG7,"#,##0.00"),"-","△")&amp;"】"))</f>
        <v>【89.42】</v>
      </c>
      <c r="DH6" s="22">
        <f>IF(DH7="",NA(),DH7)</f>
        <v>39.99</v>
      </c>
      <c r="DI6" s="22">
        <f t="shared" ref="DI6:DQ6" si="12">IF(DI7="",NA(),DI7)</f>
        <v>41.6</v>
      </c>
      <c r="DJ6" s="22">
        <f t="shared" si="12"/>
        <v>43.42</v>
      </c>
      <c r="DK6" s="22">
        <f t="shared" si="12"/>
        <v>45.14</v>
      </c>
      <c r="DL6" s="22">
        <f t="shared" si="12"/>
        <v>46.62</v>
      </c>
      <c r="DM6" s="22">
        <f t="shared" si="12"/>
        <v>48.17</v>
      </c>
      <c r="DN6" s="22">
        <f t="shared" si="12"/>
        <v>48.83</v>
      </c>
      <c r="DO6" s="22">
        <f t="shared" si="12"/>
        <v>49.96</v>
      </c>
      <c r="DP6" s="22">
        <f t="shared" si="12"/>
        <v>50.82</v>
      </c>
      <c r="DQ6" s="22">
        <f t="shared" si="12"/>
        <v>51.82</v>
      </c>
      <c r="DR6" s="21" t="str">
        <f>IF(DR7="","",IF(DR7="-","【-】","【"&amp;SUBSTITUTE(TEXT(DR7,"#,##0.00"),"-","△")&amp;"】"))</f>
        <v>【52.02】</v>
      </c>
      <c r="DS6" s="22">
        <f>IF(DS7="",NA(),DS7)</f>
        <v>35.159999999999997</v>
      </c>
      <c r="DT6" s="22">
        <f t="shared" ref="DT6:EB6" si="13">IF(DT7="",NA(),DT7)</f>
        <v>34.799999999999997</v>
      </c>
      <c r="DU6" s="22">
        <f t="shared" si="13"/>
        <v>34.74</v>
      </c>
      <c r="DV6" s="22">
        <f t="shared" si="13"/>
        <v>39.85</v>
      </c>
      <c r="DW6" s="22">
        <f t="shared" si="13"/>
        <v>42.66</v>
      </c>
      <c r="DX6" s="22">
        <f t="shared" si="13"/>
        <v>17.12</v>
      </c>
      <c r="DY6" s="22">
        <f t="shared" si="13"/>
        <v>18.18</v>
      </c>
      <c r="DZ6" s="22">
        <f t="shared" si="13"/>
        <v>19.32</v>
      </c>
      <c r="EA6" s="22">
        <f t="shared" si="13"/>
        <v>21.16</v>
      </c>
      <c r="EB6" s="22">
        <f t="shared" si="13"/>
        <v>22.72</v>
      </c>
      <c r="EC6" s="21" t="str">
        <f>IF(EC7="","",IF(EC7="-","【-】","【"&amp;SUBSTITUTE(TEXT(EC7,"#,##0.00"),"-","△")&amp;"】"))</f>
        <v>【25.37】</v>
      </c>
      <c r="ED6" s="22">
        <f>IF(ED7="",NA(),ED7)</f>
        <v>0.8</v>
      </c>
      <c r="EE6" s="22">
        <f t="shared" ref="EE6:EM6" si="14">IF(EE7="",NA(),EE7)</f>
        <v>0.22</v>
      </c>
      <c r="EF6" s="22">
        <f t="shared" si="14"/>
        <v>0.15</v>
      </c>
      <c r="EG6" s="22">
        <f t="shared" si="14"/>
        <v>0.4</v>
      </c>
      <c r="EH6" s="22">
        <f t="shared" si="14"/>
        <v>0.51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442119</v>
      </c>
      <c r="D7" s="24">
        <v>46</v>
      </c>
      <c r="E7" s="24">
        <v>1</v>
      </c>
      <c r="F7" s="24">
        <v>0</v>
      </c>
      <c r="G7" s="24">
        <v>1</v>
      </c>
      <c r="H7" s="24" t="s">
        <v>93</v>
      </c>
      <c r="I7" s="24" t="s">
        <v>94</v>
      </c>
      <c r="J7" s="24" t="s">
        <v>95</v>
      </c>
      <c r="K7" s="24" t="s">
        <v>96</v>
      </c>
      <c r="L7" s="24" t="s">
        <v>97</v>
      </c>
      <c r="M7" s="24" t="s">
        <v>98</v>
      </c>
      <c r="N7" s="25" t="s">
        <v>99</v>
      </c>
      <c r="O7" s="25">
        <v>62.07</v>
      </c>
      <c r="P7" s="25">
        <v>72.510000000000005</v>
      </c>
      <c r="Q7" s="25">
        <v>3180</v>
      </c>
      <c r="R7" s="25">
        <v>52745</v>
      </c>
      <c r="S7" s="25">
        <v>439.05</v>
      </c>
      <c r="T7" s="25">
        <v>120.13</v>
      </c>
      <c r="U7" s="25">
        <v>37893</v>
      </c>
      <c r="V7" s="25">
        <v>145</v>
      </c>
      <c r="W7" s="25">
        <v>261.33</v>
      </c>
      <c r="X7" s="25">
        <v>100.83</v>
      </c>
      <c r="Y7" s="25">
        <v>100.77</v>
      </c>
      <c r="Z7" s="25">
        <v>101.46</v>
      </c>
      <c r="AA7" s="25">
        <v>102.24</v>
      </c>
      <c r="AB7" s="25">
        <v>100.6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450.08</v>
      </c>
      <c r="AU7" s="25">
        <v>401.27</v>
      </c>
      <c r="AV7" s="25">
        <v>364.69</v>
      </c>
      <c r="AW7" s="25">
        <v>414.75</v>
      </c>
      <c r="AX7" s="25">
        <v>394.88</v>
      </c>
      <c r="AY7" s="25">
        <v>365.18</v>
      </c>
      <c r="AZ7" s="25">
        <v>327.77</v>
      </c>
      <c r="BA7" s="25">
        <v>338.02</v>
      </c>
      <c r="BB7" s="25">
        <v>345.94</v>
      </c>
      <c r="BC7" s="25">
        <v>329.7</v>
      </c>
      <c r="BD7" s="25">
        <v>243.36</v>
      </c>
      <c r="BE7" s="25">
        <v>658.4</v>
      </c>
      <c r="BF7" s="25">
        <v>744.55</v>
      </c>
      <c r="BG7" s="25">
        <v>639.87</v>
      </c>
      <c r="BH7" s="25">
        <v>715.96</v>
      </c>
      <c r="BI7" s="25">
        <v>627.49</v>
      </c>
      <c r="BJ7" s="25">
        <v>371.65</v>
      </c>
      <c r="BK7" s="25">
        <v>397.1</v>
      </c>
      <c r="BL7" s="25">
        <v>379.91</v>
      </c>
      <c r="BM7" s="25">
        <v>386.61</v>
      </c>
      <c r="BN7" s="25">
        <v>381.56</v>
      </c>
      <c r="BO7" s="25">
        <v>265.93</v>
      </c>
      <c r="BP7" s="25">
        <v>79.52</v>
      </c>
      <c r="BQ7" s="25">
        <v>68.900000000000006</v>
      </c>
      <c r="BR7" s="25">
        <v>80.03</v>
      </c>
      <c r="BS7" s="25">
        <v>69.52</v>
      </c>
      <c r="BT7" s="25">
        <v>80.19</v>
      </c>
      <c r="BU7" s="25">
        <v>98.77</v>
      </c>
      <c r="BV7" s="25">
        <v>95.79</v>
      </c>
      <c r="BW7" s="25">
        <v>98.3</v>
      </c>
      <c r="BX7" s="25">
        <v>93.82</v>
      </c>
      <c r="BY7" s="25">
        <v>95.04</v>
      </c>
      <c r="BZ7" s="25">
        <v>97.82</v>
      </c>
      <c r="CA7" s="25">
        <v>197.67</v>
      </c>
      <c r="CB7" s="25">
        <v>197.97</v>
      </c>
      <c r="CC7" s="25">
        <v>196.44</v>
      </c>
      <c r="CD7" s="25">
        <v>195.95</v>
      </c>
      <c r="CE7" s="25">
        <v>197.15</v>
      </c>
      <c r="CF7" s="25">
        <v>173.67</v>
      </c>
      <c r="CG7" s="25">
        <v>171.13</v>
      </c>
      <c r="CH7" s="25">
        <v>173.7</v>
      </c>
      <c r="CI7" s="25">
        <v>178.94</v>
      </c>
      <c r="CJ7" s="25">
        <v>180.19</v>
      </c>
      <c r="CK7" s="25">
        <v>177.56</v>
      </c>
      <c r="CL7" s="25">
        <v>67.849999999999994</v>
      </c>
      <c r="CM7" s="25">
        <v>69.319999999999993</v>
      </c>
      <c r="CN7" s="25">
        <v>68.98</v>
      </c>
      <c r="CO7" s="25">
        <v>69.760000000000005</v>
      </c>
      <c r="CP7" s="25">
        <v>70.900000000000006</v>
      </c>
      <c r="CQ7" s="25">
        <v>59.67</v>
      </c>
      <c r="CR7" s="25">
        <v>60.12</v>
      </c>
      <c r="CS7" s="25">
        <v>60.34</v>
      </c>
      <c r="CT7" s="25">
        <v>59.54</v>
      </c>
      <c r="CU7" s="25">
        <v>59.26</v>
      </c>
      <c r="CV7" s="25">
        <v>59.81</v>
      </c>
      <c r="CW7" s="25">
        <v>79.650000000000006</v>
      </c>
      <c r="CX7" s="25">
        <v>79.430000000000007</v>
      </c>
      <c r="CY7" s="25">
        <v>79.069999999999993</v>
      </c>
      <c r="CZ7" s="25">
        <v>79.14</v>
      </c>
      <c r="DA7" s="25">
        <v>76</v>
      </c>
      <c r="DB7" s="25">
        <v>84.6</v>
      </c>
      <c r="DC7" s="25">
        <v>84.24</v>
      </c>
      <c r="DD7" s="25">
        <v>84.19</v>
      </c>
      <c r="DE7" s="25">
        <v>83.93</v>
      </c>
      <c r="DF7" s="25">
        <v>83.84</v>
      </c>
      <c r="DG7" s="25">
        <v>89.42</v>
      </c>
      <c r="DH7" s="25">
        <v>39.99</v>
      </c>
      <c r="DI7" s="25">
        <v>41.6</v>
      </c>
      <c r="DJ7" s="25">
        <v>43.42</v>
      </c>
      <c r="DK7" s="25">
        <v>45.14</v>
      </c>
      <c r="DL7" s="25">
        <v>46.62</v>
      </c>
      <c r="DM7" s="25">
        <v>48.17</v>
      </c>
      <c r="DN7" s="25">
        <v>48.83</v>
      </c>
      <c r="DO7" s="25">
        <v>49.96</v>
      </c>
      <c r="DP7" s="25">
        <v>50.82</v>
      </c>
      <c r="DQ7" s="25">
        <v>51.82</v>
      </c>
      <c r="DR7" s="25">
        <v>52.02</v>
      </c>
      <c r="DS7" s="25">
        <v>35.159999999999997</v>
      </c>
      <c r="DT7" s="25">
        <v>34.799999999999997</v>
      </c>
      <c r="DU7" s="25">
        <v>34.74</v>
      </c>
      <c r="DV7" s="25">
        <v>39.85</v>
      </c>
      <c r="DW7" s="25">
        <v>42.66</v>
      </c>
      <c r="DX7" s="25">
        <v>17.12</v>
      </c>
      <c r="DY7" s="25">
        <v>18.18</v>
      </c>
      <c r="DZ7" s="25">
        <v>19.32</v>
      </c>
      <c r="EA7" s="25">
        <v>21.16</v>
      </c>
      <c r="EB7" s="25">
        <v>22.72</v>
      </c>
      <c r="EC7" s="25">
        <v>25.37</v>
      </c>
      <c r="ED7" s="25">
        <v>0.8</v>
      </c>
      <c r="EE7" s="25">
        <v>0.22</v>
      </c>
      <c r="EF7" s="25">
        <v>0.15</v>
      </c>
      <c r="EG7" s="25">
        <v>0.4</v>
      </c>
      <c r="EH7" s="25">
        <v>0.51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2025-02-18T02:45:50Z</cp:lastPrinted>
  <dcterms:created xsi:type="dcterms:W3CDTF">2025-01-24T06:55:56Z</dcterms:created>
  <dcterms:modified xsi:type="dcterms:W3CDTF">2025-02-18T02:45:56Z</dcterms:modified>
  <cp:category/>
</cp:coreProperties>
</file>