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08 竹田市\"/>
    </mc:Choice>
  </mc:AlternateContent>
  <xr:revisionPtr revIDLastSave="0" documentId="13_ncr:1_{40724A17-4D3D-4A72-98EF-C1A095874BC0}" xr6:coauthVersionLast="47" xr6:coauthVersionMax="47" xr10:uidLastSave="{00000000-0000-0000-0000-000000000000}"/>
  <workbookProtection workbookAlgorithmName="SHA-512" workbookHashValue="5pSfBxGHMAmUMtoxPuIS+dTNQIoICPdo1uNnuvYz1QO9o5btnleQI+WG103/Wm4sQJxkwBYdaDVCKu1TUjKNRg==" workbookSaltValue="ge3X+aAj6BH2k6BF+kkEhA==" workbookSpinCount="100000" lockStructure="1"/>
  <bookViews>
    <workbookView xWindow="28680" yWindow="-930" windowWidth="29040" windowHeight="1572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E7" i="5" l="1"/>
  <c r="ED7" i="5"/>
  <c r="EC7" i="5"/>
  <c r="LJ78" i="4" s="1"/>
  <c r="EB7" i="5"/>
  <c r="KV78" i="4" s="1"/>
  <c r="EA7" i="5"/>
  <c r="DZ7" i="5"/>
  <c r="DY7" i="5"/>
  <c r="DX7" i="5"/>
  <c r="LJ77" i="4" s="1"/>
  <c r="DW7" i="5"/>
  <c r="KV77" i="4" s="1"/>
  <c r="DV7" i="5"/>
  <c r="DJ7" i="5"/>
  <c r="DI7" i="5"/>
  <c r="CV7" i="5"/>
  <c r="CU7" i="5"/>
  <c r="LX54" i="4" s="1"/>
  <c r="CT7" i="5"/>
  <c r="LJ54" i="4" s="1"/>
  <c r="CS7" i="5"/>
  <c r="KV54" i="4" s="1"/>
  <c r="CR7" i="5"/>
  <c r="CQ7" i="5"/>
  <c r="CP7" i="5"/>
  <c r="CO7" i="5"/>
  <c r="LJ53" i="4" s="1"/>
  <c r="CN7" i="5"/>
  <c r="KV53" i="4" s="1"/>
  <c r="CM7" i="5"/>
  <c r="CK7" i="5"/>
  <c r="CJ7" i="5"/>
  <c r="IJ54" i="4" s="1"/>
  <c r="CI7" i="5"/>
  <c r="HV54" i="4" s="1"/>
  <c r="CH7" i="5"/>
  <c r="CG7" i="5"/>
  <c r="GT54" i="4" s="1"/>
  <c r="CF7" i="5"/>
  <c r="IX53" i="4" s="1"/>
  <c r="CE7" i="5"/>
  <c r="IJ53" i="4" s="1"/>
  <c r="CD7" i="5"/>
  <c r="CC7" i="5"/>
  <c r="CB7" i="5"/>
  <c r="BZ7" i="5"/>
  <c r="FJ54" i="4" s="1"/>
  <c r="BY7" i="5"/>
  <c r="BX7" i="5"/>
  <c r="BW7" i="5"/>
  <c r="BV7" i="5"/>
  <c r="DF54" i="4" s="1"/>
  <c r="BU7" i="5"/>
  <c r="FJ53" i="4" s="1"/>
  <c r="BT7" i="5"/>
  <c r="EV53" i="4" s="1"/>
  <c r="BS7" i="5"/>
  <c r="EH53" i="4" s="1"/>
  <c r="BR7" i="5"/>
  <c r="BQ7" i="5"/>
  <c r="DF53" i="4" s="1"/>
  <c r="BO7" i="5"/>
  <c r="BV54" i="4" s="1"/>
  <c r="BN7" i="5"/>
  <c r="BH54" i="4" s="1"/>
  <c r="BM7" i="5"/>
  <c r="BL7" i="5"/>
  <c r="BK7" i="5"/>
  <c r="R54" i="4" s="1"/>
  <c r="BJ7" i="5"/>
  <c r="BV53" i="4" s="1"/>
  <c r="BI7" i="5"/>
  <c r="BH53" i="4" s="1"/>
  <c r="BH7" i="5"/>
  <c r="BG7" i="5"/>
  <c r="AF53" i="4" s="1"/>
  <c r="BF7" i="5"/>
  <c r="R53" i="4" s="1"/>
  <c r="BD7" i="5"/>
  <c r="BC7" i="5"/>
  <c r="IJ32" i="4" s="1"/>
  <c r="BB7" i="5"/>
  <c r="HV32" i="4" s="1"/>
  <c r="BA7" i="5"/>
  <c r="HH32" i="4" s="1"/>
  <c r="AZ7" i="5"/>
  <c r="AY7" i="5"/>
  <c r="IX31" i="4" s="1"/>
  <c r="AX7" i="5"/>
  <c r="IJ31" i="4" s="1"/>
  <c r="AW7" i="5"/>
  <c r="HV31" i="4" s="1"/>
  <c r="AV7" i="5"/>
  <c r="HH31" i="4" s="1"/>
  <c r="AU7" i="5"/>
  <c r="AS7" i="5"/>
  <c r="AR7" i="5"/>
  <c r="EV32" i="4" s="1"/>
  <c r="AQ7" i="5"/>
  <c r="EH32" i="4" s="1"/>
  <c r="AP7" i="5"/>
  <c r="AO7" i="5"/>
  <c r="DF32" i="4" s="1"/>
  <c r="AN7" i="5"/>
  <c r="FJ31" i="4" s="1"/>
  <c r="AM7" i="5"/>
  <c r="AL7" i="5"/>
  <c r="AK7" i="5"/>
  <c r="AJ7" i="5"/>
  <c r="DF31" i="4" s="1"/>
  <c r="AH7" i="5"/>
  <c r="BV32" i="4" s="1"/>
  <c r="AG7" i="5"/>
  <c r="AF7" i="5"/>
  <c r="AE7" i="5"/>
  <c r="AD7" i="5"/>
  <c r="R32" i="4" s="1"/>
  <c r="AC7" i="5"/>
  <c r="AB7" i="5"/>
  <c r="BH31" i="4" s="1"/>
  <c r="AA7" i="5"/>
  <c r="AT31" i="4" s="1"/>
  <c r="Z7" i="5"/>
  <c r="AF31" i="4" s="1"/>
  <c r="Y7" i="5"/>
  <c r="X7" i="5"/>
  <c r="W7" i="5"/>
  <c r="JV10" i="4" s="1"/>
  <c r="V7" i="5"/>
  <c r="IC10" i="4" s="1"/>
  <c r="U7" i="5"/>
  <c r="T7" i="5"/>
  <c r="S7" i="5"/>
  <c r="IC8" i="4" s="1"/>
  <c r="R7" i="5"/>
  <c r="DU10" i="4" s="1"/>
  <c r="Q7" i="5"/>
  <c r="CF10" i="4" s="1"/>
  <c r="P7" i="5"/>
  <c r="AQ10" i="4" s="1"/>
  <c r="O7" i="5"/>
  <c r="B10" i="4" s="1"/>
  <c r="N7" i="5"/>
  <c r="FJ8" i="4" s="1"/>
  <c r="M7" i="5"/>
  <c r="L7" i="5"/>
  <c r="CF8" i="4" s="1"/>
  <c r="K7" i="5"/>
  <c r="AQ8" i="4" s="1"/>
  <c r="J7" i="5"/>
  <c r="B8" i="4" s="1"/>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H88" i="4" s="1"/>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B11" i="5" s="1"/>
  <c r="GT52" i="4"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F88" i="4"/>
  <c r="ML78" i="4"/>
  <c r="LX78" i="4"/>
  <c r="KH78" i="4"/>
  <c r="IX78" i="4"/>
  <c r="IJ78" i="4"/>
  <c r="HV78" i="4"/>
  <c r="HH78" i="4"/>
  <c r="GT78" i="4"/>
  <c r="BV78" i="4"/>
  <c r="BH78" i="4"/>
  <c r="AT78" i="4"/>
  <c r="AF78" i="4"/>
  <c r="R78" i="4"/>
  <c r="ML77" i="4"/>
  <c r="LX77" i="4"/>
  <c r="KH77" i="4"/>
  <c r="IX77" i="4"/>
  <c r="IJ77" i="4"/>
  <c r="HV77" i="4"/>
  <c r="HH77" i="4"/>
  <c r="GT77" i="4"/>
  <c r="BV77" i="4"/>
  <c r="BH77" i="4"/>
  <c r="AT77" i="4"/>
  <c r="AF77" i="4"/>
  <c r="R77" i="4"/>
  <c r="CU76" i="4"/>
  <c r="ML54" i="4"/>
  <c r="KH54" i="4"/>
  <c r="IX54" i="4"/>
  <c r="HH54" i="4"/>
  <c r="EV54" i="4"/>
  <c r="EH54" i="4"/>
  <c r="DT54" i="4"/>
  <c r="AT54" i="4"/>
  <c r="AF54" i="4"/>
  <c r="ML53" i="4"/>
  <c r="LX53" i="4"/>
  <c r="KH53" i="4"/>
  <c r="HV53" i="4"/>
  <c r="HH53" i="4"/>
  <c r="GT53" i="4"/>
  <c r="DT53" i="4"/>
  <c r="AT53" i="4"/>
  <c r="IX32" i="4"/>
  <c r="GT32" i="4"/>
  <c r="FJ32" i="4"/>
  <c r="DT32" i="4"/>
  <c r="BH32" i="4"/>
  <c r="AT32" i="4"/>
  <c r="AF32" i="4"/>
  <c r="GT31" i="4"/>
  <c r="EV31" i="4"/>
  <c r="EH31" i="4"/>
  <c r="DT31" i="4"/>
  <c r="BV31" i="4"/>
  <c r="R31" i="4"/>
  <c r="LO10" i="4"/>
  <c r="LO8" i="4"/>
  <c r="JV8" i="4"/>
  <c r="DU8" i="4"/>
  <c r="B6" i="4" l="1"/>
  <c r="R76" i="4"/>
  <c r="DF52" i="4"/>
  <c r="GT30" i="4"/>
  <c r="KH76" i="4"/>
  <c r="R52" i="4"/>
  <c r="DF30" i="4"/>
  <c r="GT76" i="4"/>
  <c r="KH52" i="4"/>
  <c r="R30" i="4"/>
  <c r="F11" i="5"/>
  <c r="M88" i="4"/>
  <c r="C11" i="5"/>
  <c r="D11" i="5"/>
  <c r="E11" i="5"/>
  <c r="BV76" i="4" l="1"/>
  <c r="FJ52" i="4"/>
  <c r="IX30" i="4"/>
  <c r="ML76" i="4"/>
  <c r="BV52" i="4"/>
  <c r="FJ30" i="4"/>
  <c r="IX76" i="4"/>
  <c r="ML52" i="4"/>
  <c r="BV30" i="4"/>
  <c r="IX52" i="4"/>
  <c r="HV76" i="4"/>
  <c r="LJ52" i="4"/>
  <c r="AT30" i="4"/>
  <c r="HV52" i="4"/>
  <c r="AT76" i="4"/>
  <c r="EH52" i="4"/>
  <c r="HV30" i="4"/>
  <c r="LJ76" i="4"/>
  <c r="AT52" i="4"/>
  <c r="EH30" i="4"/>
  <c r="KV76" i="4"/>
  <c r="AF52" i="4"/>
  <c r="DT30" i="4"/>
  <c r="HH76" i="4"/>
  <c r="KV52" i="4"/>
  <c r="AF30" i="4"/>
  <c r="HH52" i="4"/>
  <c r="AF76" i="4"/>
  <c r="HH30" i="4"/>
  <c r="DT52" i="4"/>
  <c r="LX76" i="4"/>
  <c r="IJ52" i="4"/>
  <c r="BH76" i="4"/>
  <c r="EV52" i="4"/>
  <c r="IJ30" i="4"/>
  <c r="BH52" i="4"/>
  <c r="EV30" i="4"/>
  <c r="IJ76" i="4"/>
  <c r="BH30" i="4"/>
  <c r="LX52" i="4"/>
</calcChain>
</file>

<file path=xl/sharedStrings.xml><?xml version="1.0" encoding="utf-8"?>
<sst xmlns="http://schemas.openxmlformats.org/spreadsheetml/2006/main" count="301" uniqueCount="149">
  <si>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</si>
  <si>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</si>
  <si>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</si>
  <si>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</si>
  <si>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</si>
  <si>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</si>
  <si>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</si>
  <si>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</si>
  <si>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</si>
  <si>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</si>
  <si>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</si>
  <si>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</si>
  <si>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</si>
  <si>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</si>
  <si>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</si>
  <si>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</si>
  <si>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</si>
  <si>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</si>
  <si>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</si>
  <si>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</si>
  <si>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</si>
  <si>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</si>
  <si>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</si>
  <si>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</si>
  <si>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</si>
  <si>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</si>
  <si>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</si>
  <si>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</si>
  <si>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</si>
  <si>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</si>
  <si>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</si>
  <si>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</si>
  <si>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</si>
  <si>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</si>
  <si>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</si>
  <si>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</si>
  <si>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</si>
  <si>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</si>
  <si>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</si>
  <si>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</si>
  <si>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</si>
  <si>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</si>
  <si>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</si>
  <si>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</si>
  <si>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</si>
  <si>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</si>
  <si>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</si>
  <si>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</si>
  <si>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</si>
  <si>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</si>
  <si>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</si>
  <si>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</si>
  <si>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</si>
  <si>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</si>
  <si>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</si>
  <si>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</si>
  <si>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</si>
  <si>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</si>
  <si>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</si>
  <si>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</si>
  <si>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</si>
  <si>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</si>
  <si>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</si>
  <si>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</si>
  <si>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</si>
  <si>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</si>
  <si>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</si>
  <si>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</si>
  <si>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</si>
  <si>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</si>
  <si>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</si>
  <si>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</si>
  <si>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</si>
  <si>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</si>
  <si>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</si>
  <si>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</si>
  <si>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</si>
  <si>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</si>
  <si>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</si>
  <si>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</si>
  <si>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</si>
  <si>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</si>
  <si>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</si>
  <si>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</si>
  <si>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</si>
  <si>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</si>
  <si>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</si>
  <si>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</si>
  <si>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</si>
  <si>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</si>
  <si>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</si>
  <si>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</si>
  <si>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</si>
  <si>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</si>
  <si>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</si>
  <si>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</si>
  <si>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</si>
  <si>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</si>
  <si>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</si>
  <si>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</si>
  <si>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</si>
  <si>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</si>
  <si>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</si>
  <si>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</si>
  <si>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当該値(N-3)</t>
    <phoneticPr fontId="5"/>
  </si>
  <si>
    <t>当該値(N-2)</t>
    <phoneticPr fontId="5"/>
  </si>
  <si>
    <t>当該値(N-4)</t>
    <phoneticPr fontId="5"/>
  </si>
  <si>
    <t>当該値(N-1)</t>
    <phoneticPr fontId="5"/>
  </si>
  <si>
    <t>当該値(N)</t>
    <phoneticPr fontId="5"/>
  </si>
  <si>
    <t>当該値(N-4)</t>
    <phoneticPr fontId="5"/>
  </si>
  <si>
    <t>当該値(N-3)</t>
    <phoneticPr fontId="5"/>
  </si>
  <si>
    <t>当該値(N-1)</t>
    <phoneticPr fontId="5"/>
  </si>
  <si>
    <t>当該値(N-2)</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</si>
  <si>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</si>
  <si>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</si>
  <si>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</si>
  <si>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</si>
  <si>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</si>
  <si>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</si>
  <si>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</si>
  <si>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</si>
  <si>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</si>
  <si>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</si>
  <si>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</si>
  <si>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</si>
  <si>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</si>
  <si>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</si>
  <si>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</si>
  <si>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</si>
  <si>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大分県　竹田市</t>
  </si>
  <si>
    <t>久住高原荘</t>
  </si>
  <si>
    <t>法非適用</t>
  </si>
  <si>
    <t>観光施設事業</t>
  </si>
  <si>
    <t>休養宿泊施設</t>
  </si>
  <si>
    <t>Ａ２Ｂ２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</si>
  <si>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</si>
  <si>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</si>
  <si>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</si>
  <si>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</si>
  <si>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</si>
  <si>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</si>
  <si>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</si>
  <si>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</si>
  <si>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</si>
  <si>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</si>
  <si>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29年度で国民宿舎久住高原荘建築費の償還が完了しました。令和元年度に施設の長寿命化計画を策定したところ、維持補修にかかる経費が毎年7千万円程度見込まれることが判明しました。施設老朽化により施設維持費の負担が大きくなっています。令和3年度に温泉掘削工事が完了し、旧源泉と異なる泉質で高温の新源泉を確保しました。</t>
    <rPh sb="115" eb="117">
      <t>レイワ</t>
    </rPh>
    <phoneticPr fontId="5"/>
  </si>
  <si>
    <t>新指定管理者となり経営改善に努めていますが、コロナ禍の経営赤字が尾を引いており、依然として経営状況が厳しいため、売上を向上させ経費見直しを行い、黒字化を図る必要があります。
１. 個人予約とインターネット予約を強化
２. 国内営業活動の推進
３. インバウンドの推進
４. 宴会、会議、婚礼利用の促進
５. イベント利用の推進
６．イベントの企画・誘致
７. 関係団体を利用しての販促
８. 施設の管理
９. 人材の育成</t>
    <rPh sb="27" eb="29">
      <t>ケイエイ</t>
    </rPh>
    <rPh sb="29" eb="31">
      <t>アカジ</t>
    </rPh>
    <rPh sb="32" eb="33">
      <t>オ</t>
    </rPh>
    <rPh sb="34" eb="35">
      <t>ヒ</t>
    </rPh>
    <phoneticPr fontId="5"/>
  </si>
  <si>
    <t>平成29年度に国民宿舎久住高原荘建築費の償還が完了したため、他会計補助金比率は令和元年度までは平均値を下回る低い値でしたが、令和2年度の一時休館、令和3年度から利用料金制となり、繰入金のみの収支となったため、他会計補助金比率が平均値より大幅に増加しています。
令和3年度からは宿泊料金を値上げし、客単価は増加しました。利用客は徐々に戻っているものの、コロナ禍前より利用者が減少していることから、黒字化のためにはさらなる経営改善に向けた取組が必要です。令和3年度に温泉掘削工事が完了し、新源泉を確保することができました。燃油高騰により光熱費が上昇していますが、光熱費の改善が期待できます。</t>
    <rPh sb="0" eb="2">
      <t>ヘイセイ</t>
    </rPh>
    <rPh sb="4" eb="6">
      <t>ネンド</t>
    </rPh>
    <rPh sb="41" eb="43">
      <t>ガンネン</t>
    </rPh>
    <rPh sb="43" eb="44">
      <t>ド</t>
    </rPh>
    <rPh sb="47" eb="50">
      <t>ヘイキンチ</t>
    </rPh>
    <rPh sb="51" eb="53">
      <t>シタマワ</t>
    </rPh>
    <rPh sb="54" eb="55">
      <t>ヒク</t>
    </rPh>
    <rPh sb="56" eb="57">
      <t>アタイ</t>
    </rPh>
    <rPh sb="62" eb="64">
      <t>レイワ</t>
    </rPh>
    <rPh sb="65" eb="67">
      <t>ネンド</t>
    </rPh>
    <rPh sb="68" eb="70">
      <t>イチジ</t>
    </rPh>
    <rPh sb="70" eb="72">
      <t>キュウカン</t>
    </rPh>
    <rPh sb="95" eb="97">
      <t>シュウシ</t>
    </rPh>
    <rPh sb="113" eb="116">
      <t>ヘイキンチ</t>
    </rPh>
    <rPh sb="225" eb="227">
      <t>レイワ</t>
    </rPh>
    <rPh sb="228" eb="230">
      <t>ネンド</t>
    </rPh>
    <rPh sb="259" eb="261">
      <t>ネンユ</t>
    </rPh>
    <rPh sb="261" eb="263">
      <t>コウトウ</t>
    </rPh>
    <rPh sb="266" eb="269">
      <t>コウネツヒ</t>
    </rPh>
    <rPh sb="270" eb="272">
      <t>ジョウショウ</t>
    </rPh>
    <rPh sb="283" eb="285">
      <t>カイゼン</t>
    </rPh>
    <phoneticPr fontId="5"/>
  </si>
  <si>
    <t>宴会利用客数は減少しており、法事等の規模、数ともに減少傾向にあります。宿泊客数は平成29年度から韓国からのインバウンドの影響により訪日外国人客が増加していましたが、地政学的な要因により令和元年度以降は大幅に減少する結果となりました。さらに令和2年度以降は新型コロナウイルスの影響により、宿泊客・宴会利用客数が大幅に減少しましたが、徐々に客足が回復している傾向が見受けられます。令和5年度はシーズン中に台風等の悪天候が続いたことが原因で平均値を下回る結果となりました。
　久住高原荘の広大な敷地を活かした指定管理者によるイベントの開催、目玉となる施設の設置等の企画を実行し、利用客の増加・リピーターの獲得を目指します。</t>
    <rPh sb="165" eb="167">
      <t>ジョジョ</t>
    </rPh>
    <rPh sb="168" eb="170">
      <t>キャクアシ</t>
    </rPh>
    <rPh sb="188" eb="190">
      <t>レイワ</t>
    </rPh>
    <rPh sb="191" eb="193">
      <t>ネンド</t>
    </rPh>
    <rPh sb="198" eb="199">
      <t>チュウ</t>
    </rPh>
    <rPh sb="200" eb="202">
      <t>タイフウ</t>
    </rPh>
    <rPh sb="202" eb="203">
      <t>ナド</t>
    </rPh>
    <rPh sb="204" eb="207">
      <t>アクテンコウ</t>
    </rPh>
    <rPh sb="208" eb="209">
      <t>ツヅ</t>
    </rPh>
    <rPh sb="214" eb="216">
      <t>ゲンイン</t>
    </rPh>
    <rPh sb="217" eb="220">
      <t>ヘイキンチ</t>
    </rPh>
    <rPh sb="221" eb="223">
      <t>シタマワ</t>
    </rPh>
    <rPh sb="223" eb="225">
      <t>ケッカ</t>
    </rPh>
    <rPh sb="250" eb="252">
      <t>シテイ</t>
    </rPh>
    <rPh sb="252" eb="255">
      <t>カンリシャ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</si>
</sst>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2884</c:v>
                </c:pt>
                <c:pt idx="1">
                  <c:v>27644</c:v>
                </c:pt>
                <c:pt idx="2">
                  <c:v>3830</c:v>
                </c:pt>
                <c:pt idx="3">
                  <c:v>984</c:v>
                </c:pt>
                <c:pt idx="4">
                  <c:v>1125</c:v>
                </c:pt>
              </c:numCache>
            </c:numRef>
          </c:val>
          <c:extLst>
            <c:ext xmlns:c16="http://schemas.microsoft.com/office/drawing/2014/chart" uri="{C3380CC4-5D6E-409C-BE32-E72D297353CC}">
              <c16:uniqueId val="{00000000-AF5B-44AF-9DFB-E6458CEE0AC8}"/>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706</c:v>
                </c:pt>
                <c:pt idx="1">
                  <c:v>183723</c:v>
                </c:pt>
                <c:pt idx="2">
                  <c:v>12164</c:v>
                </c:pt>
                <c:pt idx="3">
                  <c:v>234734</c:v>
                </c:pt>
                <c:pt idx="4">
                  <c:v>209070</c:v>
                </c:pt>
              </c:numCache>
            </c:numRef>
          </c:val>
          <c:smooth val="0"/>
          <c:extLst>
            <c:ext xmlns:c16="http://schemas.microsoft.com/office/drawing/2014/chart" uri="{C3380CC4-5D6E-409C-BE32-E72D297353CC}">
              <c16:uniqueId val="{00000001-AF5B-44AF-9DFB-E6458CEE0AC8}"/>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17</c:v>
                </c:pt>
                <c:pt idx="1">
                  <c:v>62.1</c:v>
                </c:pt>
                <c:pt idx="2">
                  <c:v>100</c:v>
                </c:pt>
                <c:pt idx="3">
                  <c:v>100</c:v>
                </c:pt>
                <c:pt idx="4">
                  <c:v>100</c:v>
                </c:pt>
              </c:numCache>
            </c:numRef>
          </c:val>
          <c:extLst>
            <c:ext xmlns:c16="http://schemas.microsoft.com/office/drawing/2014/chart" uri="{C3380CC4-5D6E-409C-BE32-E72D297353CC}">
              <c16:uniqueId val="{00000000-D742-4B29-817D-14A104FD0F7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28.3</c:v>
                </c:pt>
                <c:pt idx="1">
                  <c:v>26</c:v>
                </c:pt>
                <c:pt idx="2">
                  <c:v>21.4</c:v>
                </c:pt>
                <c:pt idx="3">
                  <c:v>14.1</c:v>
                </c:pt>
                <c:pt idx="4">
                  <c:v>33.200000000000003</c:v>
                </c:pt>
              </c:numCache>
            </c:numRef>
          </c:val>
          <c:smooth val="0"/>
          <c:extLst>
            <c:ext xmlns:c16="http://schemas.microsoft.com/office/drawing/2014/chart" uri="{C3380CC4-5D6E-409C-BE32-E72D297353CC}">
              <c16:uniqueId val="{00000001-D742-4B29-817D-14A104FD0F7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A7B-4C88-8B49-FF99E1ED0B08}"/>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125.6</c:v>
                </c:pt>
                <c:pt idx="1">
                  <c:v>78.7</c:v>
                </c:pt>
                <c:pt idx="2">
                  <c:v>77.2</c:v>
                </c:pt>
                <c:pt idx="3">
                  <c:v>159.1</c:v>
                </c:pt>
                <c:pt idx="4">
                  <c:v>178.6</c:v>
                </c:pt>
              </c:numCache>
            </c:numRef>
          </c:val>
          <c:smooth val="0"/>
          <c:extLst>
            <c:ext xmlns:c16="http://schemas.microsoft.com/office/drawing/2014/chart" uri="{C3380CC4-5D6E-409C-BE32-E72D297353CC}">
              <c16:uniqueId val="{00000001-2A7B-4C88-8B49-FF99E1ED0B08}"/>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-41811</c:v>
                </c:pt>
                <c:pt idx="1">
                  <c:v>-54957</c:v>
                </c:pt>
                <c:pt idx="2">
                  <c:v>-34276</c:v>
                </c:pt>
                <c:pt idx="3">
                  <c:v>-10000</c:v>
                </c:pt>
                <c:pt idx="4">
                  <c:v>-10000</c:v>
                </c:pt>
              </c:numCache>
            </c:numRef>
          </c:val>
          <c:extLst>
            <c:ext xmlns:c16="http://schemas.microsoft.com/office/drawing/2014/chart" uri="{C3380CC4-5D6E-409C-BE32-E72D297353CC}">
              <c16:uniqueId val="{00000000-3C92-4C12-9583-92E133A60AAD}"/>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3780</c:v>
                </c:pt>
                <c:pt idx="1">
                  <c:v>-586204</c:v>
                </c:pt>
                <c:pt idx="2">
                  <c:v>-28874</c:v>
                </c:pt>
                <c:pt idx="3">
                  <c:v>-4869</c:v>
                </c:pt>
                <c:pt idx="4">
                  <c:v>-9793</c:v>
                </c:pt>
              </c:numCache>
            </c:numRef>
          </c:val>
          <c:smooth val="0"/>
          <c:extLst>
            <c:ext xmlns:c16="http://schemas.microsoft.com/office/drawing/2014/chart" uri="{C3380CC4-5D6E-409C-BE32-E72D297353CC}">
              <c16:uniqueId val="{00000001-3C92-4C12-9583-92E133A60AAD}"/>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-17.899999999999999</c:v>
                </c:pt>
                <c:pt idx="1">
                  <c:v>-245</c:v>
                </c:pt>
                <c:pt idx="2">
                  <c:v>0</c:v>
                </c:pt>
                <c:pt idx="3">
                  <c:v>0</c:v>
                </c:pt>
                <c:pt idx="4">
                  <c:v>0</c:v>
                </c:pt>
              </c:numCache>
            </c:numRef>
          </c:val>
          <c:extLst>
            <c:ext xmlns:c16="http://schemas.microsoft.com/office/drawing/2014/chart" uri="{C3380CC4-5D6E-409C-BE32-E72D297353CC}">
              <c16:uniqueId val="{00000000-57CF-42F8-8D86-9ACCCD321CBE}"/>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15.9</c:v>
                </c:pt>
                <c:pt idx="1">
                  <c:v>-192.5</c:v>
                </c:pt>
                <c:pt idx="2">
                  <c:v>-6.6</c:v>
                </c:pt>
                <c:pt idx="3">
                  <c:v>13.5</c:v>
                </c:pt>
                <c:pt idx="4">
                  <c:v>14.8</c:v>
                </c:pt>
              </c:numCache>
            </c:numRef>
          </c:val>
          <c:smooth val="0"/>
          <c:extLst>
            <c:ext xmlns:c16="http://schemas.microsoft.com/office/drawing/2014/chart" uri="{C3380CC4-5D6E-409C-BE32-E72D297353CC}">
              <c16:uniqueId val="{00000001-57CF-42F8-8D86-9ACCCD321CBE}"/>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464-429E-801A-CE3D45CE38E4}"/>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27.8</c:v>
                </c:pt>
                <c:pt idx="1">
                  <c:v>141.19999999999999</c:v>
                </c:pt>
                <c:pt idx="2">
                  <c:v>52.3</c:v>
                </c:pt>
                <c:pt idx="3">
                  <c:v>27.7</c:v>
                </c:pt>
                <c:pt idx="4">
                  <c:v>81.599999999999994</c:v>
                </c:pt>
              </c:numCache>
            </c:numRef>
          </c:val>
          <c:smooth val="0"/>
          <c:extLst>
            <c:ext xmlns:c16="http://schemas.microsoft.com/office/drawing/2014/chart" uri="{C3380CC4-5D6E-409C-BE32-E72D297353CC}">
              <c16:uniqueId val="{00000001-7464-429E-801A-CE3D45CE38E4}"/>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25.8</c:v>
                </c:pt>
                <c:pt idx="1">
                  <c:v>3.5</c:v>
                </c:pt>
                <c:pt idx="2">
                  <c:v>8</c:v>
                </c:pt>
                <c:pt idx="3">
                  <c:v>18.100000000000001</c:v>
                </c:pt>
                <c:pt idx="4">
                  <c:v>15.8</c:v>
                </c:pt>
              </c:numCache>
            </c:numRef>
          </c:val>
          <c:extLst>
            <c:ext xmlns:c16="http://schemas.microsoft.com/office/drawing/2014/chart" uri="{C3380CC4-5D6E-409C-BE32-E72D297353CC}">
              <c16:uniqueId val="{00000000-4D7E-4C5B-920C-926AC8CF55DB}"/>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c:v>
                </c:pt>
                <c:pt idx="1">
                  <c:v>14.5</c:v>
                </c:pt>
                <c:pt idx="2">
                  <c:v>18.399999999999999</c:v>
                </c:pt>
                <c:pt idx="3">
                  <c:v>26.2</c:v>
                </c:pt>
                <c:pt idx="4">
                  <c:v>24.1</c:v>
                </c:pt>
              </c:numCache>
            </c:numRef>
          </c:val>
          <c:smooth val="0"/>
          <c:extLst>
            <c:ext xmlns:c16="http://schemas.microsoft.com/office/drawing/2014/chart" uri="{C3380CC4-5D6E-409C-BE32-E72D297353CC}">
              <c16:uniqueId val="{00000001-4D7E-4C5B-920C-926AC8CF55DB}"/>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0D3-4AE6-943E-67C10AA55C2F}"/>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29.8</c:v>
                </c:pt>
                <c:pt idx="1">
                  <c:v>48.5</c:v>
                </c:pt>
                <c:pt idx="2">
                  <c:v>37.5</c:v>
                </c:pt>
                <c:pt idx="3">
                  <c:v>23.3</c:v>
                </c:pt>
                <c:pt idx="4">
                  <c:v>21.1</c:v>
                </c:pt>
              </c:numCache>
            </c:numRef>
          </c:val>
          <c:smooth val="0"/>
          <c:extLst>
            <c:ext xmlns:c16="http://schemas.microsoft.com/office/drawing/2014/chart" uri="{C3380CC4-5D6E-409C-BE32-E72D297353CC}">
              <c16:uniqueId val="{00000001-F0D3-4AE6-943E-67C10AA55C2F}"/>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numCache>
            </c:numRef>
          </c:val>
          <c:extLst>
            <c:ext xmlns:c16="http://schemas.microsoft.com/office/drawing/2014/chart" uri="{C3380CC4-5D6E-409C-BE32-E72D297353CC}">
              <c16:uniqueId val="{00000000-9EEA-49BA-A0A4-14A275A76AEC}"/>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9EEA-49BA-A0A4-14A275A76AEC}"/>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numCache>
            </c:numRef>
          </c:val>
          <c:extLst>
            <c:ext xmlns:c16="http://schemas.microsoft.com/office/drawing/2014/chart" uri="{C3380CC4-5D6E-409C-BE32-E72D297353CC}">
              <c16:uniqueId val="{00000000-3AF5-4597-86F5-B838A0AAC66C}"/>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3AF5-4597-86F5-B838A0AAC66C}"/>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3.4200000000000001E-2</c:v>
                </c:pt>
                <c:pt idx="1">
                  <c:v>2.75E-2</c:v>
                </c:pt>
                <c:pt idx="2">
                  <c:v>3.2599999999999997E-2</c:v>
                </c:pt>
                <c:pt idx="3">
                  <c:v>2.9100000000000001E-2</c:v>
                </c:pt>
                <c:pt idx="4">
                  <c:v>3.1399999999999997E-2</c:v>
                </c:pt>
              </c:numCache>
            </c:numRef>
          </c:val>
          <c:smooth val="0"/>
          <c:extLst>
            <c:ext xmlns:c16="http://schemas.microsoft.com/office/drawing/2014/chart" uri="{C3380CC4-5D6E-409C-BE32-E72D297353CC}">
              <c16:uniqueId val="{00000000-32BF-48BF-BC83-1C86D6F9323D}"/>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1.8E-3</c:v>
                </c:pt>
                <c:pt idx="1">
                  <c:v>4.0000000000000002E-4</c:v>
                </c:pt>
                <c:pt idx="2">
                  <c:v>1.1000000000000001E-3</c:v>
                </c:pt>
                <c:pt idx="3">
                  <c:v>1.6000000000000001E-3</c:v>
                </c:pt>
                <c:pt idx="4">
                  <c:v>1.1999999999999999E-3</c:v>
                </c:pt>
              </c:numCache>
            </c:numRef>
          </c:val>
          <c:smooth val="0"/>
          <c:extLst>
            <c:ext xmlns:c16="http://schemas.microsoft.com/office/drawing/2014/chart" uri="{C3380CC4-5D6E-409C-BE32-E72D297353CC}">
              <c16:uniqueId val="{00000001-32BF-48BF-BC83-1C86D6F9323D}"/>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486566" y="10732925"/>
          <a:ext cx="3790158"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8876933" y="10732925"/>
          <a:ext cx="3795127"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【67,941】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【△15,770】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【53.2】</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row>
    <row r="3" spans="1:387" ht="9.75" customHeight="1" x14ac:dyDescent="0.15">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row>
    <row r="4" spans="1:387" ht="9.75" customHeight="1" x14ac:dyDescent="0.15">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23" t="str">
        <f>データ!H6&amp;"　"&amp;データ!I6</f>
        <v>大分県竹田市　久住高原荘</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109" t="s">
        <v>1</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1"/>
      <c r="AQ7" s="109" t="s">
        <v>2</v>
      </c>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1"/>
      <c r="CF7" s="109" t="s">
        <v>3</v>
      </c>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1"/>
      <c r="DU7" s="112" t="s">
        <v>4</v>
      </c>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t="s">
        <v>5</v>
      </c>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2" t="s">
        <v>6</v>
      </c>
      <c r="ID7" s="112"/>
      <c r="IE7" s="112"/>
      <c r="IF7" s="112"/>
      <c r="IG7" s="112"/>
      <c r="IH7" s="112"/>
      <c r="II7" s="112"/>
      <c r="IJ7" s="112"/>
      <c r="IK7" s="112"/>
      <c r="IL7" s="112"/>
      <c r="IM7" s="112"/>
      <c r="IN7" s="112"/>
      <c r="IO7" s="112"/>
      <c r="IP7" s="112"/>
      <c r="IQ7" s="112"/>
      <c r="IR7" s="112"/>
      <c r="IS7" s="112"/>
      <c r="IT7" s="112"/>
      <c r="IU7" s="112"/>
      <c r="IV7" s="112"/>
      <c r="IW7" s="112"/>
      <c r="IX7" s="112"/>
      <c r="IY7" s="112"/>
      <c r="IZ7" s="112"/>
      <c r="JA7" s="112"/>
      <c r="JB7" s="112"/>
      <c r="JC7" s="112"/>
      <c r="JD7" s="112"/>
      <c r="JE7" s="112"/>
      <c r="JF7" s="112"/>
      <c r="JG7" s="112"/>
      <c r="JH7" s="112"/>
      <c r="JI7" s="112"/>
      <c r="JJ7" s="112"/>
      <c r="JK7" s="112"/>
      <c r="JL7" s="112"/>
      <c r="JM7" s="112"/>
      <c r="JN7" s="112"/>
      <c r="JO7" s="112"/>
      <c r="JP7" s="112"/>
      <c r="JQ7" s="112"/>
      <c r="JR7" s="112"/>
      <c r="JS7" s="112"/>
      <c r="JT7" s="112"/>
      <c r="JU7" s="112"/>
      <c r="JV7" s="112" t="s">
        <v>7</v>
      </c>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c r="LK7" s="112"/>
      <c r="LL7" s="112"/>
      <c r="LM7" s="112"/>
      <c r="LN7" s="112"/>
      <c r="LO7" s="112" t="s">
        <v>8</v>
      </c>
      <c r="LP7" s="112"/>
      <c r="LQ7" s="112"/>
      <c r="LR7" s="112"/>
      <c r="LS7" s="112"/>
      <c r="LT7" s="112"/>
      <c r="LU7" s="112"/>
      <c r="LV7" s="112"/>
      <c r="LW7" s="112"/>
      <c r="LX7" s="112"/>
      <c r="LY7" s="112"/>
      <c r="LZ7" s="112"/>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112"/>
      <c r="ND7" s="112"/>
      <c r="NE7" s="112"/>
      <c r="NF7" s="112"/>
      <c r="NG7" s="112"/>
      <c r="NH7" s="3"/>
      <c r="NI7" s="124" t="s">
        <v>9</v>
      </c>
      <c r="NJ7" s="125"/>
      <c r="NK7" s="125"/>
      <c r="NL7" s="125"/>
      <c r="NM7" s="125"/>
      <c r="NN7" s="125"/>
      <c r="NO7" s="125"/>
      <c r="NP7" s="125"/>
      <c r="NQ7" s="125"/>
      <c r="NR7" s="125"/>
      <c r="NS7" s="125"/>
      <c r="NT7" s="125"/>
      <c r="NU7" s="125"/>
      <c r="NV7" s="126"/>
    </row>
    <row r="8" spans="1:387" ht="18.75" customHeight="1" x14ac:dyDescent="0.15">
      <c r="A8" s="2"/>
      <c r="B8" s="117" t="str">
        <f>データ!J7</f>
        <v>法非適用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9"/>
      <c r="AQ8" s="117" t="str">
        <f>データ!K7</f>
        <v>観光施設事業</v>
      </c>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c r="CF8" s="117" t="str">
        <f>データ!L7</f>
        <v>休養宿泊施設</v>
      </c>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9"/>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5">
        <f>データ!S7</f>
        <v>14854</v>
      </c>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88" t="str">
        <f>データ!T7</f>
        <v>利用料金制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06">
        <f>データ!U7</f>
        <v>49.4</v>
      </c>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3"/>
      <c r="NI8" s="120" t="s">
        <v>10</v>
      </c>
      <c r="NJ8" s="121"/>
      <c r="NK8" s="107" t="s">
        <v>11</v>
      </c>
      <c r="NL8" s="107"/>
      <c r="NM8" s="107"/>
      <c r="NN8" s="107"/>
      <c r="NO8" s="107"/>
      <c r="NP8" s="107"/>
      <c r="NQ8" s="107"/>
      <c r="NR8" s="107"/>
      <c r="NS8" s="107"/>
      <c r="NT8" s="107"/>
      <c r="NU8" s="107"/>
      <c r="NV8" s="108"/>
    </row>
    <row r="9" spans="1:387" ht="18.75" customHeight="1" x14ac:dyDescent="0.15">
      <c r="A9" s="2"/>
      <c r="B9" s="109" t="s">
        <v>12</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1"/>
      <c r="AQ9" s="109" t="s">
        <v>13</v>
      </c>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1"/>
      <c r="CF9" s="109" t="s">
        <v>14</v>
      </c>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1"/>
      <c r="DU9" s="112" t="s">
        <v>15</v>
      </c>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2" t="s">
        <v>16</v>
      </c>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t="s">
        <v>17</v>
      </c>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t="s">
        <v>18</v>
      </c>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3"/>
      <c r="NI9" s="113" t="s">
        <v>19</v>
      </c>
      <c r="NJ9" s="114"/>
      <c r="NK9" s="115" t="s">
        <v>20</v>
      </c>
      <c r="NL9" s="115"/>
      <c r="NM9" s="115"/>
      <c r="NN9" s="115"/>
      <c r="NO9" s="115"/>
      <c r="NP9" s="115"/>
      <c r="NQ9" s="115"/>
      <c r="NR9" s="115"/>
      <c r="NS9" s="115"/>
      <c r="NT9" s="115"/>
      <c r="NU9" s="115"/>
      <c r="NV9" s="116"/>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2790</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105">
        <f>データ!R7</f>
        <v>154</v>
      </c>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有</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06">
        <f>データ!W7</f>
        <v>80</v>
      </c>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15">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15">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76" t="s">
        <v>147</v>
      </c>
      <c r="NJ15" s="77"/>
      <c r="NK15" s="77"/>
      <c r="NL15" s="77"/>
      <c r="NM15" s="77"/>
      <c r="NN15" s="77"/>
      <c r="NO15" s="77"/>
      <c r="NP15" s="77"/>
      <c r="NQ15" s="77"/>
      <c r="NR15" s="77"/>
      <c r="NS15" s="77"/>
      <c r="NT15" s="77"/>
      <c r="NU15" s="77"/>
      <c r="NV15" s="77"/>
      <c r="NW15" s="78"/>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6"/>
      <c r="NJ16" s="77"/>
      <c r="NK16" s="77"/>
      <c r="NL16" s="77"/>
      <c r="NM16" s="77"/>
      <c r="NN16" s="77"/>
      <c r="NO16" s="77"/>
      <c r="NP16" s="77"/>
      <c r="NQ16" s="77"/>
      <c r="NR16" s="77"/>
      <c r="NS16" s="77"/>
      <c r="NT16" s="77"/>
      <c r="NU16" s="77"/>
      <c r="NV16" s="77"/>
      <c r="NW16" s="78"/>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6"/>
      <c r="NJ17" s="77"/>
      <c r="NK17" s="77"/>
      <c r="NL17" s="77"/>
      <c r="NM17" s="77"/>
      <c r="NN17" s="77"/>
      <c r="NO17" s="77"/>
      <c r="NP17" s="77"/>
      <c r="NQ17" s="77"/>
      <c r="NR17" s="77"/>
      <c r="NS17" s="77"/>
      <c r="NT17" s="77"/>
      <c r="NU17" s="77"/>
      <c r="NV17" s="77"/>
      <c r="NW17" s="78"/>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6"/>
      <c r="NJ18" s="77"/>
      <c r="NK18" s="77"/>
      <c r="NL18" s="77"/>
      <c r="NM18" s="77"/>
      <c r="NN18" s="77"/>
      <c r="NO18" s="77"/>
      <c r="NP18" s="77"/>
      <c r="NQ18" s="77"/>
      <c r="NR18" s="77"/>
      <c r="NS18" s="77"/>
      <c r="NT18" s="77"/>
      <c r="NU18" s="77"/>
      <c r="NV18" s="77"/>
      <c r="NW18" s="78"/>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6"/>
      <c r="NJ19" s="77"/>
      <c r="NK19" s="77"/>
      <c r="NL19" s="77"/>
      <c r="NM19" s="77"/>
      <c r="NN19" s="77"/>
      <c r="NO19" s="77"/>
      <c r="NP19" s="77"/>
      <c r="NQ19" s="77"/>
      <c r="NR19" s="77"/>
      <c r="NS19" s="77"/>
      <c r="NT19" s="77"/>
      <c r="NU19" s="77"/>
      <c r="NV19" s="77"/>
      <c r="NW19" s="78"/>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6"/>
      <c r="NJ20" s="77"/>
      <c r="NK20" s="77"/>
      <c r="NL20" s="77"/>
      <c r="NM20" s="77"/>
      <c r="NN20" s="77"/>
      <c r="NO20" s="77"/>
      <c r="NP20" s="77"/>
      <c r="NQ20" s="77"/>
      <c r="NR20" s="77"/>
      <c r="NS20" s="77"/>
      <c r="NT20" s="77"/>
      <c r="NU20" s="77"/>
      <c r="NV20" s="77"/>
      <c r="NW20" s="78"/>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6"/>
      <c r="NJ21" s="77"/>
      <c r="NK21" s="77"/>
      <c r="NL21" s="77"/>
      <c r="NM21" s="77"/>
      <c r="NN21" s="77"/>
      <c r="NO21" s="77"/>
      <c r="NP21" s="77"/>
      <c r="NQ21" s="77"/>
      <c r="NR21" s="77"/>
      <c r="NS21" s="77"/>
      <c r="NT21" s="77"/>
      <c r="NU21" s="77"/>
      <c r="NV21" s="77"/>
      <c r="NW21" s="78"/>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6"/>
      <c r="NJ22" s="77"/>
      <c r="NK22" s="77"/>
      <c r="NL22" s="77"/>
      <c r="NM22" s="77"/>
      <c r="NN22" s="77"/>
      <c r="NO22" s="77"/>
      <c r="NP22" s="77"/>
      <c r="NQ22" s="77"/>
      <c r="NR22" s="77"/>
      <c r="NS22" s="77"/>
      <c r="NT22" s="77"/>
      <c r="NU22" s="77"/>
      <c r="NV22" s="77"/>
      <c r="NW22" s="78"/>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6"/>
      <c r="NJ23" s="77"/>
      <c r="NK23" s="77"/>
      <c r="NL23" s="77"/>
      <c r="NM23" s="77"/>
      <c r="NN23" s="77"/>
      <c r="NO23" s="77"/>
      <c r="NP23" s="77"/>
      <c r="NQ23" s="77"/>
      <c r="NR23" s="77"/>
      <c r="NS23" s="77"/>
      <c r="NT23" s="77"/>
      <c r="NU23" s="77"/>
      <c r="NV23" s="77"/>
      <c r="NW23" s="78"/>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6"/>
      <c r="NJ24" s="77"/>
      <c r="NK24" s="77"/>
      <c r="NL24" s="77"/>
      <c r="NM24" s="77"/>
      <c r="NN24" s="77"/>
      <c r="NO24" s="77"/>
      <c r="NP24" s="77"/>
      <c r="NQ24" s="77"/>
      <c r="NR24" s="77"/>
      <c r="NS24" s="77"/>
      <c r="NT24" s="77"/>
      <c r="NU24" s="77"/>
      <c r="NV24" s="77"/>
      <c r="NW24" s="78"/>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6"/>
      <c r="NJ25" s="77"/>
      <c r="NK25" s="77"/>
      <c r="NL25" s="77"/>
      <c r="NM25" s="77"/>
      <c r="NN25" s="77"/>
      <c r="NO25" s="77"/>
      <c r="NP25" s="77"/>
      <c r="NQ25" s="77"/>
      <c r="NR25" s="77"/>
      <c r="NS25" s="77"/>
      <c r="NT25" s="77"/>
      <c r="NU25" s="77"/>
      <c r="NV25" s="77"/>
      <c r="NW25" s="78"/>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6"/>
      <c r="NJ26" s="77"/>
      <c r="NK26" s="77"/>
      <c r="NL26" s="77"/>
      <c r="NM26" s="77"/>
      <c r="NN26" s="77"/>
      <c r="NO26" s="77"/>
      <c r="NP26" s="77"/>
      <c r="NQ26" s="77"/>
      <c r="NR26" s="77"/>
      <c r="NS26" s="77"/>
      <c r="NT26" s="77"/>
      <c r="NU26" s="77"/>
      <c r="NV26" s="77"/>
      <c r="NW26" s="78"/>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6"/>
      <c r="NJ27" s="77"/>
      <c r="NK27" s="77"/>
      <c r="NL27" s="77"/>
      <c r="NM27" s="77"/>
      <c r="NN27" s="77"/>
      <c r="NO27" s="77"/>
      <c r="NP27" s="77"/>
      <c r="NQ27" s="77"/>
      <c r="NR27" s="77"/>
      <c r="NS27" s="77"/>
      <c r="NT27" s="77"/>
      <c r="NU27" s="77"/>
      <c r="NV27" s="77"/>
      <c r="NW27" s="78"/>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6"/>
      <c r="NJ28" s="77"/>
      <c r="NK28" s="77"/>
      <c r="NL28" s="77"/>
      <c r="NM28" s="77"/>
      <c r="NN28" s="77"/>
      <c r="NO28" s="77"/>
      <c r="NP28" s="77"/>
      <c r="NQ28" s="77"/>
      <c r="NR28" s="77"/>
      <c r="NS28" s="77"/>
      <c r="NT28" s="77"/>
      <c r="NU28" s="77"/>
      <c r="NV28" s="77"/>
      <c r="NW28" s="78"/>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6"/>
      <c r="NJ29" s="77"/>
      <c r="NK29" s="77"/>
      <c r="NL29" s="77"/>
      <c r="NM29" s="77"/>
      <c r="NN29" s="77"/>
      <c r="NO29" s="77"/>
      <c r="NP29" s="77"/>
      <c r="NQ29" s="77"/>
      <c r="NR29" s="77"/>
      <c r="NS29" s="77"/>
      <c r="NT29" s="77"/>
      <c r="NU29" s="77"/>
      <c r="NV29" s="77"/>
      <c r="NW29" s="78"/>
    </row>
    <row r="30" spans="1:387" ht="13.5" customHeight="1" x14ac:dyDescent="0.15">
      <c r="A30" s="2"/>
      <c r="B30" s="9"/>
      <c r="C30" s="2"/>
      <c r="D30" s="2"/>
      <c r="E30" s="2"/>
      <c r="F30" s="2"/>
      <c r="I30" s="2"/>
      <c r="J30" s="2"/>
      <c r="K30" s="2"/>
      <c r="L30" s="2"/>
      <c r="M30" s="2"/>
      <c r="N30" s="2"/>
      <c r="O30" s="2"/>
      <c r="P30" s="2"/>
      <c r="Q30" s="2"/>
      <c r="R30" s="71" t="str">
        <f>データ!$B$11</f>
        <v>R01</v>
      </c>
      <c r="S30" s="71"/>
      <c r="T30" s="71"/>
      <c r="U30" s="71"/>
      <c r="V30" s="71"/>
      <c r="W30" s="71"/>
      <c r="X30" s="71"/>
      <c r="Y30" s="71"/>
      <c r="Z30" s="71"/>
      <c r="AA30" s="71"/>
      <c r="AB30" s="71"/>
      <c r="AC30" s="71"/>
      <c r="AD30" s="71"/>
      <c r="AE30" s="71"/>
      <c r="AF30" s="71" t="str">
        <f>データ!$C$11</f>
        <v>R02</v>
      </c>
      <c r="AG30" s="71"/>
      <c r="AH30" s="71"/>
      <c r="AI30" s="71"/>
      <c r="AJ30" s="71"/>
      <c r="AK30" s="71"/>
      <c r="AL30" s="71"/>
      <c r="AM30" s="71"/>
      <c r="AN30" s="71"/>
      <c r="AO30" s="71"/>
      <c r="AP30" s="71"/>
      <c r="AQ30" s="71"/>
      <c r="AR30" s="71"/>
      <c r="AS30" s="71"/>
      <c r="AT30" s="71" t="str">
        <f>データ!$D$11</f>
        <v>R03</v>
      </c>
      <c r="AU30" s="71"/>
      <c r="AV30" s="71"/>
      <c r="AW30" s="71"/>
      <c r="AX30" s="71"/>
      <c r="AY30" s="71"/>
      <c r="AZ30" s="71"/>
      <c r="BA30" s="71"/>
      <c r="BB30" s="71"/>
      <c r="BC30" s="71"/>
      <c r="BD30" s="71"/>
      <c r="BE30" s="71"/>
      <c r="BF30" s="71"/>
      <c r="BG30" s="71"/>
      <c r="BH30" s="71" t="str">
        <f>データ!$E$11</f>
        <v>R04</v>
      </c>
      <c r="BI30" s="71"/>
      <c r="BJ30" s="71"/>
      <c r="BK30" s="71"/>
      <c r="BL30" s="71"/>
      <c r="BM30" s="71"/>
      <c r="BN30" s="71"/>
      <c r="BO30" s="71"/>
      <c r="BP30" s="71"/>
      <c r="BQ30" s="71"/>
      <c r="BR30" s="71"/>
      <c r="BS30" s="71"/>
      <c r="BT30" s="71"/>
      <c r="BU30" s="71"/>
      <c r="BV30" s="71" t="str">
        <f>データ!$F$11</f>
        <v>R05</v>
      </c>
      <c r="BW30" s="71"/>
      <c r="BX30" s="71"/>
      <c r="BY30" s="71"/>
      <c r="BZ30" s="71"/>
      <c r="CA30" s="71"/>
      <c r="CB30" s="71"/>
      <c r="CC30" s="71"/>
      <c r="CD30" s="71"/>
      <c r="CE30" s="71"/>
      <c r="CF30" s="71"/>
      <c r="CG30" s="71"/>
      <c r="CH30" s="71"/>
      <c r="CI30" s="71"/>
      <c r="CJ30" s="2"/>
      <c r="CK30" s="2"/>
      <c r="CL30" s="2"/>
      <c r="CM30" s="2"/>
      <c r="CN30" s="2"/>
      <c r="CO30" s="2"/>
      <c r="CP30" s="2"/>
      <c r="CQ30" s="2"/>
      <c r="CR30" s="2"/>
      <c r="CS30" s="2"/>
      <c r="CT30" s="2"/>
      <c r="CU30" s="2"/>
      <c r="CV30" s="2"/>
      <c r="CW30" s="2"/>
      <c r="CX30" s="2"/>
      <c r="CY30" s="2"/>
      <c r="CZ30" s="2"/>
      <c r="DA30" s="2"/>
      <c r="DB30" s="2"/>
      <c r="DC30" s="2"/>
      <c r="DD30" s="2"/>
      <c r="DE30" s="2"/>
      <c r="DF30" s="71" t="str">
        <f>データ!$B$11</f>
        <v>R01</v>
      </c>
      <c r="DG30" s="71"/>
      <c r="DH30" s="71"/>
      <c r="DI30" s="71"/>
      <c r="DJ30" s="71"/>
      <c r="DK30" s="71"/>
      <c r="DL30" s="71"/>
      <c r="DM30" s="71"/>
      <c r="DN30" s="71"/>
      <c r="DO30" s="71"/>
      <c r="DP30" s="71"/>
      <c r="DQ30" s="71"/>
      <c r="DR30" s="71"/>
      <c r="DS30" s="71"/>
      <c r="DT30" s="71" t="str">
        <f>データ!$C$11</f>
        <v>R02</v>
      </c>
      <c r="DU30" s="71"/>
      <c r="DV30" s="71"/>
      <c r="DW30" s="71"/>
      <c r="DX30" s="71"/>
      <c r="DY30" s="71"/>
      <c r="DZ30" s="71"/>
      <c r="EA30" s="71"/>
      <c r="EB30" s="71"/>
      <c r="EC30" s="71"/>
      <c r="ED30" s="71"/>
      <c r="EE30" s="71"/>
      <c r="EF30" s="71"/>
      <c r="EG30" s="71"/>
      <c r="EH30" s="71" t="str">
        <f>データ!$D$11</f>
        <v>R03</v>
      </c>
      <c r="EI30" s="71"/>
      <c r="EJ30" s="71"/>
      <c r="EK30" s="71"/>
      <c r="EL30" s="71"/>
      <c r="EM30" s="71"/>
      <c r="EN30" s="71"/>
      <c r="EO30" s="71"/>
      <c r="EP30" s="71"/>
      <c r="EQ30" s="71"/>
      <c r="ER30" s="71"/>
      <c r="ES30" s="71"/>
      <c r="ET30" s="71"/>
      <c r="EU30" s="71"/>
      <c r="EV30" s="71" t="str">
        <f>データ!$E$11</f>
        <v>R04</v>
      </c>
      <c r="EW30" s="71"/>
      <c r="EX30" s="71"/>
      <c r="EY30" s="71"/>
      <c r="EZ30" s="71"/>
      <c r="FA30" s="71"/>
      <c r="FB30" s="71"/>
      <c r="FC30" s="71"/>
      <c r="FD30" s="71"/>
      <c r="FE30" s="71"/>
      <c r="FF30" s="71"/>
      <c r="FG30" s="71"/>
      <c r="FH30" s="71"/>
      <c r="FI30" s="71"/>
      <c r="FJ30" s="71" t="str">
        <f>データ!$F$11</f>
        <v>R05</v>
      </c>
      <c r="FK30" s="71"/>
      <c r="FL30" s="71"/>
      <c r="FM30" s="71"/>
      <c r="FN30" s="71"/>
      <c r="FO30" s="71"/>
      <c r="FP30" s="71"/>
      <c r="FQ30" s="71"/>
      <c r="FR30" s="71"/>
      <c r="FS30" s="71"/>
      <c r="FT30" s="71"/>
      <c r="FU30" s="71"/>
      <c r="FV30" s="71"/>
      <c r="FW30" s="71"/>
      <c r="FX30" s="2"/>
      <c r="FY30" s="2"/>
      <c r="FZ30" s="2"/>
      <c r="GA30" s="2"/>
      <c r="GB30" s="2"/>
      <c r="GC30" s="2"/>
      <c r="GD30" s="2"/>
      <c r="GE30" s="2"/>
      <c r="GF30" s="2"/>
      <c r="GG30" s="2"/>
      <c r="GH30" s="2"/>
      <c r="GI30" s="2"/>
      <c r="GJ30" s="2"/>
      <c r="GK30" s="2"/>
      <c r="GL30" s="2"/>
      <c r="GM30" s="2"/>
      <c r="GN30" s="2"/>
      <c r="GO30" s="2"/>
      <c r="GP30" s="2"/>
      <c r="GQ30" s="2"/>
      <c r="GR30" s="2"/>
      <c r="GS30" s="2"/>
      <c r="GT30" s="71" t="str">
        <f>データ!$B$11</f>
        <v>R01</v>
      </c>
      <c r="GU30" s="71"/>
      <c r="GV30" s="71"/>
      <c r="GW30" s="71"/>
      <c r="GX30" s="71"/>
      <c r="GY30" s="71"/>
      <c r="GZ30" s="71"/>
      <c r="HA30" s="71"/>
      <c r="HB30" s="71"/>
      <c r="HC30" s="71"/>
      <c r="HD30" s="71"/>
      <c r="HE30" s="71"/>
      <c r="HF30" s="71"/>
      <c r="HG30" s="71"/>
      <c r="HH30" s="71" t="str">
        <f>データ!$C$11</f>
        <v>R02</v>
      </c>
      <c r="HI30" s="71"/>
      <c r="HJ30" s="71"/>
      <c r="HK30" s="71"/>
      <c r="HL30" s="71"/>
      <c r="HM30" s="71"/>
      <c r="HN30" s="71"/>
      <c r="HO30" s="71"/>
      <c r="HP30" s="71"/>
      <c r="HQ30" s="71"/>
      <c r="HR30" s="71"/>
      <c r="HS30" s="71"/>
      <c r="HT30" s="71"/>
      <c r="HU30" s="71"/>
      <c r="HV30" s="71" t="str">
        <f>データ!$D$11</f>
        <v>R03</v>
      </c>
      <c r="HW30" s="71"/>
      <c r="HX30" s="71"/>
      <c r="HY30" s="71"/>
      <c r="HZ30" s="71"/>
      <c r="IA30" s="71"/>
      <c r="IB30" s="71"/>
      <c r="IC30" s="71"/>
      <c r="ID30" s="71"/>
      <c r="IE30" s="71"/>
      <c r="IF30" s="71"/>
      <c r="IG30" s="71"/>
      <c r="IH30" s="71"/>
      <c r="II30" s="71"/>
      <c r="IJ30" s="71" t="str">
        <f>データ!$E$11</f>
        <v>R04</v>
      </c>
      <c r="IK30" s="71"/>
      <c r="IL30" s="71"/>
      <c r="IM30" s="71"/>
      <c r="IN30" s="71"/>
      <c r="IO30" s="71"/>
      <c r="IP30" s="71"/>
      <c r="IQ30" s="71"/>
      <c r="IR30" s="71"/>
      <c r="IS30" s="71"/>
      <c r="IT30" s="71"/>
      <c r="IU30" s="71"/>
      <c r="IV30" s="71"/>
      <c r="IW30" s="71"/>
      <c r="IX30" s="71" t="str">
        <f>データ!$F$11</f>
        <v>R05</v>
      </c>
      <c r="IY30" s="71"/>
      <c r="IZ30" s="71"/>
      <c r="JA30" s="71"/>
      <c r="JB30" s="71"/>
      <c r="JC30" s="71"/>
      <c r="JD30" s="71"/>
      <c r="JE30" s="71"/>
      <c r="JF30" s="71"/>
      <c r="JG30" s="71"/>
      <c r="JH30" s="71"/>
      <c r="JI30" s="71"/>
      <c r="JJ30" s="71"/>
      <c r="JK30" s="7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79"/>
      <c r="NJ30" s="80"/>
      <c r="NK30" s="80"/>
      <c r="NL30" s="80"/>
      <c r="NM30" s="80"/>
      <c r="NN30" s="80"/>
      <c r="NO30" s="80"/>
      <c r="NP30" s="80"/>
      <c r="NQ30" s="80"/>
      <c r="NR30" s="80"/>
      <c r="NS30" s="80"/>
      <c r="NT30" s="80"/>
      <c r="NU30" s="80"/>
      <c r="NV30" s="80"/>
      <c r="NW30" s="81"/>
    </row>
    <row r="31" spans="1:387" ht="13.5" customHeight="1" x14ac:dyDescent="0.15">
      <c r="A31" s="2"/>
      <c r="B31" s="9"/>
      <c r="C31" s="2"/>
      <c r="D31" s="2"/>
      <c r="E31" s="2"/>
      <c r="F31" s="2"/>
      <c r="I31" s="69" t="s">
        <v>27</v>
      </c>
      <c r="J31" s="69"/>
      <c r="K31" s="69"/>
      <c r="L31" s="69"/>
      <c r="M31" s="69"/>
      <c r="N31" s="69"/>
      <c r="O31" s="69"/>
      <c r="P31" s="69"/>
      <c r="Q31" s="69"/>
      <c r="R31" s="67">
        <f>データ!Y7</f>
        <v>100</v>
      </c>
      <c r="S31" s="67"/>
      <c r="T31" s="67"/>
      <c r="U31" s="67"/>
      <c r="V31" s="67"/>
      <c r="W31" s="67"/>
      <c r="X31" s="67"/>
      <c r="Y31" s="67"/>
      <c r="Z31" s="67"/>
      <c r="AA31" s="67"/>
      <c r="AB31" s="67"/>
      <c r="AC31" s="67"/>
      <c r="AD31" s="67"/>
      <c r="AE31" s="67"/>
      <c r="AF31" s="67">
        <f>データ!Z7</f>
        <v>100</v>
      </c>
      <c r="AG31" s="67"/>
      <c r="AH31" s="67"/>
      <c r="AI31" s="67"/>
      <c r="AJ31" s="67"/>
      <c r="AK31" s="67"/>
      <c r="AL31" s="67"/>
      <c r="AM31" s="67"/>
      <c r="AN31" s="67"/>
      <c r="AO31" s="67"/>
      <c r="AP31" s="67"/>
      <c r="AQ31" s="67"/>
      <c r="AR31" s="67"/>
      <c r="AS31" s="67"/>
      <c r="AT31" s="67">
        <f>データ!AA7</f>
        <v>100</v>
      </c>
      <c r="AU31" s="67"/>
      <c r="AV31" s="67"/>
      <c r="AW31" s="67"/>
      <c r="AX31" s="67"/>
      <c r="AY31" s="67"/>
      <c r="AZ31" s="67"/>
      <c r="BA31" s="67"/>
      <c r="BB31" s="67"/>
      <c r="BC31" s="67"/>
      <c r="BD31" s="67"/>
      <c r="BE31" s="67"/>
      <c r="BF31" s="67"/>
      <c r="BG31" s="67"/>
      <c r="BH31" s="67">
        <f>データ!AB7</f>
        <v>100</v>
      </c>
      <c r="BI31" s="67"/>
      <c r="BJ31" s="67"/>
      <c r="BK31" s="67"/>
      <c r="BL31" s="67"/>
      <c r="BM31" s="67"/>
      <c r="BN31" s="67"/>
      <c r="BO31" s="67"/>
      <c r="BP31" s="67"/>
      <c r="BQ31" s="67"/>
      <c r="BR31" s="67"/>
      <c r="BS31" s="67"/>
      <c r="BT31" s="67"/>
      <c r="BU31" s="67"/>
      <c r="BV31" s="67">
        <f>データ!AC7</f>
        <v>100</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17</v>
      </c>
      <c r="DG31" s="67"/>
      <c r="DH31" s="67"/>
      <c r="DI31" s="67"/>
      <c r="DJ31" s="67"/>
      <c r="DK31" s="67"/>
      <c r="DL31" s="67"/>
      <c r="DM31" s="67"/>
      <c r="DN31" s="67"/>
      <c r="DO31" s="67"/>
      <c r="DP31" s="67"/>
      <c r="DQ31" s="67"/>
      <c r="DR31" s="67"/>
      <c r="DS31" s="67"/>
      <c r="DT31" s="67">
        <f>データ!AK7</f>
        <v>62.1</v>
      </c>
      <c r="DU31" s="67"/>
      <c r="DV31" s="67"/>
      <c r="DW31" s="67"/>
      <c r="DX31" s="67"/>
      <c r="DY31" s="67"/>
      <c r="DZ31" s="67"/>
      <c r="EA31" s="67"/>
      <c r="EB31" s="67"/>
      <c r="EC31" s="67"/>
      <c r="ED31" s="67"/>
      <c r="EE31" s="67"/>
      <c r="EF31" s="67"/>
      <c r="EG31" s="67"/>
      <c r="EH31" s="67">
        <f>データ!AL7</f>
        <v>100</v>
      </c>
      <c r="EI31" s="67"/>
      <c r="EJ31" s="67"/>
      <c r="EK31" s="67"/>
      <c r="EL31" s="67"/>
      <c r="EM31" s="67"/>
      <c r="EN31" s="67"/>
      <c r="EO31" s="67"/>
      <c r="EP31" s="67"/>
      <c r="EQ31" s="67"/>
      <c r="ER31" s="67"/>
      <c r="ES31" s="67"/>
      <c r="ET31" s="67"/>
      <c r="EU31" s="67"/>
      <c r="EV31" s="67">
        <f>データ!AM7</f>
        <v>100</v>
      </c>
      <c r="EW31" s="67"/>
      <c r="EX31" s="67"/>
      <c r="EY31" s="67"/>
      <c r="EZ31" s="67"/>
      <c r="FA31" s="67"/>
      <c r="FB31" s="67"/>
      <c r="FC31" s="67"/>
      <c r="FD31" s="67"/>
      <c r="FE31" s="67"/>
      <c r="FF31" s="67"/>
      <c r="FG31" s="67"/>
      <c r="FH31" s="67"/>
      <c r="FI31" s="67"/>
      <c r="FJ31" s="67">
        <f>データ!AN7</f>
        <v>100</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2884</v>
      </c>
      <c r="GU31" s="87"/>
      <c r="GV31" s="87"/>
      <c r="GW31" s="87"/>
      <c r="GX31" s="87"/>
      <c r="GY31" s="87"/>
      <c r="GZ31" s="87"/>
      <c r="HA31" s="87"/>
      <c r="HB31" s="87"/>
      <c r="HC31" s="87"/>
      <c r="HD31" s="87"/>
      <c r="HE31" s="87"/>
      <c r="HF31" s="87"/>
      <c r="HG31" s="87"/>
      <c r="HH31" s="87">
        <f>データ!AV7</f>
        <v>27644</v>
      </c>
      <c r="HI31" s="87"/>
      <c r="HJ31" s="87"/>
      <c r="HK31" s="87"/>
      <c r="HL31" s="87"/>
      <c r="HM31" s="87"/>
      <c r="HN31" s="87"/>
      <c r="HO31" s="87"/>
      <c r="HP31" s="87"/>
      <c r="HQ31" s="87"/>
      <c r="HR31" s="87"/>
      <c r="HS31" s="87"/>
      <c r="HT31" s="87"/>
      <c r="HU31" s="87"/>
      <c r="HV31" s="87">
        <f>データ!AW7</f>
        <v>3830</v>
      </c>
      <c r="HW31" s="87"/>
      <c r="HX31" s="87"/>
      <c r="HY31" s="87"/>
      <c r="HZ31" s="87"/>
      <c r="IA31" s="87"/>
      <c r="IB31" s="87"/>
      <c r="IC31" s="87"/>
      <c r="ID31" s="87"/>
      <c r="IE31" s="87"/>
      <c r="IF31" s="87"/>
      <c r="IG31" s="87"/>
      <c r="IH31" s="87"/>
      <c r="II31" s="87"/>
      <c r="IJ31" s="87">
        <f>データ!AX7</f>
        <v>984</v>
      </c>
      <c r="IK31" s="87"/>
      <c r="IL31" s="87"/>
      <c r="IM31" s="87"/>
      <c r="IN31" s="87"/>
      <c r="IO31" s="87"/>
      <c r="IP31" s="87"/>
      <c r="IQ31" s="87"/>
      <c r="IR31" s="87"/>
      <c r="IS31" s="87"/>
      <c r="IT31" s="87"/>
      <c r="IU31" s="87"/>
      <c r="IV31" s="87"/>
      <c r="IW31" s="87"/>
      <c r="IX31" s="87">
        <f>データ!AY7</f>
        <v>1125</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15">
      <c r="A32" s="2"/>
      <c r="B32" s="9"/>
      <c r="C32" s="2"/>
      <c r="D32" s="2"/>
      <c r="E32" s="2"/>
      <c r="F32" s="2"/>
      <c r="G32" s="2"/>
      <c r="H32" s="2"/>
      <c r="I32" s="69" t="s">
        <v>29</v>
      </c>
      <c r="J32" s="69"/>
      <c r="K32" s="69"/>
      <c r="L32" s="69"/>
      <c r="M32" s="69"/>
      <c r="N32" s="69"/>
      <c r="O32" s="69"/>
      <c r="P32" s="69"/>
      <c r="Q32" s="69"/>
      <c r="R32" s="67">
        <f>データ!AD7</f>
        <v>125.6</v>
      </c>
      <c r="S32" s="67"/>
      <c r="T32" s="67"/>
      <c r="U32" s="67"/>
      <c r="V32" s="67"/>
      <c r="W32" s="67"/>
      <c r="X32" s="67"/>
      <c r="Y32" s="67"/>
      <c r="Z32" s="67"/>
      <c r="AA32" s="67"/>
      <c r="AB32" s="67"/>
      <c r="AC32" s="67"/>
      <c r="AD32" s="67"/>
      <c r="AE32" s="67"/>
      <c r="AF32" s="67">
        <f>データ!AE7</f>
        <v>78.7</v>
      </c>
      <c r="AG32" s="67"/>
      <c r="AH32" s="67"/>
      <c r="AI32" s="67"/>
      <c r="AJ32" s="67"/>
      <c r="AK32" s="67"/>
      <c r="AL32" s="67"/>
      <c r="AM32" s="67"/>
      <c r="AN32" s="67"/>
      <c r="AO32" s="67"/>
      <c r="AP32" s="67"/>
      <c r="AQ32" s="67"/>
      <c r="AR32" s="67"/>
      <c r="AS32" s="67"/>
      <c r="AT32" s="67">
        <f>データ!AF7</f>
        <v>77.2</v>
      </c>
      <c r="AU32" s="67"/>
      <c r="AV32" s="67"/>
      <c r="AW32" s="67"/>
      <c r="AX32" s="67"/>
      <c r="AY32" s="67"/>
      <c r="AZ32" s="67"/>
      <c r="BA32" s="67"/>
      <c r="BB32" s="67"/>
      <c r="BC32" s="67"/>
      <c r="BD32" s="67"/>
      <c r="BE32" s="67"/>
      <c r="BF32" s="67"/>
      <c r="BG32" s="67"/>
      <c r="BH32" s="67">
        <f>データ!AG7</f>
        <v>159.1</v>
      </c>
      <c r="BI32" s="67"/>
      <c r="BJ32" s="67"/>
      <c r="BK32" s="67"/>
      <c r="BL32" s="67"/>
      <c r="BM32" s="67"/>
      <c r="BN32" s="67"/>
      <c r="BO32" s="67"/>
      <c r="BP32" s="67"/>
      <c r="BQ32" s="67"/>
      <c r="BR32" s="67"/>
      <c r="BS32" s="67"/>
      <c r="BT32" s="67"/>
      <c r="BU32" s="67"/>
      <c r="BV32" s="67">
        <f>データ!AH7</f>
        <v>178.6</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28.3</v>
      </c>
      <c r="DG32" s="67"/>
      <c r="DH32" s="67"/>
      <c r="DI32" s="67"/>
      <c r="DJ32" s="67"/>
      <c r="DK32" s="67"/>
      <c r="DL32" s="67"/>
      <c r="DM32" s="67"/>
      <c r="DN32" s="67"/>
      <c r="DO32" s="67"/>
      <c r="DP32" s="67"/>
      <c r="DQ32" s="67"/>
      <c r="DR32" s="67"/>
      <c r="DS32" s="67"/>
      <c r="DT32" s="67">
        <f>データ!AP7</f>
        <v>26</v>
      </c>
      <c r="DU32" s="67"/>
      <c r="DV32" s="67"/>
      <c r="DW32" s="67"/>
      <c r="DX32" s="67"/>
      <c r="DY32" s="67"/>
      <c r="DZ32" s="67"/>
      <c r="EA32" s="67"/>
      <c r="EB32" s="67"/>
      <c r="EC32" s="67"/>
      <c r="ED32" s="67"/>
      <c r="EE32" s="67"/>
      <c r="EF32" s="67"/>
      <c r="EG32" s="67"/>
      <c r="EH32" s="67">
        <f>データ!AQ7</f>
        <v>21.4</v>
      </c>
      <c r="EI32" s="67"/>
      <c r="EJ32" s="67"/>
      <c r="EK32" s="67"/>
      <c r="EL32" s="67"/>
      <c r="EM32" s="67"/>
      <c r="EN32" s="67"/>
      <c r="EO32" s="67"/>
      <c r="EP32" s="67"/>
      <c r="EQ32" s="67"/>
      <c r="ER32" s="67"/>
      <c r="ES32" s="67"/>
      <c r="ET32" s="67"/>
      <c r="EU32" s="67"/>
      <c r="EV32" s="67">
        <f>データ!AR7</f>
        <v>14.1</v>
      </c>
      <c r="EW32" s="67"/>
      <c r="EX32" s="67"/>
      <c r="EY32" s="67"/>
      <c r="EZ32" s="67"/>
      <c r="FA32" s="67"/>
      <c r="FB32" s="67"/>
      <c r="FC32" s="67"/>
      <c r="FD32" s="67"/>
      <c r="FE32" s="67"/>
      <c r="FF32" s="67"/>
      <c r="FG32" s="67"/>
      <c r="FH32" s="67"/>
      <c r="FI32" s="67"/>
      <c r="FJ32" s="67">
        <f>データ!AS7</f>
        <v>33.200000000000003</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706</v>
      </c>
      <c r="GU32" s="87"/>
      <c r="GV32" s="87"/>
      <c r="GW32" s="87"/>
      <c r="GX32" s="87"/>
      <c r="GY32" s="87"/>
      <c r="GZ32" s="87"/>
      <c r="HA32" s="87"/>
      <c r="HB32" s="87"/>
      <c r="HC32" s="87"/>
      <c r="HD32" s="87"/>
      <c r="HE32" s="87"/>
      <c r="HF32" s="87"/>
      <c r="HG32" s="87"/>
      <c r="HH32" s="87">
        <f>データ!BA7</f>
        <v>183723</v>
      </c>
      <c r="HI32" s="87"/>
      <c r="HJ32" s="87"/>
      <c r="HK32" s="87"/>
      <c r="HL32" s="87"/>
      <c r="HM32" s="87"/>
      <c r="HN32" s="87"/>
      <c r="HO32" s="87"/>
      <c r="HP32" s="87"/>
      <c r="HQ32" s="87"/>
      <c r="HR32" s="87"/>
      <c r="HS32" s="87"/>
      <c r="HT32" s="87"/>
      <c r="HU32" s="87"/>
      <c r="HV32" s="87">
        <f>データ!BB7</f>
        <v>12164</v>
      </c>
      <c r="HW32" s="87"/>
      <c r="HX32" s="87"/>
      <c r="HY32" s="87"/>
      <c r="HZ32" s="87"/>
      <c r="IA32" s="87"/>
      <c r="IB32" s="87"/>
      <c r="IC32" s="87"/>
      <c r="ID32" s="87"/>
      <c r="IE32" s="87"/>
      <c r="IF32" s="87"/>
      <c r="IG32" s="87"/>
      <c r="IH32" s="87"/>
      <c r="II32" s="87"/>
      <c r="IJ32" s="87">
        <f>データ!BC7</f>
        <v>234734</v>
      </c>
      <c r="IK32" s="87"/>
      <c r="IL32" s="87"/>
      <c r="IM32" s="87"/>
      <c r="IN32" s="87"/>
      <c r="IO32" s="87"/>
      <c r="IP32" s="87"/>
      <c r="IQ32" s="87"/>
      <c r="IR32" s="87"/>
      <c r="IS32" s="87"/>
      <c r="IT32" s="87"/>
      <c r="IU32" s="87"/>
      <c r="IV32" s="87"/>
      <c r="IW32" s="87"/>
      <c r="IX32" s="87">
        <f>データ!BD7</f>
        <v>209070</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145</v>
      </c>
      <c r="NJ32" s="77"/>
      <c r="NK32" s="77"/>
      <c r="NL32" s="77"/>
      <c r="NM32" s="77"/>
      <c r="NN32" s="77"/>
      <c r="NO32" s="77"/>
      <c r="NP32" s="77"/>
      <c r="NQ32" s="77"/>
      <c r="NR32" s="77"/>
      <c r="NS32" s="77"/>
      <c r="NT32" s="77"/>
      <c r="NU32" s="77"/>
      <c r="NV32" s="77"/>
      <c r="NW32" s="78"/>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77"/>
      <c r="NK33" s="77"/>
      <c r="NL33" s="77"/>
      <c r="NM33" s="77"/>
      <c r="NN33" s="77"/>
      <c r="NO33" s="77"/>
      <c r="NP33" s="77"/>
      <c r="NQ33" s="77"/>
      <c r="NR33" s="77"/>
      <c r="NS33" s="77"/>
      <c r="NT33" s="77"/>
      <c r="NU33" s="77"/>
      <c r="NV33" s="77"/>
      <c r="NW33" s="78"/>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77"/>
      <c r="NK34" s="77"/>
      <c r="NL34" s="77"/>
      <c r="NM34" s="77"/>
      <c r="NN34" s="77"/>
      <c r="NO34" s="77"/>
      <c r="NP34" s="77"/>
      <c r="NQ34" s="77"/>
      <c r="NR34" s="77"/>
      <c r="NS34" s="77"/>
      <c r="NT34" s="77"/>
      <c r="NU34" s="77"/>
      <c r="NV34" s="77"/>
      <c r="NW34" s="78"/>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77"/>
      <c r="NK35" s="77"/>
      <c r="NL35" s="77"/>
      <c r="NM35" s="77"/>
      <c r="NN35" s="77"/>
      <c r="NO35" s="77"/>
      <c r="NP35" s="77"/>
      <c r="NQ35" s="77"/>
      <c r="NR35" s="77"/>
      <c r="NS35" s="77"/>
      <c r="NT35" s="77"/>
      <c r="NU35" s="77"/>
      <c r="NV35" s="77"/>
      <c r="NW35" s="78"/>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77"/>
      <c r="NK36" s="77"/>
      <c r="NL36" s="77"/>
      <c r="NM36" s="77"/>
      <c r="NN36" s="77"/>
      <c r="NO36" s="77"/>
      <c r="NP36" s="77"/>
      <c r="NQ36" s="77"/>
      <c r="NR36" s="77"/>
      <c r="NS36" s="77"/>
      <c r="NT36" s="77"/>
      <c r="NU36" s="77"/>
      <c r="NV36" s="77"/>
      <c r="NW36" s="78"/>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77"/>
      <c r="NK37" s="77"/>
      <c r="NL37" s="77"/>
      <c r="NM37" s="77"/>
      <c r="NN37" s="77"/>
      <c r="NO37" s="77"/>
      <c r="NP37" s="77"/>
      <c r="NQ37" s="77"/>
      <c r="NR37" s="77"/>
      <c r="NS37" s="77"/>
      <c r="NT37" s="77"/>
      <c r="NU37" s="77"/>
      <c r="NV37" s="77"/>
      <c r="NW37" s="78"/>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77"/>
      <c r="NK38" s="77"/>
      <c r="NL38" s="77"/>
      <c r="NM38" s="77"/>
      <c r="NN38" s="77"/>
      <c r="NO38" s="77"/>
      <c r="NP38" s="77"/>
      <c r="NQ38" s="77"/>
      <c r="NR38" s="77"/>
      <c r="NS38" s="77"/>
      <c r="NT38" s="77"/>
      <c r="NU38" s="77"/>
      <c r="NV38" s="77"/>
      <c r="NW38" s="78"/>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77"/>
      <c r="NK39" s="77"/>
      <c r="NL39" s="77"/>
      <c r="NM39" s="77"/>
      <c r="NN39" s="77"/>
      <c r="NO39" s="77"/>
      <c r="NP39" s="77"/>
      <c r="NQ39" s="77"/>
      <c r="NR39" s="77"/>
      <c r="NS39" s="77"/>
      <c r="NT39" s="77"/>
      <c r="NU39" s="77"/>
      <c r="NV39" s="77"/>
      <c r="NW39" s="78"/>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77"/>
      <c r="NK40" s="77"/>
      <c r="NL40" s="77"/>
      <c r="NM40" s="77"/>
      <c r="NN40" s="77"/>
      <c r="NO40" s="77"/>
      <c r="NP40" s="77"/>
      <c r="NQ40" s="77"/>
      <c r="NR40" s="77"/>
      <c r="NS40" s="77"/>
      <c r="NT40" s="77"/>
      <c r="NU40" s="77"/>
      <c r="NV40" s="77"/>
      <c r="NW40" s="78"/>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77"/>
      <c r="NK41" s="77"/>
      <c r="NL41" s="77"/>
      <c r="NM41" s="77"/>
      <c r="NN41" s="77"/>
      <c r="NO41" s="77"/>
      <c r="NP41" s="77"/>
      <c r="NQ41" s="77"/>
      <c r="NR41" s="77"/>
      <c r="NS41" s="77"/>
      <c r="NT41" s="77"/>
      <c r="NU41" s="77"/>
      <c r="NV41" s="77"/>
      <c r="NW41" s="78"/>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77"/>
      <c r="NK42" s="77"/>
      <c r="NL42" s="77"/>
      <c r="NM42" s="77"/>
      <c r="NN42" s="77"/>
      <c r="NO42" s="77"/>
      <c r="NP42" s="77"/>
      <c r="NQ42" s="77"/>
      <c r="NR42" s="77"/>
      <c r="NS42" s="77"/>
      <c r="NT42" s="77"/>
      <c r="NU42" s="77"/>
      <c r="NV42" s="77"/>
      <c r="NW42" s="78"/>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77"/>
      <c r="NK43" s="77"/>
      <c r="NL43" s="77"/>
      <c r="NM43" s="77"/>
      <c r="NN43" s="77"/>
      <c r="NO43" s="77"/>
      <c r="NP43" s="77"/>
      <c r="NQ43" s="77"/>
      <c r="NR43" s="77"/>
      <c r="NS43" s="77"/>
      <c r="NT43" s="77"/>
      <c r="NU43" s="77"/>
      <c r="NV43" s="77"/>
      <c r="NW43" s="78"/>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77"/>
      <c r="NK44" s="77"/>
      <c r="NL44" s="77"/>
      <c r="NM44" s="77"/>
      <c r="NN44" s="77"/>
      <c r="NO44" s="77"/>
      <c r="NP44" s="77"/>
      <c r="NQ44" s="77"/>
      <c r="NR44" s="77"/>
      <c r="NS44" s="77"/>
      <c r="NT44" s="77"/>
      <c r="NU44" s="77"/>
      <c r="NV44" s="77"/>
      <c r="NW44" s="78"/>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77"/>
      <c r="NK45" s="77"/>
      <c r="NL45" s="77"/>
      <c r="NM45" s="77"/>
      <c r="NN45" s="77"/>
      <c r="NO45" s="77"/>
      <c r="NP45" s="77"/>
      <c r="NQ45" s="77"/>
      <c r="NR45" s="77"/>
      <c r="NS45" s="77"/>
      <c r="NT45" s="77"/>
      <c r="NU45" s="77"/>
      <c r="NV45" s="77"/>
      <c r="NW45" s="78"/>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77"/>
      <c r="NK46" s="77"/>
      <c r="NL46" s="77"/>
      <c r="NM46" s="77"/>
      <c r="NN46" s="77"/>
      <c r="NO46" s="77"/>
      <c r="NP46" s="77"/>
      <c r="NQ46" s="77"/>
      <c r="NR46" s="77"/>
      <c r="NS46" s="77"/>
      <c r="NT46" s="77"/>
      <c r="NU46" s="77"/>
      <c r="NV46" s="77"/>
      <c r="NW46" s="78"/>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148</v>
      </c>
      <c r="NJ49" s="77"/>
      <c r="NK49" s="77"/>
      <c r="NL49" s="77"/>
      <c r="NM49" s="77"/>
      <c r="NN49" s="77"/>
      <c r="NO49" s="77"/>
      <c r="NP49" s="77"/>
      <c r="NQ49" s="77"/>
      <c r="NR49" s="77"/>
      <c r="NS49" s="77"/>
      <c r="NT49" s="77"/>
      <c r="NU49" s="77"/>
      <c r="NV49" s="77"/>
      <c r="NW49" s="78"/>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77"/>
      <c r="NK50" s="77"/>
      <c r="NL50" s="77"/>
      <c r="NM50" s="77"/>
      <c r="NN50" s="77"/>
      <c r="NO50" s="77"/>
      <c r="NP50" s="77"/>
      <c r="NQ50" s="77"/>
      <c r="NR50" s="77"/>
      <c r="NS50" s="77"/>
      <c r="NT50" s="77"/>
      <c r="NU50" s="77"/>
      <c r="NV50" s="77"/>
      <c r="NW50" s="78"/>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77"/>
      <c r="NK51" s="77"/>
      <c r="NL51" s="77"/>
      <c r="NM51" s="77"/>
      <c r="NN51" s="77"/>
      <c r="NO51" s="77"/>
      <c r="NP51" s="77"/>
      <c r="NQ51" s="77"/>
      <c r="NR51" s="77"/>
      <c r="NS51" s="77"/>
      <c r="NT51" s="77"/>
      <c r="NU51" s="77"/>
      <c r="NV51" s="77"/>
      <c r="NW51" s="78"/>
    </row>
    <row r="52" spans="1:387" ht="13.5" customHeight="1" x14ac:dyDescent="0.15">
      <c r="A52" s="2"/>
      <c r="B52" s="9"/>
      <c r="C52" s="2"/>
      <c r="D52" s="2"/>
      <c r="E52" s="2"/>
      <c r="F52" s="2"/>
      <c r="I52" s="2"/>
      <c r="J52" s="2"/>
      <c r="K52" s="2"/>
      <c r="L52" s="2"/>
      <c r="M52" s="2"/>
      <c r="N52" s="2"/>
      <c r="O52" s="2"/>
      <c r="P52" s="2"/>
      <c r="Q52" s="2"/>
      <c r="R52" s="71" t="str">
        <f>データ!$B$11</f>
        <v>R01</v>
      </c>
      <c r="S52" s="71"/>
      <c r="T52" s="71"/>
      <c r="U52" s="71"/>
      <c r="V52" s="71"/>
      <c r="W52" s="71"/>
      <c r="X52" s="71"/>
      <c r="Y52" s="71"/>
      <c r="Z52" s="71"/>
      <c r="AA52" s="71"/>
      <c r="AB52" s="71"/>
      <c r="AC52" s="71"/>
      <c r="AD52" s="71"/>
      <c r="AE52" s="71"/>
      <c r="AF52" s="71" t="str">
        <f>データ!$C$11</f>
        <v>R02</v>
      </c>
      <c r="AG52" s="71"/>
      <c r="AH52" s="71"/>
      <c r="AI52" s="71"/>
      <c r="AJ52" s="71"/>
      <c r="AK52" s="71"/>
      <c r="AL52" s="71"/>
      <c r="AM52" s="71"/>
      <c r="AN52" s="71"/>
      <c r="AO52" s="71"/>
      <c r="AP52" s="71"/>
      <c r="AQ52" s="71"/>
      <c r="AR52" s="71"/>
      <c r="AS52" s="71"/>
      <c r="AT52" s="71" t="str">
        <f>データ!$D$11</f>
        <v>R03</v>
      </c>
      <c r="AU52" s="71"/>
      <c r="AV52" s="71"/>
      <c r="AW52" s="71"/>
      <c r="AX52" s="71"/>
      <c r="AY52" s="71"/>
      <c r="AZ52" s="71"/>
      <c r="BA52" s="71"/>
      <c r="BB52" s="71"/>
      <c r="BC52" s="71"/>
      <c r="BD52" s="71"/>
      <c r="BE52" s="71"/>
      <c r="BF52" s="71"/>
      <c r="BG52" s="71"/>
      <c r="BH52" s="71" t="str">
        <f>データ!$E$11</f>
        <v>R04</v>
      </c>
      <c r="BI52" s="71"/>
      <c r="BJ52" s="71"/>
      <c r="BK52" s="71"/>
      <c r="BL52" s="71"/>
      <c r="BM52" s="71"/>
      <c r="BN52" s="71"/>
      <c r="BO52" s="71"/>
      <c r="BP52" s="71"/>
      <c r="BQ52" s="71"/>
      <c r="BR52" s="71"/>
      <c r="BS52" s="71"/>
      <c r="BT52" s="71"/>
      <c r="BU52" s="71"/>
      <c r="BV52" s="71" t="str">
        <f>データ!$F$11</f>
        <v>R05</v>
      </c>
      <c r="BW52" s="71"/>
      <c r="BX52" s="71"/>
      <c r="BY52" s="71"/>
      <c r="BZ52" s="71"/>
      <c r="CA52" s="71"/>
      <c r="CB52" s="71"/>
      <c r="CC52" s="71"/>
      <c r="CD52" s="71"/>
      <c r="CE52" s="71"/>
      <c r="CF52" s="71"/>
      <c r="CG52" s="71"/>
      <c r="CH52" s="71"/>
      <c r="CI52" s="71"/>
      <c r="CJ52" s="2"/>
      <c r="CK52" s="2"/>
      <c r="CL52" s="2"/>
      <c r="CM52" s="2"/>
      <c r="CN52" s="2"/>
      <c r="CO52" s="2"/>
      <c r="CP52" s="2"/>
      <c r="CQ52" s="2"/>
      <c r="CR52" s="2"/>
      <c r="CS52" s="2"/>
      <c r="CT52" s="2"/>
      <c r="CU52" s="2"/>
      <c r="CV52" s="2"/>
      <c r="CW52" s="2"/>
      <c r="CX52" s="2"/>
      <c r="CY52" s="2"/>
      <c r="CZ52" s="2"/>
      <c r="DA52" s="2"/>
      <c r="DB52" s="2"/>
      <c r="DC52" s="2"/>
      <c r="DD52" s="2"/>
      <c r="DE52" s="2"/>
      <c r="DF52" s="71" t="str">
        <f>データ!$B$11</f>
        <v>R01</v>
      </c>
      <c r="DG52" s="71"/>
      <c r="DH52" s="71"/>
      <c r="DI52" s="71"/>
      <c r="DJ52" s="71"/>
      <c r="DK52" s="71"/>
      <c r="DL52" s="71"/>
      <c r="DM52" s="71"/>
      <c r="DN52" s="71"/>
      <c r="DO52" s="71"/>
      <c r="DP52" s="71"/>
      <c r="DQ52" s="71"/>
      <c r="DR52" s="71"/>
      <c r="DS52" s="71"/>
      <c r="DT52" s="71" t="str">
        <f>データ!$C$11</f>
        <v>R02</v>
      </c>
      <c r="DU52" s="71"/>
      <c r="DV52" s="71"/>
      <c r="DW52" s="71"/>
      <c r="DX52" s="71"/>
      <c r="DY52" s="71"/>
      <c r="DZ52" s="71"/>
      <c r="EA52" s="71"/>
      <c r="EB52" s="71"/>
      <c r="EC52" s="71"/>
      <c r="ED52" s="71"/>
      <c r="EE52" s="71"/>
      <c r="EF52" s="71"/>
      <c r="EG52" s="71"/>
      <c r="EH52" s="71" t="str">
        <f>データ!$D$11</f>
        <v>R03</v>
      </c>
      <c r="EI52" s="71"/>
      <c r="EJ52" s="71"/>
      <c r="EK52" s="71"/>
      <c r="EL52" s="71"/>
      <c r="EM52" s="71"/>
      <c r="EN52" s="71"/>
      <c r="EO52" s="71"/>
      <c r="EP52" s="71"/>
      <c r="EQ52" s="71"/>
      <c r="ER52" s="71"/>
      <c r="ES52" s="71"/>
      <c r="ET52" s="71"/>
      <c r="EU52" s="71"/>
      <c r="EV52" s="71" t="str">
        <f>データ!$E$11</f>
        <v>R04</v>
      </c>
      <c r="EW52" s="71"/>
      <c r="EX52" s="71"/>
      <c r="EY52" s="71"/>
      <c r="EZ52" s="71"/>
      <c r="FA52" s="71"/>
      <c r="FB52" s="71"/>
      <c r="FC52" s="71"/>
      <c r="FD52" s="71"/>
      <c r="FE52" s="71"/>
      <c r="FF52" s="71"/>
      <c r="FG52" s="71"/>
      <c r="FH52" s="71"/>
      <c r="FI52" s="71"/>
      <c r="FJ52" s="71" t="str">
        <f>データ!$F$11</f>
        <v>R05</v>
      </c>
      <c r="FK52" s="71"/>
      <c r="FL52" s="71"/>
      <c r="FM52" s="71"/>
      <c r="FN52" s="71"/>
      <c r="FO52" s="71"/>
      <c r="FP52" s="71"/>
      <c r="FQ52" s="71"/>
      <c r="FR52" s="71"/>
      <c r="FS52" s="71"/>
      <c r="FT52" s="71"/>
      <c r="FU52" s="71"/>
      <c r="FV52" s="71"/>
      <c r="FW52" s="71"/>
      <c r="FX52" s="2"/>
      <c r="FY52" s="2"/>
      <c r="FZ52" s="2"/>
      <c r="GA52" s="2"/>
      <c r="GB52" s="2"/>
      <c r="GC52" s="2"/>
      <c r="GD52" s="2"/>
      <c r="GE52" s="2"/>
      <c r="GF52" s="2"/>
      <c r="GG52" s="2"/>
      <c r="GH52" s="2"/>
      <c r="GI52" s="2"/>
      <c r="GJ52" s="2"/>
      <c r="GK52" s="2"/>
      <c r="GL52" s="2"/>
      <c r="GM52" s="2"/>
      <c r="GN52" s="2"/>
      <c r="GO52" s="2"/>
      <c r="GP52" s="2"/>
      <c r="GQ52" s="2"/>
      <c r="GR52" s="2"/>
      <c r="GS52" s="2"/>
      <c r="GT52" s="71" t="str">
        <f>データ!$B$11</f>
        <v>R01</v>
      </c>
      <c r="GU52" s="71"/>
      <c r="GV52" s="71"/>
      <c r="GW52" s="71"/>
      <c r="GX52" s="71"/>
      <c r="GY52" s="71"/>
      <c r="GZ52" s="71"/>
      <c r="HA52" s="71"/>
      <c r="HB52" s="71"/>
      <c r="HC52" s="71"/>
      <c r="HD52" s="71"/>
      <c r="HE52" s="71"/>
      <c r="HF52" s="71"/>
      <c r="HG52" s="71"/>
      <c r="HH52" s="71" t="str">
        <f>データ!$C$11</f>
        <v>R02</v>
      </c>
      <c r="HI52" s="71"/>
      <c r="HJ52" s="71"/>
      <c r="HK52" s="71"/>
      <c r="HL52" s="71"/>
      <c r="HM52" s="71"/>
      <c r="HN52" s="71"/>
      <c r="HO52" s="71"/>
      <c r="HP52" s="71"/>
      <c r="HQ52" s="71"/>
      <c r="HR52" s="71"/>
      <c r="HS52" s="71"/>
      <c r="HT52" s="71"/>
      <c r="HU52" s="71"/>
      <c r="HV52" s="71" t="str">
        <f>データ!$D$11</f>
        <v>R03</v>
      </c>
      <c r="HW52" s="71"/>
      <c r="HX52" s="71"/>
      <c r="HY52" s="71"/>
      <c r="HZ52" s="71"/>
      <c r="IA52" s="71"/>
      <c r="IB52" s="71"/>
      <c r="IC52" s="71"/>
      <c r="ID52" s="71"/>
      <c r="IE52" s="71"/>
      <c r="IF52" s="71"/>
      <c r="IG52" s="71"/>
      <c r="IH52" s="71"/>
      <c r="II52" s="71"/>
      <c r="IJ52" s="71" t="str">
        <f>データ!$E$11</f>
        <v>R04</v>
      </c>
      <c r="IK52" s="71"/>
      <c r="IL52" s="71"/>
      <c r="IM52" s="71"/>
      <c r="IN52" s="71"/>
      <c r="IO52" s="71"/>
      <c r="IP52" s="71"/>
      <c r="IQ52" s="71"/>
      <c r="IR52" s="71"/>
      <c r="IS52" s="71"/>
      <c r="IT52" s="71"/>
      <c r="IU52" s="71"/>
      <c r="IV52" s="71"/>
      <c r="IW52" s="71"/>
      <c r="IX52" s="71" t="str">
        <f>データ!$F$11</f>
        <v>R05</v>
      </c>
      <c r="IY52" s="71"/>
      <c r="IZ52" s="71"/>
      <c r="JA52" s="71"/>
      <c r="JB52" s="71"/>
      <c r="JC52" s="71"/>
      <c r="JD52" s="71"/>
      <c r="JE52" s="71"/>
      <c r="JF52" s="71"/>
      <c r="JG52" s="71"/>
      <c r="JH52" s="71"/>
      <c r="JI52" s="71"/>
      <c r="JJ52" s="71"/>
      <c r="JK52" s="71"/>
      <c r="JL52" s="2"/>
      <c r="JM52" s="2"/>
      <c r="JN52" s="2"/>
      <c r="JO52" s="2"/>
      <c r="JP52" s="2"/>
      <c r="JQ52" s="2"/>
      <c r="JR52" s="2"/>
      <c r="JS52" s="2"/>
      <c r="JT52" s="2"/>
      <c r="JU52" s="2"/>
      <c r="JV52" s="2"/>
      <c r="JW52" s="2"/>
      <c r="JX52" s="2"/>
      <c r="JY52" s="2"/>
      <c r="JZ52" s="2"/>
      <c r="KA52" s="2"/>
      <c r="KB52" s="2"/>
      <c r="KC52" s="2"/>
      <c r="KD52" s="2"/>
      <c r="KE52" s="2"/>
      <c r="KF52" s="2"/>
      <c r="KG52" s="2"/>
      <c r="KH52" s="71" t="str">
        <f>データ!$B$11</f>
        <v>R01</v>
      </c>
      <c r="KI52" s="71"/>
      <c r="KJ52" s="71"/>
      <c r="KK52" s="71"/>
      <c r="KL52" s="71"/>
      <c r="KM52" s="71"/>
      <c r="KN52" s="71"/>
      <c r="KO52" s="71"/>
      <c r="KP52" s="71"/>
      <c r="KQ52" s="71"/>
      <c r="KR52" s="71"/>
      <c r="KS52" s="71"/>
      <c r="KT52" s="71"/>
      <c r="KU52" s="71"/>
      <c r="KV52" s="71" t="str">
        <f>データ!$C$11</f>
        <v>R02</v>
      </c>
      <c r="KW52" s="71"/>
      <c r="KX52" s="71"/>
      <c r="KY52" s="71"/>
      <c r="KZ52" s="71"/>
      <c r="LA52" s="71"/>
      <c r="LB52" s="71"/>
      <c r="LC52" s="71"/>
      <c r="LD52" s="71"/>
      <c r="LE52" s="71"/>
      <c r="LF52" s="71"/>
      <c r="LG52" s="71"/>
      <c r="LH52" s="71"/>
      <c r="LI52" s="71"/>
      <c r="LJ52" s="71" t="str">
        <f>データ!$D$11</f>
        <v>R03</v>
      </c>
      <c r="LK52" s="71"/>
      <c r="LL52" s="71"/>
      <c r="LM52" s="71"/>
      <c r="LN52" s="71"/>
      <c r="LO52" s="71"/>
      <c r="LP52" s="71"/>
      <c r="LQ52" s="71"/>
      <c r="LR52" s="71"/>
      <c r="LS52" s="71"/>
      <c r="LT52" s="71"/>
      <c r="LU52" s="71"/>
      <c r="LV52" s="71"/>
      <c r="LW52" s="71"/>
      <c r="LX52" s="71" t="str">
        <f>データ!$E$11</f>
        <v>R04</v>
      </c>
      <c r="LY52" s="71"/>
      <c r="LZ52" s="71"/>
      <c r="MA52" s="71"/>
      <c r="MB52" s="71"/>
      <c r="MC52" s="71"/>
      <c r="MD52" s="71"/>
      <c r="ME52" s="71"/>
      <c r="MF52" s="71"/>
      <c r="MG52" s="71"/>
      <c r="MH52" s="71"/>
      <c r="MI52" s="71"/>
      <c r="MJ52" s="71"/>
      <c r="MK52" s="71"/>
      <c r="ML52" s="71" t="str">
        <f>データ!$F$11</f>
        <v>R05</v>
      </c>
      <c r="MM52" s="71"/>
      <c r="MN52" s="71"/>
      <c r="MO52" s="71"/>
      <c r="MP52" s="71"/>
      <c r="MQ52" s="71"/>
      <c r="MR52" s="71"/>
      <c r="MS52" s="71"/>
      <c r="MT52" s="71"/>
      <c r="MU52" s="71"/>
      <c r="MV52" s="71"/>
      <c r="MW52" s="71"/>
      <c r="MX52" s="71"/>
      <c r="MY52" s="71"/>
      <c r="MZ52" s="2"/>
      <c r="NA52" s="2"/>
      <c r="NB52" s="2"/>
      <c r="NC52" s="2"/>
      <c r="ND52" s="2"/>
      <c r="NE52" s="2"/>
      <c r="NF52" s="2"/>
      <c r="NG52" s="10"/>
      <c r="NH52" s="2"/>
      <c r="NI52" s="76"/>
      <c r="NJ52" s="77"/>
      <c r="NK52" s="77"/>
      <c r="NL52" s="77"/>
      <c r="NM52" s="77"/>
      <c r="NN52" s="77"/>
      <c r="NO52" s="77"/>
      <c r="NP52" s="77"/>
      <c r="NQ52" s="77"/>
      <c r="NR52" s="77"/>
      <c r="NS52" s="77"/>
      <c r="NT52" s="77"/>
      <c r="NU52" s="77"/>
      <c r="NV52" s="77"/>
      <c r="NW52" s="78"/>
    </row>
    <row r="53" spans="1:387" ht="13.5" customHeight="1" x14ac:dyDescent="0.15">
      <c r="A53" s="2"/>
      <c r="B53" s="9"/>
      <c r="C53" s="2"/>
      <c r="D53" s="2"/>
      <c r="E53" s="2"/>
      <c r="F53" s="2"/>
      <c r="I53" s="69" t="s">
        <v>27</v>
      </c>
      <c r="J53" s="69"/>
      <c r="K53" s="69"/>
      <c r="L53" s="69"/>
      <c r="M53" s="69"/>
      <c r="N53" s="69"/>
      <c r="O53" s="69"/>
      <c r="P53" s="69"/>
      <c r="Q53" s="69"/>
      <c r="R53" s="67">
        <f>データ!BF7</f>
        <v>25.8</v>
      </c>
      <c r="S53" s="67"/>
      <c r="T53" s="67"/>
      <c r="U53" s="67"/>
      <c r="V53" s="67"/>
      <c r="W53" s="67"/>
      <c r="X53" s="67"/>
      <c r="Y53" s="67"/>
      <c r="Z53" s="67"/>
      <c r="AA53" s="67"/>
      <c r="AB53" s="67"/>
      <c r="AC53" s="67"/>
      <c r="AD53" s="67"/>
      <c r="AE53" s="67"/>
      <c r="AF53" s="67">
        <f>データ!BG7</f>
        <v>3.5</v>
      </c>
      <c r="AG53" s="67"/>
      <c r="AH53" s="67"/>
      <c r="AI53" s="67"/>
      <c r="AJ53" s="67"/>
      <c r="AK53" s="67"/>
      <c r="AL53" s="67"/>
      <c r="AM53" s="67"/>
      <c r="AN53" s="67"/>
      <c r="AO53" s="67"/>
      <c r="AP53" s="67"/>
      <c r="AQ53" s="67"/>
      <c r="AR53" s="67"/>
      <c r="AS53" s="67"/>
      <c r="AT53" s="67">
        <f>データ!BH7</f>
        <v>8</v>
      </c>
      <c r="AU53" s="67"/>
      <c r="AV53" s="67"/>
      <c r="AW53" s="67"/>
      <c r="AX53" s="67"/>
      <c r="AY53" s="67"/>
      <c r="AZ53" s="67"/>
      <c r="BA53" s="67"/>
      <c r="BB53" s="67"/>
      <c r="BC53" s="67"/>
      <c r="BD53" s="67"/>
      <c r="BE53" s="67"/>
      <c r="BF53" s="67"/>
      <c r="BG53" s="67"/>
      <c r="BH53" s="67">
        <f>データ!BI7</f>
        <v>18.100000000000001</v>
      </c>
      <c r="BI53" s="67"/>
      <c r="BJ53" s="67"/>
      <c r="BK53" s="67"/>
      <c r="BL53" s="67"/>
      <c r="BM53" s="67"/>
      <c r="BN53" s="67"/>
      <c r="BO53" s="67"/>
      <c r="BP53" s="67"/>
      <c r="BQ53" s="67"/>
      <c r="BR53" s="67"/>
      <c r="BS53" s="67"/>
      <c r="BT53" s="67"/>
      <c r="BU53" s="67"/>
      <c r="BV53" s="67">
        <f>データ!BJ7</f>
        <v>15.8</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0</v>
      </c>
      <c r="DG53" s="67"/>
      <c r="DH53" s="67"/>
      <c r="DI53" s="67"/>
      <c r="DJ53" s="67"/>
      <c r="DK53" s="67"/>
      <c r="DL53" s="67"/>
      <c r="DM53" s="67"/>
      <c r="DN53" s="67"/>
      <c r="DO53" s="67"/>
      <c r="DP53" s="67"/>
      <c r="DQ53" s="67"/>
      <c r="DR53" s="67"/>
      <c r="DS53" s="67"/>
      <c r="DT53" s="67">
        <f>データ!BR7</f>
        <v>0</v>
      </c>
      <c r="DU53" s="67"/>
      <c r="DV53" s="67"/>
      <c r="DW53" s="67"/>
      <c r="DX53" s="67"/>
      <c r="DY53" s="67"/>
      <c r="DZ53" s="67"/>
      <c r="EA53" s="67"/>
      <c r="EB53" s="67"/>
      <c r="EC53" s="67"/>
      <c r="ED53" s="67"/>
      <c r="EE53" s="67"/>
      <c r="EF53" s="67"/>
      <c r="EG53" s="67"/>
      <c r="EH53" s="67">
        <f>データ!BS7</f>
        <v>0</v>
      </c>
      <c r="EI53" s="67"/>
      <c r="EJ53" s="67"/>
      <c r="EK53" s="67"/>
      <c r="EL53" s="67"/>
      <c r="EM53" s="67"/>
      <c r="EN53" s="67"/>
      <c r="EO53" s="67"/>
      <c r="EP53" s="67"/>
      <c r="EQ53" s="67"/>
      <c r="ER53" s="67"/>
      <c r="ES53" s="67"/>
      <c r="ET53" s="67"/>
      <c r="EU53" s="67"/>
      <c r="EV53" s="67">
        <f>データ!BT7</f>
        <v>0</v>
      </c>
      <c r="EW53" s="67"/>
      <c r="EX53" s="67"/>
      <c r="EY53" s="67"/>
      <c r="EZ53" s="67"/>
      <c r="FA53" s="67"/>
      <c r="FB53" s="67"/>
      <c r="FC53" s="67"/>
      <c r="FD53" s="67"/>
      <c r="FE53" s="67"/>
      <c r="FF53" s="67"/>
      <c r="FG53" s="67"/>
      <c r="FH53" s="67"/>
      <c r="FI53" s="67"/>
      <c r="FJ53" s="67">
        <f>データ!BU7</f>
        <v>0</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-17.899999999999999</v>
      </c>
      <c r="GU53" s="67"/>
      <c r="GV53" s="67"/>
      <c r="GW53" s="67"/>
      <c r="GX53" s="67"/>
      <c r="GY53" s="67"/>
      <c r="GZ53" s="67"/>
      <c r="HA53" s="67"/>
      <c r="HB53" s="67"/>
      <c r="HC53" s="67"/>
      <c r="HD53" s="67"/>
      <c r="HE53" s="67"/>
      <c r="HF53" s="67"/>
      <c r="HG53" s="67"/>
      <c r="HH53" s="67">
        <f>データ!CC7</f>
        <v>-245</v>
      </c>
      <c r="HI53" s="67"/>
      <c r="HJ53" s="67"/>
      <c r="HK53" s="67"/>
      <c r="HL53" s="67"/>
      <c r="HM53" s="67"/>
      <c r="HN53" s="67"/>
      <c r="HO53" s="67"/>
      <c r="HP53" s="67"/>
      <c r="HQ53" s="67"/>
      <c r="HR53" s="67"/>
      <c r="HS53" s="67"/>
      <c r="HT53" s="67"/>
      <c r="HU53" s="67"/>
      <c r="HV53" s="67">
        <f>データ!CD7</f>
        <v>0</v>
      </c>
      <c r="HW53" s="67"/>
      <c r="HX53" s="67"/>
      <c r="HY53" s="67"/>
      <c r="HZ53" s="67"/>
      <c r="IA53" s="67"/>
      <c r="IB53" s="67"/>
      <c r="IC53" s="67"/>
      <c r="ID53" s="67"/>
      <c r="IE53" s="67"/>
      <c r="IF53" s="67"/>
      <c r="IG53" s="67"/>
      <c r="IH53" s="67"/>
      <c r="II53" s="67"/>
      <c r="IJ53" s="67">
        <f>データ!CE7</f>
        <v>0</v>
      </c>
      <c r="IK53" s="67"/>
      <c r="IL53" s="67"/>
      <c r="IM53" s="67"/>
      <c r="IN53" s="67"/>
      <c r="IO53" s="67"/>
      <c r="IP53" s="67"/>
      <c r="IQ53" s="67"/>
      <c r="IR53" s="67"/>
      <c r="IS53" s="67"/>
      <c r="IT53" s="67"/>
      <c r="IU53" s="67"/>
      <c r="IV53" s="67"/>
      <c r="IW53" s="67"/>
      <c r="IX53" s="67">
        <f>データ!CF7</f>
        <v>0</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-41811</v>
      </c>
      <c r="KI53" s="87"/>
      <c r="KJ53" s="87"/>
      <c r="KK53" s="87"/>
      <c r="KL53" s="87"/>
      <c r="KM53" s="87"/>
      <c r="KN53" s="87"/>
      <c r="KO53" s="87"/>
      <c r="KP53" s="87"/>
      <c r="KQ53" s="87"/>
      <c r="KR53" s="87"/>
      <c r="KS53" s="87"/>
      <c r="KT53" s="87"/>
      <c r="KU53" s="87"/>
      <c r="KV53" s="87">
        <f>データ!CN7</f>
        <v>-54957</v>
      </c>
      <c r="KW53" s="87"/>
      <c r="KX53" s="87"/>
      <c r="KY53" s="87"/>
      <c r="KZ53" s="87"/>
      <c r="LA53" s="87"/>
      <c r="LB53" s="87"/>
      <c r="LC53" s="87"/>
      <c r="LD53" s="87"/>
      <c r="LE53" s="87"/>
      <c r="LF53" s="87"/>
      <c r="LG53" s="87"/>
      <c r="LH53" s="87"/>
      <c r="LI53" s="87"/>
      <c r="LJ53" s="87">
        <f>データ!CO7</f>
        <v>-34276</v>
      </c>
      <c r="LK53" s="87"/>
      <c r="LL53" s="87"/>
      <c r="LM53" s="87"/>
      <c r="LN53" s="87"/>
      <c r="LO53" s="87"/>
      <c r="LP53" s="87"/>
      <c r="LQ53" s="87"/>
      <c r="LR53" s="87"/>
      <c r="LS53" s="87"/>
      <c r="LT53" s="87"/>
      <c r="LU53" s="87"/>
      <c r="LV53" s="87"/>
      <c r="LW53" s="87"/>
      <c r="LX53" s="87">
        <f>データ!CP7</f>
        <v>-10000</v>
      </c>
      <c r="LY53" s="87"/>
      <c r="LZ53" s="87"/>
      <c r="MA53" s="87"/>
      <c r="MB53" s="87"/>
      <c r="MC53" s="87"/>
      <c r="MD53" s="87"/>
      <c r="ME53" s="87"/>
      <c r="MF53" s="87"/>
      <c r="MG53" s="87"/>
      <c r="MH53" s="87"/>
      <c r="MI53" s="87"/>
      <c r="MJ53" s="87"/>
      <c r="MK53" s="87"/>
      <c r="ML53" s="87">
        <f>データ!CQ7</f>
        <v>-10000</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77"/>
      <c r="NK53" s="77"/>
      <c r="NL53" s="77"/>
      <c r="NM53" s="77"/>
      <c r="NN53" s="77"/>
      <c r="NO53" s="77"/>
      <c r="NP53" s="77"/>
      <c r="NQ53" s="77"/>
      <c r="NR53" s="77"/>
      <c r="NS53" s="77"/>
      <c r="NT53" s="77"/>
      <c r="NU53" s="77"/>
      <c r="NV53" s="77"/>
      <c r="NW53" s="78"/>
    </row>
    <row r="54" spans="1:387" ht="13.5" customHeight="1" x14ac:dyDescent="0.15">
      <c r="A54" s="2"/>
      <c r="B54" s="9"/>
      <c r="C54" s="2"/>
      <c r="D54" s="2"/>
      <c r="E54" s="2"/>
      <c r="F54" s="2"/>
      <c r="G54" s="2"/>
      <c r="H54" s="2"/>
      <c r="I54" s="69" t="s">
        <v>29</v>
      </c>
      <c r="J54" s="69"/>
      <c r="K54" s="69"/>
      <c r="L54" s="69"/>
      <c r="M54" s="69"/>
      <c r="N54" s="69"/>
      <c r="O54" s="69"/>
      <c r="P54" s="69"/>
      <c r="Q54" s="69"/>
      <c r="R54" s="67">
        <f>データ!BK7</f>
        <v>28</v>
      </c>
      <c r="S54" s="67"/>
      <c r="T54" s="67"/>
      <c r="U54" s="67"/>
      <c r="V54" s="67"/>
      <c r="W54" s="67"/>
      <c r="X54" s="67"/>
      <c r="Y54" s="67"/>
      <c r="Z54" s="67"/>
      <c r="AA54" s="67"/>
      <c r="AB54" s="67"/>
      <c r="AC54" s="67"/>
      <c r="AD54" s="67"/>
      <c r="AE54" s="67"/>
      <c r="AF54" s="67">
        <f>データ!BL7</f>
        <v>14.5</v>
      </c>
      <c r="AG54" s="67"/>
      <c r="AH54" s="67"/>
      <c r="AI54" s="67"/>
      <c r="AJ54" s="67"/>
      <c r="AK54" s="67"/>
      <c r="AL54" s="67"/>
      <c r="AM54" s="67"/>
      <c r="AN54" s="67"/>
      <c r="AO54" s="67"/>
      <c r="AP54" s="67"/>
      <c r="AQ54" s="67"/>
      <c r="AR54" s="67"/>
      <c r="AS54" s="67"/>
      <c r="AT54" s="67">
        <f>データ!BM7</f>
        <v>18.399999999999999</v>
      </c>
      <c r="AU54" s="67"/>
      <c r="AV54" s="67"/>
      <c r="AW54" s="67"/>
      <c r="AX54" s="67"/>
      <c r="AY54" s="67"/>
      <c r="AZ54" s="67"/>
      <c r="BA54" s="67"/>
      <c r="BB54" s="67"/>
      <c r="BC54" s="67"/>
      <c r="BD54" s="67"/>
      <c r="BE54" s="67"/>
      <c r="BF54" s="67"/>
      <c r="BG54" s="67"/>
      <c r="BH54" s="67">
        <f>データ!BN7</f>
        <v>26.2</v>
      </c>
      <c r="BI54" s="67"/>
      <c r="BJ54" s="67"/>
      <c r="BK54" s="67"/>
      <c r="BL54" s="67"/>
      <c r="BM54" s="67"/>
      <c r="BN54" s="67"/>
      <c r="BO54" s="67"/>
      <c r="BP54" s="67"/>
      <c r="BQ54" s="67"/>
      <c r="BR54" s="67"/>
      <c r="BS54" s="67"/>
      <c r="BT54" s="67"/>
      <c r="BU54" s="67"/>
      <c r="BV54" s="67">
        <f>データ!BO7</f>
        <v>24.1</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27.8</v>
      </c>
      <c r="DG54" s="67"/>
      <c r="DH54" s="67"/>
      <c r="DI54" s="67"/>
      <c r="DJ54" s="67"/>
      <c r="DK54" s="67"/>
      <c r="DL54" s="67"/>
      <c r="DM54" s="67"/>
      <c r="DN54" s="67"/>
      <c r="DO54" s="67"/>
      <c r="DP54" s="67"/>
      <c r="DQ54" s="67"/>
      <c r="DR54" s="67"/>
      <c r="DS54" s="67"/>
      <c r="DT54" s="67">
        <f>データ!BW7</f>
        <v>141.19999999999999</v>
      </c>
      <c r="DU54" s="67"/>
      <c r="DV54" s="67"/>
      <c r="DW54" s="67"/>
      <c r="DX54" s="67"/>
      <c r="DY54" s="67"/>
      <c r="DZ54" s="67"/>
      <c r="EA54" s="67"/>
      <c r="EB54" s="67"/>
      <c r="EC54" s="67"/>
      <c r="ED54" s="67"/>
      <c r="EE54" s="67"/>
      <c r="EF54" s="67"/>
      <c r="EG54" s="67"/>
      <c r="EH54" s="67">
        <f>データ!BX7</f>
        <v>52.3</v>
      </c>
      <c r="EI54" s="67"/>
      <c r="EJ54" s="67"/>
      <c r="EK54" s="67"/>
      <c r="EL54" s="67"/>
      <c r="EM54" s="67"/>
      <c r="EN54" s="67"/>
      <c r="EO54" s="67"/>
      <c r="EP54" s="67"/>
      <c r="EQ54" s="67"/>
      <c r="ER54" s="67"/>
      <c r="ES54" s="67"/>
      <c r="ET54" s="67"/>
      <c r="EU54" s="67"/>
      <c r="EV54" s="67">
        <f>データ!BY7</f>
        <v>27.7</v>
      </c>
      <c r="EW54" s="67"/>
      <c r="EX54" s="67"/>
      <c r="EY54" s="67"/>
      <c r="EZ54" s="67"/>
      <c r="FA54" s="67"/>
      <c r="FB54" s="67"/>
      <c r="FC54" s="67"/>
      <c r="FD54" s="67"/>
      <c r="FE54" s="67"/>
      <c r="FF54" s="67"/>
      <c r="FG54" s="67"/>
      <c r="FH54" s="67"/>
      <c r="FI54" s="67"/>
      <c r="FJ54" s="67">
        <f>データ!BZ7</f>
        <v>81.599999999999994</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15.9</v>
      </c>
      <c r="GU54" s="67"/>
      <c r="GV54" s="67"/>
      <c r="GW54" s="67"/>
      <c r="GX54" s="67"/>
      <c r="GY54" s="67"/>
      <c r="GZ54" s="67"/>
      <c r="HA54" s="67"/>
      <c r="HB54" s="67"/>
      <c r="HC54" s="67"/>
      <c r="HD54" s="67"/>
      <c r="HE54" s="67"/>
      <c r="HF54" s="67"/>
      <c r="HG54" s="67"/>
      <c r="HH54" s="67">
        <f>データ!CH7</f>
        <v>-192.5</v>
      </c>
      <c r="HI54" s="67"/>
      <c r="HJ54" s="67"/>
      <c r="HK54" s="67"/>
      <c r="HL54" s="67"/>
      <c r="HM54" s="67"/>
      <c r="HN54" s="67"/>
      <c r="HO54" s="67"/>
      <c r="HP54" s="67"/>
      <c r="HQ54" s="67"/>
      <c r="HR54" s="67"/>
      <c r="HS54" s="67"/>
      <c r="HT54" s="67"/>
      <c r="HU54" s="67"/>
      <c r="HV54" s="67">
        <f>データ!CI7</f>
        <v>-6.6</v>
      </c>
      <c r="HW54" s="67"/>
      <c r="HX54" s="67"/>
      <c r="HY54" s="67"/>
      <c r="HZ54" s="67"/>
      <c r="IA54" s="67"/>
      <c r="IB54" s="67"/>
      <c r="IC54" s="67"/>
      <c r="ID54" s="67"/>
      <c r="IE54" s="67"/>
      <c r="IF54" s="67"/>
      <c r="IG54" s="67"/>
      <c r="IH54" s="67"/>
      <c r="II54" s="67"/>
      <c r="IJ54" s="67">
        <f>データ!CJ7</f>
        <v>13.5</v>
      </c>
      <c r="IK54" s="67"/>
      <c r="IL54" s="67"/>
      <c r="IM54" s="67"/>
      <c r="IN54" s="67"/>
      <c r="IO54" s="67"/>
      <c r="IP54" s="67"/>
      <c r="IQ54" s="67"/>
      <c r="IR54" s="67"/>
      <c r="IS54" s="67"/>
      <c r="IT54" s="67"/>
      <c r="IU54" s="67"/>
      <c r="IV54" s="67"/>
      <c r="IW54" s="67"/>
      <c r="IX54" s="67">
        <f>データ!CK7</f>
        <v>14.8</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3780</v>
      </c>
      <c r="KI54" s="83"/>
      <c r="KJ54" s="83"/>
      <c r="KK54" s="83"/>
      <c r="KL54" s="83"/>
      <c r="KM54" s="83"/>
      <c r="KN54" s="83"/>
      <c r="KO54" s="83"/>
      <c r="KP54" s="83"/>
      <c r="KQ54" s="83"/>
      <c r="KR54" s="83"/>
      <c r="KS54" s="83"/>
      <c r="KT54" s="83"/>
      <c r="KU54" s="84"/>
      <c r="KV54" s="82">
        <f>データ!CS7</f>
        <v>-586204</v>
      </c>
      <c r="KW54" s="83"/>
      <c r="KX54" s="83"/>
      <c r="KY54" s="83"/>
      <c r="KZ54" s="83"/>
      <c r="LA54" s="83"/>
      <c r="LB54" s="83"/>
      <c r="LC54" s="83"/>
      <c r="LD54" s="83"/>
      <c r="LE54" s="83"/>
      <c r="LF54" s="83"/>
      <c r="LG54" s="83"/>
      <c r="LH54" s="83"/>
      <c r="LI54" s="84"/>
      <c r="LJ54" s="82">
        <f>データ!CT7</f>
        <v>-28874</v>
      </c>
      <c r="LK54" s="83"/>
      <c r="LL54" s="83"/>
      <c r="LM54" s="83"/>
      <c r="LN54" s="83"/>
      <c r="LO54" s="83"/>
      <c r="LP54" s="83"/>
      <c r="LQ54" s="83"/>
      <c r="LR54" s="83"/>
      <c r="LS54" s="83"/>
      <c r="LT54" s="83"/>
      <c r="LU54" s="83"/>
      <c r="LV54" s="83"/>
      <c r="LW54" s="84"/>
      <c r="LX54" s="82">
        <f>データ!CU7</f>
        <v>-4869</v>
      </c>
      <c r="LY54" s="83"/>
      <c r="LZ54" s="83"/>
      <c r="MA54" s="83"/>
      <c r="MB54" s="83"/>
      <c r="MC54" s="83"/>
      <c r="MD54" s="83"/>
      <c r="ME54" s="83"/>
      <c r="MF54" s="83"/>
      <c r="MG54" s="83"/>
      <c r="MH54" s="83"/>
      <c r="MI54" s="83"/>
      <c r="MJ54" s="83"/>
      <c r="MK54" s="84"/>
      <c r="ML54" s="82">
        <f>データ!CV7</f>
        <v>-9793</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77"/>
      <c r="NK54" s="77"/>
      <c r="NL54" s="77"/>
      <c r="NM54" s="77"/>
      <c r="NN54" s="77"/>
      <c r="NO54" s="77"/>
      <c r="NP54" s="77"/>
      <c r="NQ54" s="77"/>
      <c r="NR54" s="77"/>
      <c r="NS54" s="77"/>
      <c r="NT54" s="77"/>
      <c r="NU54" s="77"/>
      <c r="NV54" s="77"/>
      <c r="NW54" s="78"/>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77"/>
      <c r="NK55" s="77"/>
      <c r="NL55" s="77"/>
      <c r="NM55" s="77"/>
      <c r="NN55" s="77"/>
      <c r="NO55" s="77"/>
      <c r="NP55" s="77"/>
      <c r="NQ55" s="77"/>
      <c r="NR55" s="77"/>
      <c r="NS55" s="77"/>
      <c r="NT55" s="77"/>
      <c r="NU55" s="77"/>
      <c r="NV55" s="77"/>
      <c r="NW55" s="78"/>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77"/>
      <c r="NK56" s="77"/>
      <c r="NL56" s="77"/>
      <c r="NM56" s="77"/>
      <c r="NN56" s="77"/>
      <c r="NO56" s="77"/>
      <c r="NP56" s="77"/>
      <c r="NQ56" s="77"/>
      <c r="NR56" s="77"/>
      <c r="NS56" s="77"/>
      <c r="NT56" s="77"/>
      <c r="NU56" s="77"/>
      <c r="NV56" s="77"/>
      <c r="NW56" s="78"/>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77"/>
      <c r="NK57" s="77"/>
      <c r="NL57" s="77"/>
      <c r="NM57" s="77"/>
      <c r="NN57" s="77"/>
      <c r="NO57" s="77"/>
      <c r="NP57" s="77"/>
      <c r="NQ57" s="77"/>
      <c r="NR57" s="77"/>
      <c r="NS57" s="77"/>
      <c r="NT57" s="77"/>
      <c r="NU57" s="77"/>
      <c r="NV57" s="77"/>
      <c r="NW57" s="78"/>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77"/>
      <c r="NK58" s="77"/>
      <c r="NL58" s="77"/>
      <c r="NM58" s="77"/>
      <c r="NN58" s="77"/>
      <c r="NO58" s="77"/>
      <c r="NP58" s="77"/>
      <c r="NQ58" s="77"/>
      <c r="NR58" s="77"/>
      <c r="NS58" s="77"/>
      <c r="NT58" s="77"/>
      <c r="NU58" s="77"/>
      <c r="NV58" s="77"/>
      <c r="NW58" s="78"/>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77"/>
      <c r="NK59" s="77"/>
      <c r="NL59" s="77"/>
      <c r="NM59" s="77"/>
      <c r="NN59" s="77"/>
      <c r="NO59" s="77"/>
      <c r="NP59" s="77"/>
      <c r="NQ59" s="77"/>
      <c r="NR59" s="77"/>
      <c r="NS59" s="77"/>
      <c r="NT59" s="77"/>
      <c r="NU59" s="77"/>
      <c r="NV59" s="77"/>
      <c r="NW59" s="78"/>
    </row>
    <row r="60" spans="1:387" ht="13.5" customHeight="1" x14ac:dyDescent="0.15">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77"/>
      <c r="NK60" s="77"/>
      <c r="NL60" s="77"/>
      <c r="NM60" s="77"/>
      <c r="NN60" s="77"/>
      <c r="NO60" s="77"/>
      <c r="NP60" s="77"/>
      <c r="NQ60" s="77"/>
      <c r="NR60" s="77"/>
      <c r="NS60" s="77"/>
      <c r="NT60" s="77"/>
      <c r="NU60" s="77"/>
      <c r="NV60" s="77"/>
      <c r="NW60" s="78"/>
    </row>
    <row r="61" spans="1:387" ht="13.5" customHeight="1" x14ac:dyDescent="0.15">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77"/>
      <c r="NK61" s="77"/>
      <c r="NL61" s="77"/>
      <c r="NM61" s="77"/>
      <c r="NN61" s="77"/>
      <c r="NO61" s="77"/>
      <c r="NP61" s="77"/>
      <c r="NQ61" s="77"/>
      <c r="NR61" s="77"/>
      <c r="NS61" s="77"/>
      <c r="NT61" s="77"/>
      <c r="NU61" s="77"/>
      <c r="NV61" s="77"/>
      <c r="NW61" s="78"/>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77"/>
      <c r="NK62" s="77"/>
      <c r="NL62" s="77"/>
      <c r="NM62" s="77"/>
      <c r="NN62" s="77"/>
      <c r="NO62" s="77"/>
      <c r="NP62" s="77"/>
      <c r="NQ62" s="77"/>
      <c r="NR62" s="77"/>
      <c r="NS62" s="77"/>
      <c r="NT62" s="77"/>
      <c r="NU62" s="77"/>
      <c r="NV62" s="77"/>
      <c r="NW62" s="78"/>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77"/>
      <c r="NK63" s="77"/>
      <c r="NL63" s="77"/>
      <c r="NM63" s="77"/>
      <c r="NN63" s="77"/>
      <c r="NO63" s="77"/>
      <c r="NP63" s="77"/>
      <c r="NQ63" s="77"/>
      <c r="NR63" s="77"/>
      <c r="NS63" s="77"/>
      <c r="NT63" s="77"/>
      <c r="NU63" s="77"/>
      <c r="NV63" s="77"/>
      <c r="NW63" s="78"/>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146</v>
      </c>
      <c r="NJ66" s="77"/>
      <c r="NK66" s="77"/>
      <c r="NL66" s="77"/>
      <c r="NM66" s="77"/>
      <c r="NN66" s="77"/>
      <c r="NO66" s="77"/>
      <c r="NP66" s="77"/>
      <c r="NQ66" s="77"/>
      <c r="NR66" s="77"/>
      <c r="NS66" s="77"/>
      <c r="NT66" s="77"/>
      <c r="NU66" s="77"/>
      <c r="NV66" s="77"/>
      <c r="NW66" s="78"/>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571552</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15">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15">
      <c r="A76" s="2"/>
      <c r="B76" s="9"/>
      <c r="C76" s="2"/>
      <c r="D76" s="2"/>
      <c r="E76" s="2"/>
      <c r="F76" s="2"/>
      <c r="I76" s="2"/>
      <c r="J76" s="2"/>
      <c r="K76" s="2"/>
      <c r="L76" s="2"/>
      <c r="M76" s="2"/>
      <c r="N76" s="2"/>
      <c r="O76" s="2"/>
      <c r="P76" s="2"/>
      <c r="Q76" s="2"/>
      <c r="R76" s="71" t="str">
        <f>データ!$B$11</f>
        <v>R01</v>
      </c>
      <c r="S76" s="71"/>
      <c r="T76" s="71"/>
      <c r="U76" s="71"/>
      <c r="V76" s="71"/>
      <c r="W76" s="71"/>
      <c r="X76" s="71"/>
      <c r="Y76" s="71"/>
      <c r="Z76" s="71"/>
      <c r="AA76" s="71"/>
      <c r="AB76" s="71"/>
      <c r="AC76" s="71"/>
      <c r="AD76" s="71"/>
      <c r="AE76" s="71"/>
      <c r="AF76" s="71" t="str">
        <f>データ!$C$11</f>
        <v>R02</v>
      </c>
      <c r="AG76" s="71"/>
      <c r="AH76" s="71"/>
      <c r="AI76" s="71"/>
      <c r="AJ76" s="71"/>
      <c r="AK76" s="71"/>
      <c r="AL76" s="71"/>
      <c r="AM76" s="71"/>
      <c r="AN76" s="71"/>
      <c r="AO76" s="71"/>
      <c r="AP76" s="71"/>
      <c r="AQ76" s="71"/>
      <c r="AR76" s="71"/>
      <c r="AS76" s="71"/>
      <c r="AT76" s="71" t="str">
        <f>データ!$D$11</f>
        <v>R03</v>
      </c>
      <c r="AU76" s="71"/>
      <c r="AV76" s="71"/>
      <c r="AW76" s="71"/>
      <c r="AX76" s="71"/>
      <c r="AY76" s="71"/>
      <c r="AZ76" s="71"/>
      <c r="BA76" s="71"/>
      <c r="BB76" s="71"/>
      <c r="BC76" s="71"/>
      <c r="BD76" s="71"/>
      <c r="BE76" s="71"/>
      <c r="BF76" s="71"/>
      <c r="BG76" s="71"/>
      <c r="BH76" s="71" t="str">
        <f>データ!$E$11</f>
        <v>R04</v>
      </c>
      <c r="BI76" s="71"/>
      <c r="BJ76" s="71"/>
      <c r="BK76" s="71"/>
      <c r="BL76" s="71"/>
      <c r="BM76" s="71"/>
      <c r="BN76" s="71"/>
      <c r="BO76" s="71"/>
      <c r="BP76" s="71"/>
      <c r="BQ76" s="71"/>
      <c r="BR76" s="71"/>
      <c r="BS76" s="71"/>
      <c r="BT76" s="71"/>
      <c r="BU76" s="71"/>
      <c r="BV76" s="71" t="str">
        <f>データ!$F$11</f>
        <v>R05</v>
      </c>
      <c r="BW76" s="71"/>
      <c r="BX76" s="71"/>
      <c r="BY76" s="71"/>
      <c r="BZ76" s="71"/>
      <c r="CA76" s="71"/>
      <c r="CB76" s="71"/>
      <c r="CC76" s="71"/>
      <c r="CD76" s="71"/>
      <c r="CE76" s="71"/>
      <c r="CF76" s="71"/>
      <c r="CG76" s="71"/>
      <c r="CH76" s="71"/>
      <c r="CI76" s="71"/>
      <c r="CJ76" s="23"/>
      <c r="CK76" s="2"/>
      <c r="CL76" s="2"/>
      <c r="CM76" s="2"/>
      <c r="CN76" s="2"/>
      <c r="CO76" s="2"/>
      <c r="CP76" s="2"/>
      <c r="CQ76" s="2"/>
      <c r="CR76" s="2"/>
      <c r="CS76" s="2"/>
      <c r="CT76" s="2"/>
      <c r="CU76" s="70">
        <f>データ!DJ6</f>
        <v>0</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71" t="str">
        <f>データ!$B$11</f>
        <v>R01</v>
      </c>
      <c r="GU76" s="71"/>
      <c r="GV76" s="71"/>
      <c r="GW76" s="71"/>
      <c r="GX76" s="71"/>
      <c r="GY76" s="71"/>
      <c r="GZ76" s="71"/>
      <c r="HA76" s="71"/>
      <c r="HB76" s="71"/>
      <c r="HC76" s="71"/>
      <c r="HD76" s="71"/>
      <c r="HE76" s="71"/>
      <c r="HF76" s="71"/>
      <c r="HG76" s="71"/>
      <c r="HH76" s="71" t="str">
        <f>データ!$C$11</f>
        <v>R02</v>
      </c>
      <c r="HI76" s="71"/>
      <c r="HJ76" s="71"/>
      <c r="HK76" s="71"/>
      <c r="HL76" s="71"/>
      <c r="HM76" s="71"/>
      <c r="HN76" s="71"/>
      <c r="HO76" s="71"/>
      <c r="HP76" s="71"/>
      <c r="HQ76" s="71"/>
      <c r="HR76" s="71"/>
      <c r="HS76" s="71"/>
      <c r="HT76" s="71"/>
      <c r="HU76" s="71"/>
      <c r="HV76" s="71" t="str">
        <f>データ!$D$11</f>
        <v>R03</v>
      </c>
      <c r="HW76" s="71"/>
      <c r="HX76" s="71"/>
      <c r="HY76" s="71"/>
      <c r="HZ76" s="71"/>
      <c r="IA76" s="71"/>
      <c r="IB76" s="71"/>
      <c r="IC76" s="71"/>
      <c r="ID76" s="71"/>
      <c r="IE76" s="71"/>
      <c r="IF76" s="71"/>
      <c r="IG76" s="71"/>
      <c r="IH76" s="71"/>
      <c r="II76" s="71"/>
      <c r="IJ76" s="71" t="str">
        <f>データ!$E$11</f>
        <v>R04</v>
      </c>
      <c r="IK76" s="71"/>
      <c r="IL76" s="71"/>
      <c r="IM76" s="71"/>
      <c r="IN76" s="71"/>
      <c r="IO76" s="71"/>
      <c r="IP76" s="71"/>
      <c r="IQ76" s="71"/>
      <c r="IR76" s="71"/>
      <c r="IS76" s="71"/>
      <c r="IT76" s="71"/>
      <c r="IU76" s="71"/>
      <c r="IV76" s="71"/>
      <c r="IW76" s="71"/>
      <c r="IX76" s="71" t="str">
        <f>データ!$F$11</f>
        <v>R05</v>
      </c>
      <c r="IY76" s="71"/>
      <c r="IZ76" s="71"/>
      <c r="JA76" s="71"/>
      <c r="JB76" s="71"/>
      <c r="JC76" s="71"/>
      <c r="JD76" s="71"/>
      <c r="JE76" s="71"/>
      <c r="JF76" s="71"/>
      <c r="JG76" s="71"/>
      <c r="JH76" s="71"/>
      <c r="JI76" s="71"/>
      <c r="JJ76" s="71"/>
      <c r="JK76" s="71"/>
      <c r="JL76" s="2"/>
      <c r="JM76" s="2"/>
      <c r="JN76" s="2"/>
      <c r="JO76" s="2"/>
      <c r="JP76" s="2"/>
      <c r="JQ76" s="2"/>
      <c r="JR76" s="2"/>
      <c r="JS76" s="2"/>
      <c r="JT76" s="2"/>
      <c r="JU76" s="2"/>
      <c r="JV76" s="2"/>
      <c r="JW76" s="2"/>
      <c r="JX76" s="2"/>
      <c r="JY76" s="2"/>
      <c r="JZ76" s="2"/>
      <c r="KA76" s="2"/>
      <c r="KB76" s="2"/>
      <c r="KC76" s="2"/>
      <c r="KD76" s="2"/>
      <c r="KE76" s="2"/>
      <c r="KF76" s="2"/>
      <c r="KG76" s="2"/>
      <c r="KH76" s="71" t="str">
        <f>データ!$B$11</f>
        <v>R01</v>
      </c>
      <c r="KI76" s="71"/>
      <c r="KJ76" s="71"/>
      <c r="KK76" s="71"/>
      <c r="KL76" s="71"/>
      <c r="KM76" s="71"/>
      <c r="KN76" s="71"/>
      <c r="KO76" s="71"/>
      <c r="KP76" s="71"/>
      <c r="KQ76" s="71"/>
      <c r="KR76" s="71"/>
      <c r="KS76" s="71"/>
      <c r="KT76" s="71"/>
      <c r="KU76" s="71"/>
      <c r="KV76" s="71" t="str">
        <f>データ!$C$11</f>
        <v>R02</v>
      </c>
      <c r="KW76" s="71"/>
      <c r="KX76" s="71"/>
      <c r="KY76" s="71"/>
      <c r="KZ76" s="71"/>
      <c r="LA76" s="71"/>
      <c r="LB76" s="71"/>
      <c r="LC76" s="71"/>
      <c r="LD76" s="71"/>
      <c r="LE76" s="71"/>
      <c r="LF76" s="71"/>
      <c r="LG76" s="71"/>
      <c r="LH76" s="71"/>
      <c r="LI76" s="71"/>
      <c r="LJ76" s="71" t="str">
        <f>データ!$D$11</f>
        <v>R03</v>
      </c>
      <c r="LK76" s="71"/>
      <c r="LL76" s="71"/>
      <c r="LM76" s="71"/>
      <c r="LN76" s="71"/>
      <c r="LO76" s="71"/>
      <c r="LP76" s="71"/>
      <c r="LQ76" s="71"/>
      <c r="LR76" s="71"/>
      <c r="LS76" s="71"/>
      <c r="LT76" s="71"/>
      <c r="LU76" s="71"/>
      <c r="LV76" s="71"/>
      <c r="LW76" s="71"/>
      <c r="LX76" s="71" t="str">
        <f>データ!$E$11</f>
        <v>R04</v>
      </c>
      <c r="LY76" s="71"/>
      <c r="LZ76" s="71"/>
      <c r="MA76" s="71"/>
      <c r="MB76" s="71"/>
      <c r="MC76" s="71"/>
      <c r="MD76" s="71"/>
      <c r="ME76" s="71"/>
      <c r="MF76" s="71"/>
      <c r="MG76" s="71"/>
      <c r="MH76" s="71"/>
      <c r="MI76" s="71"/>
      <c r="MJ76" s="71"/>
      <c r="MK76" s="71"/>
      <c r="ML76" s="71" t="str">
        <f>データ!$F$11</f>
        <v>R05</v>
      </c>
      <c r="MM76" s="71"/>
      <c r="MN76" s="71"/>
      <c r="MO76" s="71"/>
      <c r="MP76" s="71"/>
      <c r="MQ76" s="71"/>
      <c r="MR76" s="71"/>
      <c r="MS76" s="71"/>
      <c r="MT76" s="71"/>
      <c r="MU76" s="71"/>
      <c r="MV76" s="71"/>
      <c r="MW76" s="71"/>
      <c r="MX76" s="71"/>
      <c r="MY76" s="71"/>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15">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0</v>
      </c>
      <c r="KI77" s="67"/>
      <c r="KJ77" s="67"/>
      <c r="KK77" s="67"/>
      <c r="KL77" s="67"/>
      <c r="KM77" s="67"/>
      <c r="KN77" s="67"/>
      <c r="KO77" s="67"/>
      <c r="KP77" s="67"/>
      <c r="KQ77" s="67"/>
      <c r="KR77" s="67"/>
      <c r="KS77" s="67"/>
      <c r="KT77" s="67"/>
      <c r="KU77" s="67"/>
      <c r="KV77" s="67">
        <f>データ!DW7</f>
        <v>0</v>
      </c>
      <c r="KW77" s="67"/>
      <c r="KX77" s="67"/>
      <c r="KY77" s="67"/>
      <c r="KZ77" s="67"/>
      <c r="LA77" s="67"/>
      <c r="LB77" s="67"/>
      <c r="LC77" s="67"/>
      <c r="LD77" s="67"/>
      <c r="LE77" s="67"/>
      <c r="LF77" s="67"/>
      <c r="LG77" s="67"/>
      <c r="LH77" s="67"/>
      <c r="LI77" s="67"/>
      <c r="LJ77" s="67">
        <f>データ!DX7</f>
        <v>0</v>
      </c>
      <c r="LK77" s="67"/>
      <c r="LL77" s="67"/>
      <c r="LM77" s="67"/>
      <c r="LN77" s="67"/>
      <c r="LO77" s="67"/>
      <c r="LP77" s="67"/>
      <c r="LQ77" s="67"/>
      <c r="LR77" s="67"/>
      <c r="LS77" s="67"/>
      <c r="LT77" s="67"/>
      <c r="LU77" s="67"/>
      <c r="LV77" s="67"/>
      <c r="LW77" s="67"/>
      <c r="LX77" s="67">
        <f>データ!DY7</f>
        <v>0</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15">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29.8</v>
      </c>
      <c r="KI78" s="67"/>
      <c r="KJ78" s="67"/>
      <c r="KK78" s="67"/>
      <c r="KL78" s="67"/>
      <c r="KM78" s="67"/>
      <c r="KN78" s="67"/>
      <c r="KO78" s="67"/>
      <c r="KP78" s="67"/>
      <c r="KQ78" s="67"/>
      <c r="KR78" s="67"/>
      <c r="KS78" s="67"/>
      <c r="KT78" s="67"/>
      <c r="KU78" s="67"/>
      <c r="KV78" s="67">
        <f>データ!EB7</f>
        <v>48.5</v>
      </c>
      <c r="KW78" s="67"/>
      <c r="KX78" s="67"/>
      <c r="KY78" s="67"/>
      <c r="KZ78" s="67"/>
      <c r="LA78" s="67"/>
      <c r="LB78" s="67"/>
      <c r="LC78" s="67"/>
      <c r="LD78" s="67"/>
      <c r="LE78" s="67"/>
      <c r="LF78" s="67"/>
      <c r="LG78" s="67"/>
      <c r="LH78" s="67"/>
      <c r="LI78" s="67"/>
      <c r="LJ78" s="67">
        <f>データ!EC7</f>
        <v>37.5</v>
      </c>
      <c r="LK78" s="67"/>
      <c r="LL78" s="67"/>
      <c r="LM78" s="67"/>
      <c r="LN78" s="67"/>
      <c r="LO78" s="67"/>
      <c r="LP78" s="67"/>
      <c r="LQ78" s="67"/>
      <c r="LR78" s="67"/>
      <c r="LS78" s="67"/>
      <c r="LT78" s="67"/>
      <c r="LU78" s="67"/>
      <c r="LV78" s="67"/>
      <c r="LW78" s="67"/>
      <c r="LX78" s="67">
        <f>データ!ED7</f>
        <v>23.3</v>
      </c>
      <c r="LY78" s="67"/>
      <c r="LZ78" s="67"/>
      <c r="MA78" s="67"/>
      <c r="MB78" s="67"/>
      <c r="MC78" s="67"/>
      <c r="MD78" s="67"/>
      <c r="ME78" s="67"/>
      <c r="MF78" s="67"/>
      <c r="MG78" s="67"/>
      <c r="MH78" s="67"/>
      <c r="MI78" s="67"/>
      <c r="MJ78" s="67"/>
      <c r="MK78" s="67"/>
      <c r="ML78" s="67">
        <f>データ!EE7</f>
        <v>21.1</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【120.7】</v>
      </c>
      <c r="C88" s="25" t="str">
        <f>データ!AT6</f>
        <v>【30.4】</v>
      </c>
      <c r="D88" s="25" t="str">
        <f>データ!BE6</f>
        <v>【67,941】</v>
      </c>
      <c r="E88" s="25" t="str">
        <f>データ!BP6</f>
        <v>【17.1】</v>
      </c>
      <c r="F88" s="25" t="str">
        <f>データ!CA6</f>
        <v>【53.2】</v>
      </c>
      <c r="G88" s="25" t="str">
        <f>データ!CL6</f>
        <v>【△26.7】</v>
      </c>
      <c r="H88" s="25" t="str">
        <f>データ!CW6</f>
        <v>【△15,770】</v>
      </c>
      <c r="I88" s="25" t="str">
        <f>データ!DH6</f>
        <v xml:space="preserve"> </v>
      </c>
      <c r="J88" s="25" t="s">
        <v>48</v>
      </c>
      <c r="K88" s="25" t="s">
        <v>48</v>
      </c>
      <c r="L88" s="25" t="str">
        <f>データ!DU6</f>
        <v xml:space="preserve"> </v>
      </c>
      <c r="M88" s="25" t="str">
        <f>データ!EF6</f>
        <v>【19.7】</v>
      </c>
      <c r="N88" s="25" t="str">
        <f>データ!EF6</f>
        <v>【19.7】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YA098aZMzrq0oUdpYrG+HFBrCUNQxwqx2/EWcHqzlgmVjLmU58G8q42kDWB/MM8XM7EAS/P3QT/xed5W03xlGA==" saltValue="vEqPwFORqQ2bfjL1eTiRXA=="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34" t="s">
        <v>58</v>
      </c>
      <c r="I3" s="135"/>
      <c r="J3" s="135"/>
      <c r="K3" s="135"/>
      <c r="L3" s="135"/>
      <c r="M3" s="135"/>
      <c r="N3" s="135"/>
      <c r="O3" s="135"/>
      <c r="P3" s="135"/>
      <c r="Q3" s="135"/>
      <c r="R3" s="135"/>
      <c r="S3" s="135"/>
      <c r="T3" s="135"/>
      <c r="U3" s="135"/>
      <c r="V3" s="135"/>
      <c r="W3" s="135"/>
      <c r="X3" s="135"/>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25</v>
      </c>
      <c r="EH3" s="32"/>
      <c r="EI3" s="32"/>
      <c r="EJ3" s="32"/>
      <c r="EK3" s="32"/>
      <c r="EL3" s="32"/>
      <c r="EM3" s="32"/>
      <c r="EN3" s="32"/>
      <c r="EO3" s="32"/>
      <c r="EP3" s="36"/>
    </row>
    <row r="4" spans="1:146" x14ac:dyDescent="0.15">
      <c r="A4" s="28" t="s">
        <v>61</v>
      </c>
      <c r="B4" s="37"/>
      <c r="C4" s="37"/>
      <c r="D4" s="37"/>
      <c r="E4" s="37"/>
      <c r="F4" s="37"/>
      <c r="G4" s="37"/>
      <c r="H4" s="136"/>
      <c r="I4" s="137"/>
      <c r="J4" s="137"/>
      <c r="K4" s="137"/>
      <c r="L4" s="137"/>
      <c r="M4" s="137"/>
      <c r="N4" s="137"/>
      <c r="O4" s="137"/>
      <c r="P4" s="137"/>
      <c r="Q4" s="137"/>
      <c r="R4" s="137"/>
      <c r="S4" s="137"/>
      <c r="T4" s="137"/>
      <c r="U4" s="137"/>
      <c r="V4" s="137"/>
      <c r="W4" s="137"/>
      <c r="X4" s="137"/>
      <c r="Y4" s="129" t="s">
        <v>62</v>
      </c>
      <c r="Z4" s="130"/>
      <c r="AA4" s="130"/>
      <c r="AB4" s="130"/>
      <c r="AC4" s="130"/>
      <c r="AD4" s="130"/>
      <c r="AE4" s="130"/>
      <c r="AF4" s="130"/>
      <c r="AG4" s="130"/>
      <c r="AH4" s="130"/>
      <c r="AI4" s="131"/>
      <c r="AJ4" s="127" t="s">
        <v>63</v>
      </c>
      <c r="AK4" s="127"/>
      <c r="AL4" s="127"/>
      <c r="AM4" s="127"/>
      <c r="AN4" s="127"/>
      <c r="AO4" s="127"/>
      <c r="AP4" s="127"/>
      <c r="AQ4" s="127"/>
      <c r="AR4" s="127"/>
      <c r="AS4" s="127"/>
      <c r="AT4" s="127"/>
      <c r="AU4" s="128" t="s">
        <v>64</v>
      </c>
      <c r="AV4" s="127"/>
      <c r="AW4" s="127"/>
      <c r="AX4" s="127"/>
      <c r="AY4" s="127"/>
      <c r="AZ4" s="127"/>
      <c r="BA4" s="127"/>
      <c r="BB4" s="127"/>
      <c r="BC4" s="127"/>
      <c r="BD4" s="127"/>
      <c r="BE4" s="127"/>
      <c r="BF4" s="129" t="s">
        <v>65</v>
      </c>
      <c r="BG4" s="130"/>
      <c r="BH4" s="130"/>
      <c r="BI4" s="130"/>
      <c r="BJ4" s="130"/>
      <c r="BK4" s="130"/>
      <c r="BL4" s="130"/>
      <c r="BM4" s="130"/>
      <c r="BN4" s="130"/>
      <c r="BO4" s="130"/>
      <c r="BP4" s="131"/>
      <c r="BQ4" s="127" t="s">
        <v>66</v>
      </c>
      <c r="BR4" s="127"/>
      <c r="BS4" s="127"/>
      <c r="BT4" s="127"/>
      <c r="BU4" s="127"/>
      <c r="BV4" s="127"/>
      <c r="BW4" s="127"/>
      <c r="BX4" s="127"/>
      <c r="BY4" s="127"/>
      <c r="BZ4" s="127"/>
      <c r="CA4" s="127"/>
      <c r="CB4" s="128" t="s">
        <v>67</v>
      </c>
      <c r="CC4" s="127"/>
      <c r="CD4" s="127"/>
      <c r="CE4" s="127"/>
      <c r="CF4" s="127"/>
      <c r="CG4" s="127"/>
      <c r="CH4" s="127"/>
      <c r="CI4" s="127"/>
      <c r="CJ4" s="127"/>
      <c r="CK4" s="127"/>
      <c r="CL4" s="127"/>
      <c r="CM4" s="127" t="s">
        <v>68</v>
      </c>
      <c r="CN4" s="127"/>
      <c r="CO4" s="127"/>
      <c r="CP4" s="127"/>
      <c r="CQ4" s="127"/>
      <c r="CR4" s="127"/>
      <c r="CS4" s="127"/>
      <c r="CT4" s="127"/>
      <c r="CU4" s="127"/>
      <c r="CV4" s="127"/>
      <c r="CW4" s="127"/>
      <c r="CX4" s="129" t="s">
        <v>69</v>
      </c>
      <c r="CY4" s="130"/>
      <c r="CZ4" s="130"/>
      <c r="DA4" s="130"/>
      <c r="DB4" s="130"/>
      <c r="DC4" s="130"/>
      <c r="DD4" s="130"/>
      <c r="DE4" s="130"/>
      <c r="DF4" s="130"/>
      <c r="DG4" s="130"/>
      <c r="DH4" s="131"/>
      <c r="DI4" s="132" t="s">
        <v>70</v>
      </c>
      <c r="DJ4" s="132" t="s">
        <v>71</v>
      </c>
      <c r="DK4" s="127" t="s">
        <v>72</v>
      </c>
      <c r="DL4" s="127"/>
      <c r="DM4" s="127"/>
      <c r="DN4" s="127"/>
      <c r="DO4" s="127"/>
      <c r="DP4" s="127"/>
      <c r="DQ4" s="127"/>
      <c r="DR4" s="127"/>
      <c r="DS4" s="127"/>
      <c r="DT4" s="127"/>
      <c r="DU4" s="127"/>
      <c r="DV4" s="127" t="s">
        <v>73</v>
      </c>
      <c r="DW4" s="127"/>
      <c r="DX4" s="127"/>
      <c r="DY4" s="127"/>
      <c r="DZ4" s="127"/>
      <c r="EA4" s="127"/>
      <c r="EB4" s="127"/>
      <c r="EC4" s="127"/>
      <c r="ED4" s="127"/>
      <c r="EE4" s="127"/>
      <c r="EF4" s="127"/>
      <c r="EG4" s="38" t="s">
        <v>74</v>
      </c>
      <c r="EH4" s="38"/>
      <c r="EI4" s="39"/>
      <c r="EJ4" s="39"/>
      <c r="EK4" s="39"/>
      <c r="EL4" s="39"/>
      <c r="EM4" s="39"/>
      <c r="EN4" s="39"/>
      <c r="EO4" s="39"/>
      <c r="EP4" s="40"/>
    </row>
    <row r="5" spans="1:146" x14ac:dyDescent="0.15">
      <c r="A5" s="28" t="s">
        <v>75</v>
      </c>
      <c r="B5" s="41"/>
      <c r="C5" s="41"/>
      <c r="D5" s="41"/>
      <c r="E5" s="41"/>
      <c r="F5" s="41"/>
      <c r="G5" s="41"/>
      <c r="H5" s="42" t="s">
        <v>76</v>
      </c>
      <c r="I5" s="42" t="s">
        <v>77</v>
      </c>
      <c r="J5" s="42" t="s">
        <v>78</v>
      </c>
      <c r="K5" s="42" t="s">
        <v>79</v>
      </c>
      <c r="L5" s="42" t="s">
        <v>80</v>
      </c>
      <c r="M5" s="42" t="s">
        <v>4</v>
      </c>
      <c r="N5" s="42" t="s">
        <v>5</v>
      </c>
      <c r="O5" s="42" t="s">
        <v>81</v>
      </c>
      <c r="P5" s="42" t="s">
        <v>82</v>
      </c>
      <c r="Q5" s="42" t="s">
        <v>83</v>
      </c>
      <c r="R5" s="42" t="s">
        <v>84</v>
      </c>
      <c r="S5" s="42" t="s">
        <v>85</v>
      </c>
      <c r="T5" s="42" t="s">
        <v>7</v>
      </c>
      <c r="U5" s="42" t="s">
        <v>86</v>
      </c>
      <c r="V5" s="42" t="s">
        <v>87</v>
      </c>
      <c r="W5" s="42" t="s">
        <v>88</v>
      </c>
      <c r="X5" s="42" t="s">
        <v>18</v>
      </c>
      <c r="Y5" s="42" t="s">
        <v>89</v>
      </c>
      <c r="Z5" s="42" t="s">
        <v>90</v>
      </c>
      <c r="AA5" s="42" t="s">
        <v>91</v>
      </c>
      <c r="AB5" s="42" t="s">
        <v>92</v>
      </c>
      <c r="AC5" s="42" t="s">
        <v>93</v>
      </c>
      <c r="AD5" s="42" t="s">
        <v>94</v>
      </c>
      <c r="AE5" s="42" t="s">
        <v>95</v>
      </c>
      <c r="AF5" s="42" t="s">
        <v>96</v>
      </c>
      <c r="AG5" s="42" t="s">
        <v>97</v>
      </c>
      <c r="AH5" s="42" t="s">
        <v>98</v>
      </c>
      <c r="AI5" s="42" t="s">
        <v>99</v>
      </c>
      <c r="AJ5" s="42" t="s">
        <v>100</v>
      </c>
      <c r="AK5" s="42" t="s">
        <v>101</v>
      </c>
      <c r="AL5" s="42" t="s">
        <v>91</v>
      </c>
      <c r="AM5" s="42" t="s">
        <v>102</v>
      </c>
      <c r="AN5" s="42" t="s">
        <v>103</v>
      </c>
      <c r="AO5" s="42" t="s">
        <v>94</v>
      </c>
      <c r="AP5" s="42" t="s">
        <v>95</v>
      </c>
      <c r="AQ5" s="42" t="s">
        <v>96</v>
      </c>
      <c r="AR5" s="42" t="s">
        <v>97</v>
      </c>
      <c r="AS5" s="42" t="s">
        <v>98</v>
      </c>
      <c r="AT5" s="42" t="s">
        <v>99</v>
      </c>
      <c r="AU5" s="42" t="s">
        <v>100</v>
      </c>
      <c r="AV5" s="42" t="s">
        <v>104</v>
      </c>
      <c r="AW5" s="42" t="s">
        <v>91</v>
      </c>
      <c r="AX5" s="42" t="s">
        <v>92</v>
      </c>
      <c r="AY5" s="42" t="s">
        <v>93</v>
      </c>
      <c r="AZ5" s="42" t="s">
        <v>94</v>
      </c>
      <c r="BA5" s="42" t="s">
        <v>95</v>
      </c>
      <c r="BB5" s="42" t="s">
        <v>96</v>
      </c>
      <c r="BC5" s="42" t="s">
        <v>97</v>
      </c>
      <c r="BD5" s="42" t="s">
        <v>98</v>
      </c>
      <c r="BE5" s="42" t="s">
        <v>99</v>
      </c>
      <c r="BF5" s="42" t="s">
        <v>100</v>
      </c>
      <c r="BG5" s="42" t="s">
        <v>101</v>
      </c>
      <c r="BH5" s="42" t="s">
        <v>105</v>
      </c>
      <c r="BI5" s="42" t="s">
        <v>102</v>
      </c>
      <c r="BJ5" s="42" t="s">
        <v>93</v>
      </c>
      <c r="BK5" s="42" t="s">
        <v>94</v>
      </c>
      <c r="BL5" s="42" t="s">
        <v>95</v>
      </c>
      <c r="BM5" s="42" t="s">
        <v>96</v>
      </c>
      <c r="BN5" s="42" t="s">
        <v>97</v>
      </c>
      <c r="BO5" s="42" t="s">
        <v>98</v>
      </c>
      <c r="BP5" s="42" t="s">
        <v>99</v>
      </c>
      <c r="BQ5" s="42" t="s">
        <v>106</v>
      </c>
      <c r="BR5" s="42" t="s">
        <v>101</v>
      </c>
      <c r="BS5" s="42" t="s">
        <v>91</v>
      </c>
      <c r="BT5" s="42" t="s">
        <v>107</v>
      </c>
      <c r="BU5" s="42" t="s">
        <v>103</v>
      </c>
      <c r="BV5" s="42" t="s">
        <v>94</v>
      </c>
      <c r="BW5" s="42" t="s">
        <v>95</v>
      </c>
      <c r="BX5" s="42" t="s">
        <v>96</v>
      </c>
      <c r="BY5" s="42" t="s">
        <v>97</v>
      </c>
      <c r="BZ5" s="42" t="s">
        <v>98</v>
      </c>
      <c r="CA5" s="42" t="s">
        <v>99</v>
      </c>
      <c r="CB5" s="42" t="s">
        <v>100</v>
      </c>
      <c r="CC5" s="42" t="s">
        <v>90</v>
      </c>
      <c r="CD5" s="42" t="s">
        <v>105</v>
      </c>
      <c r="CE5" s="42" t="s">
        <v>102</v>
      </c>
      <c r="CF5" s="42" t="s">
        <v>108</v>
      </c>
      <c r="CG5" s="42" t="s">
        <v>94</v>
      </c>
      <c r="CH5" s="42" t="s">
        <v>95</v>
      </c>
      <c r="CI5" s="42" t="s">
        <v>96</v>
      </c>
      <c r="CJ5" s="42" t="s">
        <v>97</v>
      </c>
      <c r="CK5" s="42" t="s">
        <v>98</v>
      </c>
      <c r="CL5" s="42" t="s">
        <v>99</v>
      </c>
      <c r="CM5" s="42" t="s">
        <v>109</v>
      </c>
      <c r="CN5" s="42" t="s">
        <v>101</v>
      </c>
      <c r="CO5" s="42" t="s">
        <v>91</v>
      </c>
      <c r="CP5" s="42" t="s">
        <v>102</v>
      </c>
      <c r="CQ5" s="42" t="s">
        <v>93</v>
      </c>
      <c r="CR5" s="42" t="s">
        <v>94</v>
      </c>
      <c r="CS5" s="42" t="s">
        <v>95</v>
      </c>
      <c r="CT5" s="42" t="s">
        <v>96</v>
      </c>
      <c r="CU5" s="42" t="s">
        <v>97</v>
      </c>
      <c r="CV5" s="42" t="s">
        <v>98</v>
      </c>
      <c r="CW5" s="42" t="s">
        <v>99</v>
      </c>
      <c r="CX5" s="42" t="s">
        <v>100</v>
      </c>
      <c r="CY5" s="42" t="s">
        <v>110</v>
      </c>
      <c r="CZ5" s="42" t="s">
        <v>91</v>
      </c>
      <c r="DA5" s="42" t="s">
        <v>111</v>
      </c>
      <c r="DB5" s="42" t="s">
        <v>103</v>
      </c>
      <c r="DC5" s="42" t="s">
        <v>94</v>
      </c>
      <c r="DD5" s="42" t="s">
        <v>95</v>
      </c>
      <c r="DE5" s="42" t="s">
        <v>96</v>
      </c>
      <c r="DF5" s="42" t="s">
        <v>97</v>
      </c>
      <c r="DG5" s="42" t="s">
        <v>98</v>
      </c>
      <c r="DH5" s="42" t="s">
        <v>99</v>
      </c>
      <c r="DI5" s="133"/>
      <c r="DJ5" s="133"/>
      <c r="DK5" s="42" t="s">
        <v>100</v>
      </c>
      <c r="DL5" s="42" t="s">
        <v>101</v>
      </c>
      <c r="DM5" s="42" t="s">
        <v>112</v>
      </c>
      <c r="DN5" s="42" t="s">
        <v>107</v>
      </c>
      <c r="DO5" s="42" t="s">
        <v>93</v>
      </c>
      <c r="DP5" s="42" t="s">
        <v>94</v>
      </c>
      <c r="DQ5" s="42" t="s">
        <v>95</v>
      </c>
      <c r="DR5" s="42" t="s">
        <v>96</v>
      </c>
      <c r="DS5" s="42" t="s">
        <v>97</v>
      </c>
      <c r="DT5" s="42" t="s">
        <v>98</v>
      </c>
      <c r="DU5" s="42" t="s">
        <v>35</v>
      </c>
      <c r="DV5" s="42" t="s">
        <v>100</v>
      </c>
      <c r="DW5" s="42" t="s">
        <v>101</v>
      </c>
      <c r="DX5" s="42" t="s">
        <v>91</v>
      </c>
      <c r="DY5" s="42" t="s">
        <v>113</v>
      </c>
      <c r="DZ5" s="42" t="s">
        <v>93</v>
      </c>
      <c r="EA5" s="42" t="s">
        <v>94</v>
      </c>
      <c r="EB5" s="42" t="s">
        <v>95</v>
      </c>
      <c r="EC5" s="42" t="s">
        <v>96</v>
      </c>
      <c r="ED5" s="42" t="s">
        <v>97</v>
      </c>
      <c r="EE5" s="42" t="s">
        <v>98</v>
      </c>
      <c r="EF5" s="42" t="s">
        <v>99</v>
      </c>
      <c r="EG5" s="42" t="s">
        <v>114</v>
      </c>
      <c r="EH5" s="42" t="s">
        <v>115</v>
      </c>
      <c r="EI5" s="42" t="s">
        <v>116</v>
      </c>
      <c r="EJ5" s="42" t="s">
        <v>117</v>
      </c>
      <c r="EK5" s="42" t="s">
        <v>118</v>
      </c>
      <c r="EL5" s="42" t="s">
        <v>119</v>
      </c>
      <c r="EM5" s="42" t="s">
        <v>120</v>
      </c>
      <c r="EN5" s="42" t="s">
        <v>121</v>
      </c>
      <c r="EO5" s="42" t="s">
        <v>122</v>
      </c>
      <c r="EP5" s="42" t="s">
        <v>123</v>
      </c>
    </row>
    <row r="6" spans="1:146" s="52" customFormat="1" x14ac:dyDescent="0.15">
      <c r="A6" s="28" t="s">
        <v>124</v>
      </c>
      <c r="B6" s="43">
        <f>B8</f>
        <v>2023</v>
      </c>
      <c r="C6" s="43">
        <f t="shared" ref="C6:X6" si="2">C8</f>
        <v>442089</v>
      </c>
      <c r="D6" s="43">
        <f t="shared" si="2"/>
        <v>47</v>
      </c>
      <c r="E6" s="43">
        <f t="shared" si="2"/>
        <v>11</v>
      </c>
      <c r="F6" s="43">
        <f t="shared" si="2"/>
        <v>1</v>
      </c>
      <c r="G6" s="43">
        <f t="shared" si="2"/>
        <v>1</v>
      </c>
      <c r="H6" s="43" t="str">
        <f>SUBSTITUTE(H8,"　","")</f>
        <v>大分県竹田市</v>
      </c>
      <c r="I6" s="43" t="str">
        <f t="shared" si="2"/>
        <v>久住高原荘</v>
      </c>
      <c r="J6" s="43" t="str">
        <f t="shared" si="2"/>
        <v>法非適用</v>
      </c>
      <c r="K6" s="43" t="str">
        <f t="shared" si="2"/>
        <v>観光施設事業</v>
      </c>
      <c r="L6" s="43" t="str">
        <f t="shared" si="2"/>
        <v>休養宿泊施設</v>
      </c>
      <c r="M6" s="43" t="str">
        <f t="shared" si="2"/>
        <v>Ａ２Ｂ２</v>
      </c>
      <c r="N6" s="43" t="str">
        <f t="shared" si="2"/>
        <v>非設置</v>
      </c>
      <c r="O6" s="44" t="str">
        <f t="shared" si="2"/>
        <v>該当数値なし</v>
      </c>
      <c r="P6" s="44" t="str">
        <f t="shared" si="2"/>
        <v>該当数値なし</v>
      </c>
      <c r="Q6" s="45">
        <f t="shared" si="2"/>
        <v>2790</v>
      </c>
      <c r="R6" s="46">
        <f t="shared" si="2"/>
        <v>154</v>
      </c>
      <c r="S6" s="47">
        <f t="shared" si="2"/>
        <v>14854</v>
      </c>
      <c r="T6" s="48" t="str">
        <f t="shared" si="2"/>
        <v>利用料金制</v>
      </c>
      <c r="U6" s="44">
        <f t="shared" si="2"/>
        <v>49.4</v>
      </c>
      <c r="V6" s="48" t="str">
        <f t="shared" si="2"/>
        <v>有</v>
      </c>
      <c r="W6" s="49">
        <f t="shared" si="2"/>
        <v>80</v>
      </c>
      <c r="X6" s="48" t="str">
        <f t="shared" si="2"/>
        <v>有</v>
      </c>
      <c r="Y6" s="50">
        <f>IF(Y8="-",NA(),Y8)</f>
        <v>100</v>
      </c>
      <c r="Z6" s="50">
        <f t="shared" ref="Z6:AH6" si="3">IF(Z8="-",NA(),Z8)</f>
        <v>100</v>
      </c>
      <c r="AA6" s="50">
        <f t="shared" si="3"/>
        <v>100</v>
      </c>
      <c r="AB6" s="50">
        <f t="shared" si="3"/>
        <v>100</v>
      </c>
      <c r="AC6" s="50">
        <f t="shared" si="3"/>
        <v>100</v>
      </c>
      <c r="AD6" s="50">
        <f t="shared" si="3"/>
        <v>125.6</v>
      </c>
      <c r="AE6" s="50">
        <f t="shared" si="3"/>
        <v>78.7</v>
      </c>
      <c r="AF6" s="50">
        <f t="shared" si="3"/>
        <v>77.2</v>
      </c>
      <c r="AG6" s="50">
        <f t="shared" si="3"/>
        <v>159.1</v>
      </c>
      <c r="AH6" s="50">
        <f t="shared" si="3"/>
        <v>178.6</v>
      </c>
      <c r="AI6" s="50" t="str">
        <f>IF(AI8="-","【-】","【"&amp;SUBSTITUTE(TEXT(AI8,"#,##0.0"),"-","△")&amp;"】")</f>
        <v>【120.7】</v>
      </c>
      <c r="AJ6" s="50">
        <f>IF(AJ8="-",NA(),AJ8)</f>
        <v>17</v>
      </c>
      <c r="AK6" s="50">
        <f t="shared" ref="AK6:AS6" si="4">IF(AK8="-",NA(),AK8)</f>
        <v>62.1</v>
      </c>
      <c r="AL6" s="50">
        <f t="shared" si="4"/>
        <v>100</v>
      </c>
      <c r="AM6" s="50">
        <f t="shared" si="4"/>
        <v>100</v>
      </c>
      <c r="AN6" s="50">
        <f t="shared" si="4"/>
        <v>100</v>
      </c>
      <c r="AO6" s="50">
        <f t="shared" si="4"/>
        <v>28.3</v>
      </c>
      <c r="AP6" s="50">
        <f t="shared" si="4"/>
        <v>26</v>
      </c>
      <c r="AQ6" s="50">
        <f t="shared" si="4"/>
        <v>21.4</v>
      </c>
      <c r="AR6" s="50">
        <f t="shared" si="4"/>
        <v>14.1</v>
      </c>
      <c r="AS6" s="50">
        <f t="shared" si="4"/>
        <v>33.200000000000003</v>
      </c>
      <c r="AT6" s="50" t="str">
        <f>IF(AT8="-","【-】","【"&amp;SUBSTITUTE(TEXT(AT8,"#,##0.0"),"-","△")&amp;"】")</f>
        <v>【30.4】</v>
      </c>
      <c r="AU6" s="45">
        <f>IF(AU8="-",NA(),AU8)</f>
        <v>2884</v>
      </c>
      <c r="AV6" s="45">
        <f t="shared" ref="AV6:BD6" si="5">IF(AV8="-",NA(),AV8)</f>
        <v>27644</v>
      </c>
      <c r="AW6" s="45">
        <f t="shared" si="5"/>
        <v>3830</v>
      </c>
      <c r="AX6" s="45">
        <f t="shared" si="5"/>
        <v>984</v>
      </c>
      <c r="AY6" s="45">
        <f t="shared" si="5"/>
        <v>1125</v>
      </c>
      <c r="AZ6" s="45">
        <f t="shared" si="5"/>
        <v>706</v>
      </c>
      <c r="BA6" s="45">
        <f t="shared" si="5"/>
        <v>183723</v>
      </c>
      <c r="BB6" s="45">
        <f t="shared" si="5"/>
        <v>12164</v>
      </c>
      <c r="BC6" s="45">
        <f t="shared" si="5"/>
        <v>234734</v>
      </c>
      <c r="BD6" s="45">
        <f t="shared" si="5"/>
        <v>209070</v>
      </c>
      <c r="BE6" s="45" t="str">
        <f>IF(BE8="-","【-】","【"&amp;SUBSTITUTE(TEXT(BE8,"#,##0"),"-","△")&amp;"】")</f>
        <v>【67,941】</v>
      </c>
      <c r="BF6" s="50">
        <f>IF(BF8="-",NA(),BF8)</f>
        <v>25.8</v>
      </c>
      <c r="BG6" s="50">
        <f t="shared" ref="BG6:BO6" si="6">IF(BG8="-",NA(),BG8)</f>
        <v>3.5</v>
      </c>
      <c r="BH6" s="50">
        <f t="shared" si="6"/>
        <v>8</v>
      </c>
      <c r="BI6" s="50">
        <f t="shared" si="6"/>
        <v>18.100000000000001</v>
      </c>
      <c r="BJ6" s="50">
        <f t="shared" si="6"/>
        <v>15.8</v>
      </c>
      <c r="BK6" s="50">
        <f t="shared" si="6"/>
        <v>28</v>
      </c>
      <c r="BL6" s="50">
        <f t="shared" si="6"/>
        <v>14.5</v>
      </c>
      <c r="BM6" s="50">
        <f t="shared" si="6"/>
        <v>18.399999999999999</v>
      </c>
      <c r="BN6" s="50">
        <f t="shared" si="6"/>
        <v>26.2</v>
      </c>
      <c r="BO6" s="50">
        <f t="shared" si="6"/>
        <v>24.1</v>
      </c>
      <c r="BP6" s="50" t="str">
        <f>IF(BP8="-","【-】","【"&amp;SUBSTITUTE(TEXT(BP8,"#,##0.0"),"-","△")&amp;"】")</f>
        <v>【17.1】</v>
      </c>
      <c r="BQ6" s="50">
        <f>IF(BQ8="-",NA(),BQ8)</f>
        <v>0</v>
      </c>
      <c r="BR6" s="50">
        <f t="shared" ref="BR6:BZ6" si="7">IF(BR8="-",NA(),BR8)</f>
        <v>0</v>
      </c>
      <c r="BS6" s="50">
        <f t="shared" si="7"/>
        <v>0</v>
      </c>
      <c r="BT6" s="50">
        <f t="shared" si="7"/>
        <v>0</v>
      </c>
      <c r="BU6" s="50">
        <f t="shared" si="7"/>
        <v>0</v>
      </c>
      <c r="BV6" s="50">
        <f t="shared" si="7"/>
        <v>27.8</v>
      </c>
      <c r="BW6" s="50">
        <f t="shared" si="7"/>
        <v>141.19999999999999</v>
      </c>
      <c r="BX6" s="50">
        <f t="shared" si="7"/>
        <v>52.3</v>
      </c>
      <c r="BY6" s="50">
        <f t="shared" si="7"/>
        <v>27.7</v>
      </c>
      <c r="BZ6" s="50">
        <f t="shared" si="7"/>
        <v>81.599999999999994</v>
      </c>
      <c r="CA6" s="50" t="str">
        <f>IF(CA8="-","【-】","【"&amp;SUBSTITUTE(TEXT(CA8,"#,##0.0"),"-","△")&amp;"】")</f>
        <v>【53.2】</v>
      </c>
      <c r="CB6" s="50">
        <f>IF(CB8="-",NA(),CB8)</f>
        <v>-17.899999999999999</v>
      </c>
      <c r="CC6" s="50">
        <f t="shared" ref="CC6:CK6" si="8">IF(CC8="-",NA(),CC8)</f>
        <v>-245</v>
      </c>
      <c r="CD6" s="50">
        <f t="shared" si="8"/>
        <v>0</v>
      </c>
      <c r="CE6" s="50">
        <f t="shared" si="8"/>
        <v>0</v>
      </c>
      <c r="CF6" s="50">
        <f t="shared" si="8"/>
        <v>0</v>
      </c>
      <c r="CG6" s="50">
        <f t="shared" si="8"/>
        <v>15.9</v>
      </c>
      <c r="CH6" s="50">
        <f t="shared" si="8"/>
        <v>-192.5</v>
      </c>
      <c r="CI6" s="50">
        <f t="shared" si="8"/>
        <v>-6.6</v>
      </c>
      <c r="CJ6" s="50">
        <f t="shared" si="8"/>
        <v>13.5</v>
      </c>
      <c r="CK6" s="50">
        <f t="shared" si="8"/>
        <v>14.8</v>
      </c>
      <c r="CL6" s="50" t="str">
        <f>IF(CL8="-","【-】","【"&amp;SUBSTITUTE(TEXT(CL8,"#,##0.0"),"-","△")&amp;"】")</f>
        <v>【△26.7】</v>
      </c>
      <c r="CM6" s="45">
        <f>IF(CM8="-",NA(),CM8)</f>
        <v>-41811</v>
      </c>
      <c r="CN6" s="45">
        <f t="shared" ref="CN6:CV6" si="9">IF(CN8="-",NA(),CN8)</f>
        <v>-54957</v>
      </c>
      <c r="CO6" s="45">
        <f t="shared" si="9"/>
        <v>-34276</v>
      </c>
      <c r="CP6" s="45">
        <f t="shared" si="9"/>
        <v>-10000</v>
      </c>
      <c r="CQ6" s="45">
        <f t="shared" si="9"/>
        <v>-10000</v>
      </c>
      <c r="CR6" s="45">
        <f t="shared" si="9"/>
        <v>3780</v>
      </c>
      <c r="CS6" s="45">
        <f t="shared" si="9"/>
        <v>-586204</v>
      </c>
      <c r="CT6" s="45">
        <f t="shared" si="9"/>
        <v>-28874</v>
      </c>
      <c r="CU6" s="45">
        <f t="shared" si="9"/>
        <v>-4869</v>
      </c>
      <c r="CV6" s="45">
        <f t="shared" si="9"/>
        <v>-9793</v>
      </c>
      <c r="CW6" s="45" t="str">
        <f>IF(CW8="-","【-】","【"&amp;SUBSTITUTE(TEXT(CW8,"#,##0"),"-","△")&amp;"】")</f>
        <v>【△15,770】</v>
      </c>
      <c r="CX6" s="50"/>
      <c r="CY6" s="50"/>
      <c r="CZ6" s="50"/>
      <c r="DA6" s="50"/>
      <c r="DB6" s="50"/>
      <c r="DC6" s="50"/>
      <c r="DD6" s="50"/>
      <c r="DE6" s="50"/>
      <c r="DF6" s="50"/>
      <c r="DG6" s="50"/>
      <c r="DH6" s="50" t="s">
        <v>125</v>
      </c>
      <c r="DI6" s="46">
        <f t="shared" ref="DI6:DJ6" si="10">DI8</f>
        <v>571552</v>
      </c>
      <c r="DJ6" s="46">
        <f t="shared" si="10"/>
        <v>0</v>
      </c>
      <c r="DK6" s="50"/>
      <c r="DL6" s="50"/>
      <c r="DM6" s="50"/>
      <c r="DN6" s="50"/>
      <c r="DO6" s="50"/>
      <c r="DP6" s="50"/>
      <c r="DQ6" s="50"/>
      <c r="DR6" s="50"/>
      <c r="DS6" s="50"/>
      <c r="DT6" s="50"/>
      <c r="DU6" s="50" t="s">
        <v>126</v>
      </c>
      <c r="DV6" s="50">
        <f>IF(DV8="-",NA(),DV8)</f>
        <v>0</v>
      </c>
      <c r="DW6" s="50">
        <f t="shared" ref="DW6:EE6" si="11">IF(DW8="-",NA(),DW8)</f>
        <v>0</v>
      </c>
      <c r="DX6" s="50">
        <f t="shared" si="11"/>
        <v>0</v>
      </c>
      <c r="DY6" s="50">
        <f t="shared" si="11"/>
        <v>0</v>
      </c>
      <c r="DZ6" s="50">
        <f t="shared" si="11"/>
        <v>0</v>
      </c>
      <c r="EA6" s="50">
        <f t="shared" si="11"/>
        <v>29.8</v>
      </c>
      <c r="EB6" s="50">
        <f t="shared" si="11"/>
        <v>48.5</v>
      </c>
      <c r="EC6" s="50">
        <f t="shared" si="11"/>
        <v>37.5</v>
      </c>
      <c r="ED6" s="50">
        <f t="shared" si="11"/>
        <v>23.3</v>
      </c>
      <c r="EE6" s="50">
        <f t="shared" si="11"/>
        <v>21.1</v>
      </c>
      <c r="EF6" s="50" t="str">
        <f>IF(EF8="-","【-】","【"&amp;SUBSTITUTE(TEXT(EF8,"#,##0.0"),"-","△")&amp;"】")</f>
        <v>【19.7】</v>
      </c>
      <c r="EG6" s="51">
        <f>IF(EG8="-",NA(),EG8)</f>
        <v>1.8E-3</v>
      </c>
      <c r="EH6" s="51">
        <f t="shared" ref="EH6:EP6" si="12">IF(EH8="-",NA(),EH8)</f>
        <v>4.0000000000000002E-4</v>
      </c>
      <c r="EI6" s="51">
        <f t="shared" si="12"/>
        <v>1.1000000000000001E-3</v>
      </c>
      <c r="EJ6" s="51">
        <f t="shared" si="12"/>
        <v>1.6000000000000001E-3</v>
      </c>
      <c r="EK6" s="51">
        <f t="shared" si="12"/>
        <v>1.1999999999999999E-3</v>
      </c>
      <c r="EL6" s="51">
        <f t="shared" si="12"/>
        <v>3.4200000000000001E-2</v>
      </c>
      <c r="EM6" s="51">
        <f t="shared" si="12"/>
        <v>2.75E-2</v>
      </c>
      <c r="EN6" s="51">
        <f t="shared" si="12"/>
        <v>3.2599999999999997E-2</v>
      </c>
      <c r="EO6" s="51">
        <f t="shared" si="12"/>
        <v>2.9100000000000001E-2</v>
      </c>
      <c r="EP6" s="51">
        <f t="shared" si="12"/>
        <v>3.1399999999999997E-2</v>
      </c>
    </row>
    <row r="7" spans="1:146" s="52" customFormat="1" x14ac:dyDescent="0.15">
      <c r="A7" s="28" t="s">
        <v>127</v>
      </c>
      <c r="B7" s="43">
        <f t="shared" ref="B7:X7" si="13">B8</f>
        <v>2023</v>
      </c>
      <c r="C7" s="43">
        <f t="shared" si="13"/>
        <v>442089</v>
      </c>
      <c r="D7" s="43">
        <f t="shared" si="13"/>
        <v>47</v>
      </c>
      <c r="E7" s="43">
        <f t="shared" si="13"/>
        <v>11</v>
      </c>
      <c r="F7" s="43">
        <f t="shared" si="13"/>
        <v>1</v>
      </c>
      <c r="G7" s="43">
        <f t="shared" si="13"/>
        <v>1</v>
      </c>
      <c r="H7" s="43" t="str">
        <f t="shared" si="13"/>
        <v>大分県　竹田市</v>
      </c>
      <c r="I7" s="43" t="str">
        <f t="shared" si="13"/>
        <v>久住高原荘</v>
      </c>
      <c r="J7" s="43" t="str">
        <f t="shared" si="13"/>
        <v>法非適用</v>
      </c>
      <c r="K7" s="43" t="str">
        <f t="shared" si="13"/>
        <v>観光施設事業</v>
      </c>
      <c r="L7" s="43" t="str">
        <f t="shared" si="13"/>
        <v>休養宿泊施設</v>
      </c>
      <c r="M7" s="43" t="str">
        <f t="shared" si="13"/>
        <v>Ａ２Ｂ２</v>
      </c>
      <c r="N7" s="43" t="str">
        <f t="shared" si="13"/>
        <v>非設置</v>
      </c>
      <c r="O7" s="44" t="str">
        <f t="shared" si="13"/>
        <v>該当数値なし</v>
      </c>
      <c r="P7" s="44" t="str">
        <f t="shared" si="13"/>
        <v>該当数値なし</v>
      </c>
      <c r="Q7" s="45">
        <f t="shared" si="13"/>
        <v>2790</v>
      </c>
      <c r="R7" s="46">
        <f t="shared" si="13"/>
        <v>154</v>
      </c>
      <c r="S7" s="47">
        <f t="shared" si="13"/>
        <v>14854</v>
      </c>
      <c r="T7" s="48" t="str">
        <f t="shared" si="13"/>
        <v>利用料金制</v>
      </c>
      <c r="U7" s="44">
        <f t="shared" si="13"/>
        <v>49.4</v>
      </c>
      <c r="V7" s="48" t="str">
        <f t="shared" si="13"/>
        <v>有</v>
      </c>
      <c r="W7" s="49">
        <f t="shared" si="13"/>
        <v>80</v>
      </c>
      <c r="X7" s="48" t="str">
        <f t="shared" si="13"/>
        <v>有</v>
      </c>
      <c r="Y7" s="50">
        <f>Y8</f>
        <v>100</v>
      </c>
      <c r="Z7" s="50">
        <f t="shared" ref="Z7:AH7" si="14">Z8</f>
        <v>100</v>
      </c>
      <c r="AA7" s="50">
        <f t="shared" si="14"/>
        <v>100</v>
      </c>
      <c r="AB7" s="50">
        <f t="shared" si="14"/>
        <v>100</v>
      </c>
      <c r="AC7" s="50">
        <f t="shared" si="14"/>
        <v>100</v>
      </c>
      <c r="AD7" s="50">
        <f t="shared" si="14"/>
        <v>125.6</v>
      </c>
      <c r="AE7" s="50">
        <f t="shared" si="14"/>
        <v>78.7</v>
      </c>
      <c r="AF7" s="50">
        <f t="shared" si="14"/>
        <v>77.2</v>
      </c>
      <c r="AG7" s="50">
        <f t="shared" si="14"/>
        <v>159.1</v>
      </c>
      <c r="AH7" s="50">
        <f t="shared" si="14"/>
        <v>178.6</v>
      </c>
      <c r="AI7" s="50"/>
      <c r="AJ7" s="50">
        <f>AJ8</f>
        <v>17</v>
      </c>
      <c r="AK7" s="50">
        <f t="shared" ref="AK7:AS7" si="15">AK8</f>
        <v>62.1</v>
      </c>
      <c r="AL7" s="50">
        <f t="shared" si="15"/>
        <v>100</v>
      </c>
      <c r="AM7" s="50">
        <f t="shared" si="15"/>
        <v>100</v>
      </c>
      <c r="AN7" s="50">
        <f t="shared" si="15"/>
        <v>100</v>
      </c>
      <c r="AO7" s="50">
        <f t="shared" si="15"/>
        <v>28.3</v>
      </c>
      <c r="AP7" s="50">
        <f t="shared" si="15"/>
        <v>26</v>
      </c>
      <c r="AQ7" s="50">
        <f t="shared" si="15"/>
        <v>21.4</v>
      </c>
      <c r="AR7" s="50">
        <f t="shared" si="15"/>
        <v>14.1</v>
      </c>
      <c r="AS7" s="50">
        <f t="shared" si="15"/>
        <v>33.200000000000003</v>
      </c>
      <c r="AT7" s="50"/>
      <c r="AU7" s="45">
        <f>AU8</f>
        <v>2884</v>
      </c>
      <c r="AV7" s="45">
        <f t="shared" ref="AV7:BD7" si="16">AV8</f>
        <v>27644</v>
      </c>
      <c r="AW7" s="45">
        <f t="shared" si="16"/>
        <v>3830</v>
      </c>
      <c r="AX7" s="45">
        <f t="shared" si="16"/>
        <v>984</v>
      </c>
      <c r="AY7" s="45">
        <f t="shared" si="16"/>
        <v>1125</v>
      </c>
      <c r="AZ7" s="45">
        <f t="shared" si="16"/>
        <v>706</v>
      </c>
      <c r="BA7" s="45">
        <f t="shared" si="16"/>
        <v>183723</v>
      </c>
      <c r="BB7" s="45">
        <f t="shared" si="16"/>
        <v>12164</v>
      </c>
      <c r="BC7" s="45">
        <f t="shared" si="16"/>
        <v>234734</v>
      </c>
      <c r="BD7" s="45">
        <f t="shared" si="16"/>
        <v>209070</v>
      </c>
      <c r="BE7" s="45"/>
      <c r="BF7" s="50">
        <f>BF8</f>
        <v>25.8</v>
      </c>
      <c r="BG7" s="50">
        <f t="shared" ref="BG7:BO7" si="17">BG8</f>
        <v>3.5</v>
      </c>
      <c r="BH7" s="50">
        <f t="shared" si="17"/>
        <v>8</v>
      </c>
      <c r="BI7" s="50">
        <f t="shared" si="17"/>
        <v>18.100000000000001</v>
      </c>
      <c r="BJ7" s="50">
        <f t="shared" si="17"/>
        <v>15.8</v>
      </c>
      <c r="BK7" s="50">
        <f t="shared" si="17"/>
        <v>28</v>
      </c>
      <c r="BL7" s="50">
        <f t="shared" si="17"/>
        <v>14.5</v>
      </c>
      <c r="BM7" s="50">
        <f t="shared" si="17"/>
        <v>18.399999999999999</v>
      </c>
      <c r="BN7" s="50">
        <f t="shared" si="17"/>
        <v>26.2</v>
      </c>
      <c r="BO7" s="50">
        <f t="shared" si="17"/>
        <v>24.1</v>
      </c>
      <c r="BP7" s="50"/>
      <c r="BQ7" s="50">
        <f>BQ8</f>
        <v>0</v>
      </c>
      <c r="BR7" s="50">
        <f t="shared" ref="BR7:BZ7" si="18">BR8</f>
        <v>0</v>
      </c>
      <c r="BS7" s="50">
        <f t="shared" si="18"/>
        <v>0</v>
      </c>
      <c r="BT7" s="50">
        <f t="shared" si="18"/>
        <v>0</v>
      </c>
      <c r="BU7" s="50">
        <f t="shared" si="18"/>
        <v>0</v>
      </c>
      <c r="BV7" s="50">
        <f t="shared" si="18"/>
        <v>27.8</v>
      </c>
      <c r="BW7" s="50">
        <f t="shared" si="18"/>
        <v>141.19999999999999</v>
      </c>
      <c r="BX7" s="50">
        <f t="shared" si="18"/>
        <v>52.3</v>
      </c>
      <c r="BY7" s="50">
        <f t="shared" si="18"/>
        <v>27.7</v>
      </c>
      <c r="BZ7" s="50">
        <f t="shared" si="18"/>
        <v>81.599999999999994</v>
      </c>
      <c r="CA7" s="50"/>
      <c r="CB7" s="50">
        <f>CB8</f>
        <v>-17.899999999999999</v>
      </c>
      <c r="CC7" s="50">
        <f t="shared" ref="CC7:CK7" si="19">CC8</f>
        <v>-245</v>
      </c>
      <c r="CD7" s="50">
        <f t="shared" si="19"/>
        <v>0</v>
      </c>
      <c r="CE7" s="50">
        <f t="shared" si="19"/>
        <v>0</v>
      </c>
      <c r="CF7" s="50">
        <f t="shared" si="19"/>
        <v>0</v>
      </c>
      <c r="CG7" s="50">
        <f t="shared" si="19"/>
        <v>15.9</v>
      </c>
      <c r="CH7" s="50">
        <f t="shared" si="19"/>
        <v>-192.5</v>
      </c>
      <c r="CI7" s="50">
        <f t="shared" si="19"/>
        <v>-6.6</v>
      </c>
      <c r="CJ7" s="50">
        <f t="shared" si="19"/>
        <v>13.5</v>
      </c>
      <c r="CK7" s="50">
        <f t="shared" si="19"/>
        <v>14.8</v>
      </c>
      <c r="CL7" s="50"/>
      <c r="CM7" s="45">
        <f>CM8</f>
        <v>-41811</v>
      </c>
      <c r="CN7" s="45">
        <f t="shared" ref="CN7:CV7" si="20">CN8</f>
        <v>-54957</v>
      </c>
      <c r="CO7" s="45">
        <f t="shared" si="20"/>
        <v>-34276</v>
      </c>
      <c r="CP7" s="45">
        <f t="shared" si="20"/>
        <v>-10000</v>
      </c>
      <c r="CQ7" s="45">
        <f t="shared" si="20"/>
        <v>-10000</v>
      </c>
      <c r="CR7" s="45">
        <f t="shared" si="20"/>
        <v>3780</v>
      </c>
      <c r="CS7" s="45">
        <f t="shared" si="20"/>
        <v>-586204</v>
      </c>
      <c r="CT7" s="45">
        <f t="shared" si="20"/>
        <v>-28874</v>
      </c>
      <c r="CU7" s="45">
        <f t="shared" si="20"/>
        <v>-4869</v>
      </c>
      <c r="CV7" s="45">
        <f t="shared" si="20"/>
        <v>-9793</v>
      </c>
      <c r="CW7" s="45"/>
      <c r="CX7" s="50" t="s">
        <v>128</v>
      </c>
      <c r="CY7" s="50" t="s">
        <v>128</v>
      </c>
      <c r="CZ7" s="50" t="s">
        <v>128</v>
      </c>
      <c r="DA7" s="50" t="s">
        <v>128</v>
      </c>
      <c r="DB7" s="50" t="s">
        <v>128</v>
      </c>
      <c r="DC7" s="50" t="s">
        <v>128</v>
      </c>
      <c r="DD7" s="50" t="s">
        <v>128</v>
      </c>
      <c r="DE7" s="50" t="s">
        <v>128</v>
      </c>
      <c r="DF7" s="50" t="s">
        <v>128</v>
      </c>
      <c r="DG7" s="50" t="s">
        <v>126</v>
      </c>
      <c r="DH7" s="50"/>
      <c r="DI7" s="46">
        <f>DI8</f>
        <v>571552</v>
      </c>
      <c r="DJ7" s="46">
        <f>DJ8</f>
        <v>0</v>
      </c>
      <c r="DK7" s="50" t="s">
        <v>128</v>
      </c>
      <c r="DL7" s="50" t="s">
        <v>128</v>
      </c>
      <c r="DM7" s="50" t="s">
        <v>128</v>
      </c>
      <c r="DN7" s="50" t="s">
        <v>128</v>
      </c>
      <c r="DO7" s="50" t="s">
        <v>128</v>
      </c>
      <c r="DP7" s="50" t="s">
        <v>128</v>
      </c>
      <c r="DQ7" s="50" t="s">
        <v>128</v>
      </c>
      <c r="DR7" s="50" t="s">
        <v>128</v>
      </c>
      <c r="DS7" s="50" t="s">
        <v>128</v>
      </c>
      <c r="DT7" s="50" t="s">
        <v>126</v>
      </c>
      <c r="DU7" s="50"/>
      <c r="DV7" s="50">
        <f>DV8</f>
        <v>0</v>
      </c>
      <c r="DW7" s="50">
        <f t="shared" ref="DW7:EE7" si="21">DW8</f>
        <v>0</v>
      </c>
      <c r="DX7" s="50">
        <f t="shared" si="21"/>
        <v>0</v>
      </c>
      <c r="DY7" s="50">
        <f t="shared" si="21"/>
        <v>0</v>
      </c>
      <c r="DZ7" s="50">
        <f t="shared" si="21"/>
        <v>0</v>
      </c>
      <c r="EA7" s="50">
        <f t="shared" si="21"/>
        <v>29.8</v>
      </c>
      <c r="EB7" s="50">
        <f t="shared" si="21"/>
        <v>48.5</v>
      </c>
      <c r="EC7" s="50">
        <f t="shared" si="21"/>
        <v>37.5</v>
      </c>
      <c r="ED7" s="50">
        <f t="shared" si="21"/>
        <v>23.3</v>
      </c>
      <c r="EE7" s="50">
        <f t="shared" si="21"/>
        <v>21.1</v>
      </c>
      <c r="EF7" s="50"/>
      <c r="EG7" s="51"/>
      <c r="EH7" s="51"/>
      <c r="EI7" s="51"/>
      <c r="EJ7" s="51"/>
      <c r="EK7" s="51"/>
      <c r="EL7" s="51"/>
      <c r="EM7" s="51"/>
      <c r="EN7" s="51"/>
      <c r="EO7" s="51"/>
      <c r="EP7" s="51"/>
    </row>
    <row r="8" spans="1:146" s="52" customFormat="1" x14ac:dyDescent="0.15">
      <c r="A8" s="28"/>
      <c r="B8" s="53">
        <v>2023</v>
      </c>
      <c r="C8" s="53">
        <v>442089</v>
      </c>
      <c r="D8" s="53">
        <v>47</v>
      </c>
      <c r="E8" s="53">
        <v>11</v>
      </c>
      <c r="F8" s="53">
        <v>1</v>
      </c>
      <c r="G8" s="53">
        <v>1</v>
      </c>
      <c r="H8" s="53" t="s">
        <v>129</v>
      </c>
      <c r="I8" s="53" t="s">
        <v>130</v>
      </c>
      <c r="J8" s="53" t="s">
        <v>131</v>
      </c>
      <c r="K8" s="53" t="s">
        <v>132</v>
      </c>
      <c r="L8" s="53" t="s">
        <v>133</v>
      </c>
      <c r="M8" s="53" t="s">
        <v>134</v>
      </c>
      <c r="N8" s="53" t="s">
        <v>135</v>
      </c>
      <c r="O8" s="54" t="s">
        <v>136</v>
      </c>
      <c r="P8" s="54" t="s">
        <v>136</v>
      </c>
      <c r="Q8" s="55">
        <v>2790</v>
      </c>
      <c r="R8" s="55">
        <v>154</v>
      </c>
      <c r="S8" s="56">
        <v>14854</v>
      </c>
      <c r="T8" s="57" t="s">
        <v>137</v>
      </c>
      <c r="U8" s="54">
        <v>49.4</v>
      </c>
      <c r="V8" s="57" t="s">
        <v>138</v>
      </c>
      <c r="W8" s="58">
        <v>80</v>
      </c>
      <c r="X8" s="57" t="s">
        <v>138</v>
      </c>
      <c r="Y8" s="59">
        <v>100</v>
      </c>
      <c r="Z8" s="59">
        <v>100</v>
      </c>
      <c r="AA8" s="59">
        <v>100</v>
      </c>
      <c r="AB8" s="59">
        <v>100</v>
      </c>
      <c r="AC8" s="59">
        <v>100</v>
      </c>
      <c r="AD8" s="59">
        <v>125.6</v>
      </c>
      <c r="AE8" s="59">
        <v>78.7</v>
      </c>
      <c r="AF8" s="59">
        <v>77.2</v>
      </c>
      <c r="AG8" s="59">
        <v>159.1</v>
      </c>
      <c r="AH8" s="59">
        <v>178.6</v>
      </c>
      <c r="AI8" s="59">
        <v>120.7</v>
      </c>
      <c r="AJ8" s="59">
        <v>17</v>
      </c>
      <c r="AK8" s="59">
        <v>62.1</v>
      </c>
      <c r="AL8" s="59">
        <v>100</v>
      </c>
      <c r="AM8" s="59">
        <v>100</v>
      </c>
      <c r="AN8" s="59">
        <v>100</v>
      </c>
      <c r="AO8" s="59">
        <v>28.3</v>
      </c>
      <c r="AP8" s="59">
        <v>26</v>
      </c>
      <c r="AQ8" s="59">
        <v>21.4</v>
      </c>
      <c r="AR8" s="59">
        <v>14.1</v>
      </c>
      <c r="AS8" s="59">
        <v>33.200000000000003</v>
      </c>
      <c r="AT8" s="59">
        <v>30.4</v>
      </c>
      <c r="AU8" s="60">
        <v>2884</v>
      </c>
      <c r="AV8" s="60">
        <v>27644</v>
      </c>
      <c r="AW8" s="60">
        <v>3830</v>
      </c>
      <c r="AX8" s="60">
        <v>984</v>
      </c>
      <c r="AY8" s="60">
        <v>1125</v>
      </c>
      <c r="AZ8" s="60">
        <v>706</v>
      </c>
      <c r="BA8" s="60">
        <v>183723</v>
      </c>
      <c r="BB8" s="60">
        <v>12164</v>
      </c>
      <c r="BC8" s="60">
        <v>234734</v>
      </c>
      <c r="BD8" s="60">
        <v>209070</v>
      </c>
      <c r="BE8" s="60">
        <v>67941</v>
      </c>
      <c r="BF8" s="59">
        <v>25.8</v>
      </c>
      <c r="BG8" s="59">
        <v>3.5</v>
      </c>
      <c r="BH8" s="59">
        <v>8</v>
      </c>
      <c r="BI8" s="59">
        <v>18.100000000000001</v>
      </c>
      <c r="BJ8" s="59">
        <v>15.8</v>
      </c>
      <c r="BK8" s="59">
        <v>28</v>
      </c>
      <c r="BL8" s="59">
        <v>14.5</v>
      </c>
      <c r="BM8" s="59">
        <v>18.399999999999999</v>
      </c>
      <c r="BN8" s="59">
        <v>26.2</v>
      </c>
      <c r="BO8" s="59">
        <v>24.1</v>
      </c>
      <c r="BP8" s="59">
        <v>17.100000000000001</v>
      </c>
      <c r="BQ8" s="59">
        <v>0</v>
      </c>
      <c r="BR8" s="59">
        <v>0</v>
      </c>
      <c r="BS8" s="59">
        <v>0</v>
      </c>
      <c r="BT8" s="59">
        <v>0</v>
      </c>
      <c r="BU8" s="59">
        <v>0</v>
      </c>
      <c r="BV8" s="59">
        <v>27.8</v>
      </c>
      <c r="BW8" s="59">
        <v>141.19999999999999</v>
      </c>
      <c r="BX8" s="59">
        <v>52.3</v>
      </c>
      <c r="BY8" s="59">
        <v>27.7</v>
      </c>
      <c r="BZ8" s="59">
        <v>81.599999999999994</v>
      </c>
      <c r="CA8" s="59">
        <v>53.2</v>
      </c>
      <c r="CB8" s="59">
        <v>-17.899999999999999</v>
      </c>
      <c r="CC8" s="59">
        <v>-245</v>
      </c>
      <c r="CD8" s="59">
        <v>0</v>
      </c>
      <c r="CE8" s="61">
        <v>0</v>
      </c>
      <c r="CF8" s="61">
        <v>0</v>
      </c>
      <c r="CG8" s="59">
        <v>15.9</v>
      </c>
      <c r="CH8" s="59">
        <v>-192.5</v>
      </c>
      <c r="CI8" s="59">
        <v>-6.6</v>
      </c>
      <c r="CJ8" s="59">
        <v>13.5</v>
      </c>
      <c r="CK8" s="59">
        <v>14.8</v>
      </c>
      <c r="CL8" s="59">
        <v>-26.7</v>
      </c>
      <c r="CM8" s="60">
        <v>-41811</v>
      </c>
      <c r="CN8" s="60">
        <v>-54957</v>
      </c>
      <c r="CO8" s="60">
        <v>-34276</v>
      </c>
      <c r="CP8" s="60">
        <v>-10000</v>
      </c>
      <c r="CQ8" s="60">
        <v>-10000</v>
      </c>
      <c r="CR8" s="60">
        <v>3780</v>
      </c>
      <c r="CS8" s="60">
        <v>-586204</v>
      </c>
      <c r="CT8" s="60">
        <v>-28874</v>
      </c>
      <c r="CU8" s="60">
        <v>-4869</v>
      </c>
      <c r="CV8" s="60">
        <v>-9793</v>
      </c>
      <c r="CW8" s="60">
        <v>-15770</v>
      </c>
      <c r="CX8" s="59" t="s">
        <v>139</v>
      </c>
      <c r="CY8" s="59" t="s">
        <v>139</v>
      </c>
      <c r="CZ8" s="59" t="s">
        <v>139</v>
      </c>
      <c r="DA8" s="59" t="s">
        <v>139</v>
      </c>
      <c r="DB8" s="59" t="s">
        <v>139</v>
      </c>
      <c r="DC8" s="59" t="s">
        <v>139</v>
      </c>
      <c r="DD8" s="59" t="s">
        <v>139</v>
      </c>
      <c r="DE8" s="59" t="s">
        <v>139</v>
      </c>
      <c r="DF8" s="59" t="s">
        <v>139</v>
      </c>
      <c r="DG8" s="59" t="s">
        <v>139</v>
      </c>
      <c r="DH8" s="59" t="s">
        <v>139</v>
      </c>
      <c r="DI8" s="55">
        <v>571552</v>
      </c>
      <c r="DJ8" s="55">
        <v>0</v>
      </c>
      <c r="DK8" s="59" t="s">
        <v>139</v>
      </c>
      <c r="DL8" s="59" t="s">
        <v>139</v>
      </c>
      <c r="DM8" s="59" t="s">
        <v>139</v>
      </c>
      <c r="DN8" s="59" t="s">
        <v>139</v>
      </c>
      <c r="DO8" s="59" t="s">
        <v>139</v>
      </c>
      <c r="DP8" s="59" t="s">
        <v>139</v>
      </c>
      <c r="DQ8" s="59" t="s">
        <v>139</v>
      </c>
      <c r="DR8" s="59" t="s">
        <v>139</v>
      </c>
      <c r="DS8" s="59" t="s">
        <v>139</v>
      </c>
      <c r="DT8" s="59" t="s">
        <v>139</v>
      </c>
      <c r="DU8" s="59" t="s">
        <v>139</v>
      </c>
      <c r="DV8" s="59">
        <v>0</v>
      </c>
      <c r="DW8" s="59">
        <v>0</v>
      </c>
      <c r="DX8" s="59">
        <v>0</v>
      </c>
      <c r="DY8" s="59">
        <v>0</v>
      </c>
      <c r="DZ8" s="59">
        <v>0</v>
      </c>
      <c r="EA8" s="59">
        <v>29.8</v>
      </c>
      <c r="EB8" s="59">
        <v>48.5</v>
      </c>
      <c r="EC8" s="59">
        <v>37.5</v>
      </c>
      <c r="ED8" s="59">
        <v>23.3</v>
      </c>
      <c r="EE8" s="59">
        <v>21.1</v>
      </c>
      <c r="EF8" s="59">
        <v>19.7</v>
      </c>
      <c r="EG8" s="62">
        <v>1.8E-3</v>
      </c>
      <c r="EH8" s="62">
        <v>4.0000000000000002E-4</v>
      </c>
      <c r="EI8" s="62">
        <v>1.1000000000000001E-3</v>
      </c>
      <c r="EJ8" s="62">
        <v>1.6000000000000001E-3</v>
      </c>
      <c r="EK8" s="62">
        <v>1.1999999999999999E-3</v>
      </c>
      <c r="EL8" s="62">
        <v>3.4200000000000001E-2</v>
      </c>
      <c r="EM8" s="62">
        <v>2.75E-2</v>
      </c>
      <c r="EN8" s="62">
        <v>3.2599999999999997E-2</v>
      </c>
      <c r="EO8" s="62">
        <v>2.9100000000000001E-2</v>
      </c>
      <c r="EP8" s="62">
        <v>3.1399999999999997E-2</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140</v>
      </c>
      <c r="C10" s="65" t="s">
        <v>141</v>
      </c>
      <c r="D10" s="65" t="s">
        <v>142</v>
      </c>
      <c r="E10" s="65" t="s">
        <v>143</v>
      </c>
      <c r="F10" s="65" t="s">
        <v>144</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R01</v>
      </c>
      <c r="C11" s="66" t="str">
        <f>IF(VALUE($B$6)=0,"",IF(VALUE($B$6)&gt;2021,"R"&amp;TEXT(VALUE($B$6)-2021,"00"),"H"&amp;VALUE($B$6)-1991))</f>
        <v>R02</v>
      </c>
      <c r="D11" s="66" t="str">
        <f>IF(VALUE($B$6)=0,"",IF(VALUE($B$6)&gt;2020,"R"&amp;TEXT(VALUE($B$6)-2020,"00"),"H"&amp;VALUE($B$6)-1990))</f>
        <v>R03</v>
      </c>
      <c r="E11" s="66" t="str">
        <f>IF(VALUE($B$6)=0,"",IF(VALUE($B$6)&gt;2019,"R"&amp;TEXT(VALUE($B$6)-2019,"00"),"H"&amp;VALUE($B$6)-1989))</f>
        <v>R04</v>
      </c>
      <c r="F11" s="66" t="str">
        <f>IF(VALUE($B$6)=0,"",IF(VALUE($B$6)&gt;2018,"R"&amp;TEXT(VALUE($B$6)-2018,"00"),"H"&amp;VALUE($B$6)-1988))</f>
        <v>R05</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2025-02-21T02:46:43Z</cp:lastPrinted>
  <dcterms:created xsi:type="dcterms:W3CDTF">2024-12-19T01:01:21Z</dcterms:created>
  <dcterms:modified xsi:type="dcterms:W3CDTF">2025-02-21T02:46:46Z</dcterms:modified>
  <cp:category/>
</cp:coreProperties>
</file>