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160857\Desktop\"/>
    </mc:Choice>
  </mc:AlternateContent>
  <xr:revisionPtr revIDLastSave="0" documentId="13_ncr:1_{AEC99388-EE59-4CC9-A856-42E7864401B8}" xr6:coauthVersionLast="47" xr6:coauthVersionMax="47" xr10:uidLastSave="{00000000-0000-0000-0000-000000000000}"/>
  <workbookProtection workbookAlgorithmName="SHA-512" workbookHashValue="YERd/2XNAS/pVH/J5BZlI61wkl5VfehIZwYAU+BjN/l68isqdSuRX3TAFqWUgruTStQ+cYmHw4R+H9T+Y/TORQ==" workbookSaltValue="NYt6YXAskji8phfaWxO3kw=="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Q6" i="5"/>
  <c r="P6" i="5"/>
  <c r="O6" i="5"/>
  <c r="I10" i="4" s="1"/>
  <c r="N6" i="5"/>
  <c r="M6" i="5"/>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AD10" i="4"/>
  <c r="W10" i="4"/>
  <c r="P10" i="4"/>
  <c r="B10" i="4"/>
  <c r="AD8" i="4"/>
  <c r="W8" i="4"/>
  <c r="B8" i="4"/>
</calcChain>
</file>

<file path=xl/sharedStrings.xml><?xml version="1.0" encoding="utf-8"?>
<sst xmlns="http://schemas.openxmlformats.org/spreadsheetml/2006/main" count="319" uniqueCount="116">
  <si>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</si>
  <si>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</si>
  <si>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</si>
  <si>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</si>
  <si>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</si>
  <si>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</si>
  <si>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</si>
  <si>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</si>
  <si>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</si>
  <si>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</si>
  <si>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</si>
  <si>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</si>
  <si>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</si>
  <si>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</si>
  <si>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</si>
  <si>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</si>
  <si>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</si>
  <si>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</si>
  <si>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</si>
  <si>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</si>
  <si>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</si>
  <si>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</si>
  <si>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</si>
  <si>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</si>
  <si>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</si>
  <si>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</si>
  <si>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</si>
  <si>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</si>
  <si>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</si>
  <si>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</si>
  <si>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</si>
  <si>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</si>
  <si>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</si>
  <si>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</si>
  <si>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</si>
  <si>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</si>
  <si>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</si>
  <si>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</si>
  <si>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</si>
  <si>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</si>
  <si>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</si>
  <si>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</si>
  <si>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</si>
  <si>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</si>
  <si>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</si>
  <si>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</si>
  <si>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</si>
  <si>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</si>
  <si>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</si>
  <si>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</si>
  <si>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</si>
  <si>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</si>
  <si>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</si>
  <si>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</si>
  <si>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</si>
  <si>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</si>
  <si>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</si>
  <si>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</si>
  <si>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</si>
  <si>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</si>
  <si>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</si>
  <si>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</si>
  <si>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</si>
  <si>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</si>
  <si>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</si>
  <si>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</si>
  <si>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</si>
  <si>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</si>
  <si>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</si>
  <si>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</si>
  <si>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</si>
  <si>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</si>
  <si>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</si>
  <si>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</si>
  <si>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</si>
  <si>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</si>
  <si>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</si>
  <si>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</si>
  <si>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</si>
  <si>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</si>
  <si>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</si>
  <si>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</si>
  <si>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</si>
  <si>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</si>
  <si>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</si>
  <si>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</si>
  <si>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</si>
  <si>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</si>
  <si>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</si>
  <si>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</si>
  <si>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</si>
  <si>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</si>
  <si>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</si>
  <si>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</si>
  <si>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</si>
  <si>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</si>
  <si>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竹田市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</si>
  <si>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</si>
  <si>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</si>
  <si>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</si>
  <si>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</si>
  <si>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</si>
  <si>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</si>
  <si>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</si>
  <si>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</si>
  <si>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</si>
  <si>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</si>
  <si>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</si>
  <si>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</si>
  <si>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</si>
  <si>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</si>
  <si>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</si>
  <si>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</si>
  <si>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2つの処理施設を抱えていますが、両施設とも供用開始から20年以上が経過しており、老朽化による修繕費が膨らんできています。</t>
    <phoneticPr fontId="4"/>
  </si>
  <si>
    <t>施設が老朽化してきていることから、平成28年度策定の経営戦略を元に、機能診断により最適整備構想を策定した上で、施設の改修、機能強化事業を行い将来的な維持管理費の削減を図ります。最適整備構想に基づき、令和4年度からは桜町地区処理施設の処理機能維持のため処理施設機械電気設備等の更新を行っています。
汚水処理にかかる費用については、使用料以外に一般会計からの繰入金で賄われている割合が高い状況であるため、新規加入者を増やすことや料金徴収率の向上を図ることで、経費回収率を少しでも改善していく必要があります。5年度から公営企業会計化されましたので、より健全かつ安定した経営を目指します。</t>
    <rPh sb="34" eb="38">
      <t>キノウシンダン</t>
    </rPh>
    <rPh sb="41" eb="47">
      <t>サイテキセイビコウソウ</t>
    </rPh>
    <rPh sb="61" eb="67">
      <t>キノウキョウカジギョウ</t>
    </rPh>
    <rPh sb="216" eb="217">
      <t>リツ</t>
    </rPh>
    <rPh sb="252" eb="254">
      <t>ネンド</t>
    </rPh>
    <rPh sb="256" eb="258">
      <t>コウエイ</t>
    </rPh>
    <rPh sb="258" eb="260">
      <t>キギョウ</t>
    </rPh>
    <rPh sb="260" eb="262">
      <t>カイケイ</t>
    </rPh>
    <rPh sb="262" eb="263">
      <t>カ</t>
    </rPh>
    <rPh sb="273" eb="275">
      <t>ケンゼン</t>
    </rPh>
    <rPh sb="277" eb="279">
      <t>アンテイ</t>
    </rPh>
    <rPh sb="281" eb="283">
      <t>ケイエイ</t>
    </rPh>
    <rPh sb="284" eb="286">
      <t>メザ</t>
    </rPh>
    <phoneticPr fontId="4"/>
  </si>
  <si>
    <r>
      <rPr>
        <b/>
        <sz val="11"/>
        <color theme="1"/>
        <rFont val="ＭＳ ゴシック"/>
        <family val="3"/>
        <charset val="128"/>
      </rPr>
      <t>※R5より公営企業会計へ移行した。</t>
    </r>
    <r>
      <rPr>
        <sz val="11"/>
        <color theme="1"/>
        <rFont val="ＭＳ ゴシック"/>
        <family val="3"/>
        <charset val="128"/>
      </rPr>
      <t xml:space="preserve">
①『</t>
    </r>
    <r>
      <rPr>
        <sz val="11"/>
        <rFont val="ＭＳ ゴシック"/>
        <family val="3"/>
        <charset val="128"/>
      </rPr>
      <t>経常収支比率</t>
    </r>
    <r>
      <rPr>
        <sz val="11"/>
        <color theme="1"/>
        <rFont val="ＭＳ ゴシック"/>
        <family val="3"/>
        <charset val="128"/>
      </rPr>
      <t>』：平成30年度以降、約100％で推移していましたが、令和2年度から4年度は公営企業債等の借入があり、それが総収益に含まれなかったことから比率が減少しました。令和5年度からは125.79と回復しています。なお、収益の多くを一般会計からの繰入金に依存しています。
②『累積欠損金比率』当該年度からの公営企業会計移行のため累積比率は0となっています。
③『流動比率』17.06と全国平均・類似団体平均を下回っています。
④『企業債残高対事業規模比率』企業債について、償還には一般会計からの繰入金を充てていますが、全国平均、類似団体平均を上回っています。
⑤『経費回収率』：使用料収入に比べ汚水処理費用の方が多いため100％を下回っており、全国平均よりも低水準です。使用料収入の増加対策として、新規加入者を増やす取り組みと徴収率の向上を図る必要があります。
⑥『汚水処理原価』：類似団体平均を上回っている状況です。大規模修繕の有無によっては、その年度の汚水処理原価が大きく変化することとなります。
⑦『施設利用率』：類似団体平均に比べ低い状態です。これは計画処理能力に比べて2施設ともに年間処理水量が少ないためです。
⑧『水洗化率』：ほぼ横ばいからやや上昇傾向で推移しているものの、類似団体平均よりも低い状況です。新規加入者を増やすことで水洗化率を改善していく必要があります。</t>
    </r>
    <rPh sb="5" eb="7">
      <t>コウエイ</t>
    </rPh>
    <rPh sb="7" eb="9">
      <t>キギョウ</t>
    </rPh>
    <rPh sb="9" eb="11">
      <t>カイケイ</t>
    </rPh>
    <rPh sb="12" eb="14">
      <t>イコウ</t>
    </rPh>
    <rPh sb="20" eb="26">
      <t>ケイジョウシュウシヒリツ</t>
    </rPh>
    <rPh sb="105" eb="107">
      <t>レイワ</t>
    </rPh>
    <rPh sb="108" eb="110">
      <t>ネンド</t>
    </rPh>
    <rPh sb="120" eb="122">
      <t>カイフク</t>
    </rPh>
    <rPh sb="159" eb="161">
      <t>ルイセキ</t>
    </rPh>
    <rPh sb="161" eb="163">
      <t>ケッソン</t>
    </rPh>
    <rPh sb="163" eb="164">
      <t>キン</t>
    </rPh>
    <rPh sb="164" eb="166">
      <t>ヒリツ</t>
    </rPh>
    <rPh sb="185" eb="187">
      <t>ルイセキ</t>
    </rPh>
    <rPh sb="187" eb="189">
      <t>ヒリツ</t>
    </rPh>
    <rPh sb="202" eb="204">
      <t>リュウドウ</t>
    </rPh>
    <rPh sb="204" eb="206">
      <t>ヒリツ</t>
    </rPh>
    <rPh sb="213" eb="217">
      <t>ゼンコクヘイキン</t>
    </rPh>
    <rPh sb="218" eb="220">
      <t>ルイジ</t>
    </rPh>
    <rPh sb="220" eb="222">
      <t>ダンタイ</t>
    </rPh>
    <rPh sb="222" eb="224">
      <t>ヘイキン</t>
    </rPh>
    <rPh sb="225" eb="227">
      <t>シタマワ</t>
    </rPh>
    <rPh sb="280" eb="282">
      <t>ゼンコク</t>
    </rPh>
    <rPh sb="282" eb="284">
      <t>ヘイキン</t>
    </rPh>
    <rPh sb="285" eb="287">
      <t>ルイジ</t>
    </rPh>
    <rPh sb="287" eb="289">
      <t>ダンタイ</t>
    </rPh>
    <rPh sb="289" eb="291">
      <t>ヘイキン</t>
    </rPh>
    <rPh sb="292" eb="294">
      <t>ウワマワ</t>
    </rPh>
    <rPh sb="343" eb="345">
      <t>ゼンコク</t>
    </rPh>
    <rPh sb="379" eb="380">
      <t>ト</t>
    </rPh>
    <rPh sb="381" eb="382">
      <t>ク</t>
    </rPh>
    <rPh sb="430" eb="433">
      <t>ダイキボ</t>
    </rPh>
    <rPh sb="549" eb="551">
      <t>ジョウショウ</t>
    </rPh>
    <rPh sb="551" eb="553">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</si>
</sst>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4DC-4402-9A8E-B569647F5DA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44DC-4402-9A8E-B569647F5DA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29.22</c:v>
                </c:pt>
              </c:numCache>
            </c:numRef>
          </c:val>
          <c:extLst>
            <c:ext xmlns:c16="http://schemas.microsoft.com/office/drawing/2014/chart" uri="{C3380CC4-5D6E-409C-BE32-E72D297353CC}">
              <c16:uniqueId val="{00000000-9ED8-42C4-8C69-E74216EF249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46.25</c:v>
                </c:pt>
              </c:numCache>
            </c:numRef>
          </c:val>
          <c:smooth val="0"/>
          <c:extLst>
            <c:ext xmlns:c16="http://schemas.microsoft.com/office/drawing/2014/chart" uri="{C3380CC4-5D6E-409C-BE32-E72D297353CC}">
              <c16:uniqueId val="{00000001-9ED8-42C4-8C69-E74216EF249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68.709999999999994</c:v>
                </c:pt>
              </c:numCache>
            </c:numRef>
          </c:val>
          <c:extLst>
            <c:ext xmlns:c16="http://schemas.microsoft.com/office/drawing/2014/chart" uri="{C3380CC4-5D6E-409C-BE32-E72D297353CC}">
              <c16:uniqueId val="{00000000-A579-4477-A61E-70D973F892D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83.96</c:v>
                </c:pt>
              </c:numCache>
            </c:numRef>
          </c:val>
          <c:smooth val="0"/>
          <c:extLst>
            <c:ext xmlns:c16="http://schemas.microsoft.com/office/drawing/2014/chart" uri="{C3380CC4-5D6E-409C-BE32-E72D297353CC}">
              <c16:uniqueId val="{00000001-A579-4477-A61E-70D973F892D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125.79</c:v>
                </c:pt>
              </c:numCache>
            </c:numRef>
          </c:val>
          <c:extLst>
            <c:ext xmlns:c16="http://schemas.microsoft.com/office/drawing/2014/chart" uri="{C3380CC4-5D6E-409C-BE32-E72D297353CC}">
              <c16:uniqueId val="{00000000-07AB-4FAB-923E-ABA529F8293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106.35</c:v>
                </c:pt>
              </c:numCache>
            </c:numRef>
          </c:val>
          <c:smooth val="0"/>
          <c:extLst>
            <c:ext xmlns:c16="http://schemas.microsoft.com/office/drawing/2014/chart" uri="{C3380CC4-5D6E-409C-BE32-E72D297353CC}">
              <c16:uniqueId val="{00000001-07AB-4FAB-923E-ABA529F8293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3.3</c:v>
                </c:pt>
              </c:numCache>
            </c:numRef>
          </c:val>
          <c:extLst>
            <c:ext xmlns:c16="http://schemas.microsoft.com/office/drawing/2014/chart" uri="{C3380CC4-5D6E-409C-BE32-E72D297353CC}">
              <c16:uniqueId val="{00000000-2987-4540-8713-67016B3B8F0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25.46</c:v>
                </c:pt>
              </c:numCache>
            </c:numRef>
          </c:val>
          <c:smooth val="0"/>
          <c:extLst>
            <c:ext xmlns:c16="http://schemas.microsoft.com/office/drawing/2014/chart" uri="{C3380CC4-5D6E-409C-BE32-E72D297353CC}">
              <c16:uniqueId val="{00000001-2987-4540-8713-67016B3B8F0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8BD-4DBD-9072-5D2AAE46A59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48BD-4DBD-9072-5D2AAE46A59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67D-4BBA-A0D9-29DA4C0B4D7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129.88999999999999</c:v>
                </c:pt>
              </c:numCache>
            </c:numRef>
          </c:val>
          <c:smooth val="0"/>
          <c:extLst>
            <c:ext xmlns:c16="http://schemas.microsoft.com/office/drawing/2014/chart" uri="{C3380CC4-5D6E-409C-BE32-E72D297353CC}">
              <c16:uniqueId val="{00000001-367D-4BBA-A0D9-29DA4C0B4D7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17.059999999999999</c:v>
                </c:pt>
              </c:numCache>
            </c:numRef>
          </c:val>
          <c:extLst>
            <c:ext xmlns:c16="http://schemas.microsoft.com/office/drawing/2014/chart" uri="{C3380CC4-5D6E-409C-BE32-E72D297353CC}">
              <c16:uniqueId val="{00000000-00DB-40D2-805A-006A594EF58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44.04</c:v>
                </c:pt>
              </c:numCache>
            </c:numRef>
          </c:val>
          <c:smooth val="0"/>
          <c:extLst>
            <c:ext xmlns:c16="http://schemas.microsoft.com/office/drawing/2014/chart" uri="{C3380CC4-5D6E-409C-BE32-E72D297353CC}">
              <c16:uniqueId val="{00000001-00DB-40D2-805A-006A594EF58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1016.85</c:v>
                </c:pt>
              </c:numCache>
            </c:numRef>
          </c:val>
          <c:extLst>
            <c:ext xmlns:c16="http://schemas.microsoft.com/office/drawing/2014/chart" uri="{C3380CC4-5D6E-409C-BE32-E72D297353CC}">
              <c16:uniqueId val="{00000000-050A-413C-BB3E-EC073174737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839.21</c:v>
                </c:pt>
              </c:numCache>
            </c:numRef>
          </c:val>
          <c:smooth val="0"/>
          <c:extLst>
            <c:ext xmlns:c16="http://schemas.microsoft.com/office/drawing/2014/chart" uri="{C3380CC4-5D6E-409C-BE32-E72D297353CC}">
              <c16:uniqueId val="{00000001-050A-413C-BB3E-EC073174737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53.15</c:v>
                </c:pt>
              </c:numCache>
            </c:numRef>
          </c:val>
          <c:extLst>
            <c:ext xmlns:c16="http://schemas.microsoft.com/office/drawing/2014/chart" uri="{C3380CC4-5D6E-409C-BE32-E72D297353CC}">
              <c16:uniqueId val="{00000000-52D1-4963-9205-C894F47A5B8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52.05</c:v>
                </c:pt>
              </c:numCache>
            </c:numRef>
          </c:val>
          <c:smooth val="0"/>
          <c:extLst>
            <c:ext xmlns:c16="http://schemas.microsoft.com/office/drawing/2014/chart" uri="{C3380CC4-5D6E-409C-BE32-E72D297353CC}">
              <c16:uniqueId val="{00000001-52D1-4963-9205-C894F47A5B8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371.18</c:v>
                </c:pt>
              </c:numCache>
            </c:numRef>
          </c:val>
          <c:extLst>
            <c:ext xmlns:c16="http://schemas.microsoft.com/office/drawing/2014/chart" uri="{C3380CC4-5D6E-409C-BE32-E72D297353CC}">
              <c16:uniqueId val="{00000000-8087-4258-98A8-5BB189ACE4C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301.86</c:v>
                </c:pt>
              </c:numCache>
            </c:numRef>
          </c:val>
          <c:smooth val="0"/>
          <c:extLst>
            <c:ext xmlns:c16="http://schemas.microsoft.com/office/drawing/2014/chart" uri="{C3380CC4-5D6E-409C-BE32-E72D297353CC}">
              <c16:uniqueId val="{00000001-8087-4258-98A8-5BB189ACE4C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大分県　竹田市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19380</v>
      </c>
      <c r="AM8" s="36"/>
      <c r="AN8" s="36"/>
      <c r="AO8" s="36"/>
      <c r="AP8" s="36"/>
      <c r="AQ8" s="36"/>
      <c r="AR8" s="36"/>
      <c r="AS8" s="36"/>
      <c r="AT8" s="37">
        <f>データ!T6</f>
        <v>477.53</v>
      </c>
      <c r="AU8" s="37"/>
      <c r="AV8" s="37"/>
      <c r="AW8" s="37"/>
      <c r="AX8" s="37"/>
      <c r="AY8" s="37"/>
      <c r="AZ8" s="37"/>
      <c r="BA8" s="37"/>
      <c r="BB8" s="37">
        <f>データ!U6</f>
        <v>40.58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79.849999999999994</v>
      </c>
      <c r="J10" s="37"/>
      <c r="K10" s="37"/>
      <c r="L10" s="37"/>
      <c r="M10" s="37"/>
      <c r="N10" s="37"/>
      <c r="O10" s="37"/>
      <c r="P10" s="37">
        <f>データ!P6</f>
        <v>8.33</v>
      </c>
      <c r="Q10" s="37"/>
      <c r="R10" s="37"/>
      <c r="S10" s="37"/>
      <c r="T10" s="37"/>
      <c r="U10" s="37"/>
      <c r="V10" s="37"/>
      <c r="W10" s="37">
        <f>データ!Q6</f>
        <v>99.31</v>
      </c>
      <c r="X10" s="37"/>
      <c r="Y10" s="37"/>
      <c r="Z10" s="37"/>
      <c r="AA10" s="37"/>
      <c r="AB10" s="37"/>
      <c r="AC10" s="37"/>
      <c r="AD10" s="36">
        <f>データ!R6</f>
        <v>3960</v>
      </c>
      <c r="AE10" s="36"/>
      <c r="AF10" s="36"/>
      <c r="AG10" s="36"/>
      <c r="AH10" s="36"/>
      <c r="AI10" s="36"/>
      <c r="AJ10" s="36"/>
      <c r="AK10" s="2"/>
      <c r="AL10" s="36">
        <f>データ!V6</f>
        <v>1595</v>
      </c>
      <c r="AM10" s="36"/>
      <c r="AN10" s="36"/>
      <c r="AO10" s="36"/>
      <c r="AP10" s="36"/>
      <c r="AQ10" s="36"/>
      <c r="AR10" s="36"/>
      <c r="AS10" s="36"/>
      <c r="AT10" s="37">
        <f>データ!W6</f>
        <v>0.75</v>
      </c>
      <c r="AU10" s="37"/>
      <c r="AV10" s="37"/>
      <c r="AW10" s="37"/>
      <c r="AX10" s="37"/>
      <c r="AY10" s="37"/>
      <c r="AZ10" s="37"/>
      <c r="BA10" s="37"/>
      <c r="BB10" s="37">
        <f>データ!X6</f>
        <v>2126.67</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Trvx8+73IBlJwy6+NpULA+/AGjn8u89SLaVsrvxUOZTobeLiVlPLhrm0LaUOAp3PrEGofNtmkrcm4zjLFbJTzg==" saltValue="lZc9cjUU5z9Cr8eMCKoqq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442089</v>
      </c>
      <c r="D6" s="19">
        <f t="shared" si="3"/>
        <v>46</v>
      </c>
      <c r="E6" s="19">
        <f t="shared" si="3"/>
        <v>17</v>
      </c>
      <c r="F6" s="19">
        <f t="shared" si="3"/>
        <v>5</v>
      </c>
      <c r="G6" s="19">
        <f t="shared" si="3"/>
        <v>0</v>
      </c>
      <c r="H6" s="19" t="str">
        <f t="shared" si="3"/>
        <v>大分県　竹田市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79.849999999999994</v>
      </c>
      <c r="P6" s="20">
        <f t="shared" si="3"/>
        <v>8.33</v>
      </c>
      <c r="Q6" s="20">
        <f t="shared" si="3"/>
        <v>99.31</v>
      </c>
      <c r="R6" s="20">
        <f t="shared" si="3"/>
        <v>3960</v>
      </c>
      <c r="S6" s="20">
        <f t="shared" si="3"/>
        <v>19380</v>
      </c>
      <c r="T6" s="20">
        <f t="shared" si="3"/>
        <v>477.53</v>
      </c>
      <c r="U6" s="20">
        <f t="shared" si="3"/>
        <v>40.58</v>
      </c>
      <c r="V6" s="20">
        <f t="shared" si="3"/>
        <v>1595</v>
      </c>
      <c r="W6" s="20">
        <f t="shared" si="3"/>
        <v>0.75</v>
      </c>
      <c r="X6" s="20">
        <f t="shared" si="3"/>
        <v>2126.67</v>
      </c>
      <c r="Y6" s="21" t="str">
        <f>IF(Y7="",NA(),Y7)</f>
        <v>-</v>
      </c>
      <c r="Z6" s="21" t="str">
        <f t="shared" ref="Z6:AH6" si="4">IF(Z7="",NA(),Z7)</f>
        <v>-</v>
      </c>
      <c r="AA6" s="21" t="str">
        <f t="shared" si="4"/>
        <v>-</v>
      </c>
      <c r="AB6" s="21" t="str">
        <f t="shared" si="4"/>
        <v>-</v>
      </c>
      <c r="AC6" s="21">
        <f t="shared" si="4"/>
        <v>125.79</v>
      </c>
      <c r="AD6" s="21" t="str">
        <f t="shared" si="4"/>
        <v>-</v>
      </c>
      <c r="AE6" s="21" t="str">
        <f t="shared" si="4"/>
        <v>-</v>
      </c>
      <c r="AF6" s="21" t="str">
        <f t="shared" si="4"/>
        <v>-</v>
      </c>
      <c r="AG6" s="21" t="str">
        <f t="shared" si="4"/>
        <v>-</v>
      </c>
      <c r="AH6" s="21">
        <f t="shared" si="4"/>
        <v>106.35</v>
      </c>
      <c r="AI6" s="20" t="str">
        <f>IF(AI7="","",IF(AI7="-","【-】","【"&amp;SUBSTITUTE(TEXT(AI7,"#,##0.00"),"-","△")&amp;"】"))</f>
        <v>【104.44】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129.88999999999999</v>
      </c>
      <c r="AT6" s="20" t="str">
        <f>IF(AT7="","",IF(AT7="-","【-】","【"&amp;SUBSTITUTE(TEXT(AT7,"#,##0.00"),"-","△")&amp;"】"))</f>
        <v>【124.06】</v>
      </c>
      <c r="AU6" s="21" t="str">
        <f>IF(AU7="",NA(),AU7)</f>
        <v>-</v>
      </c>
      <c r="AV6" s="21" t="str">
        <f t="shared" ref="AV6:BD6" si="6">IF(AV7="",NA(),AV7)</f>
        <v>-</v>
      </c>
      <c r="AW6" s="21" t="str">
        <f t="shared" si="6"/>
        <v>-</v>
      </c>
      <c r="AX6" s="21" t="str">
        <f t="shared" si="6"/>
        <v>-</v>
      </c>
      <c r="AY6" s="21">
        <f t="shared" si="6"/>
        <v>17.059999999999999</v>
      </c>
      <c r="AZ6" s="21" t="str">
        <f t="shared" si="6"/>
        <v>-</v>
      </c>
      <c r="BA6" s="21" t="str">
        <f t="shared" si="6"/>
        <v>-</v>
      </c>
      <c r="BB6" s="21" t="str">
        <f t="shared" si="6"/>
        <v>-</v>
      </c>
      <c r="BC6" s="21" t="str">
        <f t="shared" si="6"/>
        <v>-</v>
      </c>
      <c r="BD6" s="21">
        <f t="shared" si="6"/>
        <v>44.04</v>
      </c>
      <c r="BE6" s="20" t="str">
        <f>IF(BE7="","",IF(BE7="-","【-】","【"&amp;SUBSTITUTE(TEXT(BE7,"#,##0.00"),"-","△")&amp;"】"))</f>
        <v>【42.02】</v>
      </c>
      <c r="BF6" s="21" t="str">
        <f>IF(BF7="",NA(),BF7)</f>
        <v>-</v>
      </c>
      <c r="BG6" s="21" t="str">
        <f t="shared" ref="BG6:BO6" si="7">IF(BG7="",NA(),BG7)</f>
        <v>-</v>
      </c>
      <c r="BH6" s="21" t="str">
        <f t="shared" si="7"/>
        <v>-</v>
      </c>
      <c r="BI6" s="21" t="str">
        <f t="shared" si="7"/>
        <v>-</v>
      </c>
      <c r="BJ6" s="21">
        <f t="shared" si="7"/>
        <v>1016.85</v>
      </c>
      <c r="BK6" s="21" t="str">
        <f t="shared" si="7"/>
        <v>-</v>
      </c>
      <c r="BL6" s="21" t="str">
        <f t="shared" si="7"/>
        <v>-</v>
      </c>
      <c r="BM6" s="21" t="str">
        <f t="shared" si="7"/>
        <v>-</v>
      </c>
      <c r="BN6" s="21" t="str">
        <f t="shared" si="7"/>
        <v>-</v>
      </c>
      <c r="BO6" s="21">
        <f t="shared" si="7"/>
        <v>839.21</v>
      </c>
      <c r="BP6" s="20" t="str">
        <f>IF(BP7="","",IF(BP7="-","【-】","【"&amp;SUBSTITUTE(TEXT(BP7,"#,##0.00"),"-","△")&amp;"】"))</f>
        <v>【785.10】</v>
      </c>
      <c r="BQ6" s="21" t="str">
        <f>IF(BQ7="",NA(),BQ7)</f>
        <v>-</v>
      </c>
      <c r="BR6" s="21" t="str">
        <f t="shared" ref="BR6:BZ6" si="8">IF(BR7="",NA(),BR7)</f>
        <v>-</v>
      </c>
      <c r="BS6" s="21" t="str">
        <f t="shared" si="8"/>
        <v>-</v>
      </c>
      <c r="BT6" s="21" t="str">
        <f t="shared" si="8"/>
        <v>-</v>
      </c>
      <c r="BU6" s="21">
        <f t="shared" si="8"/>
        <v>53.15</v>
      </c>
      <c r="BV6" s="21" t="str">
        <f t="shared" si="8"/>
        <v>-</v>
      </c>
      <c r="BW6" s="21" t="str">
        <f t="shared" si="8"/>
        <v>-</v>
      </c>
      <c r="BX6" s="21" t="str">
        <f t="shared" si="8"/>
        <v>-</v>
      </c>
      <c r="BY6" s="21" t="str">
        <f t="shared" si="8"/>
        <v>-</v>
      </c>
      <c r="BZ6" s="21">
        <f t="shared" si="8"/>
        <v>52.05</v>
      </c>
      <c r="CA6" s="20" t="str">
        <f>IF(CA7="","",IF(CA7="-","【-】","【"&amp;SUBSTITUTE(TEXT(CA7,"#,##0.00"),"-","△")&amp;"】"))</f>
        <v>【56.93】</v>
      </c>
      <c r="CB6" s="21" t="str">
        <f>IF(CB7="",NA(),CB7)</f>
        <v>-</v>
      </c>
      <c r="CC6" s="21" t="str">
        <f t="shared" ref="CC6:CK6" si="9">IF(CC7="",NA(),CC7)</f>
        <v>-</v>
      </c>
      <c r="CD6" s="21" t="str">
        <f t="shared" si="9"/>
        <v>-</v>
      </c>
      <c r="CE6" s="21" t="str">
        <f t="shared" si="9"/>
        <v>-</v>
      </c>
      <c r="CF6" s="21">
        <f t="shared" si="9"/>
        <v>371.18</v>
      </c>
      <c r="CG6" s="21" t="str">
        <f t="shared" si="9"/>
        <v>-</v>
      </c>
      <c r="CH6" s="21" t="str">
        <f t="shared" si="9"/>
        <v>-</v>
      </c>
      <c r="CI6" s="21" t="str">
        <f t="shared" si="9"/>
        <v>-</v>
      </c>
      <c r="CJ6" s="21" t="str">
        <f t="shared" si="9"/>
        <v>-</v>
      </c>
      <c r="CK6" s="21">
        <f t="shared" si="9"/>
        <v>301.86</v>
      </c>
      <c r="CL6" s="20" t="str">
        <f>IF(CL7="","",IF(CL7="-","【-】","【"&amp;SUBSTITUTE(TEXT(CL7,"#,##0.00"),"-","△")&amp;"】"))</f>
        <v>【271.15】</v>
      </c>
      <c r="CM6" s="21" t="str">
        <f>IF(CM7="",NA(),CM7)</f>
        <v>-</v>
      </c>
      <c r="CN6" s="21" t="str">
        <f t="shared" ref="CN6:CV6" si="10">IF(CN7="",NA(),CN7)</f>
        <v>-</v>
      </c>
      <c r="CO6" s="21" t="str">
        <f t="shared" si="10"/>
        <v>-</v>
      </c>
      <c r="CP6" s="21" t="str">
        <f t="shared" si="10"/>
        <v>-</v>
      </c>
      <c r="CQ6" s="21">
        <f t="shared" si="10"/>
        <v>29.22</v>
      </c>
      <c r="CR6" s="21" t="str">
        <f t="shared" si="10"/>
        <v>-</v>
      </c>
      <c r="CS6" s="21" t="str">
        <f t="shared" si="10"/>
        <v>-</v>
      </c>
      <c r="CT6" s="21" t="str">
        <f t="shared" si="10"/>
        <v>-</v>
      </c>
      <c r="CU6" s="21" t="str">
        <f t="shared" si="10"/>
        <v>-</v>
      </c>
      <c r="CV6" s="21">
        <f t="shared" si="10"/>
        <v>46.25</v>
      </c>
      <c r="CW6" s="20" t="str">
        <f>IF(CW7="","",IF(CW7="-","【-】","【"&amp;SUBSTITUTE(TEXT(CW7,"#,##0.00"),"-","△")&amp;"】"))</f>
        <v>【49.87】</v>
      </c>
      <c r="CX6" s="21" t="str">
        <f>IF(CX7="",NA(),CX7)</f>
        <v>-</v>
      </c>
      <c r="CY6" s="21" t="str">
        <f t="shared" ref="CY6:DG6" si="11">IF(CY7="",NA(),CY7)</f>
        <v>-</v>
      </c>
      <c r="CZ6" s="21" t="str">
        <f t="shared" si="11"/>
        <v>-</v>
      </c>
      <c r="DA6" s="21" t="str">
        <f t="shared" si="11"/>
        <v>-</v>
      </c>
      <c r="DB6" s="21">
        <f t="shared" si="11"/>
        <v>68.709999999999994</v>
      </c>
      <c r="DC6" s="21" t="str">
        <f t="shared" si="11"/>
        <v>-</v>
      </c>
      <c r="DD6" s="21" t="str">
        <f t="shared" si="11"/>
        <v>-</v>
      </c>
      <c r="DE6" s="21" t="str">
        <f t="shared" si="11"/>
        <v>-</v>
      </c>
      <c r="DF6" s="21" t="str">
        <f t="shared" si="11"/>
        <v>-</v>
      </c>
      <c r="DG6" s="21">
        <f t="shared" si="11"/>
        <v>83.96</v>
      </c>
      <c r="DH6" s="20" t="str">
        <f>IF(DH7="","",IF(DH7="-","【-】","【"&amp;SUBSTITUTE(TEXT(DH7,"#,##0.00"),"-","△")&amp;"】"))</f>
        <v>【87.54】</v>
      </c>
      <c r="DI6" s="21" t="str">
        <f>IF(DI7="",NA(),DI7)</f>
        <v>-</v>
      </c>
      <c r="DJ6" s="21" t="str">
        <f t="shared" ref="DJ6:DR6" si="12">IF(DJ7="",NA(),DJ7)</f>
        <v>-</v>
      </c>
      <c r="DK6" s="21" t="str">
        <f t="shared" si="12"/>
        <v>-</v>
      </c>
      <c r="DL6" s="21" t="str">
        <f t="shared" si="12"/>
        <v>-</v>
      </c>
      <c r="DM6" s="21">
        <f t="shared" si="12"/>
        <v>3.3</v>
      </c>
      <c r="DN6" s="21" t="str">
        <f t="shared" si="12"/>
        <v>-</v>
      </c>
      <c r="DO6" s="21" t="str">
        <f t="shared" si="12"/>
        <v>-</v>
      </c>
      <c r="DP6" s="21" t="str">
        <f t="shared" si="12"/>
        <v>-</v>
      </c>
      <c r="DQ6" s="21" t="str">
        <f t="shared" si="12"/>
        <v>-</v>
      </c>
      <c r="DR6" s="21">
        <f t="shared" si="12"/>
        <v>25.46</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0.19</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0.03</v>
      </c>
      <c r="EO6" s="20" t="str">
        <f>IF(EO7="","",IF(EO7="-","【-】","【"&amp;SUBSTITUTE(TEXT(EO7,"#,##0.00"),"-","△")&amp;"】"))</f>
        <v>【0.02】</v>
      </c>
    </row>
    <row r="7" spans="1:148" s="22" customFormat="1" x14ac:dyDescent="0.15">
      <c r="A7" s="14"/>
      <c r="B7" s="23">
        <v>2023</v>
      </c>
      <c r="C7" s="23">
        <v>442089</v>
      </c>
      <c r="D7" s="23">
        <v>46</v>
      </c>
      <c r="E7" s="23">
        <v>17</v>
      </c>
      <c r="F7" s="23">
        <v>5</v>
      </c>
      <c r="G7" s="23">
        <v>0</v>
      </c>
      <c r="H7" s="23" t="s">
        <v>96</v>
      </c>
      <c r="I7" s="23" t="s">
        <v>97</v>
      </c>
      <c r="J7" s="23" t="s">
        <v>98</v>
      </c>
      <c r="K7" s="23" t="s">
        <v>99</v>
      </c>
      <c r="L7" s="23" t="s">
        <v>100</v>
      </c>
      <c r="M7" s="23" t="s">
        <v>101</v>
      </c>
      <c r="N7" s="24" t="s">
        <v>102</v>
      </c>
      <c r="O7" s="24">
        <v>79.849999999999994</v>
      </c>
      <c r="P7" s="24">
        <v>8.33</v>
      </c>
      <c r="Q7" s="24">
        <v>99.31</v>
      </c>
      <c r="R7" s="24">
        <v>3960</v>
      </c>
      <c r="S7" s="24">
        <v>19380</v>
      </c>
      <c r="T7" s="24">
        <v>477.53</v>
      </c>
      <c r="U7" s="24">
        <v>40.58</v>
      </c>
      <c r="V7" s="24">
        <v>1595</v>
      </c>
      <c r="W7" s="24">
        <v>0.75</v>
      </c>
      <c r="X7" s="24">
        <v>2126.67</v>
      </c>
      <c r="Y7" s="24" t="s">
        <v>102</v>
      </c>
      <c r="Z7" s="24" t="s">
        <v>102</v>
      </c>
      <c r="AA7" s="24" t="s">
        <v>102</v>
      </c>
      <c r="AB7" s="24" t="s">
        <v>102</v>
      </c>
      <c r="AC7" s="24">
        <v>125.79</v>
      </c>
      <c r="AD7" s="24" t="s">
        <v>102</v>
      </c>
      <c r="AE7" s="24" t="s">
        <v>102</v>
      </c>
      <c r="AF7" s="24" t="s">
        <v>102</v>
      </c>
      <c r="AG7" s="24" t="s">
        <v>102</v>
      </c>
      <c r="AH7" s="24">
        <v>106.35</v>
      </c>
      <c r="AI7" s="24">
        <v>104.44</v>
      </c>
      <c r="AJ7" s="24" t="s">
        <v>102</v>
      </c>
      <c r="AK7" s="24" t="s">
        <v>102</v>
      </c>
      <c r="AL7" s="24" t="s">
        <v>102</v>
      </c>
      <c r="AM7" s="24" t="s">
        <v>102</v>
      </c>
      <c r="AN7" s="24">
        <v>0</v>
      </c>
      <c r="AO7" s="24" t="s">
        <v>102</v>
      </c>
      <c r="AP7" s="24" t="s">
        <v>102</v>
      </c>
      <c r="AQ7" s="24" t="s">
        <v>102</v>
      </c>
      <c r="AR7" s="24" t="s">
        <v>102</v>
      </c>
      <c r="AS7" s="24">
        <v>129.88999999999999</v>
      </c>
      <c r="AT7" s="24">
        <v>124.06</v>
      </c>
      <c r="AU7" s="24" t="s">
        <v>102</v>
      </c>
      <c r="AV7" s="24" t="s">
        <v>102</v>
      </c>
      <c r="AW7" s="24" t="s">
        <v>102</v>
      </c>
      <c r="AX7" s="24" t="s">
        <v>102</v>
      </c>
      <c r="AY7" s="24">
        <v>17.059999999999999</v>
      </c>
      <c r="AZ7" s="24" t="s">
        <v>102</v>
      </c>
      <c r="BA7" s="24" t="s">
        <v>102</v>
      </c>
      <c r="BB7" s="24" t="s">
        <v>102</v>
      </c>
      <c r="BC7" s="24" t="s">
        <v>102</v>
      </c>
      <c r="BD7" s="24">
        <v>44.04</v>
      </c>
      <c r="BE7" s="24">
        <v>42.02</v>
      </c>
      <c r="BF7" s="24" t="s">
        <v>102</v>
      </c>
      <c r="BG7" s="24" t="s">
        <v>102</v>
      </c>
      <c r="BH7" s="24" t="s">
        <v>102</v>
      </c>
      <c r="BI7" s="24" t="s">
        <v>102</v>
      </c>
      <c r="BJ7" s="24">
        <v>1016.85</v>
      </c>
      <c r="BK7" s="24" t="s">
        <v>102</v>
      </c>
      <c r="BL7" s="24" t="s">
        <v>102</v>
      </c>
      <c r="BM7" s="24" t="s">
        <v>102</v>
      </c>
      <c r="BN7" s="24" t="s">
        <v>102</v>
      </c>
      <c r="BO7" s="24">
        <v>839.21</v>
      </c>
      <c r="BP7" s="24">
        <v>785.1</v>
      </c>
      <c r="BQ7" s="24" t="s">
        <v>102</v>
      </c>
      <c r="BR7" s="24" t="s">
        <v>102</v>
      </c>
      <c r="BS7" s="24" t="s">
        <v>102</v>
      </c>
      <c r="BT7" s="24" t="s">
        <v>102</v>
      </c>
      <c r="BU7" s="24">
        <v>53.15</v>
      </c>
      <c r="BV7" s="24" t="s">
        <v>102</v>
      </c>
      <c r="BW7" s="24" t="s">
        <v>102</v>
      </c>
      <c r="BX7" s="24" t="s">
        <v>102</v>
      </c>
      <c r="BY7" s="24" t="s">
        <v>102</v>
      </c>
      <c r="BZ7" s="24">
        <v>52.05</v>
      </c>
      <c r="CA7" s="24">
        <v>56.93</v>
      </c>
      <c r="CB7" s="24" t="s">
        <v>102</v>
      </c>
      <c r="CC7" s="24" t="s">
        <v>102</v>
      </c>
      <c r="CD7" s="24" t="s">
        <v>102</v>
      </c>
      <c r="CE7" s="24" t="s">
        <v>102</v>
      </c>
      <c r="CF7" s="24">
        <v>371.18</v>
      </c>
      <c r="CG7" s="24" t="s">
        <v>102</v>
      </c>
      <c r="CH7" s="24" t="s">
        <v>102</v>
      </c>
      <c r="CI7" s="24" t="s">
        <v>102</v>
      </c>
      <c r="CJ7" s="24" t="s">
        <v>102</v>
      </c>
      <c r="CK7" s="24">
        <v>301.86</v>
      </c>
      <c r="CL7" s="24">
        <v>271.14999999999998</v>
      </c>
      <c r="CM7" s="24" t="s">
        <v>102</v>
      </c>
      <c r="CN7" s="24" t="s">
        <v>102</v>
      </c>
      <c r="CO7" s="24" t="s">
        <v>102</v>
      </c>
      <c r="CP7" s="24" t="s">
        <v>102</v>
      </c>
      <c r="CQ7" s="24">
        <v>29.22</v>
      </c>
      <c r="CR7" s="24" t="s">
        <v>102</v>
      </c>
      <c r="CS7" s="24" t="s">
        <v>102</v>
      </c>
      <c r="CT7" s="24" t="s">
        <v>102</v>
      </c>
      <c r="CU7" s="24" t="s">
        <v>102</v>
      </c>
      <c r="CV7" s="24">
        <v>46.25</v>
      </c>
      <c r="CW7" s="24">
        <v>49.87</v>
      </c>
      <c r="CX7" s="24" t="s">
        <v>102</v>
      </c>
      <c r="CY7" s="24" t="s">
        <v>102</v>
      </c>
      <c r="CZ7" s="24" t="s">
        <v>102</v>
      </c>
      <c r="DA7" s="24" t="s">
        <v>102</v>
      </c>
      <c r="DB7" s="24">
        <v>68.709999999999994</v>
      </c>
      <c r="DC7" s="24" t="s">
        <v>102</v>
      </c>
      <c r="DD7" s="24" t="s">
        <v>102</v>
      </c>
      <c r="DE7" s="24" t="s">
        <v>102</v>
      </c>
      <c r="DF7" s="24" t="s">
        <v>102</v>
      </c>
      <c r="DG7" s="24">
        <v>83.96</v>
      </c>
      <c r="DH7" s="24">
        <v>87.54</v>
      </c>
      <c r="DI7" s="24" t="s">
        <v>102</v>
      </c>
      <c r="DJ7" s="24" t="s">
        <v>102</v>
      </c>
      <c r="DK7" s="24" t="s">
        <v>102</v>
      </c>
      <c r="DL7" s="24" t="s">
        <v>102</v>
      </c>
      <c r="DM7" s="24">
        <v>3.3</v>
      </c>
      <c r="DN7" s="24" t="s">
        <v>102</v>
      </c>
      <c r="DO7" s="24" t="s">
        <v>102</v>
      </c>
      <c r="DP7" s="24" t="s">
        <v>102</v>
      </c>
      <c r="DQ7" s="24" t="s">
        <v>102</v>
      </c>
      <c r="DR7" s="24">
        <v>25.46</v>
      </c>
      <c r="DS7" s="24">
        <v>28.42</v>
      </c>
      <c r="DT7" s="24" t="s">
        <v>102</v>
      </c>
      <c r="DU7" s="24" t="s">
        <v>102</v>
      </c>
      <c r="DV7" s="24" t="s">
        <v>102</v>
      </c>
      <c r="DW7" s="24" t="s">
        <v>102</v>
      </c>
      <c r="DX7" s="24">
        <v>0</v>
      </c>
      <c r="DY7" s="24" t="s">
        <v>102</v>
      </c>
      <c r="DZ7" s="24" t="s">
        <v>102</v>
      </c>
      <c r="EA7" s="24" t="s">
        <v>102</v>
      </c>
      <c r="EB7" s="24" t="s">
        <v>102</v>
      </c>
      <c r="EC7" s="24">
        <v>0.19</v>
      </c>
      <c r="ED7" s="24">
        <v>0.08</v>
      </c>
      <c r="EE7" s="24" t="s">
        <v>102</v>
      </c>
      <c r="EF7" s="24" t="s">
        <v>102</v>
      </c>
      <c r="EG7" s="24" t="s">
        <v>102</v>
      </c>
      <c r="EH7" s="24" t="s">
        <v>102</v>
      </c>
      <c r="EI7" s="24">
        <v>0</v>
      </c>
      <c r="EJ7" s="24" t="s">
        <v>102</v>
      </c>
      <c r="EK7" s="24" t="s">
        <v>102</v>
      </c>
      <c r="EL7" s="24" t="s">
        <v>102</v>
      </c>
      <c r="EM7" s="24" t="s">
        <v>102</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2025-02-19T02:29:16Z</cp:lastPrinted>
  <dcterms:created xsi:type="dcterms:W3CDTF">2025-01-24T07:21:02Z</dcterms:created>
  <dcterms:modified xsi:type="dcterms:W3CDTF">2025-02-19T02:29:20Z</dcterms:modified>
  <cp:category/>
</cp:coreProperties>
</file>