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3 中津市\"/>
    </mc:Choice>
  </mc:AlternateContent>
  <xr:revisionPtr revIDLastSave="0" documentId="13_ncr:1_{AAB14C28-34A4-433F-9F90-67BF483D60C0}" xr6:coauthVersionLast="47" xr6:coauthVersionMax="47" xr10:uidLastSave="{00000000-0000-0000-0000-000000000000}"/>
  <workbookProtection workbookAlgorithmName="SHA-512" workbookHashValue="3l+h5l04nQ+cQvtyAd3alakymZUmO2IFXKgfhZMq3dgyIEuqgtF4OitUxGsvqHWVEzxzb3avBe/V4c03JaLRSQ==" workbookSaltValue="3fxMD/aVPIEy5TQ99FRiag==" workbookSpinCount="100000" lockStructure="1"/>
  <bookViews>
    <workbookView xWindow="1170" yWindow="1170"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AT10" i="4"/>
  <c r="AL10" i="4"/>
  <c r="W10" i="4"/>
  <c r="I10" i="4"/>
  <c r="B10" i="4"/>
  <c r="BB8" i="4"/>
  <c r="AT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<sst xmlns="http://schemas.openxmlformats.org/spreadsheetml/2006/main" count="228" uniqueCount="113">
  <si>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</si>
  <si>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</si>
  <si>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</si>
  <si>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</si>
  <si>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</si>
  <si>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</si>
  <si>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</si>
  <si>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</si>
  <si>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</si>
  <si>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</si>
  <si>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</si>
  <si>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</si>
  <si>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</si>
  <si>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</si>
  <si>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</si>
  <si>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</si>
  <si>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</si>
  <si>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</si>
  <si>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</si>
  <si>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</si>
  <si>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</si>
  <si>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</si>
  <si>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</si>
  <si>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</si>
  <si>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</si>
  <si>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</si>
  <si>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</si>
  <si>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</si>
  <si>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</si>
  <si>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</si>
  <si>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</si>
  <si>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</si>
  <si>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</si>
  <si>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</si>
  <si>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</si>
  <si>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</si>
  <si>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</si>
  <si>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</si>
  <si>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</si>
  <si>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</si>
  <si>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</si>
  <si>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</si>
  <si>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</si>
  <si>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</si>
  <si>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</si>
  <si>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</si>
  <si>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</si>
  <si>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</si>
  <si>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</si>
  <si>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</si>
  <si>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</si>
  <si>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</si>
  <si>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</si>
  <si>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</si>
  <si>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</si>
  <si>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</si>
  <si>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</si>
  <si>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</si>
  <si>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</si>
  <si>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</si>
  <si>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</si>
  <si>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</si>
  <si>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</si>
  <si>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</si>
  <si>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</si>
  <si>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</si>
  <si>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</si>
  <si>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</si>
  <si>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</si>
  <si>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</si>
  <si>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</si>
  <si>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</si>
  <si>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</si>
  <si>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</si>
  <si>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</si>
  <si>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</si>
  <si>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</si>
  <si>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</si>
  <si>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</si>
  <si>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</si>
  <si>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</si>
  <si>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</si>
  <si>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</si>
  <si>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</si>
  <si>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</si>
  <si>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</si>
  <si>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</si>
  <si>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</si>
  <si>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</si>
  <si>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</si>
  <si>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</si>
  <si>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</si>
  <si>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</si>
  <si>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</si>
  <si>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</si>
  <si>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</si>
  <si>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</si>
  <si>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</si>
  <si>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</si>
  <si>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</si>
  <si>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</si>
  <si>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</si>
  <si>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</si>
  <si>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</si>
  <si>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</si>
  <si>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</si>
  <si>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</si>
  <si>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</si>
  <si>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</si>
  <si>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</si>
  <si>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①『経常収支比率』・・・経常費用が経常収益でどの程度賄われているかを示す指標。R05年度も100％を上回り、類似団体と比較しても高い状況であるため、健全な経営状況を維持できている。
③『流動比率』・・・短期的な債務に対する支払能力を示す指標であり100％を上回っているが、類似団体と比較して低い状況であるため、投資規模の適正化が必要な状況である。
④『企業債残高対給水収益比率』・・・給水収益に対する企業債残高の割合であり、企業債残高の規模を表す指標。基幹施設の耐震化更新事業に伴い借入が増加していることから、類似団体と比べても高く、500％を超える状況となっている。今後投資規模の適正化が必要な状況にある。
⑤『料金回収率』・・・給水に係る費用が、どの程度給水収益で賄えているかを表した指標。100％を上回り、必要な経費を給水収益で賄えている。類似団体と比較しても高いため健全な経営状況である。
⑥『給水原価』・・・有収水量1㎥あたりについて、どれだけの費用がかかるかを表す指標。年々増加傾向にあり、類似団体と比べても高い値となった。今後も給水原価が大きい値にならないように、更なる投資の効率化等を図る必要がある。
⑦『施設利用率』・・・配水能力に対する配水量の割合で、施設の利用状況を判断する指標。高い水準で推移しており、適切な施設規模であるといえる。
⑧『有収率』・・・施設の稼動が収益につながっているかを判断する指標。類似団体と比較しても高く、健全な状況である。</t>
    <rPh sb="226" eb="230">
      <t>キカンシセツ</t>
    </rPh>
    <rPh sb="231" eb="234">
      <t>タイシンカ</t>
    </rPh>
    <rPh sb="234" eb="236">
      <t>コウシン</t>
    </rPh>
    <rPh sb="236" eb="238">
      <t>ジギョウ</t>
    </rPh>
    <rPh sb="239" eb="240">
      <t>トモナ</t>
    </rPh>
    <rPh sb="241" eb="243">
      <t>カリイレ</t>
    </rPh>
    <rPh sb="244" eb="246">
      <t>ゾウカ</t>
    </rPh>
    <rPh sb="272" eb="273">
      <t>コ</t>
    </rPh>
    <rPh sb="275" eb="277">
      <t>ジョウキョウ</t>
    </rPh>
    <rPh sb="441" eb="443">
      <t>ネンネン</t>
    </rPh>
    <rPh sb="443" eb="445">
      <t>ゾウカ</t>
    </rPh>
    <rPh sb="445" eb="447">
      <t>ケイコウ</t>
    </rPh>
    <phoneticPr fontId="4"/>
  </si>
  <si>
    <t>①『有形固定資産減価償却率』・・・有形固定資産のうち償却対象資産の減価償却がどの程度進んでいるかを表す指標。類似団体、全国平均と比較しても低い状況にあるため、おおむね良好な状況である。
②『管路経年化率』・・・法定耐用年数を超えた管路延長の割合を表す指標。類似団体と比べ低い状況にあるが、前年より上昇しており、今後計画的な管路更新を行っていく必要がある。
③『管路更新率』・・・当該年度に更新した管路延長の割合を表す指標。類似団体と比べて高い数値であるが、今後も計画的な管路更新を行っていく必要がある。</t>
    <rPh sb="144" eb="146">
      <t>ゼンネン</t>
    </rPh>
    <rPh sb="148" eb="150">
      <t>ジョウショウ</t>
    </rPh>
    <rPh sb="155" eb="157">
      <t>コンゴ</t>
    </rPh>
    <phoneticPr fontId="4"/>
  </si>
  <si>
    <t>経営の健全性、効率性については概ね良好な状況であるものの基幹施設の耐震化更新事業を進める上で企業債の借入も増加していることおり、企業債対給水収益比率も初めて500％を上回る結果となった。人口減少に伴い、料金収入も今後減収が予測される昨今の情勢において、長期的な資金計画の検証及び投資計画の見直しが必要不可欠である。また能登半島地震での教訓を踏まえた上下一体での耐震化事業についても、老朽管の更新と併せて緊急度及び重要度を考慮しつつ進めていく必要がある。</t>
    <rPh sb="28" eb="30">
      <t>キカン</t>
    </rPh>
    <rPh sb="30" eb="32">
      <t>シセツ</t>
    </rPh>
    <rPh sb="33" eb="38">
      <t>タイシンカコウシン</t>
    </rPh>
    <rPh sb="38" eb="40">
      <t>ジギョウ</t>
    </rPh>
    <rPh sb="41" eb="42">
      <t>スス</t>
    </rPh>
    <rPh sb="44" eb="45">
      <t>ウエ</t>
    </rPh>
    <rPh sb="46" eb="49">
      <t>キギョウサイ</t>
    </rPh>
    <rPh sb="50" eb="52">
      <t>カリイレ</t>
    </rPh>
    <rPh sb="53" eb="55">
      <t>ゾウカ</t>
    </rPh>
    <rPh sb="64" eb="67">
      <t>キギョウサイ</t>
    </rPh>
    <rPh sb="67" eb="68">
      <t>タイ</t>
    </rPh>
    <rPh sb="68" eb="70">
      <t>キュウスイ</t>
    </rPh>
    <rPh sb="70" eb="72">
      <t>シュウエキ</t>
    </rPh>
    <rPh sb="72" eb="74">
      <t>ヒリツ</t>
    </rPh>
    <rPh sb="75" eb="76">
      <t>ハジ</t>
    </rPh>
    <rPh sb="83" eb="85">
      <t>ウワマワ</t>
    </rPh>
    <rPh sb="86" eb="88">
      <t>ケッカ</t>
    </rPh>
    <rPh sb="93" eb="95">
      <t>ジンコウ</t>
    </rPh>
    <rPh sb="95" eb="97">
      <t>ゲンショウ</t>
    </rPh>
    <rPh sb="98" eb="99">
      <t>トモナ</t>
    </rPh>
    <rPh sb="130" eb="132">
      <t>シキン</t>
    </rPh>
    <rPh sb="139" eb="143">
      <t>トウシケイカク</t>
    </rPh>
    <rPh sb="159" eb="163">
      <t>ノトハントウ</t>
    </rPh>
    <rPh sb="163" eb="165">
      <t>ジシン</t>
    </rPh>
    <rPh sb="167" eb="169">
      <t>キョウクン</t>
    </rPh>
    <rPh sb="170" eb="171">
      <t>フ</t>
    </rPh>
    <rPh sb="174" eb="178">
      <t>ジョウゲイッタイ</t>
    </rPh>
    <rPh sb="180" eb="183">
      <t>タイシンカ</t>
    </rPh>
    <rPh sb="183" eb="185">
      <t>ジギョウ</t>
    </rPh>
    <rPh sb="191" eb="194">
      <t>ロウキュウカン</t>
    </rPh>
    <rPh sb="195" eb="197">
      <t>コウシン</t>
    </rPh>
    <rPh sb="198" eb="199">
      <t>アワ</t>
    </rPh>
    <rPh sb="201" eb="204">
      <t>キンキュウド</t>
    </rPh>
    <rPh sb="204" eb="205">
      <t>オヨ</t>
    </rPh>
    <rPh sb="206" eb="209">
      <t>ジュウヨウド</t>
    </rPh>
    <rPh sb="210" eb="212">
      <t>コウリョ</t>
    </rPh>
    <rPh sb="215" eb="216">
      <t>スス</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</si>
</sst>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1.02</c:v>
                </c:pt>
                <c:pt idx="1">
                  <c:v>0.66</c:v>
                </c:pt>
                <c:pt idx="2">
                  <c:v>0.61</c:v>
                </c:pt>
                <c:pt idx="3">
                  <c:v>0.68</c:v>
                </c:pt>
                <c:pt idx="4">
                  <c:v>0.72</c:v>
                </c:pt>
              </c:numCache>
            </c:numRef>
          </c:val>
          <c:extLst>
            <c:ext xmlns:c16="http://schemas.microsoft.com/office/drawing/2014/chart" uri="{C3380CC4-5D6E-409C-BE32-E72D297353CC}">
              <c16:uniqueId val="{00000000-45C8-4385-977B-8110B99FB5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45C8-4385-977B-8110B99FB5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66.680000000000007</c:v>
                </c:pt>
                <c:pt idx="1">
                  <c:v>67.89</c:v>
                </c:pt>
                <c:pt idx="2">
                  <c:v>65.680000000000007</c:v>
                </c:pt>
                <c:pt idx="3">
                  <c:v>66.12</c:v>
                </c:pt>
                <c:pt idx="4">
                  <c:v>65.67</c:v>
                </c:pt>
              </c:numCache>
            </c:numRef>
          </c:val>
          <c:extLst>
            <c:ext xmlns:c16="http://schemas.microsoft.com/office/drawing/2014/chart" uri="{C3380CC4-5D6E-409C-BE32-E72D297353CC}">
              <c16:uniqueId val="{00000000-A96A-48E6-A9A8-98D9FA9A12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96A-48E6-A9A8-98D9FA9A12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90.21</c:v>
                </c:pt>
                <c:pt idx="1">
                  <c:v>90.43</c:v>
                </c:pt>
                <c:pt idx="2">
                  <c:v>93.6</c:v>
                </c:pt>
                <c:pt idx="3">
                  <c:v>93.46</c:v>
                </c:pt>
                <c:pt idx="4">
                  <c:v>93.06</c:v>
                </c:pt>
              </c:numCache>
            </c:numRef>
          </c:val>
          <c:extLst>
            <c:ext xmlns:c16="http://schemas.microsoft.com/office/drawing/2014/chart" uri="{C3380CC4-5D6E-409C-BE32-E72D297353CC}">
              <c16:uniqueId val="{00000000-509E-4F85-BF28-1F4C3701E9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509E-4F85-BF28-1F4C3701E9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127.07</c:v>
                </c:pt>
                <c:pt idx="1">
                  <c:v>122.21</c:v>
                </c:pt>
                <c:pt idx="2">
                  <c:v>122.94</c:v>
                </c:pt>
                <c:pt idx="3">
                  <c:v>119.82</c:v>
                </c:pt>
                <c:pt idx="4">
                  <c:v>115.23</c:v>
                </c:pt>
              </c:numCache>
            </c:numRef>
          </c:val>
          <c:extLst>
            <c:ext xmlns:c16="http://schemas.microsoft.com/office/drawing/2014/chart" uri="{C3380CC4-5D6E-409C-BE32-E72D297353CC}">
              <c16:uniqueId val="{00000000-0324-44E7-9BD1-6D9F683BA8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324-44E7-9BD1-6D9F683BA8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40.1</c:v>
                </c:pt>
                <c:pt idx="1">
                  <c:v>41.47</c:v>
                </c:pt>
                <c:pt idx="2">
                  <c:v>42.55</c:v>
                </c:pt>
                <c:pt idx="3">
                  <c:v>41.37</c:v>
                </c:pt>
                <c:pt idx="4">
                  <c:v>40.92</c:v>
                </c:pt>
              </c:numCache>
            </c:numRef>
          </c:val>
          <c:extLst>
            <c:ext xmlns:c16="http://schemas.microsoft.com/office/drawing/2014/chart" uri="{C3380CC4-5D6E-409C-BE32-E72D297353CC}">
              <c16:uniqueId val="{00000000-E8F0-49D7-AE43-5A6365DDB7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8F0-49D7-AE43-5A6365DDB7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4.58</c:v>
                </c:pt>
                <c:pt idx="1">
                  <c:v>5.13</c:v>
                </c:pt>
                <c:pt idx="2">
                  <c:v>4.59</c:v>
                </c:pt>
                <c:pt idx="3">
                  <c:v>5.65</c:v>
                </c:pt>
                <c:pt idx="4">
                  <c:v>8.1</c:v>
                </c:pt>
              </c:numCache>
            </c:numRef>
          </c:val>
          <c:extLst>
            <c:ext xmlns:c16="http://schemas.microsoft.com/office/drawing/2014/chart" uri="{C3380CC4-5D6E-409C-BE32-E72D297353CC}">
              <c16:uniqueId val="{00000000-C775-49E8-9986-ADEC7B0207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C775-49E8-9986-ADEC7B0207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08-4DEF-AB10-5B8F9653BA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5B08-4DEF-AB10-5B8F9653BA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227.79</c:v>
                </c:pt>
                <c:pt idx="1">
                  <c:v>203.02</c:v>
                </c:pt>
                <c:pt idx="2">
                  <c:v>197.9</c:v>
                </c:pt>
                <c:pt idx="3">
                  <c:v>272.49</c:v>
                </c:pt>
                <c:pt idx="4">
                  <c:v>320.07</c:v>
                </c:pt>
              </c:numCache>
            </c:numRef>
          </c:val>
          <c:extLst>
            <c:ext xmlns:c16="http://schemas.microsoft.com/office/drawing/2014/chart" uri="{C3380CC4-5D6E-409C-BE32-E72D297353CC}">
              <c16:uniqueId val="{00000000-09D5-4EE6-96E1-9FC687AC6B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9D5-4EE6-96E1-9FC687AC6B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440.79</c:v>
                </c:pt>
                <c:pt idx="1">
                  <c:v>415.86</c:v>
                </c:pt>
                <c:pt idx="2">
                  <c:v>430.04</c:v>
                </c:pt>
                <c:pt idx="3">
                  <c:v>482.67</c:v>
                </c:pt>
                <c:pt idx="4">
                  <c:v>514.36</c:v>
                </c:pt>
              </c:numCache>
            </c:numRef>
          </c:val>
          <c:extLst>
            <c:ext xmlns:c16="http://schemas.microsoft.com/office/drawing/2014/chart" uri="{C3380CC4-5D6E-409C-BE32-E72D297353CC}">
              <c16:uniqueId val="{00000000-239E-4E1D-9D40-7FBE6ABF1C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39E-4E1D-9D40-7FBE6ABF1C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118.03</c:v>
                </c:pt>
                <c:pt idx="1">
                  <c:v>115.33</c:v>
                </c:pt>
                <c:pt idx="2">
                  <c:v>115.73</c:v>
                </c:pt>
                <c:pt idx="3">
                  <c:v>112.75</c:v>
                </c:pt>
                <c:pt idx="4">
                  <c:v>107.35</c:v>
                </c:pt>
              </c:numCache>
            </c:numRef>
          </c:val>
          <c:extLst>
            <c:ext xmlns:c16="http://schemas.microsoft.com/office/drawing/2014/chart" uri="{C3380CC4-5D6E-409C-BE32-E72D297353CC}">
              <c16:uniqueId val="{00000000-5F07-4680-8187-870C02A3B6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F07-4680-8187-870C02A3B6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168.43</c:v>
                </c:pt>
                <c:pt idx="1">
                  <c:v>173.27</c:v>
                </c:pt>
                <c:pt idx="2">
                  <c:v>173.13</c:v>
                </c:pt>
                <c:pt idx="3">
                  <c:v>179.03</c:v>
                </c:pt>
                <c:pt idx="4">
                  <c:v>188.54</c:v>
                </c:pt>
              </c:numCache>
            </c:numRef>
          </c:val>
          <c:extLst>
            <c:ext xmlns:c16="http://schemas.microsoft.com/office/drawing/2014/chart" uri="{C3380CC4-5D6E-409C-BE32-E72D297353CC}">
              <c16:uniqueId val="{00000000-41BC-4B0C-9378-A5ABD82133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41BC-4B0C-9378-A5ABD82133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中津市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58">
        <f>データ!$R$6</f>
        <v>82221</v>
      </c>
      <c r="AM8" s="58"/>
      <c r="AN8" s="58"/>
      <c r="AO8" s="58"/>
      <c r="AP8" s="58"/>
      <c r="AQ8" s="58"/>
      <c r="AR8" s="58"/>
      <c r="AS8" s="58"/>
      <c r="AT8" s="55">
        <f>データ!$S$6</f>
        <v>491.44</v>
      </c>
      <c r="AU8" s="56"/>
      <c r="AV8" s="56"/>
      <c r="AW8" s="56"/>
      <c r="AX8" s="56"/>
      <c r="AY8" s="56"/>
      <c r="AZ8" s="56"/>
      <c r="BA8" s="56"/>
      <c r="BB8" s="45">
        <f>データ!$T$6</f>
        <v>167.31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68.09</v>
      </c>
      <c r="J10" s="56"/>
      <c r="K10" s="56"/>
      <c r="L10" s="56"/>
      <c r="M10" s="56"/>
      <c r="N10" s="56"/>
      <c r="O10" s="57"/>
      <c r="P10" s="45">
        <f>データ!$P$6</f>
        <v>85.07</v>
      </c>
      <c r="Q10" s="45"/>
      <c r="R10" s="45"/>
      <c r="S10" s="45"/>
      <c r="T10" s="45"/>
      <c r="U10" s="45"/>
      <c r="V10" s="45"/>
      <c r="W10" s="58">
        <f>データ!$Q$6</f>
        <v>3755</v>
      </c>
      <c r="X10" s="58"/>
      <c r="Y10" s="58"/>
      <c r="Z10" s="58"/>
      <c r="AA10" s="58"/>
      <c r="AB10" s="58"/>
      <c r="AC10" s="58"/>
      <c r="AD10" s="2"/>
      <c r="AE10" s="2"/>
      <c r="AF10" s="2"/>
      <c r="AG10" s="2"/>
      <c r="AH10" s="2"/>
      <c r="AI10" s="2"/>
      <c r="AJ10" s="2"/>
      <c r="AK10" s="2"/>
      <c r="AL10" s="58">
        <f>データ!$U$6</f>
        <v>69556</v>
      </c>
      <c r="AM10" s="58"/>
      <c r="AN10" s="58"/>
      <c r="AO10" s="58"/>
      <c r="AP10" s="58"/>
      <c r="AQ10" s="58"/>
      <c r="AR10" s="58"/>
      <c r="AS10" s="58"/>
      <c r="AT10" s="55">
        <f>データ!$V$6</f>
        <v>65.5</v>
      </c>
      <c r="AU10" s="56"/>
      <c r="AV10" s="56"/>
      <c r="AW10" s="56"/>
      <c r="AX10" s="56"/>
      <c r="AY10" s="56"/>
      <c r="AZ10" s="56"/>
      <c r="BA10" s="56"/>
      <c r="BB10" s="45">
        <f>データ!$W$6</f>
        <v>1061.92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UU+9UctjQyUOiVHHoTRjshCjhhikKy2DLcP+8oa/ykUUacG//0kc7yOlnlK37C2h3h2X7BLlYo3+F14hT32dw==" saltValue="T7rQUkYdB6kzwo646JXj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442038</v>
      </c>
      <c r="D6" s="20">
        <f t="shared" si="3"/>
        <v>46</v>
      </c>
      <c r="E6" s="20">
        <f t="shared" si="3"/>
        <v>1</v>
      </c>
      <c r="F6" s="20">
        <f t="shared" si="3"/>
        <v>0</v>
      </c>
      <c r="G6" s="20">
        <f t="shared" si="3"/>
        <v>1</v>
      </c>
      <c r="H6" s="20" t="str">
        <f t="shared" si="3"/>
        <v>大分県　中津市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68.09</v>
      </c>
      <c r="P6" s="21">
        <f t="shared" si="3"/>
        <v>85.07</v>
      </c>
      <c r="Q6" s="21">
        <f t="shared" si="3"/>
        <v>3755</v>
      </c>
      <c r="R6" s="21">
        <f t="shared" si="3"/>
        <v>82221</v>
      </c>
      <c r="S6" s="21">
        <f t="shared" si="3"/>
        <v>491.44</v>
      </c>
      <c r="T6" s="21">
        <f t="shared" si="3"/>
        <v>167.31</v>
      </c>
      <c r="U6" s="21">
        <f t="shared" si="3"/>
        <v>69556</v>
      </c>
      <c r="V6" s="21">
        <f t="shared" si="3"/>
        <v>65.5</v>
      </c>
      <c r="W6" s="21">
        <f t="shared" si="3"/>
        <v>1061.92</v>
      </c>
      <c r="X6" s="22">
        <f>IF(X7="",NA(),X7)</f>
        <v>127.07</v>
      </c>
      <c r="Y6" s="22">
        <f t="shared" ref="Y6:AG6" si="4">IF(Y7="",NA(),Y7)</f>
        <v>122.21</v>
      </c>
      <c r="Z6" s="22">
        <f t="shared" si="4"/>
        <v>122.94</v>
      </c>
      <c r="AA6" s="22">
        <f t="shared" si="4"/>
        <v>119.82</v>
      </c>
      <c r="AB6" s="22">
        <f t="shared" si="4"/>
        <v>115.23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227.79</v>
      </c>
      <c r="AU6" s="22">
        <f t="shared" ref="AU6:BC6" si="6">IF(AU7="",NA(),AU7)</f>
        <v>203.02</v>
      </c>
      <c r="AV6" s="22">
        <f t="shared" si="6"/>
        <v>197.9</v>
      </c>
      <c r="AW6" s="22">
        <f t="shared" si="6"/>
        <v>272.49</v>
      </c>
      <c r="AX6" s="22">
        <f t="shared" si="6"/>
        <v>320.07</v>
      </c>
      <c r="AY6" s="22">
        <f t="shared" si="6"/>
        <v>360.86</v>
      </c>
      <c r="AZ6" s="22">
        <f t="shared" si="6"/>
        <v>350.79</v>
      </c>
      <c r="BA6" s="22">
        <f t="shared" si="6"/>
        <v>354.57</v>
      </c>
      <c r="BB6" s="22">
        <f t="shared" si="6"/>
        <v>357.74</v>
      </c>
      <c r="BC6" s="22">
        <f t="shared" si="6"/>
        <v>344.88</v>
      </c>
      <c r="BD6" s="21" t="str">
        <f>IF(BD7="","",IF(BD7="-","【-】","【"&amp;SUBSTITUTE(TEXT(BD7,"#,##0.00"),"-","△")&amp;"】"))</f>
        <v>【243.36】</v>
      </c>
      <c r="BE6" s="22">
        <f>IF(BE7="",NA(),BE7)</f>
        <v>440.79</v>
      </c>
      <c r="BF6" s="22">
        <f t="shared" ref="BF6:BN6" si="7">IF(BF7="",NA(),BF7)</f>
        <v>415.86</v>
      </c>
      <c r="BG6" s="22">
        <f t="shared" si="7"/>
        <v>430.04</v>
      </c>
      <c r="BH6" s="22">
        <f t="shared" si="7"/>
        <v>482.67</v>
      </c>
      <c r="BI6" s="22">
        <f t="shared" si="7"/>
        <v>514.36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118.03</v>
      </c>
      <c r="BQ6" s="22">
        <f t="shared" ref="BQ6:BY6" si="8">IF(BQ7="",NA(),BQ7)</f>
        <v>115.33</v>
      </c>
      <c r="BR6" s="22">
        <f t="shared" si="8"/>
        <v>115.73</v>
      </c>
      <c r="BS6" s="22">
        <f t="shared" si="8"/>
        <v>112.75</v>
      </c>
      <c r="BT6" s="22">
        <f t="shared" si="8"/>
        <v>107.35</v>
      </c>
      <c r="BU6" s="22">
        <f t="shared" si="8"/>
        <v>103.32</v>
      </c>
      <c r="BV6" s="22">
        <f t="shared" si="8"/>
        <v>100.85</v>
      </c>
      <c r="BW6" s="22">
        <f t="shared" si="8"/>
        <v>103.79</v>
      </c>
      <c r="BX6" s="22">
        <f t="shared" si="8"/>
        <v>98.3</v>
      </c>
      <c r="BY6" s="22">
        <f t="shared" si="8"/>
        <v>98.89</v>
      </c>
      <c r="BZ6" s="21" t="str">
        <f>IF(BZ7="","",IF(BZ7="-","【-】","【"&amp;SUBSTITUTE(TEXT(BZ7,"#,##0.00"),"-","△")&amp;"】"))</f>
        <v>【97.82】</v>
      </c>
      <c r="CA6" s="22">
        <f>IF(CA7="",NA(),CA7)</f>
        <v>168.43</v>
      </c>
      <c r="CB6" s="22">
        <f t="shared" ref="CB6:CJ6" si="9">IF(CB7="",NA(),CB7)</f>
        <v>173.27</v>
      </c>
      <c r="CC6" s="22">
        <f t="shared" si="9"/>
        <v>173.13</v>
      </c>
      <c r="CD6" s="22">
        <f t="shared" si="9"/>
        <v>179.03</v>
      </c>
      <c r="CE6" s="22">
        <f t="shared" si="9"/>
        <v>188.54</v>
      </c>
      <c r="CF6" s="22">
        <f t="shared" si="9"/>
        <v>168.56</v>
      </c>
      <c r="CG6" s="22">
        <f t="shared" si="9"/>
        <v>167.1</v>
      </c>
      <c r="CH6" s="22">
        <f t="shared" si="9"/>
        <v>167.86</v>
      </c>
      <c r="CI6" s="22">
        <f t="shared" si="9"/>
        <v>173.68</v>
      </c>
      <c r="CJ6" s="22">
        <f t="shared" si="9"/>
        <v>174.52</v>
      </c>
      <c r="CK6" s="21" t="str">
        <f>IF(CK7="","",IF(CK7="-","【-】","【"&amp;SUBSTITUTE(TEXT(CK7,"#,##0.00"),"-","△")&amp;"】"))</f>
        <v>【177.56】</v>
      </c>
      <c r="CL6" s="22">
        <f>IF(CL7="",NA(),CL7)</f>
        <v>66.680000000000007</v>
      </c>
      <c r="CM6" s="22">
        <f t="shared" ref="CM6:CU6" si="10">IF(CM7="",NA(),CM7)</f>
        <v>67.89</v>
      </c>
      <c r="CN6" s="22">
        <f t="shared" si="10"/>
        <v>65.680000000000007</v>
      </c>
      <c r="CO6" s="22">
        <f t="shared" si="10"/>
        <v>66.12</v>
      </c>
      <c r="CP6" s="22">
        <f t="shared" si="10"/>
        <v>65.67</v>
      </c>
      <c r="CQ6" s="22">
        <f t="shared" si="10"/>
        <v>59.51</v>
      </c>
      <c r="CR6" s="22">
        <f t="shared" si="10"/>
        <v>59.91</v>
      </c>
      <c r="CS6" s="22">
        <f t="shared" si="10"/>
        <v>59.4</v>
      </c>
      <c r="CT6" s="22">
        <f t="shared" si="10"/>
        <v>59.24</v>
      </c>
      <c r="CU6" s="22">
        <f t="shared" si="10"/>
        <v>58.77</v>
      </c>
      <c r="CV6" s="21" t="str">
        <f>IF(CV7="","",IF(CV7="-","【-】","【"&amp;SUBSTITUTE(TEXT(CV7,"#,##0.00"),"-","△")&amp;"】"))</f>
        <v>【59.81】</v>
      </c>
      <c r="CW6" s="22">
        <f>IF(CW7="",NA(),CW7)</f>
        <v>90.21</v>
      </c>
      <c r="CX6" s="22">
        <f t="shared" ref="CX6:DF6" si="11">IF(CX7="",NA(),CX7)</f>
        <v>90.43</v>
      </c>
      <c r="CY6" s="22">
        <f t="shared" si="11"/>
        <v>93.6</v>
      </c>
      <c r="CZ6" s="22">
        <f t="shared" si="11"/>
        <v>93.46</v>
      </c>
      <c r="DA6" s="22">
        <f t="shared" si="11"/>
        <v>93.06</v>
      </c>
      <c r="DB6" s="22">
        <f t="shared" si="11"/>
        <v>87.08</v>
      </c>
      <c r="DC6" s="22">
        <f t="shared" si="11"/>
        <v>87.26</v>
      </c>
      <c r="DD6" s="22">
        <f t="shared" si="11"/>
        <v>87.57</v>
      </c>
      <c r="DE6" s="22">
        <f t="shared" si="11"/>
        <v>87.26</v>
      </c>
      <c r="DF6" s="22">
        <f t="shared" si="11"/>
        <v>86.95</v>
      </c>
      <c r="DG6" s="21" t="str">
        <f>IF(DG7="","",IF(DG7="-","【-】","【"&amp;SUBSTITUTE(TEXT(DG7,"#,##0.00"),"-","△")&amp;"】"))</f>
        <v>【89.42】</v>
      </c>
      <c r="DH6" s="22">
        <f>IF(DH7="",NA(),DH7)</f>
        <v>40.1</v>
      </c>
      <c r="DI6" s="22">
        <f t="shared" ref="DI6:DQ6" si="12">IF(DI7="",NA(),DI7)</f>
        <v>41.47</v>
      </c>
      <c r="DJ6" s="22">
        <f t="shared" si="12"/>
        <v>42.55</v>
      </c>
      <c r="DK6" s="22">
        <f t="shared" si="12"/>
        <v>41.37</v>
      </c>
      <c r="DL6" s="22">
        <f t="shared" si="12"/>
        <v>40.92</v>
      </c>
      <c r="DM6" s="22">
        <f t="shared" si="12"/>
        <v>48.55</v>
      </c>
      <c r="DN6" s="22">
        <f t="shared" si="12"/>
        <v>49.2</v>
      </c>
      <c r="DO6" s="22">
        <f t="shared" si="12"/>
        <v>50.01</v>
      </c>
      <c r="DP6" s="22">
        <f t="shared" si="12"/>
        <v>50.99</v>
      </c>
      <c r="DQ6" s="22">
        <f t="shared" si="12"/>
        <v>51.79</v>
      </c>
      <c r="DR6" s="21" t="str">
        <f>IF(DR7="","",IF(DR7="-","【-】","【"&amp;SUBSTITUTE(TEXT(DR7,"#,##0.00"),"-","△")&amp;"】"))</f>
        <v>【52.02】</v>
      </c>
      <c r="DS6" s="22">
        <f>IF(DS7="",NA(),DS7)</f>
        <v>4.58</v>
      </c>
      <c r="DT6" s="22">
        <f t="shared" ref="DT6:EB6" si="13">IF(DT7="",NA(),DT7)</f>
        <v>5.13</v>
      </c>
      <c r="DU6" s="22">
        <f t="shared" si="13"/>
        <v>4.59</v>
      </c>
      <c r="DV6" s="22">
        <f t="shared" si="13"/>
        <v>5.65</v>
      </c>
      <c r="DW6" s="22">
        <f t="shared" si="13"/>
        <v>8.1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1.02</v>
      </c>
      <c r="EE6" s="22">
        <f t="shared" ref="EE6:EM6" si="14">IF(EE7="",NA(),EE7)</f>
        <v>0.66</v>
      </c>
      <c r="EF6" s="22">
        <f t="shared" si="14"/>
        <v>0.61</v>
      </c>
      <c r="EG6" s="22">
        <f t="shared" si="14"/>
        <v>0.68</v>
      </c>
      <c r="EH6" s="22">
        <f t="shared" si="14"/>
        <v>0.72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442038</v>
      </c>
      <c r="D7" s="24">
        <v>46</v>
      </c>
      <c r="E7" s="24">
        <v>1</v>
      </c>
      <c r="F7" s="24">
        <v>0</v>
      </c>
      <c r="G7" s="24">
        <v>1</v>
      </c>
      <c r="H7" s="24" t="s">
        <v>93</v>
      </c>
      <c r="I7" s="24" t="s">
        <v>94</v>
      </c>
      <c r="J7" s="24" t="s">
        <v>95</v>
      </c>
      <c r="K7" s="24" t="s">
        <v>96</v>
      </c>
      <c r="L7" s="24" t="s">
        <v>97</v>
      </c>
      <c r="M7" s="24" t="s">
        <v>98</v>
      </c>
      <c r="N7" s="25" t="s">
        <v>99</v>
      </c>
      <c r="O7" s="25">
        <v>68.09</v>
      </c>
      <c r="P7" s="25">
        <v>85.07</v>
      </c>
      <c r="Q7" s="25">
        <v>3755</v>
      </c>
      <c r="R7" s="25">
        <v>82221</v>
      </c>
      <c r="S7" s="25">
        <v>491.44</v>
      </c>
      <c r="T7" s="25">
        <v>167.31</v>
      </c>
      <c r="U7" s="25">
        <v>69556</v>
      </c>
      <c r="V7" s="25">
        <v>65.5</v>
      </c>
      <c r="W7" s="25">
        <v>1061.92</v>
      </c>
      <c r="X7" s="25">
        <v>127.07</v>
      </c>
      <c r="Y7" s="25">
        <v>122.21</v>
      </c>
      <c r="Z7" s="25">
        <v>122.94</v>
      </c>
      <c r="AA7" s="25">
        <v>119.82</v>
      </c>
      <c r="AB7" s="25">
        <v>115.23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227.79</v>
      </c>
      <c r="AU7" s="25">
        <v>203.02</v>
      </c>
      <c r="AV7" s="25">
        <v>197.9</v>
      </c>
      <c r="AW7" s="25">
        <v>272.49</v>
      </c>
      <c r="AX7" s="25">
        <v>320.07</v>
      </c>
      <c r="AY7" s="25">
        <v>360.86</v>
      </c>
      <c r="AZ7" s="25">
        <v>350.79</v>
      </c>
      <c r="BA7" s="25">
        <v>354.57</v>
      </c>
      <c r="BB7" s="25">
        <v>357.74</v>
      </c>
      <c r="BC7" s="25">
        <v>344.88</v>
      </c>
      <c r="BD7" s="25">
        <v>243.36</v>
      </c>
      <c r="BE7" s="25">
        <v>440.79</v>
      </c>
      <c r="BF7" s="25">
        <v>415.86</v>
      </c>
      <c r="BG7" s="25">
        <v>430.04</v>
      </c>
      <c r="BH7" s="25">
        <v>482.67</v>
      </c>
      <c r="BI7" s="25">
        <v>514.36</v>
      </c>
      <c r="BJ7" s="25">
        <v>309.27999999999997</v>
      </c>
      <c r="BK7" s="25">
        <v>322.92</v>
      </c>
      <c r="BL7" s="25">
        <v>303.45999999999998</v>
      </c>
      <c r="BM7" s="25">
        <v>307.27999999999997</v>
      </c>
      <c r="BN7" s="25">
        <v>304.02</v>
      </c>
      <c r="BO7" s="25">
        <v>265.93</v>
      </c>
      <c r="BP7" s="25">
        <v>118.03</v>
      </c>
      <c r="BQ7" s="25">
        <v>115.33</v>
      </c>
      <c r="BR7" s="25">
        <v>115.73</v>
      </c>
      <c r="BS7" s="25">
        <v>112.75</v>
      </c>
      <c r="BT7" s="25">
        <v>107.35</v>
      </c>
      <c r="BU7" s="25">
        <v>103.32</v>
      </c>
      <c r="BV7" s="25">
        <v>100.85</v>
      </c>
      <c r="BW7" s="25">
        <v>103.79</v>
      </c>
      <c r="BX7" s="25">
        <v>98.3</v>
      </c>
      <c r="BY7" s="25">
        <v>98.89</v>
      </c>
      <c r="BZ7" s="25">
        <v>97.82</v>
      </c>
      <c r="CA7" s="25">
        <v>168.43</v>
      </c>
      <c r="CB7" s="25">
        <v>173.27</v>
      </c>
      <c r="CC7" s="25">
        <v>173.13</v>
      </c>
      <c r="CD7" s="25">
        <v>179.03</v>
      </c>
      <c r="CE7" s="25">
        <v>188.54</v>
      </c>
      <c r="CF7" s="25">
        <v>168.56</v>
      </c>
      <c r="CG7" s="25">
        <v>167.1</v>
      </c>
      <c r="CH7" s="25">
        <v>167.86</v>
      </c>
      <c r="CI7" s="25">
        <v>173.68</v>
      </c>
      <c r="CJ7" s="25">
        <v>174.52</v>
      </c>
      <c r="CK7" s="25">
        <v>177.56</v>
      </c>
      <c r="CL7" s="25">
        <v>66.680000000000007</v>
      </c>
      <c r="CM7" s="25">
        <v>67.89</v>
      </c>
      <c r="CN7" s="25">
        <v>65.680000000000007</v>
      </c>
      <c r="CO7" s="25">
        <v>66.12</v>
      </c>
      <c r="CP7" s="25">
        <v>65.67</v>
      </c>
      <c r="CQ7" s="25">
        <v>59.51</v>
      </c>
      <c r="CR7" s="25">
        <v>59.91</v>
      </c>
      <c r="CS7" s="25">
        <v>59.4</v>
      </c>
      <c r="CT7" s="25">
        <v>59.24</v>
      </c>
      <c r="CU7" s="25">
        <v>58.77</v>
      </c>
      <c r="CV7" s="25">
        <v>59.81</v>
      </c>
      <c r="CW7" s="25">
        <v>90.21</v>
      </c>
      <c r="CX7" s="25">
        <v>90.43</v>
      </c>
      <c r="CY7" s="25">
        <v>93.6</v>
      </c>
      <c r="CZ7" s="25">
        <v>93.46</v>
      </c>
      <c r="DA7" s="25">
        <v>93.06</v>
      </c>
      <c r="DB7" s="25">
        <v>87.08</v>
      </c>
      <c r="DC7" s="25">
        <v>87.26</v>
      </c>
      <c r="DD7" s="25">
        <v>87.57</v>
      </c>
      <c r="DE7" s="25">
        <v>87.26</v>
      </c>
      <c r="DF7" s="25">
        <v>86.95</v>
      </c>
      <c r="DG7" s="25">
        <v>89.42</v>
      </c>
      <c r="DH7" s="25">
        <v>40.1</v>
      </c>
      <c r="DI7" s="25">
        <v>41.47</v>
      </c>
      <c r="DJ7" s="25">
        <v>42.55</v>
      </c>
      <c r="DK7" s="25">
        <v>41.37</v>
      </c>
      <c r="DL7" s="25">
        <v>40.92</v>
      </c>
      <c r="DM7" s="25">
        <v>48.55</v>
      </c>
      <c r="DN7" s="25">
        <v>49.2</v>
      </c>
      <c r="DO7" s="25">
        <v>50.01</v>
      </c>
      <c r="DP7" s="25">
        <v>50.99</v>
      </c>
      <c r="DQ7" s="25">
        <v>51.79</v>
      </c>
      <c r="DR7" s="25">
        <v>52.02</v>
      </c>
      <c r="DS7" s="25">
        <v>4.58</v>
      </c>
      <c r="DT7" s="25">
        <v>5.13</v>
      </c>
      <c r="DU7" s="25">
        <v>4.59</v>
      </c>
      <c r="DV7" s="25">
        <v>5.65</v>
      </c>
      <c r="DW7" s="25">
        <v>8.1</v>
      </c>
      <c r="DX7" s="25">
        <v>17.11</v>
      </c>
      <c r="DY7" s="25">
        <v>18.329999999999998</v>
      </c>
      <c r="DZ7" s="25">
        <v>20.27</v>
      </c>
      <c r="EA7" s="25">
        <v>21.69</v>
      </c>
      <c r="EB7" s="25">
        <v>23.19</v>
      </c>
      <c r="EC7" s="25">
        <v>25.37</v>
      </c>
      <c r="ED7" s="25">
        <v>1.02</v>
      </c>
      <c r="EE7" s="25">
        <v>0.66</v>
      </c>
      <c r="EF7" s="25">
        <v>0.61</v>
      </c>
      <c r="EG7" s="25">
        <v>0.68</v>
      </c>
      <c r="EH7" s="25">
        <v>0.72</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2025-02-18T01:36:31Z</cp:lastPrinted>
  <dcterms:created xsi:type="dcterms:W3CDTF">2025-01-24T06:55:51Z</dcterms:created>
  <dcterms:modified xsi:type="dcterms:W3CDTF">2025-02-18T01:36:39Z</dcterms:modified>
  <cp:category/>
</cp:coreProperties>
</file>