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6.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D:\産業連関表関係\産業連関表関係（H27産業連関表）\作業＆資料フォルダ\①産業連関表\①H27産業連関表作成作業\1 H27年表作表作業フォルダ\⑬分析ツール追加\決裁用\⑪価格波及効果②\"/>
    </mc:Choice>
  </mc:AlternateContent>
  <bookViews>
    <workbookView xWindow="-10980" yWindow="855" windowWidth="18315" windowHeight="11595"/>
  </bookViews>
  <sheets>
    <sheet name="ご利用にあたって（必ずお読みください）" sheetId="17" r:id="rId1"/>
    <sheet name="データ入力表" sheetId="7" r:id="rId2"/>
    <sheet name="①結果" sheetId="11" r:id="rId3"/>
    <sheet name="②グラフ" sheetId="16" r:id="rId4"/>
    <sheet name="転置逆行列係数" sheetId="23" r:id="rId5"/>
    <sheet name="計算" sheetId="3" r:id="rId6"/>
    <sheet name="各種係数" sheetId="26" r:id="rId7"/>
    <sheet name="逆行列係数" sheetId="5" r:id="rId8"/>
    <sheet name="投入係数" sheetId="27" r:id="rId9"/>
    <sheet name="H27取引基本表（生産者）(36)" sheetId="10" r:id="rId10"/>
  </sheets>
  <definedNames>
    <definedName name="_xlnm.Print_Area" localSheetId="2">①結果!$A$1:$L$64</definedName>
    <definedName name="_xlnm.Print_Area" localSheetId="3">②グラフ!$A$1:$M$70</definedName>
    <definedName name="_xlnm.Print_Area" localSheetId="1">データ入力表!$A$1:$I$48</definedName>
    <definedName name="_xlnm.Print_Titles" localSheetId="9">'H27取引基本表（生産者）(36)'!$A:$B</definedName>
    <definedName name="_xlnm.Print_Titles" localSheetId="7">逆行列係数!$A:$B</definedName>
    <definedName name="_xlnm.Print_Titles" localSheetId="4">転置逆行列係数!$A:$B</definedName>
    <definedName name="_xlnm.Print_Titles" localSheetId="8">投入係数!$A:$B</definedName>
  </definedNames>
  <calcPr calcId="162913"/>
</workbook>
</file>

<file path=xl/calcChain.xml><?xml version="1.0" encoding="utf-8"?>
<calcChain xmlns="http://schemas.openxmlformats.org/spreadsheetml/2006/main">
  <c r="C53" i="27" l="1" a="1"/>
  <c r="AL53" i="27" s="1"/>
  <c r="Q53" i="27" l="1"/>
  <c r="Y53" i="27"/>
  <c r="AG53" i="27"/>
  <c r="L53" i="27"/>
  <c r="AB53" i="27"/>
  <c r="E53" i="27"/>
  <c r="G53" i="27"/>
  <c r="O53" i="27"/>
  <c r="W53" i="27"/>
  <c r="AE53" i="27"/>
  <c r="H53" i="27"/>
  <c r="P53" i="27"/>
  <c r="X53" i="27"/>
  <c r="AF53" i="27"/>
  <c r="J53" i="27"/>
  <c r="R53" i="27"/>
  <c r="Z53" i="27"/>
  <c r="AH53" i="27"/>
  <c r="C53" i="27"/>
  <c r="C54" i="27" s="1"/>
  <c r="K53" i="27"/>
  <c r="S53" i="27"/>
  <c r="AA53" i="27"/>
  <c r="AI53" i="27"/>
  <c r="I53" i="27"/>
  <c r="D53" i="27"/>
  <c r="T53" i="27"/>
  <c r="AJ53" i="27"/>
  <c r="M53" i="27"/>
  <c r="U53" i="27"/>
  <c r="AC53" i="27"/>
  <c r="AK53" i="27"/>
  <c r="F53" i="27"/>
  <c r="N53" i="27"/>
  <c r="V53" i="27"/>
  <c r="AD53" i="27"/>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D10" i="3"/>
  <c r="AD9" i="3"/>
  <c r="AD8" i="3"/>
  <c r="AD7" i="3"/>
  <c r="AD6" i="3"/>
  <c r="Y71" i="27"/>
  <c r="M79" i="27" l="1"/>
  <c r="F79" i="27"/>
  <c r="Q65" i="27"/>
  <c r="AF75" i="27"/>
  <c r="N60" i="27"/>
  <c r="F86" i="27"/>
  <c r="F84" i="27"/>
  <c r="F76" i="27"/>
  <c r="F82" i="27"/>
  <c r="F83" i="27"/>
  <c r="F66" i="27"/>
  <c r="F80" i="27"/>
  <c r="F77" i="27"/>
  <c r="F85" i="27"/>
  <c r="F74" i="27"/>
  <c r="F68" i="27"/>
  <c r="F70" i="27"/>
  <c r="F58" i="27"/>
  <c r="F65" i="27"/>
  <c r="F60" i="27"/>
  <c r="M89" i="27"/>
  <c r="M76" i="27"/>
  <c r="M80" i="27"/>
  <c r="M71" i="27"/>
  <c r="M66" i="27"/>
  <c r="M86" i="27"/>
  <c r="M59" i="27"/>
  <c r="M67" i="27"/>
  <c r="AL86" i="27"/>
  <c r="AL78" i="27"/>
  <c r="AL89" i="27"/>
  <c r="AL84" i="27"/>
  <c r="AL76" i="27"/>
  <c r="AL87" i="27"/>
  <c r="AL79" i="27"/>
  <c r="AL71" i="27"/>
  <c r="AL82" i="27"/>
  <c r="AL83" i="27"/>
  <c r="AL75" i="27"/>
  <c r="AL77" i="27"/>
  <c r="AL85" i="27"/>
  <c r="AL81" i="27"/>
  <c r="AL63" i="27"/>
  <c r="AL66" i="27"/>
  <c r="AL69" i="27"/>
  <c r="AL61" i="27"/>
  <c r="AL88" i="27"/>
  <c r="AL80" i="27"/>
  <c r="AL74" i="27"/>
  <c r="AL68" i="27"/>
  <c r="AL64" i="27"/>
  <c r="AL59" i="27"/>
  <c r="AL62" i="27"/>
  <c r="AL54" i="27"/>
  <c r="AL73" i="27"/>
  <c r="AL65" i="27"/>
  <c r="AL72" i="27"/>
  <c r="AL58" i="27"/>
  <c r="AL70" i="27"/>
  <c r="AL57" i="27"/>
  <c r="AL67" i="27"/>
  <c r="AL55" i="27"/>
  <c r="AL56" i="27"/>
  <c r="AL60" i="27"/>
  <c r="N86" i="27"/>
  <c r="N78" i="27"/>
  <c r="N89" i="27"/>
  <c r="N84" i="27"/>
  <c r="N76" i="27"/>
  <c r="N87" i="27"/>
  <c r="N79" i="27"/>
  <c r="N82" i="27"/>
  <c r="N83" i="27"/>
  <c r="N75" i="27"/>
  <c r="N80" i="27"/>
  <c r="N88" i="27"/>
  <c r="N77" i="27"/>
  <c r="N71" i="27"/>
  <c r="N63" i="27"/>
  <c r="N85" i="27"/>
  <c r="N81" i="27"/>
  <c r="N74" i="27"/>
  <c r="N72" i="27"/>
  <c r="N66" i="27"/>
  <c r="N69" i="27"/>
  <c r="N61" i="27"/>
  <c r="N73" i="27"/>
  <c r="N59" i="27"/>
  <c r="N65" i="27"/>
  <c r="N54" i="27"/>
  <c r="N67" i="27"/>
  <c r="N58" i="27"/>
  <c r="N70" i="27"/>
  <c r="N55" i="27"/>
  <c r="N57" i="27"/>
  <c r="N56" i="27"/>
  <c r="F56" i="27"/>
  <c r="N62" i="27"/>
  <c r="F67" i="27"/>
  <c r="Q87" i="27"/>
  <c r="Q79" i="27"/>
  <c r="Q88" i="27"/>
  <c r="Q80" i="27"/>
  <c r="Q84" i="27"/>
  <c r="Q76" i="27"/>
  <c r="Q64" i="27"/>
  <c r="Q89" i="27"/>
  <c r="Q86" i="27"/>
  <c r="Q82" i="27"/>
  <c r="Q73" i="27"/>
  <c r="Q75" i="27"/>
  <c r="Q60" i="27"/>
  <c r="Q68" i="27"/>
  <c r="Q61" i="27"/>
  <c r="Q59" i="27"/>
  <c r="Q57" i="27"/>
  <c r="Q54" i="27"/>
  <c r="AF54" i="27"/>
  <c r="F73" i="27"/>
  <c r="R82" i="27"/>
  <c r="R88" i="27"/>
  <c r="R80" i="27"/>
  <c r="R72" i="27"/>
  <c r="R83" i="27"/>
  <c r="R75" i="27"/>
  <c r="R86" i="27"/>
  <c r="R78" i="27"/>
  <c r="R89" i="27"/>
  <c r="R87" i="27"/>
  <c r="R79" i="27"/>
  <c r="R81" i="27"/>
  <c r="R77" i="27"/>
  <c r="R85" i="27"/>
  <c r="R67" i="27"/>
  <c r="R70" i="27"/>
  <c r="R73" i="27"/>
  <c r="R65" i="27"/>
  <c r="R68" i="27"/>
  <c r="R84" i="27"/>
  <c r="R62" i="27"/>
  <c r="R55" i="27"/>
  <c r="R58" i="27"/>
  <c r="R71" i="27"/>
  <c r="R54" i="27"/>
  <c r="R74" i="27"/>
  <c r="R60" i="27"/>
  <c r="R63" i="27"/>
  <c r="R59" i="27"/>
  <c r="R64" i="27"/>
  <c r="R76" i="27"/>
  <c r="R61" i="27"/>
  <c r="M54" i="27"/>
  <c r="R56" i="27"/>
  <c r="F57" i="27"/>
  <c r="N64" i="27"/>
  <c r="M70" i="27"/>
  <c r="AF84" i="27"/>
  <c r="AF76" i="27"/>
  <c r="AF82" i="27"/>
  <c r="AF74" i="27"/>
  <c r="AF85" i="27"/>
  <c r="AF77" i="27"/>
  <c r="AF88" i="27"/>
  <c r="AF80" i="27"/>
  <c r="AF89" i="27"/>
  <c r="AF81" i="27"/>
  <c r="AF87" i="27"/>
  <c r="AF73" i="27"/>
  <c r="AF71" i="27"/>
  <c r="AF69" i="27"/>
  <c r="AF61" i="27"/>
  <c r="AF64" i="27"/>
  <c r="AF67" i="27"/>
  <c r="AF72" i="27"/>
  <c r="AF70" i="27"/>
  <c r="AF78" i="27"/>
  <c r="AF83" i="27"/>
  <c r="AF79" i="27"/>
  <c r="AF57" i="27"/>
  <c r="AF68" i="27"/>
  <c r="AF86" i="27"/>
  <c r="AF60" i="27"/>
  <c r="AF65" i="27"/>
  <c r="AF62" i="27"/>
  <c r="AF56" i="27"/>
  <c r="AF66" i="27"/>
  <c r="AF59" i="27"/>
  <c r="M61" i="27"/>
  <c r="AF63" i="27"/>
  <c r="F64" i="27"/>
  <c r="Y87" i="27"/>
  <c r="Y79" i="27"/>
  <c r="Y85" i="27"/>
  <c r="Y77" i="27"/>
  <c r="Y88" i="27"/>
  <c r="Y80" i="27"/>
  <c r="Y72" i="27"/>
  <c r="Y83" i="27"/>
  <c r="Y75" i="27"/>
  <c r="Y84" i="27"/>
  <c r="Y76" i="27"/>
  <c r="Y86" i="27"/>
  <c r="Y82" i="27"/>
  <c r="Y89" i="27"/>
  <c r="Y64" i="27"/>
  <c r="Y67" i="27"/>
  <c r="Y74" i="27"/>
  <c r="Y70" i="27"/>
  <c r="Y62" i="27"/>
  <c r="Y78" i="27"/>
  <c r="Y63" i="27"/>
  <c r="Y60" i="27"/>
  <c r="Y65" i="27"/>
  <c r="Y55" i="27"/>
  <c r="Y81" i="27"/>
  <c r="Y68" i="27"/>
  <c r="Y59" i="27"/>
  <c r="Y73" i="27"/>
  <c r="Y54" i="27"/>
  <c r="Y56" i="27"/>
  <c r="Y66" i="27"/>
  <c r="Y61" i="27"/>
  <c r="Y69" i="27"/>
  <c r="Y58" i="27"/>
  <c r="Y57" i="27"/>
  <c r="Q56" i="27"/>
  <c r="AF58" i="27"/>
  <c r="Z82" i="27"/>
  <c r="Z88" i="27"/>
  <c r="Z80" i="27"/>
  <c r="Z72" i="27"/>
  <c r="Z83" i="27"/>
  <c r="Z75" i="27"/>
  <c r="Z86" i="27"/>
  <c r="Z78" i="27"/>
  <c r="Z89" i="27"/>
  <c r="Z87" i="27"/>
  <c r="Z79" i="27"/>
  <c r="Z67" i="27"/>
  <c r="Z74" i="27"/>
  <c r="Z70" i="27"/>
  <c r="Z76" i="27"/>
  <c r="Z65" i="27"/>
  <c r="Z84" i="27"/>
  <c r="Z68" i="27"/>
  <c r="Z81" i="27"/>
  <c r="Z77" i="27"/>
  <c r="Z55" i="27"/>
  <c r="Z71" i="27"/>
  <c r="Z66" i="27"/>
  <c r="Z64" i="27"/>
  <c r="Z58" i="27"/>
  <c r="Z73" i="27"/>
  <c r="Z54" i="27"/>
  <c r="Z61" i="27"/>
  <c r="Z69" i="27"/>
  <c r="Z56" i="27"/>
  <c r="Z57" i="27"/>
  <c r="Z60" i="27"/>
  <c r="E83" i="27"/>
  <c r="E89" i="27"/>
  <c r="E81" i="27"/>
  <c r="E73" i="27"/>
  <c r="E84" i="27"/>
  <c r="E76" i="27"/>
  <c r="E87" i="27"/>
  <c r="E79" i="27"/>
  <c r="E88" i="27"/>
  <c r="E80" i="27"/>
  <c r="E86" i="27"/>
  <c r="E74" i="27"/>
  <c r="E72" i="27"/>
  <c r="E68" i="27"/>
  <c r="E71" i="27"/>
  <c r="E66" i="27"/>
  <c r="E69" i="27"/>
  <c r="E77" i="27"/>
  <c r="E82" i="27"/>
  <c r="E78" i="27"/>
  <c r="E67" i="27"/>
  <c r="E56" i="27"/>
  <c r="E59" i="27"/>
  <c r="E64" i="27"/>
  <c r="E55" i="27"/>
  <c r="E85" i="27"/>
  <c r="E62" i="27"/>
  <c r="E58" i="27"/>
  <c r="E61" i="27"/>
  <c r="E60" i="27"/>
  <c r="E70" i="27"/>
  <c r="AD86" i="27"/>
  <c r="AD78" i="27"/>
  <c r="AD89" i="27"/>
  <c r="AD84" i="27"/>
  <c r="AD76" i="27"/>
  <c r="AD87" i="27"/>
  <c r="AD79" i="27"/>
  <c r="AD71" i="27"/>
  <c r="AD82" i="27"/>
  <c r="AD83" i="27"/>
  <c r="AD75" i="27"/>
  <c r="AD63" i="27"/>
  <c r="AD80" i="27"/>
  <c r="AD66" i="27"/>
  <c r="AD77" i="27"/>
  <c r="AD73" i="27"/>
  <c r="AD69" i="27"/>
  <c r="AD61" i="27"/>
  <c r="AD85" i="27"/>
  <c r="AD81" i="27"/>
  <c r="AD88" i="27"/>
  <c r="AD67" i="27"/>
  <c r="AD59" i="27"/>
  <c r="AD74" i="27"/>
  <c r="AD54" i="27"/>
  <c r="AD64" i="27"/>
  <c r="AD58" i="27"/>
  <c r="AD72" i="27"/>
  <c r="AD70" i="27"/>
  <c r="AD68" i="27"/>
  <c r="AD60" i="27"/>
  <c r="AD62" i="27"/>
  <c r="AF55" i="27"/>
  <c r="R66" i="27"/>
  <c r="N68" i="27"/>
  <c r="I15" i="7"/>
  <c r="Q71" i="27" l="1"/>
  <c r="Q69" i="27"/>
  <c r="Q78" i="27"/>
  <c r="Q72" i="27"/>
  <c r="M58" i="27"/>
  <c r="M64" i="27"/>
  <c r="M85" i="27"/>
  <c r="M87" i="27"/>
  <c r="F61" i="27"/>
  <c r="F62" i="27"/>
  <c r="F69" i="27"/>
  <c r="F87" i="27"/>
  <c r="R69" i="27"/>
  <c r="R57" i="27"/>
  <c r="M57" i="27"/>
  <c r="M69" i="27"/>
  <c r="M77" i="27"/>
  <c r="M84" i="27"/>
  <c r="Q63" i="27"/>
  <c r="Q62" i="27"/>
  <c r="Q74" i="27"/>
  <c r="Q77" i="27"/>
  <c r="M55" i="27"/>
  <c r="M78" i="27"/>
  <c r="M68" i="27"/>
  <c r="M73" i="27"/>
  <c r="F72" i="27"/>
  <c r="F59" i="27"/>
  <c r="F63" i="27"/>
  <c r="F89" i="27"/>
  <c r="Z62" i="27"/>
  <c r="Z63" i="27"/>
  <c r="Z85" i="27"/>
  <c r="Z59" i="27"/>
  <c r="Q55" i="27"/>
  <c r="Q70" i="27"/>
  <c r="Q81" i="27"/>
  <c r="Q85" i="27"/>
  <c r="M65" i="27"/>
  <c r="M82" i="27"/>
  <c r="M75" i="27"/>
  <c r="M81" i="27"/>
  <c r="F75" i="27"/>
  <c r="F81" i="27"/>
  <c r="F71" i="27"/>
  <c r="F78" i="27"/>
  <c r="M60" i="27"/>
  <c r="M56" i="27"/>
  <c r="M72" i="27"/>
  <c r="M88" i="27"/>
  <c r="M83" i="27"/>
  <c r="AD65" i="27"/>
  <c r="AD56" i="27"/>
  <c r="AD55" i="27"/>
  <c r="AD57" i="27"/>
  <c r="Q58" i="27"/>
  <c r="Q66" i="27"/>
  <c r="Q67" i="27"/>
  <c r="Q83" i="27"/>
  <c r="M62" i="27"/>
  <c r="M63" i="27"/>
  <c r="M74" i="27"/>
  <c r="F55" i="27"/>
  <c r="F54" i="27"/>
  <c r="F88" i="27"/>
  <c r="E63" i="27"/>
  <c r="E57" i="27"/>
  <c r="E65" i="27"/>
  <c r="E54" i="27"/>
  <c r="E75" i="27"/>
  <c r="AK83" i="27"/>
  <c r="AK75" i="27"/>
  <c r="AK89" i="27"/>
  <c r="AK81" i="27"/>
  <c r="AK73" i="27"/>
  <c r="AK84" i="27"/>
  <c r="AK76" i="27"/>
  <c r="AK87" i="27"/>
  <c r="AK79" i="27"/>
  <c r="AK88" i="27"/>
  <c r="AK80" i="27"/>
  <c r="AK77" i="27"/>
  <c r="AK74" i="27"/>
  <c r="AK72" i="27"/>
  <c r="AK68" i="27"/>
  <c r="AK85" i="27"/>
  <c r="AK63" i="27"/>
  <c r="AK82" i="27"/>
  <c r="AK78" i="27"/>
  <c r="AK66" i="27"/>
  <c r="AK86" i="27"/>
  <c r="AK71" i="27"/>
  <c r="AK69" i="27"/>
  <c r="AK70" i="27"/>
  <c r="AK56" i="27"/>
  <c r="AK64" i="27"/>
  <c r="AK59" i="27"/>
  <c r="AK61" i="27"/>
  <c r="AK55" i="27"/>
  <c r="AK54" i="27"/>
  <c r="AK65" i="27"/>
  <c r="AK62" i="27"/>
  <c r="AK67" i="27"/>
  <c r="AK57" i="27"/>
  <c r="AK58" i="27"/>
  <c r="AK60" i="27"/>
  <c r="C85" i="27"/>
  <c r="C77" i="27"/>
  <c r="C83" i="27"/>
  <c r="C75" i="27"/>
  <c r="C86" i="27"/>
  <c r="C78" i="27"/>
  <c r="C89" i="27"/>
  <c r="C81" i="27"/>
  <c r="C82" i="27"/>
  <c r="C70" i="27"/>
  <c r="C62" i="27"/>
  <c r="C79" i="27"/>
  <c r="C65" i="27"/>
  <c r="C87" i="27"/>
  <c r="C76" i="27"/>
  <c r="C74" i="27"/>
  <c r="C72" i="27"/>
  <c r="C68" i="27"/>
  <c r="C84" i="27"/>
  <c r="C80" i="27"/>
  <c r="C71" i="27"/>
  <c r="C88" i="27"/>
  <c r="C66" i="27"/>
  <c r="C58" i="27"/>
  <c r="C61" i="27"/>
  <c r="C67" i="27"/>
  <c r="C57" i="27"/>
  <c r="AM53" i="27"/>
  <c r="C63" i="27"/>
  <c r="C64" i="27"/>
  <c r="C59" i="27"/>
  <c r="C60" i="27"/>
  <c r="C55" i="27"/>
  <c r="C73" i="27"/>
  <c r="C69" i="27"/>
  <c r="C56" i="27"/>
  <c r="AJ88" i="27"/>
  <c r="AJ80" i="27"/>
  <c r="AJ86" i="27"/>
  <c r="AJ78" i="27"/>
  <c r="AJ89" i="27"/>
  <c r="AJ81" i="27"/>
  <c r="AJ73" i="27"/>
  <c r="AJ84" i="27"/>
  <c r="AJ76" i="27"/>
  <c r="AJ85" i="27"/>
  <c r="AJ77" i="27"/>
  <c r="AJ65" i="27"/>
  <c r="AJ74" i="27"/>
  <c r="AJ72" i="27"/>
  <c r="AJ68" i="27"/>
  <c r="AJ63" i="27"/>
  <c r="AJ82" i="27"/>
  <c r="AJ79" i="27"/>
  <c r="AJ75" i="27"/>
  <c r="AJ64" i="27"/>
  <c r="AJ56" i="27"/>
  <c r="AJ70" i="27"/>
  <c r="AJ69" i="27"/>
  <c r="AJ67" i="27"/>
  <c r="AJ60" i="27"/>
  <c r="AJ83" i="27"/>
  <c r="AJ62" i="27"/>
  <c r="AJ55" i="27"/>
  <c r="AJ61" i="27"/>
  <c r="AJ54" i="27"/>
  <c r="AJ71" i="27"/>
  <c r="AJ66" i="27"/>
  <c r="AJ59" i="27"/>
  <c r="AJ58" i="27"/>
  <c r="AJ57" i="27"/>
  <c r="AJ87" i="27"/>
  <c r="J82" i="27"/>
  <c r="J88" i="27"/>
  <c r="J80" i="27"/>
  <c r="J72" i="27"/>
  <c r="J83" i="27"/>
  <c r="J75" i="27"/>
  <c r="J86" i="27"/>
  <c r="J78" i="27"/>
  <c r="J89" i="27"/>
  <c r="J87" i="27"/>
  <c r="J79" i="27"/>
  <c r="J76" i="27"/>
  <c r="J73" i="27"/>
  <c r="J67" i="27"/>
  <c r="J84" i="27"/>
  <c r="J70" i="27"/>
  <c r="J81" i="27"/>
  <c r="J77" i="27"/>
  <c r="J65" i="27"/>
  <c r="J85" i="27"/>
  <c r="J74" i="27"/>
  <c r="J71" i="27"/>
  <c r="J55" i="27"/>
  <c r="J58" i="27"/>
  <c r="J68" i="27"/>
  <c r="J54" i="27"/>
  <c r="J69" i="27"/>
  <c r="J57" i="27"/>
  <c r="J66" i="27"/>
  <c r="J64" i="27"/>
  <c r="J56" i="27"/>
  <c r="J61" i="27"/>
  <c r="J62" i="27"/>
  <c r="J60" i="27"/>
  <c r="J59" i="27"/>
  <c r="J63" i="27"/>
  <c r="P84" i="27"/>
  <c r="P76" i="27"/>
  <c r="P82" i="27"/>
  <c r="P74" i="27"/>
  <c r="P85" i="27"/>
  <c r="P77" i="27"/>
  <c r="P88" i="27"/>
  <c r="P80" i="27"/>
  <c r="P89" i="27"/>
  <c r="P81" i="27"/>
  <c r="P69" i="27"/>
  <c r="P61" i="27"/>
  <c r="P64" i="27"/>
  <c r="P78" i="27"/>
  <c r="P67" i="27"/>
  <c r="P86" i="27"/>
  <c r="P70" i="27"/>
  <c r="P83" i="27"/>
  <c r="P79" i="27"/>
  <c r="P71" i="27"/>
  <c r="P87" i="27"/>
  <c r="P73" i="27"/>
  <c r="P57" i="27"/>
  <c r="P66" i="27"/>
  <c r="P62" i="27"/>
  <c r="P60" i="27"/>
  <c r="P68" i="27"/>
  <c r="P75" i="27"/>
  <c r="P56" i="27"/>
  <c r="P65" i="27"/>
  <c r="P59" i="27"/>
  <c r="P72" i="27"/>
  <c r="P58" i="27"/>
  <c r="P63" i="27"/>
  <c r="P54" i="27"/>
  <c r="P55" i="27"/>
  <c r="S85" i="27"/>
  <c r="S77" i="27"/>
  <c r="S88" i="27"/>
  <c r="S83" i="27"/>
  <c r="S75" i="27"/>
  <c r="S86" i="27"/>
  <c r="S78" i="27"/>
  <c r="S89" i="27"/>
  <c r="S81" i="27"/>
  <c r="S82" i="27"/>
  <c r="S70" i="27"/>
  <c r="S62" i="27"/>
  <c r="S73" i="27"/>
  <c r="S65" i="27"/>
  <c r="S68" i="27"/>
  <c r="S79" i="27"/>
  <c r="S71" i="27"/>
  <c r="S87" i="27"/>
  <c r="S76" i="27"/>
  <c r="S74" i="27"/>
  <c r="S72" i="27"/>
  <c r="S67" i="27"/>
  <c r="S58" i="27"/>
  <c r="S84" i="27"/>
  <c r="S64" i="27"/>
  <c r="S57" i="27"/>
  <c r="S63" i="27"/>
  <c r="S59" i="27"/>
  <c r="S60" i="27"/>
  <c r="S80" i="27"/>
  <c r="S69" i="27"/>
  <c r="S66" i="27"/>
  <c r="S61" i="27"/>
  <c r="S56" i="27"/>
  <c r="S55" i="27"/>
  <c r="S54" i="27"/>
  <c r="G89" i="27"/>
  <c r="G81" i="27"/>
  <c r="G87" i="27"/>
  <c r="G79" i="27"/>
  <c r="G82" i="27"/>
  <c r="G74" i="27"/>
  <c r="G85" i="27"/>
  <c r="G77" i="27"/>
  <c r="G86" i="27"/>
  <c r="G78" i="27"/>
  <c r="G83" i="27"/>
  <c r="G66" i="27"/>
  <c r="G80" i="27"/>
  <c r="G76" i="27"/>
  <c r="G69" i="27"/>
  <c r="G88" i="27"/>
  <c r="G84" i="27"/>
  <c r="G64" i="27"/>
  <c r="G75" i="27"/>
  <c r="G73" i="27"/>
  <c r="G72" i="27"/>
  <c r="G68" i="27"/>
  <c r="G62" i="27"/>
  <c r="G54" i="27"/>
  <c r="G70" i="27"/>
  <c r="G57" i="27"/>
  <c r="G71" i="27"/>
  <c r="G65" i="27"/>
  <c r="G63" i="27"/>
  <c r="G61" i="27"/>
  <c r="G60" i="27"/>
  <c r="G59" i="27"/>
  <c r="G67" i="27"/>
  <c r="G56" i="27"/>
  <c r="G58" i="27"/>
  <c r="G55" i="27"/>
  <c r="AG87" i="27"/>
  <c r="AG79" i="27"/>
  <c r="AG85" i="27"/>
  <c r="AG77" i="27"/>
  <c r="AG88" i="27"/>
  <c r="AG80" i="27"/>
  <c r="AG72" i="27"/>
  <c r="AG83" i="27"/>
  <c r="AG75" i="27"/>
  <c r="AG84" i="27"/>
  <c r="AG76" i="27"/>
  <c r="AG89" i="27"/>
  <c r="AG64" i="27"/>
  <c r="AG67" i="27"/>
  <c r="AG81" i="27"/>
  <c r="AG70" i="27"/>
  <c r="AG62" i="27"/>
  <c r="AG78" i="27"/>
  <c r="AG86" i="27"/>
  <c r="AG82" i="27"/>
  <c r="AG69" i="27"/>
  <c r="AG60" i="27"/>
  <c r="AG74" i="27"/>
  <c r="AG71" i="27"/>
  <c r="AG68" i="27"/>
  <c r="AG61" i="27"/>
  <c r="AG55" i="27"/>
  <c r="AG59" i="27"/>
  <c r="AG63" i="27"/>
  <c r="AG65" i="27"/>
  <c r="AG56" i="27"/>
  <c r="AG57" i="27"/>
  <c r="AG58" i="27"/>
  <c r="AG73" i="27"/>
  <c r="AG54" i="27"/>
  <c r="AG66" i="27"/>
  <c r="D88" i="27"/>
  <c r="D80" i="27"/>
  <c r="D86" i="27"/>
  <c r="D78" i="27"/>
  <c r="D89" i="27"/>
  <c r="D81" i="27"/>
  <c r="D73" i="27"/>
  <c r="D84" i="27"/>
  <c r="D76" i="27"/>
  <c r="D85" i="27"/>
  <c r="D77" i="27"/>
  <c r="D82" i="27"/>
  <c r="D79" i="27"/>
  <c r="D65" i="27"/>
  <c r="D87" i="27"/>
  <c r="D83" i="27"/>
  <c r="D74" i="27"/>
  <c r="D72" i="27"/>
  <c r="D68" i="27"/>
  <c r="D71" i="27"/>
  <c r="D63" i="27"/>
  <c r="D75" i="27"/>
  <c r="D61" i="27"/>
  <c r="D67" i="27"/>
  <c r="D56" i="27"/>
  <c r="D69" i="27"/>
  <c r="D60" i="27"/>
  <c r="D66" i="27"/>
  <c r="D64" i="27"/>
  <c r="D57" i="27"/>
  <c r="D62" i="27"/>
  <c r="D59" i="27"/>
  <c r="D58" i="27"/>
  <c r="D54" i="27"/>
  <c r="D55" i="27"/>
  <c r="D70" i="27"/>
  <c r="AH82" i="27"/>
  <c r="AH88" i="27"/>
  <c r="AH80" i="27"/>
  <c r="AH72" i="27"/>
  <c r="AH83" i="27"/>
  <c r="AH75" i="27"/>
  <c r="AH86" i="27"/>
  <c r="AH78" i="27"/>
  <c r="AH89" i="27"/>
  <c r="AH87" i="27"/>
  <c r="AH79" i="27"/>
  <c r="AH76" i="27"/>
  <c r="AH84" i="27"/>
  <c r="AH67" i="27"/>
  <c r="AH81" i="27"/>
  <c r="AH77" i="27"/>
  <c r="AH70" i="27"/>
  <c r="AH85" i="27"/>
  <c r="AH65" i="27"/>
  <c r="AH74" i="27"/>
  <c r="AH68" i="27"/>
  <c r="AH73" i="27"/>
  <c r="AH71" i="27"/>
  <c r="AH61" i="27"/>
  <c r="AH55" i="27"/>
  <c r="AH58" i="27"/>
  <c r="AH66" i="27"/>
  <c r="AH54" i="27"/>
  <c r="AH69" i="27"/>
  <c r="AH60" i="27"/>
  <c r="AH63" i="27"/>
  <c r="AH62" i="27"/>
  <c r="AH57" i="27"/>
  <c r="AH59" i="27"/>
  <c r="AH56" i="27"/>
  <c r="AH64" i="27"/>
  <c r="W89" i="27"/>
  <c r="W81" i="27"/>
  <c r="W87" i="27"/>
  <c r="W79" i="27"/>
  <c r="W82" i="27"/>
  <c r="W74" i="27"/>
  <c r="W85" i="27"/>
  <c r="W77" i="27"/>
  <c r="W86" i="27"/>
  <c r="W78" i="27"/>
  <c r="W66" i="27"/>
  <c r="W75" i="27"/>
  <c r="W69" i="27"/>
  <c r="W83" i="27"/>
  <c r="W72" i="27"/>
  <c r="W64" i="27"/>
  <c r="W80" i="27"/>
  <c r="W76" i="27"/>
  <c r="W84" i="27"/>
  <c r="W61" i="27"/>
  <c r="W54" i="27"/>
  <c r="W70" i="27"/>
  <c r="W57" i="27"/>
  <c r="W88" i="27"/>
  <c r="W62" i="27"/>
  <c r="W55" i="27"/>
  <c r="W73" i="27"/>
  <c r="W71" i="27"/>
  <c r="W65" i="27"/>
  <c r="W58" i="27"/>
  <c r="W60" i="27"/>
  <c r="W59" i="27"/>
  <c r="W67" i="27"/>
  <c r="W63" i="27"/>
  <c r="W68" i="27"/>
  <c r="W56" i="27"/>
  <c r="L88" i="27"/>
  <c r="L80" i="27"/>
  <c r="L86" i="27"/>
  <c r="L78" i="27"/>
  <c r="L89" i="27"/>
  <c r="L81" i="27"/>
  <c r="L73" i="27"/>
  <c r="L84" i="27"/>
  <c r="L76" i="27"/>
  <c r="L85" i="27"/>
  <c r="L77" i="27"/>
  <c r="L75" i="27"/>
  <c r="L65" i="27"/>
  <c r="L68" i="27"/>
  <c r="L71" i="27"/>
  <c r="L63" i="27"/>
  <c r="L74" i="27"/>
  <c r="L72" i="27"/>
  <c r="L82" i="27"/>
  <c r="L87" i="27"/>
  <c r="L83" i="27"/>
  <c r="L70" i="27"/>
  <c r="L61" i="27"/>
  <c r="L66" i="27"/>
  <c r="L69" i="27"/>
  <c r="L64" i="27"/>
  <c r="L56" i="27"/>
  <c r="L62" i="27"/>
  <c r="L60" i="27"/>
  <c r="L79" i="27"/>
  <c r="L54" i="27"/>
  <c r="L67" i="27"/>
  <c r="L55" i="27"/>
  <c r="L57" i="27"/>
  <c r="L59" i="27"/>
  <c r="L58" i="27"/>
  <c r="O89" i="27"/>
  <c r="O81" i="27"/>
  <c r="O87" i="27"/>
  <c r="O79" i="27"/>
  <c r="O82" i="27"/>
  <c r="O74" i="27"/>
  <c r="O85" i="27"/>
  <c r="O77" i="27"/>
  <c r="O86" i="27"/>
  <c r="O78" i="27"/>
  <c r="O88" i="27"/>
  <c r="O84" i="27"/>
  <c r="O72" i="27"/>
  <c r="O66" i="27"/>
  <c r="O69" i="27"/>
  <c r="O64" i="27"/>
  <c r="O80" i="27"/>
  <c r="O76" i="27"/>
  <c r="O75" i="27"/>
  <c r="O65" i="27"/>
  <c r="O54" i="27"/>
  <c r="O73" i="27"/>
  <c r="O67" i="27"/>
  <c r="O57" i="27"/>
  <c r="O70" i="27"/>
  <c r="O56" i="27"/>
  <c r="O60" i="27"/>
  <c r="O83" i="27"/>
  <c r="O58" i="27"/>
  <c r="O63" i="27"/>
  <c r="O62" i="27"/>
  <c r="O59" i="27"/>
  <c r="O68" i="27"/>
  <c r="O61" i="27"/>
  <c r="O55" i="27"/>
  <c r="O71" i="27"/>
  <c r="V86" i="27"/>
  <c r="V78" i="27"/>
  <c r="V89" i="27"/>
  <c r="V84" i="27"/>
  <c r="V76" i="27"/>
  <c r="V87" i="27"/>
  <c r="V79" i="27"/>
  <c r="V82" i="27"/>
  <c r="V83" i="27"/>
  <c r="V75" i="27"/>
  <c r="V73" i="27"/>
  <c r="V71" i="27"/>
  <c r="V63" i="27"/>
  <c r="V66" i="27"/>
  <c r="V69" i="27"/>
  <c r="V61" i="27"/>
  <c r="V74" i="27"/>
  <c r="V72" i="27"/>
  <c r="V80" i="27"/>
  <c r="V88" i="27"/>
  <c r="V85" i="27"/>
  <c r="V81" i="27"/>
  <c r="V68" i="27"/>
  <c r="V59" i="27"/>
  <c r="V70" i="27"/>
  <c r="V77" i="27"/>
  <c r="V54" i="27"/>
  <c r="V64" i="27"/>
  <c r="V67" i="27"/>
  <c r="V62" i="27"/>
  <c r="V58" i="27"/>
  <c r="V56" i="27"/>
  <c r="V57" i="27"/>
  <c r="V60" i="27"/>
  <c r="V55" i="27"/>
  <c r="V65" i="27"/>
  <c r="AE89" i="27"/>
  <c r="AE81" i="27"/>
  <c r="AE87" i="27"/>
  <c r="AE79" i="27"/>
  <c r="AE71" i="27"/>
  <c r="AE82" i="27"/>
  <c r="AE74" i="27"/>
  <c r="AE85" i="27"/>
  <c r="AE77" i="27"/>
  <c r="AE88" i="27"/>
  <c r="AE86" i="27"/>
  <c r="AE78" i="27"/>
  <c r="AE83" i="27"/>
  <c r="AE80" i="27"/>
  <c r="AE76" i="27"/>
  <c r="AE66" i="27"/>
  <c r="AE84" i="27"/>
  <c r="AE73" i="27"/>
  <c r="AE69" i="27"/>
  <c r="AE64" i="27"/>
  <c r="AE75" i="27"/>
  <c r="AE54" i="27"/>
  <c r="AE57" i="27"/>
  <c r="AE63" i="27"/>
  <c r="AE72" i="27"/>
  <c r="AE70" i="27"/>
  <c r="AE58" i="27"/>
  <c r="AE68" i="27"/>
  <c r="AE60" i="27"/>
  <c r="AE59" i="27"/>
  <c r="AE65" i="27"/>
  <c r="AE61" i="27"/>
  <c r="AE55" i="27"/>
  <c r="AE62" i="27"/>
  <c r="AE67" i="27"/>
  <c r="AE56" i="27"/>
  <c r="T88" i="27"/>
  <c r="T80" i="27"/>
  <c r="T86" i="27"/>
  <c r="T78" i="27"/>
  <c r="T89" i="27"/>
  <c r="T81" i="27"/>
  <c r="T73" i="27"/>
  <c r="T84" i="27"/>
  <c r="T76" i="27"/>
  <c r="T85" i="27"/>
  <c r="T77" i="27"/>
  <c r="T65" i="27"/>
  <c r="T82" i="27"/>
  <c r="T68" i="27"/>
  <c r="T79" i="27"/>
  <c r="T71" i="27"/>
  <c r="T63" i="27"/>
  <c r="T87" i="27"/>
  <c r="T83" i="27"/>
  <c r="T75" i="27"/>
  <c r="T56" i="27"/>
  <c r="T72" i="27"/>
  <c r="T74" i="27"/>
  <c r="T69" i="27"/>
  <c r="T66" i="27"/>
  <c r="T60" i="27"/>
  <c r="T67" i="27"/>
  <c r="T70" i="27"/>
  <c r="T64" i="27"/>
  <c r="T62" i="27"/>
  <c r="T61" i="27"/>
  <c r="T59" i="27"/>
  <c r="T55" i="27"/>
  <c r="T58" i="27"/>
  <c r="T57" i="27"/>
  <c r="T54" i="27"/>
  <c r="H84" i="27"/>
  <c r="H76" i="27"/>
  <c r="H82" i="27"/>
  <c r="H74" i="27"/>
  <c r="H85" i="27"/>
  <c r="H77" i="27"/>
  <c r="H88" i="27"/>
  <c r="H80" i="27"/>
  <c r="H89" i="27"/>
  <c r="H81" i="27"/>
  <c r="H83" i="27"/>
  <c r="H79" i="27"/>
  <c r="H87" i="27"/>
  <c r="H69" i="27"/>
  <c r="H64" i="27"/>
  <c r="H75" i="27"/>
  <c r="H73" i="27"/>
  <c r="H67" i="27"/>
  <c r="H70" i="27"/>
  <c r="H86" i="27"/>
  <c r="H71" i="27"/>
  <c r="H78" i="27"/>
  <c r="H57" i="27"/>
  <c r="H60" i="27"/>
  <c r="H72" i="27"/>
  <c r="H56" i="27"/>
  <c r="H68" i="27"/>
  <c r="H65" i="27"/>
  <c r="H61" i="27"/>
  <c r="H63" i="27"/>
  <c r="H66" i="27"/>
  <c r="H54" i="27"/>
  <c r="H59" i="27"/>
  <c r="H62" i="27"/>
  <c r="H55" i="27"/>
  <c r="H58" i="27"/>
  <c r="I87" i="27"/>
  <c r="I79" i="27"/>
  <c r="I85" i="27"/>
  <c r="I77" i="27"/>
  <c r="I88" i="27"/>
  <c r="I80" i="27"/>
  <c r="I72" i="27"/>
  <c r="I83" i="27"/>
  <c r="I84" i="27"/>
  <c r="I76" i="27"/>
  <c r="I64" i="27"/>
  <c r="I75" i="27"/>
  <c r="I73" i="27"/>
  <c r="I67" i="27"/>
  <c r="I89" i="27"/>
  <c r="I70" i="27"/>
  <c r="I62" i="27"/>
  <c r="I81" i="27"/>
  <c r="I78" i="27"/>
  <c r="I74" i="27"/>
  <c r="I60" i="27"/>
  <c r="I86" i="27"/>
  <c r="I82" i="27"/>
  <c r="I71" i="27"/>
  <c r="I55" i="27"/>
  <c r="I66" i="27"/>
  <c r="I59" i="27"/>
  <c r="I61" i="27"/>
  <c r="I65" i="27"/>
  <c r="I54" i="27"/>
  <c r="I63" i="27"/>
  <c r="I58" i="27"/>
  <c r="I57" i="27"/>
  <c r="I56" i="27"/>
  <c r="I68" i="27"/>
  <c r="I69" i="27"/>
  <c r="AA85" i="27"/>
  <c r="AA77" i="27"/>
  <c r="AA88" i="27"/>
  <c r="AA83" i="27"/>
  <c r="AA75" i="27"/>
  <c r="AA86" i="27"/>
  <c r="AA78" i="27"/>
  <c r="AA89" i="27"/>
  <c r="AA81" i="27"/>
  <c r="AA82" i="27"/>
  <c r="AA79" i="27"/>
  <c r="AA74" i="27"/>
  <c r="AA72" i="27"/>
  <c r="AA70" i="27"/>
  <c r="AA62" i="27"/>
  <c r="AA87" i="27"/>
  <c r="AA76" i="27"/>
  <c r="AA65" i="27"/>
  <c r="AA84" i="27"/>
  <c r="AA80" i="27"/>
  <c r="AA68" i="27"/>
  <c r="AA73" i="27"/>
  <c r="AA71" i="27"/>
  <c r="AA64" i="27"/>
  <c r="AA58" i="27"/>
  <c r="AA69" i="27"/>
  <c r="AA66" i="27"/>
  <c r="AA61" i="27"/>
  <c r="AA57" i="27"/>
  <c r="AA56" i="27"/>
  <c r="AA55" i="27"/>
  <c r="AA59" i="27"/>
  <c r="AA67" i="27"/>
  <c r="AA63" i="27"/>
  <c r="AA60" i="27"/>
  <c r="AA54" i="27"/>
  <c r="AB88" i="27"/>
  <c r="AB80" i="27"/>
  <c r="AB86" i="27"/>
  <c r="AB78" i="27"/>
  <c r="AB89" i="27"/>
  <c r="AB81" i="27"/>
  <c r="AB73" i="27"/>
  <c r="AB84" i="27"/>
  <c r="AB76" i="27"/>
  <c r="AB85" i="27"/>
  <c r="AB77" i="27"/>
  <c r="AB79" i="27"/>
  <c r="AB75" i="27"/>
  <c r="AB87" i="27"/>
  <c r="AB83" i="27"/>
  <c r="AB65" i="27"/>
  <c r="AB68" i="27"/>
  <c r="AB71" i="27"/>
  <c r="AB63" i="27"/>
  <c r="AB82" i="27"/>
  <c r="AB72" i="27"/>
  <c r="AB70" i="27"/>
  <c r="AB66" i="27"/>
  <c r="AB69" i="27"/>
  <c r="AB62" i="27"/>
  <c r="AB56" i="27"/>
  <c r="AB67" i="27"/>
  <c r="AB60" i="27"/>
  <c r="AB74" i="27"/>
  <c r="AB64" i="27"/>
  <c r="AB58" i="27"/>
  <c r="AB57" i="27"/>
  <c r="AB59" i="27"/>
  <c r="AB55" i="27"/>
  <c r="AB61" i="27"/>
  <c r="AB54" i="27"/>
  <c r="AI85" i="27"/>
  <c r="AI77" i="27"/>
  <c r="AI88" i="27"/>
  <c r="AI83" i="27"/>
  <c r="AI75" i="27"/>
  <c r="AI86" i="27"/>
  <c r="AI78" i="27"/>
  <c r="AI89" i="27"/>
  <c r="AI81" i="27"/>
  <c r="AI82" i="27"/>
  <c r="AI84" i="27"/>
  <c r="AI80" i="27"/>
  <c r="AI70" i="27"/>
  <c r="AI62" i="27"/>
  <c r="AI65" i="27"/>
  <c r="AI74" i="27"/>
  <c r="AI72" i="27"/>
  <c r="AI68" i="27"/>
  <c r="AI87" i="27"/>
  <c r="AI76" i="27"/>
  <c r="AI71" i="27"/>
  <c r="AI58" i="27"/>
  <c r="AI63" i="27"/>
  <c r="AI79" i="27"/>
  <c r="AI57" i="27"/>
  <c r="AI54" i="27"/>
  <c r="AI73" i="27"/>
  <c r="AI67" i="27"/>
  <c r="AI64" i="27"/>
  <c r="AI61" i="27"/>
  <c r="AI60" i="27"/>
  <c r="AI59" i="27"/>
  <c r="AI69" i="27"/>
  <c r="AI55" i="27"/>
  <c r="AI56" i="27"/>
  <c r="AI66" i="27"/>
  <c r="U83" i="27"/>
  <c r="U89" i="27"/>
  <c r="U81" i="27"/>
  <c r="U73" i="27"/>
  <c r="U84" i="27"/>
  <c r="U76" i="27"/>
  <c r="U87" i="27"/>
  <c r="U79" i="27"/>
  <c r="U88" i="27"/>
  <c r="U80" i="27"/>
  <c r="U85" i="27"/>
  <c r="U82" i="27"/>
  <c r="U78" i="27"/>
  <c r="U68" i="27"/>
  <c r="U86" i="27"/>
  <c r="U71" i="27"/>
  <c r="U63" i="27"/>
  <c r="U75" i="27"/>
  <c r="U66" i="27"/>
  <c r="U69" i="27"/>
  <c r="U77" i="27"/>
  <c r="U56" i="27"/>
  <c r="U72" i="27"/>
  <c r="U61" i="27"/>
  <c r="U59" i="27"/>
  <c r="U65" i="27"/>
  <c r="U55" i="27"/>
  <c r="U60" i="27"/>
  <c r="U74" i="27"/>
  <c r="U64" i="27"/>
  <c r="U62" i="27"/>
  <c r="U70" i="27"/>
  <c r="U54" i="27"/>
  <c r="U57" i="27"/>
  <c r="U58" i="27"/>
  <c r="U67" i="27"/>
  <c r="X84" i="27"/>
  <c r="X76" i="27"/>
  <c r="X82" i="27"/>
  <c r="X74" i="27"/>
  <c r="X85" i="27"/>
  <c r="X77" i="27"/>
  <c r="X88" i="27"/>
  <c r="X80" i="27"/>
  <c r="X89" i="27"/>
  <c r="X81" i="27"/>
  <c r="X78" i="27"/>
  <c r="X86" i="27"/>
  <c r="X75" i="27"/>
  <c r="X69" i="27"/>
  <c r="X61" i="27"/>
  <c r="X83" i="27"/>
  <c r="X79" i="27"/>
  <c r="X72" i="27"/>
  <c r="X64" i="27"/>
  <c r="X87" i="27"/>
  <c r="X67" i="27"/>
  <c r="X70" i="27"/>
  <c r="X73" i="27"/>
  <c r="X71" i="27"/>
  <c r="X57" i="27"/>
  <c r="X65" i="27"/>
  <c r="X63" i="27"/>
  <c r="X60" i="27"/>
  <c r="X56" i="27"/>
  <c r="X68" i="27"/>
  <c r="X55" i="27"/>
  <c r="X54" i="27"/>
  <c r="X66" i="27"/>
  <c r="X59" i="27"/>
  <c r="X58" i="27"/>
  <c r="X62" i="27"/>
  <c r="AC83" i="27"/>
  <c r="AC75" i="27"/>
  <c r="AC89" i="27"/>
  <c r="AC81" i="27"/>
  <c r="AC73" i="27"/>
  <c r="AC84" i="27"/>
  <c r="AC76" i="27"/>
  <c r="AC87" i="27"/>
  <c r="AC79" i="27"/>
  <c r="AC88" i="27"/>
  <c r="AC80" i="27"/>
  <c r="AC68" i="27"/>
  <c r="AC71" i="27"/>
  <c r="AC63" i="27"/>
  <c r="AC66" i="27"/>
  <c r="AC77" i="27"/>
  <c r="AC69" i="27"/>
  <c r="AC85" i="27"/>
  <c r="AC86" i="27"/>
  <c r="AC74" i="27"/>
  <c r="AC72" i="27"/>
  <c r="AC70" i="27"/>
  <c r="AC82" i="27"/>
  <c r="AC65" i="27"/>
  <c r="AC62" i="27"/>
  <c r="AC56" i="27"/>
  <c r="AC67" i="27"/>
  <c r="AC59" i="27"/>
  <c r="AC55" i="27"/>
  <c r="AC57" i="27"/>
  <c r="AC58" i="27"/>
  <c r="AC60" i="27"/>
  <c r="AC54" i="27"/>
  <c r="AC78" i="27"/>
  <c r="AC64" i="27"/>
  <c r="AC61" i="27"/>
  <c r="K85" i="27"/>
  <c r="K77" i="27"/>
  <c r="K83" i="27"/>
  <c r="K75" i="27"/>
  <c r="K86" i="27"/>
  <c r="K78" i="27"/>
  <c r="K89" i="27"/>
  <c r="K81" i="27"/>
  <c r="K82" i="27"/>
  <c r="K87" i="27"/>
  <c r="K76" i="27"/>
  <c r="K84" i="27"/>
  <c r="K80" i="27"/>
  <c r="K70" i="27"/>
  <c r="K62" i="27"/>
  <c r="K88" i="27"/>
  <c r="K65" i="27"/>
  <c r="K68" i="27"/>
  <c r="K71" i="27"/>
  <c r="K79" i="27"/>
  <c r="K58" i="27"/>
  <c r="K73" i="27"/>
  <c r="K63" i="27"/>
  <c r="K61" i="27"/>
  <c r="K69" i="27"/>
  <c r="K67" i="27"/>
  <c r="K57" i="27"/>
  <c r="K54" i="27"/>
  <c r="K74" i="27"/>
  <c r="K72" i="27"/>
  <c r="K56" i="27"/>
  <c r="K55" i="27"/>
  <c r="K66" i="27"/>
  <c r="K64" i="27"/>
  <c r="K59" i="27"/>
  <c r="K60" i="27"/>
  <c r="AM62" i="27" l="1"/>
  <c r="AM69" i="27"/>
  <c r="AM80" i="27"/>
  <c r="AM79" i="27"/>
  <c r="AM75" i="27"/>
  <c r="AM54" i="27"/>
  <c r="AM73" i="27"/>
  <c r="AM67" i="27"/>
  <c r="AM68" i="27"/>
  <c r="AM70" i="27"/>
  <c r="AM77" i="27"/>
  <c r="AM57" i="27"/>
  <c r="AM55" i="27"/>
  <c r="AM61" i="27"/>
  <c r="AM72" i="27"/>
  <c r="AM82" i="27"/>
  <c r="AM85" i="27"/>
  <c r="AM83" i="27"/>
  <c r="AM60" i="27"/>
  <c r="AM58" i="27"/>
  <c r="AM74" i="27"/>
  <c r="AM81" i="27"/>
  <c r="AM59" i="27"/>
  <c r="AM66" i="27"/>
  <c r="AM76" i="27"/>
  <c r="AM89" i="27"/>
  <c r="AM84" i="27"/>
  <c r="AM64" i="27"/>
  <c r="AM88" i="27"/>
  <c r="AM87" i="27"/>
  <c r="AM78" i="27"/>
  <c r="AM56" i="27"/>
  <c r="AM63" i="27"/>
  <c r="AM71" i="27"/>
  <c r="AM65" i="27"/>
  <c r="AM86" i="27"/>
  <c r="V19" i="3"/>
  <c r="F4" i="26" a="1"/>
  <c r="F4" i="26" s="1"/>
  <c r="V6" i="3" s="1"/>
  <c r="F6" i="26"/>
  <c r="V8" i="3" s="1"/>
  <c r="F10" i="26"/>
  <c r="V12" i="3" s="1"/>
  <c r="F17" i="26"/>
  <c r="F21" i="26"/>
  <c r="V23" i="3" s="1"/>
  <c r="F22" i="26"/>
  <c r="V24" i="3" s="1"/>
  <c r="F25" i="26"/>
  <c r="V27" i="3" s="1"/>
  <c r="F27" i="26"/>
  <c r="V29" i="3" s="1"/>
  <c r="F31" i="26"/>
  <c r="V33" i="3" s="1"/>
  <c r="F38" i="26"/>
  <c r="V40" i="3" s="1"/>
  <c r="E4" i="26" a="1"/>
  <c r="E4" i="26" s="1"/>
  <c r="P6" i="3" s="1"/>
  <c r="E5" i="26"/>
  <c r="P7" i="3" s="1"/>
  <c r="E11" i="26"/>
  <c r="P13" i="3" s="1"/>
  <c r="E22" i="26"/>
  <c r="P24" i="3" s="1"/>
  <c r="D4" i="26" a="1"/>
  <c r="D6" i="26" s="1"/>
  <c r="J8" i="3" s="1"/>
  <c r="D5" i="26"/>
  <c r="J7" i="3" s="1"/>
  <c r="D13" i="26"/>
  <c r="J15" i="3" s="1"/>
  <c r="D31" i="26"/>
  <c r="J33" i="3" s="1"/>
  <c r="C4" i="26" a="1"/>
  <c r="C6" i="26" s="1"/>
  <c r="D8" i="3" s="1"/>
  <c r="C25" i="26"/>
  <c r="D27" i="3" s="1"/>
  <c r="E30" i="26" l="1"/>
  <c r="P32" i="3" s="1"/>
  <c r="C36" i="26"/>
  <c r="D38" i="3" s="1"/>
  <c r="D37" i="26"/>
  <c r="J39" i="3" s="1"/>
  <c r="D11" i="26"/>
  <c r="J13" i="3" s="1"/>
  <c r="E27" i="26"/>
  <c r="P29" i="3" s="1"/>
  <c r="E9" i="26"/>
  <c r="P11" i="3" s="1"/>
  <c r="C27" i="26"/>
  <c r="D29" i="3" s="1"/>
  <c r="D32" i="26"/>
  <c r="J34" i="3" s="1"/>
  <c r="D9" i="26"/>
  <c r="J11" i="3" s="1"/>
  <c r="E26" i="26"/>
  <c r="P28" i="3" s="1"/>
  <c r="E6" i="26"/>
  <c r="P8" i="3" s="1"/>
  <c r="C16" i="26"/>
  <c r="D18" i="3" s="1"/>
  <c r="D27" i="26"/>
  <c r="J29" i="3" s="1"/>
  <c r="E19" i="26"/>
  <c r="P21" i="3" s="1"/>
  <c r="C15" i="26"/>
  <c r="D17" i="3" s="1"/>
  <c r="E38" i="26"/>
  <c r="P40" i="3" s="1"/>
  <c r="C5" i="26"/>
  <c r="D7" i="3" s="1"/>
  <c r="D20" i="26"/>
  <c r="J22" i="3" s="1"/>
  <c r="E37" i="26"/>
  <c r="P39" i="3" s="1"/>
  <c r="E15" i="26"/>
  <c r="P17" i="3" s="1"/>
  <c r="F35" i="26"/>
  <c r="V37" i="3" s="1"/>
  <c r="F14" i="26"/>
  <c r="V16" i="3" s="1"/>
  <c r="D21" i="26"/>
  <c r="J23" i="3" s="1"/>
  <c r="E17" i="26"/>
  <c r="P19" i="3" s="1"/>
  <c r="C4" i="26"/>
  <c r="D6" i="3" s="1"/>
  <c r="D16" i="26"/>
  <c r="J18" i="3" s="1"/>
  <c r="E33" i="26"/>
  <c r="P35" i="3" s="1"/>
  <c r="E14" i="26"/>
  <c r="P16" i="3" s="1"/>
  <c r="F33" i="26"/>
  <c r="V35" i="3" s="1"/>
  <c r="F11" i="26"/>
  <c r="V13" i="3" s="1"/>
  <c r="C37" i="26"/>
  <c r="D39" i="3" s="1"/>
  <c r="C29" i="26"/>
  <c r="D31" i="3" s="1"/>
  <c r="C19" i="26"/>
  <c r="D21" i="3" s="1"/>
  <c r="C8" i="26"/>
  <c r="D10" i="3" s="1"/>
  <c r="D35" i="26"/>
  <c r="J37" i="3" s="1"/>
  <c r="D24" i="26"/>
  <c r="J26" i="3" s="1"/>
  <c r="C39" i="26"/>
  <c r="D41" i="3" s="1"/>
  <c r="C28" i="26"/>
  <c r="D30" i="3" s="1"/>
  <c r="C17" i="26"/>
  <c r="D19" i="3" s="1"/>
  <c r="C7" i="26"/>
  <c r="D9" i="3" s="1"/>
  <c r="D33" i="26"/>
  <c r="J35" i="3" s="1"/>
  <c r="D23" i="26"/>
  <c r="J25" i="3" s="1"/>
  <c r="D12" i="26"/>
  <c r="J14" i="3" s="1"/>
  <c r="E39" i="26"/>
  <c r="P41" i="3" s="1"/>
  <c r="E29" i="26"/>
  <c r="P31" i="3" s="1"/>
  <c r="E18" i="26"/>
  <c r="P20" i="3" s="1"/>
  <c r="E7" i="26"/>
  <c r="P9" i="3" s="1"/>
  <c r="F34" i="26"/>
  <c r="V36" i="3" s="1"/>
  <c r="F23" i="26"/>
  <c r="V25" i="3" s="1"/>
  <c r="F13" i="26"/>
  <c r="V15" i="3" s="1"/>
  <c r="C35" i="26"/>
  <c r="D37" i="3" s="1"/>
  <c r="C24" i="26"/>
  <c r="D26" i="3" s="1"/>
  <c r="C13" i="26"/>
  <c r="D15" i="3" s="1"/>
  <c r="F30" i="26"/>
  <c r="V32" i="3" s="1"/>
  <c r="F19" i="26"/>
  <c r="V21" i="3" s="1"/>
  <c r="F9" i="26"/>
  <c r="V11" i="3" s="1"/>
  <c r="D29" i="26"/>
  <c r="J31" i="3" s="1"/>
  <c r="D19" i="26"/>
  <c r="J21" i="3" s="1"/>
  <c r="D8" i="26"/>
  <c r="J10" i="3" s="1"/>
  <c r="E35" i="26"/>
  <c r="P37" i="3" s="1"/>
  <c r="E25" i="26"/>
  <c r="P27" i="3" s="1"/>
  <c r="C33" i="26"/>
  <c r="D35" i="3" s="1"/>
  <c r="C23" i="26"/>
  <c r="D25" i="3" s="1"/>
  <c r="C12" i="26"/>
  <c r="D14" i="3" s="1"/>
  <c r="D39" i="26"/>
  <c r="J41" i="3" s="1"/>
  <c r="D28" i="26"/>
  <c r="J30" i="3" s="1"/>
  <c r="D17" i="26"/>
  <c r="J19" i="3" s="1"/>
  <c r="D7" i="26"/>
  <c r="J9" i="3" s="1"/>
  <c r="E34" i="26"/>
  <c r="P36" i="3" s="1"/>
  <c r="E23" i="26"/>
  <c r="P25" i="3" s="1"/>
  <c r="E13" i="26"/>
  <c r="P15" i="3" s="1"/>
  <c r="F39" i="26"/>
  <c r="V41" i="3" s="1"/>
  <c r="F29" i="26"/>
  <c r="V31" i="3" s="1"/>
  <c r="F18" i="26"/>
  <c r="V20" i="3" s="1"/>
  <c r="F7" i="26"/>
  <c r="V9" i="3" s="1"/>
  <c r="C32" i="26"/>
  <c r="D34" i="3" s="1"/>
  <c r="C21" i="26"/>
  <c r="D23" i="3" s="1"/>
  <c r="C11" i="26"/>
  <c r="D13" i="3" s="1"/>
  <c r="C31" i="26"/>
  <c r="D33" i="3" s="1"/>
  <c r="C20" i="26"/>
  <c r="D22" i="3" s="1"/>
  <c r="C9" i="26"/>
  <c r="D11" i="3" s="1"/>
  <c r="D36" i="26"/>
  <c r="J38" i="3" s="1"/>
  <c r="D25" i="26"/>
  <c r="J27" i="3" s="1"/>
  <c r="D15" i="26"/>
  <c r="J17" i="3" s="1"/>
  <c r="D4" i="26"/>
  <c r="J6" i="3" s="1"/>
  <c r="E31" i="26"/>
  <c r="P33" i="3" s="1"/>
  <c r="E21" i="26"/>
  <c r="P23" i="3" s="1"/>
  <c r="E10" i="26"/>
  <c r="P12" i="3" s="1"/>
  <c r="F37" i="26"/>
  <c r="V39" i="3" s="1"/>
  <c r="F26" i="26"/>
  <c r="V28" i="3" s="1"/>
  <c r="F15" i="26"/>
  <c r="V17" i="3" s="1"/>
  <c r="F5" i="26"/>
  <c r="V7" i="3" s="1"/>
  <c r="F36" i="26"/>
  <c r="V38" i="3" s="1"/>
  <c r="F32" i="26"/>
  <c r="V34" i="3" s="1"/>
  <c r="F28" i="26"/>
  <c r="V30" i="3" s="1"/>
  <c r="F24" i="26"/>
  <c r="V26" i="3" s="1"/>
  <c r="F20" i="26"/>
  <c r="V22" i="3" s="1"/>
  <c r="F16" i="26"/>
  <c r="V18" i="3" s="1"/>
  <c r="F12" i="26"/>
  <c r="V14" i="3" s="1"/>
  <c r="F8" i="26"/>
  <c r="V10" i="3" s="1"/>
  <c r="E36" i="26"/>
  <c r="P38" i="3" s="1"/>
  <c r="E32" i="26"/>
  <c r="P34" i="3" s="1"/>
  <c r="E28" i="26"/>
  <c r="P30" i="3" s="1"/>
  <c r="E24" i="26"/>
  <c r="P26" i="3" s="1"/>
  <c r="E20" i="26"/>
  <c r="P22" i="3" s="1"/>
  <c r="E16" i="26"/>
  <c r="P18" i="3" s="1"/>
  <c r="E12" i="26"/>
  <c r="P14" i="3" s="1"/>
  <c r="E8" i="26"/>
  <c r="P10" i="3" s="1"/>
  <c r="D38" i="26"/>
  <c r="J40" i="3" s="1"/>
  <c r="D34" i="26"/>
  <c r="J36" i="3" s="1"/>
  <c r="D30" i="26"/>
  <c r="J32" i="3" s="1"/>
  <c r="D26" i="26"/>
  <c r="J28" i="3" s="1"/>
  <c r="D22" i="26"/>
  <c r="J24" i="3" s="1"/>
  <c r="D18" i="26"/>
  <c r="J20" i="3" s="1"/>
  <c r="D14" i="26"/>
  <c r="J16" i="3" s="1"/>
  <c r="D10" i="26"/>
  <c r="J12" i="3" s="1"/>
  <c r="C38" i="26"/>
  <c r="D40" i="3" s="1"/>
  <c r="C34" i="26"/>
  <c r="D36" i="3" s="1"/>
  <c r="C30" i="26"/>
  <c r="D32" i="3" s="1"/>
  <c r="C26" i="26"/>
  <c r="D28" i="3" s="1"/>
  <c r="C22" i="26"/>
  <c r="D24" i="3" s="1"/>
  <c r="C18" i="26"/>
  <c r="D20" i="3" s="1"/>
  <c r="C14" i="26"/>
  <c r="D16" i="3" s="1"/>
  <c r="C10" i="26"/>
  <c r="D12" i="3" s="1"/>
  <c r="I46" i="7" l="1"/>
  <c r="E50" i="11" s="1"/>
  <c r="I45" i="7"/>
  <c r="E49" i="11" s="1"/>
  <c r="I44" i="7"/>
  <c r="E48" i="11" s="1"/>
  <c r="I43" i="7"/>
  <c r="E47" i="11" s="1"/>
  <c r="I42" i="7"/>
  <c r="E46" i="11" s="1"/>
  <c r="I41" i="7"/>
  <c r="E45" i="11" s="1"/>
  <c r="I40" i="7"/>
  <c r="E44" i="11" s="1"/>
  <c r="I39" i="7"/>
  <c r="E43" i="11" s="1"/>
  <c r="I38" i="7"/>
  <c r="E42" i="11" s="1"/>
  <c r="I37" i="7"/>
  <c r="E41" i="11" s="1"/>
  <c r="I36" i="7"/>
  <c r="E40" i="11" s="1"/>
  <c r="I35" i="7"/>
  <c r="E39" i="11" s="1"/>
  <c r="I34" i="7"/>
  <c r="E38" i="11" s="1"/>
  <c r="I33" i="7"/>
  <c r="E37" i="11" s="1"/>
  <c r="I32" i="7"/>
  <c r="E36" i="11" s="1"/>
  <c r="I31" i="7"/>
  <c r="E35" i="11" s="1"/>
  <c r="I30" i="7"/>
  <c r="E34" i="11" s="1"/>
  <c r="I29" i="7"/>
  <c r="E33" i="11" s="1"/>
  <c r="I28" i="7"/>
  <c r="E32" i="11" s="1"/>
  <c r="I27" i="7"/>
  <c r="E31" i="11" s="1"/>
  <c r="I26" i="7"/>
  <c r="E30" i="11" s="1"/>
  <c r="I25" i="7"/>
  <c r="E29" i="11" s="1"/>
  <c r="I24" i="7"/>
  <c r="E28" i="11" s="1"/>
  <c r="I23" i="7"/>
  <c r="E27" i="11" s="1"/>
  <c r="I22" i="7"/>
  <c r="E26" i="11" s="1"/>
  <c r="I21" i="7"/>
  <c r="E25" i="11" s="1"/>
  <c r="I20" i="7"/>
  <c r="E24" i="11" s="1"/>
  <c r="I19" i="7"/>
  <c r="E23" i="11" s="1"/>
  <c r="I18" i="7"/>
  <c r="E22" i="11" s="1"/>
  <c r="I17" i="7"/>
  <c r="E21" i="11" s="1"/>
  <c r="I16" i="7"/>
  <c r="E20" i="11" s="1"/>
  <c r="E19" i="11"/>
  <c r="I14" i="7"/>
  <c r="E18" i="11" s="1"/>
  <c r="I13" i="7"/>
  <c r="E17" i="11" s="1"/>
  <c r="I12" i="7"/>
  <c r="E16" i="11" s="1"/>
  <c r="I11" i="7"/>
  <c r="U41" i="3"/>
  <c r="W41" i="3" s="1"/>
  <c r="U40" i="3"/>
  <c r="W40" i="3" s="1"/>
  <c r="U39" i="3"/>
  <c r="W39" i="3" s="1"/>
  <c r="U38" i="3"/>
  <c r="W38" i="3" s="1"/>
  <c r="U37" i="3"/>
  <c r="W37" i="3" s="1"/>
  <c r="U36" i="3"/>
  <c r="W36" i="3" s="1"/>
  <c r="U35" i="3"/>
  <c r="W35" i="3" s="1"/>
  <c r="U34" i="3"/>
  <c r="W34" i="3" s="1"/>
  <c r="U33" i="3"/>
  <c r="W33" i="3" s="1"/>
  <c r="U32" i="3"/>
  <c r="W32" i="3" s="1"/>
  <c r="U31" i="3"/>
  <c r="W31" i="3" s="1"/>
  <c r="U30" i="3"/>
  <c r="W30" i="3" s="1"/>
  <c r="U29" i="3"/>
  <c r="W29" i="3" s="1"/>
  <c r="U28" i="3"/>
  <c r="W28" i="3" s="1"/>
  <c r="U27" i="3"/>
  <c r="W27" i="3" s="1"/>
  <c r="U26" i="3"/>
  <c r="W26" i="3" s="1"/>
  <c r="U25" i="3"/>
  <c r="W25" i="3" s="1"/>
  <c r="U24" i="3"/>
  <c r="W24" i="3" s="1"/>
  <c r="U23" i="3"/>
  <c r="W23" i="3" s="1"/>
  <c r="U22" i="3"/>
  <c r="W22" i="3" s="1"/>
  <c r="U21" i="3"/>
  <c r="W21" i="3" s="1"/>
  <c r="U20" i="3"/>
  <c r="W20" i="3" s="1"/>
  <c r="U19" i="3"/>
  <c r="W19" i="3" s="1"/>
  <c r="U18" i="3"/>
  <c r="W18" i="3" s="1"/>
  <c r="U17" i="3"/>
  <c r="W17" i="3" s="1"/>
  <c r="U16" i="3"/>
  <c r="W16" i="3" s="1"/>
  <c r="U15" i="3"/>
  <c r="W15" i="3" s="1"/>
  <c r="U14" i="3"/>
  <c r="W14" i="3" s="1"/>
  <c r="U13" i="3"/>
  <c r="W13" i="3" s="1"/>
  <c r="U12" i="3"/>
  <c r="W12" i="3" s="1"/>
  <c r="U11" i="3"/>
  <c r="W11" i="3" s="1"/>
  <c r="U10" i="3"/>
  <c r="W10" i="3" s="1"/>
  <c r="U9" i="3"/>
  <c r="W9" i="3" s="1"/>
  <c r="U8" i="3"/>
  <c r="W8" i="3" s="1"/>
  <c r="U7" i="3"/>
  <c r="W7" i="3" s="1"/>
  <c r="U6" i="3"/>
  <c r="W6" i="3" s="1"/>
  <c r="O41" i="3"/>
  <c r="Q41" i="3" s="1"/>
  <c r="O40" i="3"/>
  <c r="Q40" i="3" s="1"/>
  <c r="O39" i="3"/>
  <c r="Q39" i="3" s="1"/>
  <c r="O38" i="3"/>
  <c r="Q38" i="3" s="1"/>
  <c r="O37" i="3"/>
  <c r="Q37" i="3" s="1"/>
  <c r="O36" i="3"/>
  <c r="Q36" i="3" s="1"/>
  <c r="O35" i="3"/>
  <c r="Q35" i="3" s="1"/>
  <c r="O34" i="3"/>
  <c r="Q34" i="3" s="1"/>
  <c r="O33" i="3"/>
  <c r="Q33" i="3" s="1"/>
  <c r="O32" i="3"/>
  <c r="Q32" i="3" s="1"/>
  <c r="O31" i="3"/>
  <c r="Q31" i="3" s="1"/>
  <c r="O30" i="3"/>
  <c r="Q30" i="3" s="1"/>
  <c r="O29" i="3"/>
  <c r="Q29" i="3" s="1"/>
  <c r="O28" i="3"/>
  <c r="Q28" i="3" s="1"/>
  <c r="O27" i="3"/>
  <c r="Q27" i="3" s="1"/>
  <c r="O26" i="3"/>
  <c r="Q26" i="3" s="1"/>
  <c r="O25" i="3"/>
  <c r="Q25" i="3" s="1"/>
  <c r="O24" i="3"/>
  <c r="Q24" i="3" s="1"/>
  <c r="O23" i="3"/>
  <c r="Q23" i="3" s="1"/>
  <c r="O22" i="3"/>
  <c r="Q22" i="3" s="1"/>
  <c r="O21" i="3"/>
  <c r="Q21" i="3" s="1"/>
  <c r="O20" i="3"/>
  <c r="Q20" i="3" s="1"/>
  <c r="O19" i="3"/>
  <c r="Q19" i="3" s="1"/>
  <c r="O18" i="3"/>
  <c r="Q18" i="3" s="1"/>
  <c r="O17" i="3"/>
  <c r="Q17" i="3" s="1"/>
  <c r="O16" i="3"/>
  <c r="Q16" i="3" s="1"/>
  <c r="O15" i="3"/>
  <c r="Q15" i="3" s="1"/>
  <c r="O14" i="3"/>
  <c r="Q14" i="3" s="1"/>
  <c r="O13" i="3"/>
  <c r="Q13" i="3" s="1"/>
  <c r="O12" i="3"/>
  <c r="Q12" i="3" s="1"/>
  <c r="O11" i="3"/>
  <c r="Q11" i="3" s="1"/>
  <c r="O10" i="3"/>
  <c r="Q10" i="3" s="1"/>
  <c r="O9" i="3"/>
  <c r="Q9" i="3" s="1"/>
  <c r="O8" i="3"/>
  <c r="Q8" i="3" s="1"/>
  <c r="O7" i="3"/>
  <c r="Q7" i="3" s="1"/>
  <c r="O6" i="3"/>
  <c r="Q6" i="3" s="1"/>
  <c r="I41" i="3"/>
  <c r="K41" i="3" s="1"/>
  <c r="I40" i="3"/>
  <c r="K40" i="3" s="1"/>
  <c r="I39" i="3"/>
  <c r="K39" i="3" s="1"/>
  <c r="I38" i="3"/>
  <c r="K38" i="3" s="1"/>
  <c r="I37" i="3"/>
  <c r="K37" i="3" s="1"/>
  <c r="I36" i="3"/>
  <c r="K36" i="3" s="1"/>
  <c r="I35" i="3"/>
  <c r="K35" i="3" s="1"/>
  <c r="I34" i="3"/>
  <c r="K34" i="3" s="1"/>
  <c r="I33" i="3"/>
  <c r="K33" i="3" s="1"/>
  <c r="I32" i="3"/>
  <c r="K32" i="3" s="1"/>
  <c r="I31" i="3"/>
  <c r="K31" i="3" s="1"/>
  <c r="I30" i="3"/>
  <c r="K30" i="3" s="1"/>
  <c r="I29" i="3"/>
  <c r="K29" i="3" s="1"/>
  <c r="I28" i="3"/>
  <c r="K28" i="3" s="1"/>
  <c r="I27" i="3"/>
  <c r="K27" i="3" s="1"/>
  <c r="I26" i="3"/>
  <c r="K26" i="3" s="1"/>
  <c r="I25" i="3"/>
  <c r="K25" i="3" s="1"/>
  <c r="I24" i="3"/>
  <c r="K24" i="3" s="1"/>
  <c r="I23" i="3"/>
  <c r="K23" i="3" s="1"/>
  <c r="I22" i="3"/>
  <c r="K22" i="3" s="1"/>
  <c r="I21" i="3"/>
  <c r="K21" i="3" s="1"/>
  <c r="I20" i="3"/>
  <c r="K20" i="3" s="1"/>
  <c r="I19" i="3"/>
  <c r="K19" i="3" s="1"/>
  <c r="I18" i="3"/>
  <c r="K18" i="3" s="1"/>
  <c r="I17" i="3"/>
  <c r="K17" i="3" s="1"/>
  <c r="I16" i="3"/>
  <c r="K16" i="3" s="1"/>
  <c r="I15" i="3"/>
  <c r="K15" i="3" s="1"/>
  <c r="I14" i="3"/>
  <c r="K14" i="3" s="1"/>
  <c r="I13" i="3"/>
  <c r="K13" i="3" s="1"/>
  <c r="I12" i="3"/>
  <c r="K12" i="3" s="1"/>
  <c r="I11" i="3"/>
  <c r="K11" i="3" s="1"/>
  <c r="I10" i="3"/>
  <c r="K10" i="3" s="1"/>
  <c r="I9" i="3"/>
  <c r="K9" i="3" s="1"/>
  <c r="I8" i="3"/>
  <c r="K8" i="3" s="1"/>
  <c r="I7" i="3"/>
  <c r="K7" i="3" s="1"/>
  <c r="I6" i="3"/>
  <c r="K6" i="3" s="1"/>
  <c r="H47" i="7"/>
  <c r="G47" i="7"/>
  <c r="F47" i="7"/>
  <c r="E15" i="11" l="1"/>
  <c r="I47" i="7"/>
  <c r="E51" i="11" s="1"/>
  <c r="I42" i="3"/>
  <c r="U42" i="3"/>
  <c r="C5" i="11"/>
  <c r="O42" i="3" l="1"/>
  <c r="C4" i="23" l="1" a="1"/>
  <c r="P4" i="23" s="1"/>
  <c r="AC4" i="23"/>
  <c r="AB9" i="23"/>
  <c r="M10" i="23"/>
  <c r="O14" i="23"/>
  <c r="AD14" i="23"/>
  <c r="AI17" i="23"/>
  <c r="J18" i="23"/>
  <c r="V19" i="23"/>
  <c r="AG19" i="23"/>
  <c r="C21" i="23"/>
  <c r="G21" i="23"/>
  <c r="G22" i="23"/>
  <c r="I22" i="23"/>
  <c r="I23" i="23"/>
  <c r="K23" i="23"/>
  <c r="J24" i="23"/>
  <c r="M24" i="23"/>
  <c r="L25" i="23"/>
  <c r="M25" i="23"/>
  <c r="D26" i="23"/>
  <c r="G26" i="23"/>
  <c r="AF26" i="23"/>
  <c r="AI26" i="23"/>
  <c r="Y27" i="23"/>
  <c r="AA27" i="23"/>
  <c r="Q28" i="23"/>
  <c r="T28" i="23"/>
  <c r="I29" i="23"/>
  <c r="L29" i="23"/>
  <c r="AI29" i="23"/>
  <c r="AJ29" i="23"/>
  <c r="W30" i="23"/>
  <c r="X30" i="23"/>
  <c r="K31" i="23"/>
  <c r="L31" i="23"/>
  <c r="AJ31" i="23"/>
  <c r="AK31" i="23"/>
  <c r="M32" i="23"/>
  <c r="S32" i="23"/>
  <c r="U32" i="23"/>
  <c r="AG32" i="23"/>
  <c r="AK32" i="23"/>
  <c r="G33" i="23"/>
  <c r="S33" i="23"/>
  <c r="U33" i="23"/>
  <c r="X33" i="23"/>
  <c r="AJ33" i="23"/>
  <c r="G34" i="23"/>
  <c r="H34" i="23"/>
  <c r="T34" i="23"/>
  <c r="Y34" i="23"/>
  <c r="AA34" i="23"/>
  <c r="C35" i="23"/>
  <c r="I35" i="23"/>
  <c r="K35" i="23"/>
  <c r="W35" i="23"/>
  <c r="AA35" i="23"/>
  <c r="AB35" i="23"/>
  <c r="C36" i="23"/>
  <c r="H36" i="23"/>
  <c r="I36" i="23"/>
  <c r="T36" i="23"/>
  <c r="W36" i="23"/>
  <c r="AA36" i="23"/>
  <c r="AI36" i="23"/>
  <c r="D37" i="23"/>
  <c r="E37" i="23"/>
  <c r="P37" i="23"/>
  <c r="T37" i="23"/>
  <c r="W37" i="23"/>
  <c r="AF37" i="23"/>
  <c r="AI37" i="23"/>
  <c r="AK37" i="23"/>
  <c r="I38" i="23"/>
  <c r="M38" i="23"/>
  <c r="O38" i="23"/>
  <c r="X38" i="23"/>
  <c r="AB38" i="23"/>
  <c r="AC38" i="23"/>
  <c r="C39" i="23"/>
  <c r="E39" i="23"/>
  <c r="H39" i="23"/>
  <c r="P39" i="23"/>
  <c r="T39" i="23"/>
  <c r="U39" i="23"/>
  <c r="AE39" i="23"/>
  <c r="AI39" i="23"/>
  <c r="AJ39" i="23"/>
  <c r="AF39" i="23" l="1"/>
  <c r="S39" i="23"/>
  <c r="D39" i="23"/>
  <c r="Y38" i="23"/>
  <c r="L38" i="23"/>
  <c r="AG37" i="23"/>
  <c r="Q37" i="23"/>
  <c r="C37" i="23"/>
  <c r="U36" i="23"/>
  <c r="E36" i="23"/>
  <c r="Y35" i="23"/>
  <c r="G35" i="23"/>
  <c r="U34" i="23"/>
  <c r="C34" i="23"/>
  <c r="T33" i="23"/>
  <c r="AJ32" i="23"/>
  <c r="Q32" i="23"/>
  <c r="AF31" i="23"/>
  <c r="H31" i="23"/>
  <c r="T30" i="23"/>
  <c r="AE29" i="23"/>
  <c r="G29" i="23"/>
  <c r="M28" i="23"/>
  <c r="U27" i="23"/>
  <c r="AC26" i="23"/>
  <c r="AJ25" i="23"/>
  <c r="G25" i="23"/>
  <c r="F24" i="23"/>
  <c r="C23" i="23"/>
  <c r="AL21" i="23"/>
  <c r="AK20" i="23"/>
  <c r="S19" i="23"/>
  <c r="Y17" i="23"/>
  <c r="AD13" i="23"/>
  <c r="AH8" i="23"/>
  <c r="E31" i="23"/>
  <c r="AB29" i="23"/>
  <c r="K28" i="23"/>
  <c r="Q27" i="23"/>
  <c r="AG25" i="23"/>
  <c r="AL24" i="23"/>
  <c r="AI22" i="23"/>
  <c r="AG21" i="23"/>
  <c r="O19" i="23"/>
  <c r="M17" i="23"/>
  <c r="P8" i="23"/>
  <c r="AC39" i="23"/>
  <c r="O39" i="23"/>
  <c r="W38" i="23"/>
  <c r="H38" i="23"/>
  <c r="O37" i="23"/>
  <c r="AG36" i="23"/>
  <c r="AK35" i="23"/>
  <c r="AK34" i="23"/>
  <c r="AG33" i="23"/>
  <c r="AF32" i="23"/>
  <c r="Y31" i="23"/>
  <c r="L30" i="23"/>
  <c r="X29" i="23"/>
  <c r="E28" i="23"/>
  <c r="T26" i="23"/>
  <c r="AG24" i="23"/>
  <c r="AD23" i="23"/>
  <c r="AA21" i="23"/>
  <c r="V20" i="23"/>
  <c r="AA16" i="23"/>
  <c r="AB12" i="23"/>
  <c r="M39" i="23"/>
  <c r="T38" i="23"/>
  <c r="AB37" i="23"/>
  <c r="L37" i="23"/>
  <c r="P36" i="23"/>
  <c r="AI35" i="23"/>
  <c r="AI34" i="23"/>
  <c r="AF33" i="23"/>
  <c r="AC32" i="23"/>
  <c r="W31" i="23"/>
  <c r="W29" i="23"/>
  <c r="K27" i="23"/>
  <c r="AC24" i="23"/>
  <c r="Y22" i="23"/>
  <c r="Q20" i="23"/>
  <c r="AK18" i="23"/>
  <c r="Q16" i="23"/>
  <c r="I7" i="23"/>
  <c r="Y39" i="23"/>
  <c r="K39" i="23"/>
  <c r="AG38" i="23"/>
  <c r="S38" i="23"/>
  <c r="D38" i="23"/>
  <c r="AA37" i="23"/>
  <c r="I37" i="23"/>
  <c r="AC36" i="23"/>
  <c r="M36" i="23"/>
  <c r="AG35" i="23"/>
  <c r="O35" i="23"/>
  <c r="AF34" i="23"/>
  <c r="M34" i="23"/>
  <c r="AE33" i="23"/>
  <c r="I33" i="23"/>
  <c r="Y32" i="23"/>
  <c r="G32" i="23"/>
  <c r="T31" i="23"/>
  <c r="AF30" i="23"/>
  <c r="H30" i="23"/>
  <c r="S29" i="23"/>
  <c r="AB28" i="23"/>
  <c r="AJ27" i="23"/>
  <c r="G27" i="23"/>
  <c r="O26" i="23"/>
  <c r="W25" i="23"/>
  <c r="W24" i="23"/>
  <c r="V23" i="23"/>
  <c r="U22" i="23"/>
  <c r="R21" i="23"/>
  <c r="F20" i="23"/>
  <c r="AE18" i="23"/>
  <c r="AE15" i="23"/>
  <c r="T11" i="23"/>
  <c r="N6" i="23"/>
  <c r="AC31" i="23"/>
  <c r="P30" i="23"/>
  <c r="C29" i="23"/>
  <c r="Y26" i="23"/>
  <c r="AK23" i="23"/>
  <c r="W20" i="23"/>
  <c r="S13" i="23"/>
  <c r="AJ38" i="23"/>
  <c r="AC37" i="23"/>
  <c r="Q36" i="23"/>
  <c r="U35" i="23"/>
  <c r="S34" i="23"/>
  <c r="M33" i="23"/>
  <c r="L32" i="23"/>
  <c r="AJ30" i="23"/>
  <c r="AG28" i="23"/>
  <c r="M27" i="23"/>
  <c r="AB25" i="23"/>
  <c r="AC22" i="23"/>
  <c r="C19" i="23"/>
  <c r="V7" i="23"/>
  <c r="AA39" i="23"/>
  <c r="AI38" i="23"/>
  <c r="G38" i="23"/>
  <c r="AF36" i="23"/>
  <c r="T35" i="23"/>
  <c r="O34" i="23"/>
  <c r="L33" i="23"/>
  <c r="H32" i="23"/>
  <c r="AI30" i="23"/>
  <c r="K30" i="23"/>
  <c r="AF28" i="23"/>
  <c r="C28" i="23"/>
  <c r="S26" i="23"/>
  <c r="Y25" i="23"/>
  <c r="AA23" i="23"/>
  <c r="W21" i="23"/>
  <c r="L12" i="23"/>
  <c r="AK39" i="23"/>
  <c r="X39" i="23"/>
  <c r="I39" i="23"/>
  <c r="AE38" i="23"/>
  <c r="Q38" i="23"/>
  <c r="C38" i="23"/>
  <c r="X37" i="23"/>
  <c r="H37" i="23"/>
  <c r="AB36" i="23"/>
  <c r="K36" i="23"/>
  <c r="AF35" i="23"/>
  <c r="M35" i="23"/>
  <c r="AE34" i="23"/>
  <c r="I34" i="23"/>
  <c r="Y33" i="23"/>
  <c r="H33" i="23"/>
  <c r="X32" i="23"/>
  <c r="E32" i="23"/>
  <c r="Q31" i="23"/>
  <c r="AC30" i="23"/>
  <c r="D30" i="23"/>
  <c r="P29" i="23"/>
  <c r="X28" i="23"/>
  <c r="AF27" i="23"/>
  <c r="D27" i="23"/>
  <c r="K26" i="23"/>
  <c r="S25" i="23"/>
  <c r="U24" i="23"/>
  <c r="Q23" i="23"/>
  <c r="O22" i="23"/>
  <c r="N21" i="23"/>
  <c r="AL19" i="23"/>
  <c r="R18" i="23"/>
  <c r="O15" i="23"/>
  <c r="E11" i="23"/>
  <c r="X5" i="23"/>
  <c r="P35" i="23"/>
  <c r="D35" i="23"/>
  <c r="AB34" i="23"/>
  <c r="P34" i="23"/>
  <c r="D34" i="23"/>
  <c r="AB33" i="23"/>
  <c r="O33" i="23"/>
  <c r="C33" i="23"/>
  <c r="AA32" i="23"/>
  <c r="O32" i="23"/>
  <c r="C32" i="23"/>
  <c r="AA31" i="23"/>
  <c r="O31" i="23"/>
  <c r="AK30" i="23"/>
  <c r="Y30" i="23"/>
  <c r="M30" i="23"/>
  <c r="AK29" i="23"/>
  <c r="Y29" i="23"/>
  <c r="M29" i="23"/>
  <c r="AI28" i="23"/>
  <c r="U28" i="23"/>
  <c r="G28" i="23"/>
  <c r="AB27" i="23"/>
  <c r="O27" i="23"/>
  <c r="AJ26" i="23"/>
  <c r="U26" i="23"/>
  <c r="H26" i="23"/>
  <c r="AC25" i="23"/>
  <c r="O25" i="23"/>
  <c r="AH24" i="23"/>
  <c r="O24" i="23"/>
  <c r="AE23" i="23"/>
  <c r="N23" i="23"/>
  <c r="AD22" i="23"/>
  <c r="J22" i="23"/>
  <c r="AC21" i="23"/>
  <c r="I21" i="23"/>
  <c r="Z20" i="23"/>
  <c r="G20" i="23"/>
  <c r="Y19" i="23"/>
  <c r="E19" i="23"/>
  <c r="W18" i="23"/>
  <c r="AC17" i="23"/>
  <c r="AC16" i="23"/>
  <c r="AG15" i="23"/>
  <c r="AI14" i="23"/>
  <c r="C14" i="23"/>
  <c r="AG12" i="23"/>
  <c r="U11" i="23"/>
  <c r="N10" i="23"/>
  <c r="F9" i="23"/>
  <c r="AJ7" i="23"/>
  <c r="P6" i="23"/>
  <c r="AF4" i="23"/>
  <c r="O18" i="23"/>
  <c r="W17" i="23"/>
  <c r="V16" i="23"/>
  <c r="V15" i="23"/>
  <c r="Z14" i="23"/>
  <c r="AC13" i="23"/>
  <c r="Z12" i="23"/>
  <c r="L11" i="23"/>
  <c r="AJ9" i="23"/>
  <c r="AC8" i="23"/>
  <c r="U7" i="23"/>
  <c r="AL5" i="23"/>
  <c r="Q4" i="23"/>
  <c r="AB39" i="23"/>
  <c r="Q39" i="23"/>
  <c r="G39" i="23"/>
  <c r="AF38" i="23"/>
  <c r="U38" i="23"/>
  <c r="K38" i="23"/>
  <c r="AJ37" i="23"/>
  <c r="Y37" i="23"/>
  <c r="M37" i="23"/>
  <c r="AK36" i="23"/>
  <c r="X36" i="23"/>
  <c r="L36" i="23"/>
  <c r="AJ35" i="23"/>
  <c r="X35" i="23"/>
  <c r="L35" i="23"/>
  <c r="AJ34" i="23"/>
  <c r="X34" i="23"/>
  <c r="K34" i="23"/>
  <c r="AI33" i="23"/>
  <c r="W33" i="23"/>
  <c r="K33" i="23"/>
  <c r="AI32" i="23"/>
  <c r="W32" i="23"/>
  <c r="K32" i="23"/>
  <c r="AG31" i="23"/>
  <c r="U31" i="23"/>
  <c r="I31" i="23"/>
  <c r="AG30" i="23"/>
  <c r="U30" i="23"/>
  <c r="I30" i="23"/>
  <c r="AG29" i="23"/>
  <c r="T29" i="23"/>
  <c r="H29" i="23"/>
  <c r="AE28" i="23"/>
  <c r="P28" i="23"/>
  <c r="AK27" i="23"/>
  <c r="X27" i="23"/>
  <c r="I27" i="23"/>
  <c r="AE26" i="23"/>
  <c r="Q26" i="23"/>
  <c r="C26" i="23"/>
  <c r="X25" i="23"/>
  <c r="K25" i="23"/>
  <c r="AA24" i="23"/>
  <c r="G24" i="23"/>
  <c r="Z23" i="23"/>
  <c r="F23" i="23"/>
  <c r="W22" i="23"/>
  <c r="E22" i="23"/>
  <c r="V21" i="23"/>
  <c r="AL20" i="23"/>
  <c r="U20" i="23"/>
  <c r="AK19" i="23"/>
  <c r="Q19" i="23"/>
  <c r="AI18" i="23"/>
  <c r="M18" i="23"/>
  <c r="N17" i="23"/>
  <c r="R16" i="23"/>
  <c r="U15" i="23"/>
  <c r="Y14" i="23"/>
  <c r="W13" i="23"/>
  <c r="M12" i="23"/>
  <c r="F11" i="23"/>
  <c r="AH9" i="23"/>
  <c r="AB8" i="23"/>
  <c r="N7" i="23"/>
  <c r="AJ5" i="23"/>
  <c r="E4" i="23"/>
  <c r="J4" i="23"/>
  <c r="AL4" i="23"/>
  <c r="AD5" i="23"/>
  <c r="X6" i="23"/>
  <c r="P7" i="23"/>
  <c r="H8" i="23"/>
  <c r="AK8" i="23"/>
  <c r="AC9" i="23"/>
  <c r="U10" i="23"/>
  <c r="N11" i="23"/>
  <c r="F12" i="23"/>
  <c r="AH12" i="23"/>
  <c r="Y13" i="23"/>
  <c r="J14" i="23"/>
  <c r="AE14" i="23"/>
  <c r="Q15" i="23"/>
  <c r="AL15" i="23"/>
  <c r="W16" i="23"/>
  <c r="I17" i="23"/>
  <c r="AD17" i="23"/>
  <c r="N18" i="23"/>
  <c r="AC18" i="23"/>
  <c r="F19" i="23"/>
  <c r="U19" i="23"/>
  <c r="AI19" i="23"/>
  <c r="M20" i="23"/>
  <c r="AA20" i="23"/>
  <c r="F21" i="23"/>
  <c r="S21" i="23"/>
  <c r="AH21" i="23"/>
  <c r="M22" i="23"/>
  <c r="Z22" i="23"/>
  <c r="E23" i="23"/>
  <c r="S23" i="23"/>
  <c r="AG23" i="23"/>
  <c r="K24" i="23"/>
  <c r="Z24" i="23"/>
  <c r="C25" i="23"/>
  <c r="P25" i="23"/>
  <c r="AA25" i="23"/>
  <c r="AK25" i="23"/>
  <c r="L26" i="23"/>
  <c r="W26" i="23"/>
  <c r="AG26" i="23"/>
  <c r="H27" i="23"/>
  <c r="S27" i="23"/>
  <c r="AC27" i="23"/>
  <c r="D28" i="23"/>
  <c r="O28" i="23"/>
  <c r="Y28" i="23"/>
  <c r="AJ28" i="23"/>
  <c r="K29" i="23"/>
  <c r="U29" i="23"/>
  <c r="AF29" i="23"/>
  <c r="G30" i="23"/>
  <c r="Q30" i="23"/>
  <c r="AB30" i="23"/>
  <c r="C31" i="23"/>
  <c r="M31" i="23"/>
  <c r="X31" i="23"/>
  <c r="AI31" i="23"/>
  <c r="I32" i="23"/>
  <c r="T32" i="23"/>
  <c r="AE32" i="23"/>
  <c r="E33" i="23"/>
  <c r="P33" i="23"/>
  <c r="AA33" i="23"/>
  <c r="AK33" i="23"/>
  <c r="L34" i="23"/>
  <c r="W34" i="23"/>
  <c r="AG34" i="23"/>
  <c r="H35" i="23"/>
  <c r="S35" i="23"/>
  <c r="AC35" i="23"/>
  <c r="D36" i="23"/>
  <c r="O36" i="23"/>
  <c r="Y36" i="23"/>
  <c r="AJ36" i="23"/>
  <c r="K37" i="23"/>
  <c r="U37" i="23"/>
  <c r="V4" i="23"/>
  <c r="N5" i="23"/>
  <c r="H6" i="23"/>
  <c r="AJ6" i="23"/>
  <c r="AB7" i="23"/>
  <c r="U8" i="23"/>
  <c r="M9" i="23"/>
  <c r="E10" i="23"/>
  <c r="AH10" i="23"/>
  <c r="Z11" i="23"/>
  <c r="R12" i="23"/>
  <c r="L13" i="23"/>
  <c r="AH13" i="23"/>
  <c r="S14" i="23"/>
  <c r="E15" i="23"/>
  <c r="Z15" i="23"/>
  <c r="K16" i="23"/>
  <c r="AG16" i="23"/>
  <c r="R17" i="23"/>
  <c r="C18" i="23"/>
  <c r="S18" i="23"/>
  <c r="AH18" i="23"/>
  <c r="K19" i="23"/>
  <c r="Z19" i="23"/>
  <c r="E20" i="23"/>
  <c r="R20" i="23"/>
  <c r="AG20" i="23"/>
  <c r="K21" i="23"/>
  <c r="Y21" i="23"/>
  <c r="C22" i="23"/>
  <c r="R22" i="23"/>
  <c r="AE22" i="23"/>
  <c r="J23" i="23"/>
  <c r="Y23" i="23"/>
  <c r="AL23" i="23"/>
  <c r="Q24" i="23"/>
  <c r="AE24" i="23"/>
  <c r="I25" i="23"/>
  <c r="T25" i="23"/>
  <c r="AE25" i="23"/>
  <c r="E26" i="23"/>
  <c r="P26" i="23"/>
  <c r="AA26" i="23"/>
  <c r="AK26" i="23"/>
  <c r="L27" i="23"/>
  <c r="W27" i="23"/>
  <c r="AG27" i="23"/>
  <c r="H28" i="23"/>
  <c r="S28" i="23"/>
  <c r="AC28" i="23"/>
  <c r="D29" i="23"/>
  <c r="X4" i="23"/>
  <c r="Q5" i="23"/>
  <c r="I6" i="23"/>
  <c r="AK6" i="23"/>
  <c r="AD7" i="23"/>
  <c r="V8" i="23"/>
  <c r="N9" i="23"/>
  <c r="H10" i="23"/>
  <c r="AJ10" i="23"/>
  <c r="AB11" i="23"/>
  <c r="U12" i="23"/>
  <c r="M13" i="23"/>
  <c r="AI13" i="23"/>
  <c r="U14" i="23"/>
  <c r="F15" i="23"/>
  <c r="AA15" i="23"/>
  <c r="M16" i="23"/>
  <c r="AH16" i="23"/>
  <c r="S17" i="23"/>
  <c r="E18" i="23"/>
  <c r="U18" i="23"/>
  <c r="H4" i="23"/>
  <c r="AK4" i="23"/>
  <c r="AC5" i="23"/>
  <c r="U6" i="23"/>
  <c r="AE31" i="23"/>
  <c r="S31" i="23"/>
  <c r="G31" i="23"/>
  <c r="AE30" i="23"/>
  <c r="S30" i="23"/>
  <c r="E30" i="23"/>
  <c r="AC29" i="23"/>
  <c r="Q29" i="23"/>
  <c r="E29" i="23"/>
  <c r="AA28" i="23"/>
  <c r="L28" i="23"/>
  <c r="AI27" i="23"/>
  <c r="T27" i="23"/>
  <c r="E27" i="23"/>
  <c r="AB26" i="23"/>
  <c r="M26" i="23"/>
  <c r="AI25" i="23"/>
  <c r="U25" i="23"/>
  <c r="F25" i="23"/>
  <c r="V24" i="23"/>
  <c r="E24" i="23"/>
  <c r="U23" i="23"/>
  <c r="AK22" i="23"/>
  <c r="S22" i="23"/>
  <c r="AI21" i="23"/>
  <c r="Q21" i="23"/>
  <c r="AH20" i="23"/>
  <c r="O20" i="23"/>
  <c r="AE19" i="23"/>
  <c r="N19" i="23"/>
  <c r="AD18" i="23"/>
  <c r="I18" i="23"/>
  <c r="G17" i="23"/>
  <c r="G16" i="23"/>
  <c r="K15" i="23"/>
  <c r="N14" i="23"/>
  <c r="R13" i="23"/>
  <c r="E12" i="23"/>
  <c r="AC10" i="23"/>
  <c r="V9" i="23"/>
  <c r="M8" i="23"/>
  <c r="F7" i="23"/>
  <c r="V5" i="23"/>
  <c r="F13" i="23"/>
  <c r="T9" i="23"/>
  <c r="AD6" i="23"/>
  <c r="I5" i="23"/>
  <c r="AE20" i="23"/>
  <c r="K20" i="23"/>
  <c r="AD19" i="23"/>
  <c r="J19" i="23"/>
  <c r="Z18" i="23"/>
  <c r="C17" i="23"/>
  <c r="F16" i="23"/>
  <c r="J15" i="23"/>
  <c r="I14" i="23"/>
  <c r="AJ11" i="23"/>
  <c r="Z10" i="23"/>
  <c r="F8" i="23"/>
  <c r="AG39" i="23"/>
  <c r="W39" i="23"/>
  <c r="L39" i="23"/>
  <c r="AK38" i="23"/>
  <c r="AA38" i="23"/>
  <c r="P38" i="23"/>
  <c r="E38" i="23"/>
  <c r="AE37" i="23"/>
  <c r="S37" i="23"/>
  <c r="G37" i="23"/>
  <c r="AE36" i="23"/>
  <c r="S36" i="23"/>
  <c r="G36" i="23"/>
  <c r="AE35" i="23"/>
  <c r="Q35" i="23"/>
  <c r="E35" i="23"/>
  <c r="AC34" i="23"/>
  <c r="Q34" i="23"/>
  <c r="E34" i="23"/>
  <c r="AC33" i="23"/>
  <c r="Q33" i="23"/>
  <c r="D33" i="23"/>
  <c r="AB32" i="23"/>
  <c r="P32" i="23"/>
  <c r="D32" i="23"/>
  <c r="AB31" i="23"/>
  <c r="P31" i="23"/>
  <c r="D31" i="23"/>
  <c r="AA30" i="23"/>
  <c r="O30" i="23"/>
  <c r="C30" i="23"/>
  <c r="AA29" i="23"/>
  <c r="O29" i="23"/>
  <c r="AK28" i="23"/>
  <c r="W28" i="23"/>
  <c r="I28" i="23"/>
  <c r="AE27" i="23"/>
  <c r="P27" i="23"/>
  <c r="C27" i="23"/>
  <c r="X26" i="23"/>
  <c r="I26" i="23"/>
  <c r="AF25" i="23"/>
  <c r="Q25" i="23"/>
  <c r="AK24" i="23"/>
  <c r="R24" i="23"/>
  <c r="AI23" i="23"/>
  <c r="O23" i="23"/>
  <c r="AH22" i="23"/>
  <c r="N22" i="23"/>
  <c r="AD21" i="23"/>
  <c r="M21" i="23"/>
  <c r="AC20" i="23"/>
  <c r="J20" i="23"/>
  <c r="AA19" i="23"/>
  <c r="I19" i="23"/>
  <c r="Y18" i="23"/>
  <c r="AH17" i="23"/>
  <c r="AL16" i="23"/>
  <c r="AK15" i="23"/>
  <c r="AK14" i="23"/>
  <c r="E14" i="23"/>
  <c r="D13" i="23"/>
  <c r="AG11" i="23"/>
  <c r="T10" i="23"/>
  <c r="H9" i="23"/>
  <c r="AK7" i="23"/>
  <c r="AC6" i="23"/>
  <c r="H5" i="23"/>
  <c r="G18" i="23"/>
  <c r="AL17" i="23"/>
  <c r="AG17" i="23"/>
  <c r="AA17" i="23"/>
  <c r="V17" i="23"/>
  <c r="Q17" i="23"/>
  <c r="K17" i="23"/>
  <c r="F17" i="23"/>
  <c r="AK16" i="23"/>
  <c r="AE16" i="23"/>
  <c r="Z16" i="23"/>
  <c r="U16" i="23"/>
  <c r="O16" i="23"/>
  <c r="J16" i="23"/>
  <c r="E16" i="23"/>
  <c r="AI15" i="23"/>
  <c r="AD15" i="23"/>
  <c r="Y15" i="23"/>
  <c r="S15" i="23"/>
  <c r="N15" i="23"/>
  <c r="I15" i="23"/>
  <c r="C15" i="23"/>
  <c r="AH14" i="23"/>
  <c r="AC14" i="23"/>
  <c r="W14" i="23"/>
  <c r="R14" i="23"/>
  <c r="M14" i="23"/>
  <c r="G14" i="23"/>
  <c r="AL13" i="23"/>
  <c r="AG13" i="23"/>
  <c r="AA13" i="23"/>
  <c r="V13" i="23"/>
  <c r="Q13" i="23"/>
  <c r="I13" i="23"/>
  <c r="AL12" i="23"/>
  <c r="AF12" i="23"/>
  <c r="X12" i="23"/>
  <c r="Q12" i="23"/>
  <c r="J12" i="23"/>
  <c r="AL11" i="23"/>
  <c r="AF11" i="23"/>
  <c r="Y11" i="23"/>
  <c r="Q11" i="23"/>
  <c r="J11" i="23"/>
  <c r="D11" i="23"/>
  <c r="AF10" i="23"/>
  <c r="Y10" i="23"/>
  <c r="R10" i="23"/>
  <c r="J10" i="23"/>
  <c r="D10" i="23"/>
  <c r="AG9" i="23"/>
  <c r="Y9" i="23"/>
  <c r="R9" i="23"/>
  <c r="L9" i="23"/>
  <c r="D9" i="23"/>
  <c r="AG8" i="23"/>
  <c r="Z8" i="23"/>
  <c r="R8" i="23"/>
  <c r="L8" i="23"/>
  <c r="E8" i="23"/>
  <c r="AG7" i="23"/>
  <c r="Z7" i="23"/>
  <c r="T7" i="23"/>
  <c r="L7" i="23"/>
  <c r="E7" i="23"/>
  <c r="AH6" i="23"/>
  <c r="Z6" i="23"/>
  <c r="T6" i="23"/>
  <c r="M6" i="23"/>
  <c r="E6" i="23"/>
  <c r="AH5" i="23"/>
  <c r="AB5" i="23"/>
  <c r="T5" i="23"/>
  <c r="M5" i="23"/>
  <c r="F5" i="23"/>
  <c r="AH4" i="23"/>
  <c r="AB4" i="23"/>
  <c r="U4" i="23"/>
  <c r="M4" i="23"/>
  <c r="F4" i="23"/>
  <c r="AL39" i="23"/>
  <c r="AH39" i="23"/>
  <c r="AD39" i="23"/>
  <c r="Z39" i="23"/>
  <c r="V39" i="23"/>
  <c r="R39" i="23"/>
  <c r="N39" i="23"/>
  <c r="J39" i="23"/>
  <c r="F39" i="23"/>
  <c r="AL38" i="23"/>
  <c r="AH38" i="23"/>
  <c r="AD38" i="23"/>
  <c r="Z38" i="23"/>
  <c r="V38" i="23"/>
  <c r="R38" i="23"/>
  <c r="N38" i="23"/>
  <c r="J38" i="23"/>
  <c r="F38" i="23"/>
  <c r="AL37" i="23"/>
  <c r="AH37" i="23"/>
  <c r="AD37" i="23"/>
  <c r="Z37" i="23"/>
  <c r="V37" i="23"/>
  <c r="R37" i="23"/>
  <c r="N37" i="23"/>
  <c r="J37" i="23"/>
  <c r="F37" i="23"/>
  <c r="AL36" i="23"/>
  <c r="AH36" i="23"/>
  <c r="AD36" i="23"/>
  <c r="Z36" i="23"/>
  <c r="V36" i="23"/>
  <c r="R36" i="23"/>
  <c r="N36" i="23"/>
  <c r="J36" i="23"/>
  <c r="F36" i="23"/>
  <c r="AL35" i="23"/>
  <c r="AH35" i="23"/>
  <c r="AD35" i="23"/>
  <c r="Z35" i="23"/>
  <c r="V35" i="23"/>
  <c r="R35" i="23"/>
  <c r="N35" i="23"/>
  <c r="J35" i="23"/>
  <c r="F35" i="23"/>
  <c r="AL34" i="23"/>
  <c r="AH34" i="23"/>
  <c r="AD34" i="23"/>
  <c r="Z34" i="23"/>
  <c r="V34" i="23"/>
  <c r="R34" i="23"/>
  <c r="N34" i="23"/>
  <c r="J34" i="23"/>
  <c r="F34" i="23"/>
  <c r="AL33" i="23"/>
  <c r="AH33" i="23"/>
  <c r="AD33" i="23"/>
  <c r="Z33" i="23"/>
  <c r="V33" i="23"/>
  <c r="R33" i="23"/>
  <c r="N33" i="23"/>
  <c r="J33" i="23"/>
  <c r="F33" i="23"/>
  <c r="AL32" i="23"/>
  <c r="AH32" i="23"/>
  <c r="AD32" i="23"/>
  <c r="Z32" i="23"/>
  <c r="V32" i="23"/>
  <c r="R32" i="23"/>
  <c r="N32" i="23"/>
  <c r="J32" i="23"/>
  <c r="F32" i="23"/>
  <c r="AL31" i="23"/>
  <c r="AH31" i="23"/>
  <c r="AD31" i="23"/>
  <c r="Z31" i="23"/>
  <c r="V31" i="23"/>
  <c r="R31" i="23"/>
  <c r="N31" i="23"/>
  <c r="J31" i="23"/>
  <c r="F31" i="23"/>
  <c r="AL30" i="23"/>
  <c r="AH30" i="23"/>
  <c r="AD30" i="23"/>
  <c r="Z30" i="23"/>
  <c r="V30" i="23"/>
  <c r="R30" i="23"/>
  <c r="N30" i="23"/>
  <c r="J30" i="23"/>
  <c r="F30" i="23"/>
  <c r="AL29" i="23"/>
  <c r="AH29" i="23"/>
  <c r="AD29" i="23"/>
  <c r="Z29" i="23"/>
  <c r="V29" i="23"/>
  <c r="R29" i="23"/>
  <c r="N29" i="23"/>
  <c r="J29" i="23"/>
  <c r="F29" i="23"/>
  <c r="AL28" i="23"/>
  <c r="AH28" i="23"/>
  <c r="AD28" i="23"/>
  <c r="Z28" i="23"/>
  <c r="V28" i="23"/>
  <c r="R28" i="23"/>
  <c r="N28" i="23"/>
  <c r="J28" i="23"/>
  <c r="F28" i="23"/>
  <c r="AL27" i="23"/>
  <c r="AH27" i="23"/>
  <c r="AD27" i="23"/>
  <c r="Z27" i="23"/>
  <c r="V27" i="23"/>
  <c r="R27" i="23"/>
  <c r="N27" i="23"/>
  <c r="J27" i="23"/>
  <c r="F27" i="23"/>
  <c r="AL26" i="23"/>
  <c r="AH26" i="23"/>
  <c r="AD26" i="23"/>
  <c r="Z26" i="23"/>
  <c r="V26" i="23"/>
  <c r="R26" i="23"/>
  <c r="N26" i="23"/>
  <c r="J26" i="23"/>
  <c r="F26" i="23"/>
  <c r="AL25" i="23"/>
  <c r="AH25" i="23"/>
  <c r="AD25" i="23"/>
  <c r="Z25" i="23"/>
  <c r="V25" i="23"/>
  <c r="R25" i="23"/>
  <c r="N25" i="23"/>
  <c r="J25" i="23"/>
  <c r="E25" i="23"/>
  <c r="AI24" i="23"/>
  <c r="AD24" i="23"/>
  <c r="Y24" i="23"/>
  <c r="S24" i="23"/>
  <c r="N24" i="23"/>
  <c r="I24" i="23"/>
  <c r="C24" i="23"/>
  <c r="AH23" i="23"/>
  <c r="AC23" i="23"/>
  <c r="W23" i="23"/>
  <c r="R23" i="23"/>
  <c r="M23" i="23"/>
  <c r="G23" i="23"/>
  <c r="AL22" i="23"/>
  <c r="AG22" i="23"/>
  <c r="AA22" i="23"/>
  <c r="V22" i="23"/>
  <c r="Q22" i="23"/>
  <c r="K22" i="23"/>
  <c r="F22" i="23"/>
  <c r="AK21" i="23"/>
  <c r="AE21" i="23"/>
  <c r="Z21" i="23"/>
  <c r="U21" i="23"/>
  <c r="O21" i="23"/>
  <c r="J21" i="23"/>
  <c r="E21" i="23"/>
  <c r="AI20" i="23"/>
  <c r="AD20" i="23"/>
  <c r="Y20" i="23"/>
  <c r="S20" i="23"/>
  <c r="N20" i="23"/>
  <c r="I20" i="23"/>
  <c r="C20" i="23"/>
  <c r="AH19" i="23"/>
  <c r="AC19" i="23"/>
  <c r="W19" i="23"/>
  <c r="R19" i="23"/>
  <c r="M19" i="23"/>
  <c r="G19" i="23"/>
  <c r="AL18" i="23"/>
  <c r="AG18" i="23"/>
  <c r="AA18" i="23"/>
  <c r="V18" i="23"/>
  <c r="Q18" i="23"/>
  <c r="K18" i="23"/>
  <c r="F18" i="23"/>
  <c r="AK17" i="23"/>
  <c r="AE17" i="23"/>
  <c r="Z17" i="23"/>
  <c r="U17" i="23"/>
  <c r="O17" i="23"/>
  <c r="J17" i="23"/>
  <c r="E17" i="23"/>
  <c r="AI16" i="23"/>
  <c r="AD16" i="23"/>
  <c r="Y16" i="23"/>
  <c r="S16" i="23"/>
  <c r="N16" i="23"/>
  <c r="I16" i="23"/>
  <c r="C16" i="23"/>
  <c r="AH15" i="23"/>
  <c r="AC15" i="23"/>
  <c r="W15" i="23"/>
  <c r="R15" i="23"/>
  <c r="M15" i="23"/>
  <c r="G15" i="23"/>
  <c r="AL14" i="23"/>
  <c r="AG14" i="23"/>
  <c r="AA14" i="23"/>
  <c r="V14" i="23"/>
  <c r="Q14" i="23"/>
  <c r="K14" i="23"/>
  <c r="F14" i="23"/>
  <c r="AK13" i="23"/>
  <c r="AE13" i="23"/>
  <c r="Z13" i="23"/>
  <c r="U13" i="23"/>
  <c r="N13" i="23"/>
  <c r="H13" i="23"/>
  <c r="AK12" i="23"/>
  <c r="AC12" i="23"/>
  <c r="V12" i="23"/>
  <c r="P12" i="23"/>
  <c r="H12" i="23"/>
  <c r="AK11" i="23"/>
  <c r="AD11" i="23"/>
  <c r="V11" i="23"/>
  <c r="P11" i="23"/>
  <c r="I11" i="23"/>
  <c r="AK10" i="23"/>
  <c r="AD10" i="23"/>
  <c r="X10" i="23"/>
  <c r="P10" i="23"/>
  <c r="I10" i="23"/>
  <c r="AL9" i="23"/>
  <c r="AD9" i="23"/>
  <c r="X9" i="23"/>
  <c r="Q9" i="23"/>
  <c r="I9" i="23"/>
  <c r="AL8" i="23"/>
  <c r="AF8" i="23"/>
  <c r="X8" i="23"/>
  <c r="Q8" i="23"/>
  <c r="J8" i="23"/>
  <c r="AL7" i="23"/>
  <c r="AF7" i="23"/>
  <c r="Y7" i="23"/>
  <c r="Q7" i="23"/>
  <c r="J7" i="23"/>
  <c r="D7" i="23"/>
  <c r="AF6" i="23"/>
  <c r="Y6" i="23"/>
  <c r="R6" i="23"/>
  <c r="J6" i="23"/>
  <c r="D6" i="23"/>
  <c r="AG5" i="23"/>
  <c r="Y5" i="23"/>
  <c r="R5" i="23"/>
  <c r="L5" i="23"/>
  <c r="D5" i="23"/>
  <c r="AG4" i="23"/>
  <c r="Z4" i="23"/>
  <c r="R4" i="23"/>
  <c r="L4" i="23"/>
  <c r="C4" i="23"/>
  <c r="G4" i="23"/>
  <c r="K4" i="23"/>
  <c r="O4" i="23"/>
  <c r="S4" i="23"/>
  <c r="W4" i="23"/>
  <c r="AA4" i="23"/>
  <c r="AE4" i="23"/>
  <c r="AI4" i="23"/>
  <c r="C5" i="23"/>
  <c r="G5" i="23"/>
  <c r="K5" i="23"/>
  <c r="O5" i="23"/>
  <c r="S5" i="23"/>
  <c r="W5" i="23"/>
  <c r="AA5" i="23"/>
  <c r="AE5" i="23"/>
  <c r="AI5" i="23"/>
  <c r="C6" i="23"/>
  <c r="G6" i="23"/>
  <c r="K6" i="23"/>
  <c r="O6" i="23"/>
  <c r="S6" i="23"/>
  <c r="W6" i="23"/>
  <c r="AA6" i="23"/>
  <c r="AE6" i="23"/>
  <c r="AI6" i="23"/>
  <c r="C7" i="23"/>
  <c r="G7" i="23"/>
  <c r="K7" i="23"/>
  <c r="O7" i="23"/>
  <c r="S7" i="23"/>
  <c r="W7" i="23"/>
  <c r="AA7" i="23"/>
  <c r="AE7" i="23"/>
  <c r="AI7" i="23"/>
  <c r="C8" i="23"/>
  <c r="G8" i="23"/>
  <c r="K8" i="23"/>
  <c r="O8" i="23"/>
  <c r="S8" i="23"/>
  <c r="W8" i="23"/>
  <c r="AA8" i="23"/>
  <c r="AE8" i="23"/>
  <c r="AI8" i="23"/>
  <c r="C9" i="23"/>
  <c r="G9" i="23"/>
  <c r="K9" i="23"/>
  <c r="O9" i="23"/>
  <c r="S9" i="23"/>
  <c r="W9" i="23"/>
  <c r="AA9" i="23"/>
  <c r="AE9" i="23"/>
  <c r="AI9" i="23"/>
  <c r="C10" i="23"/>
  <c r="G10" i="23"/>
  <c r="K10" i="23"/>
  <c r="O10" i="23"/>
  <c r="S10" i="23"/>
  <c r="W10" i="23"/>
  <c r="AA10" i="23"/>
  <c r="AE10" i="23"/>
  <c r="AI10" i="23"/>
  <c r="C11" i="23"/>
  <c r="G11" i="23"/>
  <c r="K11" i="23"/>
  <c r="O11" i="23"/>
  <c r="S11" i="23"/>
  <c r="W11" i="23"/>
  <c r="AA11" i="23"/>
  <c r="AE11" i="23"/>
  <c r="AI11" i="23"/>
  <c r="C12" i="23"/>
  <c r="G12" i="23"/>
  <c r="K12" i="23"/>
  <c r="O12" i="23"/>
  <c r="S12" i="23"/>
  <c r="W12" i="23"/>
  <c r="AA12" i="23"/>
  <c r="AE12" i="23"/>
  <c r="AI12" i="23"/>
  <c r="C13" i="23"/>
  <c r="G13" i="23"/>
  <c r="K13" i="23"/>
  <c r="O13" i="23"/>
  <c r="D4" i="23"/>
  <c r="I4" i="23"/>
  <c r="N4" i="23"/>
  <c r="T4" i="23"/>
  <c r="Y4" i="23"/>
  <c r="AD4" i="23"/>
  <c r="AJ4" i="23"/>
  <c r="E5" i="23"/>
  <c r="J5" i="23"/>
  <c r="P5" i="23"/>
  <c r="U5" i="23"/>
  <c r="Z5" i="23"/>
  <c r="AF5" i="23"/>
  <c r="AK5" i="23"/>
  <c r="F6" i="23"/>
  <c r="L6" i="23"/>
  <c r="Q6" i="23"/>
  <c r="V6" i="23"/>
  <c r="AB6" i="23"/>
  <c r="AG6" i="23"/>
  <c r="AL6" i="23"/>
  <c r="H7" i="23"/>
  <c r="M7" i="23"/>
  <c r="R7" i="23"/>
  <c r="X7" i="23"/>
  <c r="AC7" i="23"/>
  <c r="AH7" i="23"/>
  <c r="D8" i="23"/>
  <c r="I8" i="23"/>
  <c r="N8" i="23"/>
  <c r="T8" i="23"/>
  <c r="Y8" i="23"/>
  <c r="AD8" i="23"/>
  <c r="AJ8" i="23"/>
  <c r="E9" i="23"/>
  <c r="J9" i="23"/>
  <c r="P9" i="23"/>
  <c r="U9" i="23"/>
  <c r="Z9" i="23"/>
  <c r="AF9" i="23"/>
  <c r="AK9" i="23"/>
  <c r="F10" i="23"/>
  <c r="L10" i="23"/>
  <c r="Q10" i="23"/>
  <c r="V10" i="23"/>
  <c r="AB10" i="23"/>
  <c r="AG10" i="23"/>
  <c r="AL10" i="23"/>
  <c r="H11" i="23"/>
  <c r="M11" i="23"/>
  <c r="R11" i="23"/>
  <c r="X11" i="23"/>
  <c r="AC11" i="23"/>
  <c r="AH11" i="23"/>
  <c r="D12" i="23"/>
  <c r="I12" i="23"/>
  <c r="N12" i="23"/>
  <c r="T12" i="23"/>
  <c r="Y12" i="23"/>
  <c r="AD12" i="23"/>
  <c r="AJ12" i="23"/>
  <c r="E13" i="23"/>
  <c r="J13" i="23"/>
  <c r="P13" i="23"/>
  <c r="T13" i="23"/>
  <c r="X13" i="23"/>
  <c r="AB13" i="23"/>
  <c r="AF13" i="23"/>
  <c r="AJ13" i="23"/>
  <c r="D14" i="23"/>
  <c r="H14" i="23"/>
  <c r="L14" i="23"/>
  <c r="P14" i="23"/>
  <c r="T14" i="23"/>
  <c r="X14" i="23"/>
  <c r="AB14" i="23"/>
  <c r="AF14" i="23"/>
  <c r="AJ14" i="23"/>
  <c r="D15" i="23"/>
  <c r="H15" i="23"/>
  <c r="L15" i="23"/>
  <c r="P15" i="23"/>
  <c r="T15" i="23"/>
  <c r="X15" i="23"/>
  <c r="AB15" i="23"/>
  <c r="AF15" i="23"/>
  <c r="AJ15" i="23"/>
  <c r="D16" i="23"/>
  <c r="H16" i="23"/>
  <c r="L16" i="23"/>
  <c r="P16" i="23"/>
  <c r="T16" i="23"/>
  <c r="X16" i="23"/>
  <c r="AB16" i="23"/>
  <c r="AF16" i="23"/>
  <c r="AJ16" i="23"/>
  <c r="D17" i="23"/>
  <c r="H17" i="23"/>
  <c r="L17" i="23"/>
  <c r="P17" i="23"/>
  <c r="T17" i="23"/>
  <c r="X17" i="23"/>
  <c r="AB17" i="23"/>
  <c r="AF17" i="23"/>
  <c r="AJ17" i="23"/>
  <c r="D18" i="23"/>
  <c r="H18" i="23"/>
  <c r="L18" i="23"/>
  <c r="P18" i="23"/>
  <c r="T18" i="23"/>
  <c r="X18" i="23"/>
  <c r="AB18" i="23"/>
  <c r="AF18" i="23"/>
  <c r="AJ18" i="23"/>
  <c r="D19" i="23"/>
  <c r="H19" i="23"/>
  <c r="L19" i="23"/>
  <c r="P19" i="23"/>
  <c r="T19" i="23"/>
  <c r="X19" i="23"/>
  <c r="AB19" i="23"/>
  <c r="AF19" i="23"/>
  <c r="AJ19" i="23"/>
  <c r="D20" i="23"/>
  <c r="H20" i="23"/>
  <c r="L20" i="23"/>
  <c r="P20" i="23"/>
  <c r="T20" i="23"/>
  <c r="X20" i="23"/>
  <c r="AB20" i="23"/>
  <c r="AF20" i="23"/>
  <c r="AJ20" i="23"/>
  <c r="D21" i="23"/>
  <c r="H21" i="23"/>
  <c r="L21" i="23"/>
  <c r="P21" i="23"/>
  <c r="T21" i="23"/>
  <c r="X21" i="23"/>
  <c r="AB21" i="23"/>
  <c r="AF21" i="23"/>
  <c r="AJ21" i="23"/>
  <c r="D22" i="23"/>
  <c r="H22" i="23"/>
  <c r="L22" i="23"/>
  <c r="P22" i="23"/>
  <c r="T22" i="23"/>
  <c r="X22" i="23"/>
  <c r="AB22" i="23"/>
  <c r="AF22" i="23"/>
  <c r="AJ22" i="23"/>
  <c r="D23" i="23"/>
  <c r="H23" i="23"/>
  <c r="L23" i="23"/>
  <c r="P23" i="23"/>
  <c r="T23" i="23"/>
  <c r="X23" i="23"/>
  <c r="AB23" i="23"/>
  <c r="AF23" i="23"/>
  <c r="AJ23" i="23"/>
  <c r="D24" i="23"/>
  <c r="H24" i="23"/>
  <c r="L24" i="23"/>
  <c r="P24" i="23"/>
  <c r="T24" i="23"/>
  <c r="X24" i="23"/>
  <c r="AB24" i="23"/>
  <c r="AF24" i="23"/>
  <c r="AJ24" i="23"/>
  <c r="D25" i="23"/>
  <c r="H25" i="23"/>
  <c r="X6" i="3" l="1" a="1"/>
  <c r="L6" i="3" a="1"/>
  <c r="R6" i="3" a="1"/>
  <c r="C41" i="3"/>
  <c r="E41" i="3" s="1"/>
  <c r="C40" i="3"/>
  <c r="E40" i="3" s="1"/>
  <c r="C39" i="3"/>
  <c r="E39" i="3" s="1"/>
  <c r="C38" i="3"/>
  <c r="E38" i="3" s="1"/>
  <c r="C37" i="3"/>
  <c r="E37" i="3" s="1"/>
  <c r="C36" i="3"/>
  <c r="E36" i="3" s="1"/>
  <c r="C35" i="3"/>
  <c r="E35" i="3" s="1"/>
  <c r="C34" i="3"/>
  <c r="E34" i="3" s="1"/>
  <c r="C33" i="3"/>
  <c r="E33" i="3" s="1"/>
  <c r="C32" i="3"/>
  <c r="E32" i="3" s="1"/>
  <c r="C31" i="3"/>
  <c r="E31" i="3" s="1"/>
  <c r="C30" i="3"/>
  <c r="E30" i="3" s="1"/>
  <c r="C29" i="3"/>
  <c r="E29" i="3" s="1"/>
  <c r="C28" i="3"/>
  <c r="E28" i="3" s="1"/>
  <c r="C27" i="3"/>
  <c r="E27" i="3" s="1"/>
  <c r="C26" i="3"/>
  <c r="E26" i="3" s="1"/>
  <c r="C25" i="3"/>
  <c r="E25" i="3" s="1"/>
  <c r="C24" i="3"/>
  <c r="E24" i="3" s="1"/>
  <c r="C23" i="3"/>
  <c r="E23" i="3" s="1"/>
  <c r="C22" i="3"/>
  <c r="E22" i="3" s="1"/>
  <c r="C21" i="3"/>
  <c r="E21" i="3" s="1"/>
  <c r="C20" i="3"/>
  <c r="E20" i="3" s="1"/>
  <c r="C19" i="3"/>
  <c r="E19" i="3" s="1"/>
  <c r="C18" i="3"/>
  <c r="E18" i="3" s="1"/>
  <c r="C17" i="3"/>
  <c r="E17" i="3" s="1"/>
  <c r="C16" i="3"/>
  <c r="E16" i="3" s="1"/>
  <c r="C15" i="3"/>
  <c r="E15" i="3" s="1"/>
  <c r="C14" i="3"/>
  <c r="E14" i="3" s="1"/>
  <c r="C13" i="3"/>
  <c r="E13" i="3" s="1"/>
  <c r="C12" i="3"/>
  <c r="E12" i="3" s="1"/>
  <c r="C11" i="3"/>
  <c r="E11" i="3" s="1"/>
  <c r="C10" i="3"/>
  <c r="E10" i="3" s="1"/>
  <c r="C9" i="3"/>
  <c r="E9" i="3" s="1"/>
  <c r="C8" i="3"/>
  <c r="E8" i="3" s="1"/>
  <c r="C7" i="3"/>
  <c r="E7" i="3" s="1"/>
  <c r="C6" i="3"/>
  <c r="E6" i="3" s="1"/>
  <c r="F6" i="3" l="1" a="1"/>
  <c r="F35" i="3" s="1"/>
  <c r="R15" i="3"/>
  <c r="R33" i="3"/>
  <c r="R30" i="3"/>
  <c r="R23" i="3"/>
  <c r="R28" i="3"/>
  <c r="R27" i="3"/>
  <c r="R14" i="3"/>
  <c r="R8" i="3"/>
  <c r="R20" i="3"/>
  <c r="R22" i="3"/>
  <c r="R21" i="3"/>
  <c r="R13" i="3"/>
  <c r="R35" i="3"/>
  <c r="R34" i="3"/>
  <c r="R12" i="3"/>
  <c r="R6" i="3"/>
  <c r="R24" i="3"/>
  <c r="R37" i="3"/>
  <c r="R38" i="3"/>
  <c r="R25" i="3"/>
  <c r="R26" i="3"/>
  <c r="R29" i="3"/>
  <c r="R41" i="3"/>
  <c r="R40" i="3"/>
  <c r="R31" i="3"/>
  <c r="R39" i="3"/>
  <c r="R9" i="3"/>
  <c r="R11" i="3"/>
  <c r="R17" i="3"/>
  <c r="R19" i="3"/>
  <c r="R18" i="3"/>
  <c r="R10" i="3"/>
  <c r="R16" i="3"/>
  <c r="R36" i="3"/>
  <c r="R7" i="3"/>
  <c r="R32" i="3"/>
  <c r="L10" i="3"/>
  <c r="L17" i="3"/>
  <c r="G26" i="11" s="1"/>
  <c r="L35" i="3"/>
  <c r="G44" i="11" s="1"/>
  <c r="L22" i="3"/>
  <c r="G31" i="11" s="1"/>
  <c r="L38" i="3"/>
  <c r="G47" i="11" s="1"/>
  <c r="L23" i="3"/>
  <c r="G32" i="11" s="1"/>
  <c r="L28" i="3"/>
  <c r="G37" i="11" s="1"/>
  <c r="L13" i="3"/>
  <c r="G22" i="11" s="1"/>
  <c r="L19" i="3"/>
  <c r="G28" i="11" s="1"/>
  <c r="L26" i="3"/>
  <c r="G35" i="11" s="1"/>
  <c r="L11" i="3"/>
  <c r="L8" i="3"/>
  <c r="G17" i="11" s="1"/>
  <c r="L37" i="3"/>
  <c r="G46" i="11" s="1"/>
  <c r="L33" i="3"/>
  <c r="G42" i="11" s="1"/>
  <c r="L18" i="3"/>
  <c r="L29" i="3"/>
  <c r="L40" i="3"/>
  <c r="G49" i="11" s="1"/>
  <c r="L16" i="3"/>
  <c r="G25" i="11" s="1"/>
  <c r="L9" i="3"/>
  <c r="G18" i="11" s="1"/>
  <c r="L39" i="3"/>
  <c r="L12" i="3"/>
  <c r="G21" i="11" s="1"/>
  <c r="L15" i="3"/>
  <c r="G24" i="11" s="1"/>
  <c r="L31" i="3"/>
  <c r="L20" i="3"/>
  <c r="L36" i="3"/>
  <c r="L21" i="3"/>
  <c r="G30" i="11" s="1"/>
  <c r="L24" i="3"/>
  <c r="G33" i="11" s="1"/>
  <c r="L32" i="3"/>
  <c r="G41" i="11" s="1"/>
  <c r="L6" i="3"/>
  <c r="G15" i="11" s="1"/>
  <c r="L27" i="3"/>
  <c r="G36" i="11" s="1"/>
  <c r="L25" i="3"/>
  <c r="L30" i="3"/>
  <c r="L34" i="3"/>
  <c r="G43" i="11" s="1"/>
  <c r="L7" i="3"/>
  <c r="G16" i="11" s="1"/>
  <c r="L41" i="3"/>
  <c r="L14" i="3"/>
  <c r="G23" i="11" s="1"/>
  <c r="X34" i="3"/>
  <c r="X41" i="3"/>
  <c r="X11" i="3"/>
  <c r="X32" i="3"/>
  <c r="X13" i="3"/>
  <c r="X40" i="3"/>
  <c r="X31" i="3"/>
  <c r="X23" i="3"/>
  <c r="X39" i="3"/>
  <c r="X10" i="3"/>
  <c r="X17" i="3"/>
  <c r="X16" i="3"/>
  <c r="X12" i="3"/>
  <c r="X26" i="3"/>
  <c r="X38" i="3"/>
  <c r="X8" i="3"/>
  <c r="X9" i="3"/>
  <c r="X15" i="3"/>
  <c r="X22" i="3"/>
  <c r="X28" i="3"/>
  <c r="X7" i="3"/>
  <c r="X14" i="3"/>
  <c r="X21" i="3"/>
  <c r="X27" i="3"/>
  <c r="X33" i="3"/>
  <c r="X25" i="3"/>
  <c r="X30" i="3"/>
  <c r="X29" i="3"/>
  <c r="X35" i="3"/>
  <c r="X20" i="3"/>
  <c r="X37" i="3"/>
  <c r="X19" i="3"/>
  <c r="X18" i="3"/>
  <c r="X24" i="3"/>
  <c r="X36" i="3"/>
  <c r="X6" i="3"/>
  <c r="G34" i="11"/>
  <c r="G20" i="11"/>
  <c r="G48" i="11"/>
  <c r="G19" i="11"/>
  <c r="G39" i="11"/>
  <c r="G45" i="11"/>
  <c r="G27" i="11"/>
  <c r="G50" i="11"/>
  <c r="G40" i="11"/>
  <c r="G38" i="11"/>
  <c r="G29" i="11"/>
  <c r="D4" i="16"/>
  <c r="E47" i="7"/>
  <c r="L42" i="3" l="1"/>
  <c r="M35" i="3" s="1"/>
  <c r="H46" i="11"/>
  <c r="F9" i="3"/>
  <c r="H49" i="11"/>
  <c r="F34" i="3"/>
  <c r="F41" i="3"/>
  <c r="F33" i="3"/>
  <c r="F21" i="3"/>
  <c r="F13" i="3"/>
  <c r="I46" i="11"/>
  <c r="I30" i="11"/>
  <c r="I47" i="11"/>
  <c r="I40" i="11"/>
  <c r="H27" i="11"/>
  <c r="H50" i="11"/>
  <c r="H21" i="11"/>
  <c r="H23" i="11"/>
  <c r="F15" i="3"/>
  <c r="F29" i="3"/>
  <c r="I34" i="11"/>
  <c r="I19" i="11"/>
  <c r="H45" i="11"/>
  <c r="H31" i="11"/>
  <c r="F38" i="3"/>
  <c r="F24" i="3"/>
  <c r="I42" i="11"/>
  <c r="I48" i="11"/>
  <c r="H40" i="11"/>
  <c r="H24" i="11"/>
  <c r="F30" i="3"/>
  <c r="F12" i="3"/>
  <c r="F27" i="3"/>
  <c r="F19" i="3"/>
  <c r="I36" i="11"/>
  <c r="I17" i="11"/>
  <c r="H19" i="11"/>
  <c r="S10" i="3"/>
  <c r="H15" i="11"/>
  <c r="R42" i="3"/>
  <c r="S18" i="3" s="1"/>
  <c r="S6" i="3"/>
  <c r="H17" i="11"/>
  <c r="F10" i="3"/>
  <c r="F8" i="3"/>
  <c r="F31" i="3"/>
  <c r="F11" i="3"/>
  <c r="I44" i="11"/>
  <c r="I22" i="11"/>
  <c r="H41" i="11"/>
  <c r="H20" i="11"/>
  <c r="H34" i="11"/>
  <c r="H22" i="11"/>
  <c r="S13" i="3"/>
  <c r="H32" i="11"/>
  <c r="F22" i="3"/>
  <c r="F37" i="3"/>
  <c r="I33" i="11"/>
  <c r="I24" i="11"/>
  <c r="I50" i="11"/>
  <c r="H48" i="11"/>
  <c r="H42" i="11"/>
  <c r="F32" i="3"/>
  <c r="I27" i="11"/>
  <c r="I18" i="11"/>
  <c r="I43" i="11"/>
  <c r="H25" i="11"/>
  <c r="H33" i="11"/>
  <c r="H29" i="11"/>
  <c r="S20" i="3"/>
  <c r="F39" i="3"/>
  <c r="I28" i="11"/>
  <c r="I32" i="11"/>
  <c r="F36" i="3"/>
  <c r="F28" i="3"/>
  <c r="F16" i="3"/>
  <c r="I29" i="11"/>
  <c r="I23" i="11"/>
  <c r="I35" i="11"/>
  <c r="I49" i="11"/>
  <c r="H28" i="11"/>
  <c r="H38" i="11"/>
  <c r="H43" i="11"/>
  <c r="H36" i="11"/>
  <c r="S27" i="3"/>
  <c r="F26" i="3"/>
  <c r="F23" i="3"/>
  <c r="F6" i="3"/>
  <c r="AA6" i="3" s="1"/>
  <c r="I16" i="11"/>
  <c r="I21" i="11"/>
  <c r="H26" i="11"/>
  <c r="S17" i="3"/>
  <c r="H35" i="11"/>
  <c r="S26" i="3"/>
  <c r="H44" i="11"/>
  <c r="H37" i="11"/>
  <c r="F14" i="3"/>
  <c r="F25" i="3"/>
  <c r="F17" i="3"/>
  <c r="F40" i="3"/>
  <c r="X42" i="3"/>
  <c r="Y13" i="3" s="1"/>
  <c r="I15" i="11"/>
  <c r="I38" i="11"/>
  <c r="I37" i="11"/>
  <c r="I25" i="11"/>
  <c r="I41" i="11"/>
  <c r="F18" i="3"/>
  <c r="F20" i="3"/>
  <c r="F7" i="3"/>
  <c r="I45" i="11"/>
  <c r="I39" i="11"/>
  <c r="I31" i="11"/>
  <c r="I26" i="11"/>
  <c r="I20" i="11"/>
  <c r="H16" i="11"/>
  <c r="S7" i="3"/>
  <c r="H18" i="11"/>
  <c r="S9" i="3"/>
  <c r="H47" i="11"/>
  <c r="H30" i="11"/>
  <c r="H39" i="11"/>
  <c r="M38" i="3"/>
  <c r="M24" i="3"/>
  <c r="M11" i="3"/>
  <c r="M6" i="3"/>
  <c r="M33" i="3"/>
  <c r="S41" i="3" l="1"/>
  <c r="S24" i="3"/>
  <c r="S25" i="3"/>
  <c r="S30" i="3"/>
  <c r="S19" i="3"/>
  <c r="M27" i="3"/>
  <c r="M9" i="3"/>
  <c r="M37" i="3"/>
  <c r="M32" i="3"/>
  <c r="M10" i="3"/>
  <c r="Y16" i="3"/>
  <c r="Y18" i="3"/>
  <c r="Y33" i="3"/>
  <c r="M7" i="3"/>
  <c r="Y36" i="3"/>
  <c r="M30" i="3"/>
  <c r="M14" i="3"/>
  <c r="Y29" i="3"/>
  <c r="S16" i="3"/>
  <c r="S33" i="3"/>
  <c r="S15" i="3"/>
  <c r="Y38" i="3"/>
  <c r="Y35" i="3"/>
  <c r="M41" i="3"/>
  <c r="M42" i="3"/>
  <c r="M25" i="3"/>
  <c r="M19" i="3"/>
  <c r="M15" i="3"/>
  <c r="M21" i="3"/>
  <c r="M17" i="3"/>
  <c r="M36" i="3"/>
  <c r="M16" i="3"/>
  <c r="S21" i="3"/>
  <c r="S28" i="3"/>
  <c r="Y12" i="3"/>
  <c r="S34" i="3"/>
  <c r="Y26" i="3"/>
  <c r="Y19" i="3"/>
  <c r="S32" i="3"/>
  <c r="Y8" i="3"/>
  <c r="S22" i="3"/>
  <c r="M12" i="3"/>
  <c r="M31" i="3"/>
  <c r="M39" i="3"/>
  <c r="Y40" i="3"/>
  <c r="M22" i="3"/>
  <c r="M28" i="3"/>
  <c r="Y6" i="3"/>
  <c r="S23" i="3"/>
  <c r="S8" i="3"/>
  <c r="S31" i="3"/>
  <c r="S12" i="3"/>
  <c r="Y10" i="3"/>
  <c r="M13" i="3"/>
  <c r="Y24" i="3"/>
  <c r="G51" i="11"/>
  <c r="M20" i="3"/>
  <c r="M26" i="3"/>
  <c r="M23" i="3"/>
  <c r="M18" i="3"/>
  <c r="M8" i="3"/>
  <c r="M40" i="3"/>
  <c r="M34" i="3"/>
  <c r="M29" i="3"/>
  <c r="S38" i="3"/>
  <c r="Y22" i="3"/>
  <c r="Y32" i="3"/>
  <c r="S35" i="3"/>
  <c r="S29" i="3"/>
  <c r="Y9" i="3"/>
  <c r="Y41" i="3"/>
  <c r="Y25" i="3"/>
  <c r="Y21" i="3"/>
  <c r="Y30" i="3"/>
  <c r="Y7" i="3"/>
  <c r="Y23" i="3"/>
  <c r="Y15" i="3"/>
  <c r="S40" i="3"/>
  <c r="Y42" i="3"/>
  <c r="I51" i="11"/>
  <c r="Y14" i="3"/>
  <c r="Y27" i="3"/>
  <c r="Y37" i="3"/>
  <c r="Y28" i="3"/>
  <c r="Y20" i="3"/>
  <c r="Y34" i="3"/>
  <c r="S42" i="3"/>
  <c r="H51" i="11"/>
  <c r="Y39" i="3"/>
  <c r="S36" i="3"/>
  <c r="S14" i="3"/>
  <c r="Y31" i="3"/>
  <c r="S37" i="3"/>
  <c r="Y11" i="3"/>
  <c r="Y17" i="3"/>
  <c r="S39" i="3"/>
  <c r="S11" i="3"/>
  <c r="AE6" i="3"/>
  <c r="AA22" i="3"/>
  <c r="F31" i="11"/>
  <c r="AA21" i="3"/>
  <c r="F30" i="11"/>
  <c r="AA12" i="3"/>
  <c r="F21" i="11"/>
  <c r="AA17" i="3"/>
  <c r="F26" i="11"/>
  <c r="AA11" i="3"/>
  <c r="F20" i="11"/>
  <c r="AA32" i="3"/>
  <c r="F41" i="11"/>
  <c r="AA20" i="3"/>
  <c r="F29" i="11"/>
  <c r="AA37" i="3"/>
  <c r="F46" i="11"/>
  <c r="AA28" i="3"/>
  <c r="F37" i="11"/>
  <c r="AA38" i="3"/>
  <c r="F47" i="11"/>
  <c r="AA10" i="3"/>
  <c r="F19" i="11"/>
  <c r="AA27" i="3"/>
  <c r="F36" i="11"/>
  <c r="AA18" i="3"/>
  <c r="F27" i="11"/>
  <c r="AA7" i="3"/>
  <c r="F16" i="11"/>
  <c r="AA31" i="3"/>
  <c r="F40" i="11"/>
  <c r="AA35" i="3"/>
  <c r="F44" i="11"/>
  <c r="AA23" i="3"/>
  <c r="F32" i="11"/>
  <c r="AA14" i="3"/>
  <c r="F23" i="11"/>
  <c r="AA15" i="3"/>
  <c r="F24" i="11"/>
  <c r="AA36" i="3"/>
  <c r="F45" i="11"/>
  <c r="AA8" i="3"/>
  <c r="F17" i="11"/>
  <c r="AA9" i="3"/>
  <c r="F18" i="11"/>
  <c r="AA34" i="3"/>
  <c r="F43" i="11"/>
  <c r="AA26" i="3"/>
  <c r="F35" i="11"/>
  <c r="F15" i="11"/>
  <c r="AA41" i="3"/>
  <c r="F50" i="11"/>
  <c r="AA24" i="3"/>
  <c r="F33" i="11"/>
  <c r="AA29" i="3"/>
  <c r="F38" i="11"/>
  <c r="AA33" i="3"/>
  <c r="J42" i="11" s="1"/>
  <c r="F42" i="11"/>
  <c r="AA39" i="3"/>
  <c r="F48" i="11"/>
  <c r="AA30" i="3"/>
  <c r="F39" i="11"/>
  <c r="AA13" i="3"/>
  <c r="F22" i="11"/>
  <c r="AA19" i="3"/>
  <c r="F28" i="11"/>
  <c r="AA40" i="3"/>
  <c r="F49" i="11"/>
  <c r="AA25" i="3"/>
  <c r="F34" i="11"/>
  <c r="AA16" i="3"/>
  <c r="F25" i="11"/>
  <c r="F42" i="3"/>
  <c r="AE40" i="3" l="1"/>
  <c r="G42" i="3"/>
  <c r="G30" i="3"/>
  <c r="G39" i="3"/>
  <c r="G19" i="3"/>
  <c r="G20" i="3"/>
  <c r="G35" i="3"/>
  <c r="G36" i="3"/>
  <c r="G16" i="3"/>
  <c r="G38" i="3"/>
  <c r="G32" i="3"/>
  <c r="G6" i="3"/>
  <c r="G14" i="3"/>
  <c r="G17" i="3"/>
  <c r="G34" i="3"/>
  <c r="G33" i="3"/>
  <c r="G13" i="3"/>
  <c r="G15" i="3"/>
  <c r="G29" i="3"/>
  <c r="G31" i="3"/>
  <c r="G11" i="3"/>
  <c r="G21" i="3"/>
  <c r="G37" i="3"/>
  <c r="G23" i="3"/>
  <c r="G12" i="3"/>
  <c r="G27" i="3"/>
  <c r="G18" i="3"/>
  <c r="G7" i="3"/>
  <c r="G10" i="3"/>
  <c r="G28" i="3"/>
  <c r="G8" i="3"/>
  <c r="G9" i="3"/>
  <c r="G24" i="3"/>
  <c r="G25" i="3"/>
  <c r="G40" i="3"/>
  <c r="G41" i="3"/>
  <c r="G22" i="3"/>
  <c r="G26" i="3"/>
  <c r="AE33" i="3"/>
  <c r="AE27" i="3"/>
  <c r="J25" i="11"/>
  <c r="AE16" i="3"/>
  <c r="J22" i="11"/>
  <c r="AE13" i="3"/>
  <c r="J48" i="11"/>
  <c r="AE39" i="3"/>
  <c r="J38" i="11"/>
  <c r="AE29" i="3"/>
  <c r="J50" i="11"/>
  <c r="AE41" i="3"/>
  <c r="J35" i="11"/>
  <c r="AE26" i="3"/>
  <c r="J18" i="11"/>
  <c r="AE9" i="3"/>
  <c r="J45" i="11"/>
  <c r="AE36" i="3"/>
  <c r="J23" i="11"/>
  <c r="AE14" i="3"/>
  <c r="J44" i="11"/>
  <c r="AE35" i="3"/>
  <c r="J16" i="11"/>
  <c r="AE7" i="3"/>
  <c r="J47" i="11"/>
  <c r="AE38" i="3"/>
  <c r="J46" i="11"/>
  <c r="AE37" i="3"/>
  <c r="J41" i="11"/>
  <c r="AE32" i="3"/>
  <c r="J26" i="11"/>
  <c r="AE17" i="3"/>
  <c r="J30" i="11"/>
  <c r="AE21" i="3"/>
  <c r="J49" i="11"/>
  <c r="J34" i="11"/>
  <c r="AE25" i="3"/>
  <c r="J28" i="11"/>
  <c r="AE19" i="3"/>
  <c r="J39" i="11"/>
  <c r="AE30" i="3"/>
  <c r="J33" i="11"/>
  <c r="AE24" i="3"/>
  <c r="J15" i="11"/>
  <c r="J43" i="11"/>
  <c r="AE34" i="3"/>
  <c r="J17" i="11"/>
  <c r="AE8" i="3"/>
  <c r="J24" i="11"/>
  <c r="AE15" i="3"/>
  <c r="J32" i="11"/>
  <c r="AE23" i="3"/>
  <c r="J40" i="11"/>
  <c r="AE31" i="3"/>
  <c r="J27" i="11"/>
  <c r="AE18" i="3"/>
  <c r="J19" i="11"/>
  <c r="AE10" i="3"/>
  <c r="J37" i="11"/>
  <c r="AE28" i="3"/>
  <c r="J29" i="11"/>
  <c r="AE20" i="3"/>
  <c r="J20" i="11"/>
  <c r="AE11" i="3"/>
  <c r="J21" i="11"/>
  <c r="AE12" i="3"/>
  <c r="J31" i="11"/>
  <c r="AE22" i="3"/>
  <c r="AA42" i="3"/>
  <c r="AB28" i="3" s="1"/>
  <c r="J36" i="11"/>
  <c r="F51" i="11"/>
  <c r="C42" i="3"/>
  <c r="AB37" i="3" l="1"/>
  <c r="AB30" i="3"/>
  <c r="AB9" i="3"/>
  <c r="AB23" i="3"/>
  <c r="AB13" i="3"/>
  <c r="AB26" i="3"/>
  <c r="AB12" i="3"/>
  <c r="AB15" i="3"/>
  <c r="AB40" i="3"/>
  <c r="AB35" i="3"/>
  <c r="AB10" i="3"/>
  <c r="AB41" i="3"/>
  <c r="AB38" i="3"/>
  <c r="AB22" i="3"/>
  <c r="AB21" i="3"/>
  <c r="AB7" i="3"/>
  <c r="AB42" i="3"/>
  <c r="AB6" i="3"/>
  <c r="AB17" i="3"/>
  <c r="AB27" i="3"/>
  <c r="AB14" i="3"/>
  <c r="AB24" i="3"/>
  <c r="AB19" i="3"/>
  <c r="K28" i="11" s="1"/>
  <c r="AB11" i="3"/>
  <c r="AB18" i="3"/>
  <c r="AB8" i="3"/>
  <c r="AB29" i="3"/>
  <c r="AB32" i="3"/>
  <c r="AB36" i="3"/>
  <c r="AB33" i="3"/>
  <c r="AB25" i="3"/>
  <c r="AB20" i="3"/>
  <c r="AB31" i="3"/>
  <c r="AB34" i="3"/>
  <c r="AB39" i="3"/>
  <c r="AB16" i="3"/>
  <c r="AE42" i="3"/>
  <c r="AF42" i="3" s="1"/>
  <c r="J54" i="11" s="1"/>
  <c r="J51" i="11"/>
  <c r="K15" i="11" l="1"/>
  <c r="K32" i="11"/>
  <c r="K30" i="11"/>
  <c r="K16" i="11"/>
  <c r="K40" i="11"/>
  <c r="K51" i="11"/>
  <c r="K19" i="11"/>
  <c r="K29" i="11"/>
  <c r="K34" i="11"/>
  <c r="K20" i="11"/>
  <c r="K45" i="11"/>
  <c r="K46" i="11"/>
  <c r="K43" i="11"/>
  <c r="K49" i="11"/>
  <c r="K22" i="11"/>
  <c r="K47" i="11"/>
  <c r="K42" i="11"/>
  <c r="K18" i="11"/>
  <c r="K50" i="11"/>
  <c r="K21" i="11"/>
  <c r="K35" i="11"/>
  <c r="K37" i="11"/>
  <c r="K26" i="11"/>
  <c r="K17" i="11"/>
  <c r="K36" i="11"/>
  <c r="K41" i="11"/>
  <c r="K44" i="11"/>
  <c r="K31" i="11"/>
  <c r="K25" i="11"/>
  <c r="K24" i="11"/>
  <c r="K39" i="11"/>
  <c r="K33" i="11"/>
  <c r="K38" i="11"/>
  <c r="K48" i="11"/>
  <c r="K23" i="11"/>
  <c r="K27" i="11"/>
</calcChain>
</file>

<file path=xl/comments1.xml><?xml version="1.0" encoding="utf-8"?>
<comments xmlns="http://schemas.openxmlformats.org/spreadsheetml/2006/main">
  <authors>
    <author>oitapref</author>
  </authors>
  <commentList>
    <comment ref="E3" authorId="0" shapeId="0">
      <text>
        <r>
          <rPr>
            <b/>
            <sz val="9"/>
            <color indexed="81"/>
            <rFont val="ＭＳ Ｐゴシック"/>
            <family val="3"/>
            <charset val="128"/>
          </rPr>
          <t>生産価格を「1」とした変化率を粗付加価値を「1」とした変化率に変換</t>
        </r>
      </text>
    </comment>
  </commentList>
</comments>
</file>

<file path=xl/sharedStrings.xml><?xml version="1.0" encoding="utf-8"?>
<sst xmlns="http://schemas.openxmlformats.org/spreadsheetml/2006/main" count="714" uniqueCount="212">
  <si>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</si>
  <si>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</si>
  <si>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</si>
  <si>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</si>
  <si>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</si>
  <si>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</si>
  <si>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</si>
  <si>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</si>
  <si>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</si>
  <si>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</si>
  <si>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</si>
  <si>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</si>
  <si>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</si>
  <si>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</si>
  <si>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</si>
  <si>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</si>
  <si>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</si>
  <si>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</si>
  <si>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</si>
  <si>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</si>
  <si>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</si>
  <si>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</si>
  <si>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</si>
  <si>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</si>
  <si>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</si>
  <si>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</si>
  <si>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</si>
  <si>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</si>
  <si>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</si>
  <si>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</si>
  <si>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</si>
  <si>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</si>
  <si>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逆行列係数表 （36部門表）</t>
    <rPh sb="0" eb="3">
      <t>ギャクギョウレツ</t>
    </rPh>
    <rPh sb="3" eb="6">
      <t>ケイスウヒョウ</t>
    </rPh>
    <rPh sb="10" eb="12">
      <t>ブモン</t>
    </rPh>
    <phoneticPr fontId="4"/>
  </si>
  <si>
    <t>型</t>
    <rPh sb="0" eb="1">
      <t>カタ</t>
    </rPh>
    <phoneticPr fontId="4"/>
  </si>
  <si>
    <t>A</t>
    <phoneticPr fontId="7"/>
  </si>
  <si>
    <t>計</t>
    <rPh sb="0" eb="1">
      <t>ケイ</t>
    </rPh>
    <phoneticPr fontId="4"/>
  </si>
  <si>
    <t>産業連関分析結果</t>
    <rPh sb="0" eb="2">
      <t>サンギョウ</t>
    </rPh>
    <rPh sb="2" eb="4">
      <t>レンカン</t>
    </rPh>
    <rPh sb="4" eb="6">
      <t>ブンセキ</t>
    </rPh>
    <rPh sb="6" eb="8">
      <t>ケッカ</t>
    </rPh>
    <phoneticPr fontId="7"/>
  </si>
  <si>
    <t>部門</t>
    <rPh sb="0" eb="2">
      <t>ブモン</t>
    </rPh>
    <phoneticPr fontId="4"/>
  </si>
  <si>
    <t>１　分析テーマ</t>
    <rPh sb="2" eb="4">
      <t>ブンセキ</t>
    </rPh>
    <phoneticPr fontId="4"/>
  </si>
  <si>
    <t>２　分析内容</t>
    <rPh sb="2" eb="4">
      <t>ブンセキ</t>
    </rPh>
    <rPh sb="4" eb="6">
      <t>ナイヨウ</t>
    </rPh>
    <phoneticPr fontId="7"/>
  </si>
  <si>
    <t>分析テーマ</t>
    <rPh sb="0" eb="2">
      <t>ブンセキ</t>
    </rPh>
    <phoneticPr fontId="4"/>
  </si>
  <si>
    <t>１．ご利用にあたって</t>
    <rPh sb="3" eb="5">
      <t>リヨウ</t>
    </rPh>
    <phoneticPr fontId="3"/>
  </si>
  <si>
    <t>２．分析ツールの使用方法</t>
    <rPh sb="2" eb="4">
      <t>ブンセキ</t>
    </rPh>
    <rPh sb="8" eb="10">
      <t>シヨウ</t>
    </rPh>
    <rPh sb="10" eb="12">
      <t>ホウホウ</t>
    </rPh>
    <phoneticPr fontId="3"/>
  </si>
  <si>
    <t>４．その他</t>
    <rPh sb="4" eb="5">
      <t>ホカ</t>
    </rPh>
    <phoneticPr fontId="3"/>
  </si>
  <si>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</si>
  <si>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</si>
  <si>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</si>
  <si>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〒870-8501　大分県大分市大手町３－１－１</t>
    <phoneticPr fontId="4"/>
  </si>
  <si>
    <t>E-mail：a10800@pref.oita.lg.jp</t>
    <phoneticPr fontId="4"/>
  </si>
  <si>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</si>
  <si>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</si>
  <si>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4"/>
  </si>
  <si>
    <t>2)</t>
    <phoneticPr fontId="4"/>
  </si>
  <si>
    <t>3)</t>
    <phoneticPr fontId="4"/>
  </si>
  <si>
    <t>4)</t>
    <phoneticPr fontId="4"/>
  </si>
  <si>
    <t>※四捨五入の関係で内訳が合計と一致しない場合があります。</t>
    <rPh sb="1" eb="5">
      <t>シシャゴニュウ</t>
    </rPh>
    <rPh sb="6" eb="8">
      <t>カンケイ</t>
    </rPh>
    <rPh sb="12" eb="14">
      <t>ゴウケイ</t>
    </rPh>
    <rPh sb="15" eb="17">
      <t>イッチ</t>
    </rPh>
    <rPh sb="20" eb="22">
      <t>バアイ</t>
    </rPh>
    <phoneticPr fontId="4"/>
  </si>
  <si>
    <t>電話：097-506-2442　FAX：097-506-1727</t>
    <rPh sb="0" eb="2">
      <t>デンワ</t>
    </rPh>
    <phoneticPr fontId="4"/>
  </si>
  <si>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</si>
  <si>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</si>
  <si>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</si>
  <si>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</si>
  <si>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</si>
  <si>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医療・福祉</t>
  </si>
  <si>
    <t>その他の非営利団体サービス</t>
  </si>
  <si>
    <t>生産者価格評価表 （36部門表）</t>
    <rPh sb="0" eb="3">
      <t>セイサンシャ</t>
    </rPh>
    <rPh sb="3" eb="5">
      <t>カカク</t>
    </rPh>
    <rPh sb="5" eb="8">
      <t>ヒョウカヒョウ</t>
    </rPh>
    <rPh sb="12" eb="14">
      <t>ブモン</t>
    </rPh>
    <rPh sb="14" eb="15">
      <t>ヒョウ</t>
    </rPh>
    <phoneticPr fontId="2"/>
  </si>
  <si>
    <t>単位：100万円</t>
    <rPh sb="0" eb="2">
      <t>タンイ</t>
    </rPh>
    <rPh sb="6" eb="8">
      <t>マンエン</t>
    </rPh>
    <phoneticPr fontId="2"/>
  </si>
  <si>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</si>
  <si>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</si>
  <si>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</si>
  <si>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</si>
  <si>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</si>
  <si>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</si>
  <si>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</si>
  <si>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</si>
  <si>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</si>
  <si>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</si>
  <si>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</si>
  <si>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</si>
  <si>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</si>
  <si>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</si>
  <si>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</si>
  <si>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</si>
  <si>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</si>
  <si>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</si>
  <si>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</si>
  <si>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</si>
  <si>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</si>
  <si>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</si>
  <si>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</si>
  <si>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</si>
  <si>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</si>
  <si>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</si>
  <si>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県内最終
需要計</t>
  </si>
  <si>
    <t>県内需要
合計</t>
  </si>
  <si>
    <t>移輸出</t>
  </si>
  <si>
    <t>最終需要計</t>
  </si>
  <si>
    <t>需要合計</t>
  </si>
  <si>
    <t>（控除）
移輸入</t>
  </si>
  <si>
    <t>最終需要
部門計</t>
  </si>
  <si>
    <t>■</t>
    <phoneticPr fontId="4"/>
  </si>
  <si>
    <t>「データ入力表」シートへの入力</t>
    <rPh sb="4" eb="6">
      <t>ニュウリョク</t>
    </rPh>
    <rPh sb="6" eb="7">
      <t>ヒョウ</t>
    </rPh>
    <rPh sb="13" eb="15">
      <t>ニュウリョク</t>
    </rPh>
    <phoneticPr fontId="4"/>
  </si>
  <si>
    <t>5）</t>
    <phoneticPr fontId="4"/>
  </si>
  <si>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</si>
  <si>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4"/>
  </si>
  <si>
    <t>「①結果」シートへの入力</t>
    <rPh sb="2" eb="4">
      <t>ケッカ</t>
    </rPh>
    <rPh sb="10" eb="12">
      <t>ニュウリョク</t>
    </rPh>
    <phoneticPr fontId="4"/>
  </si>
  <si>
    <t>※</t>
    <phoneticPr fontId="4"/>
  </si>
  <si>
    <t>分析テーマの入力</t>
    <rPh sb="0" eb="2">
      <t>ブンセキ</t>
    </rPh>
    <rPh sb="6" eb="8">
      <t>ニュウリョク</t>
    </rPh>
    <phoneticPr fontId="4"/>
  </si>
  <si>
    <t>1　分析テーマを入力してください。</t>
    <rPh sb="2" eb="4">
      <t>ブンセキ</t>
    </rPh>
    <rPh sb="8" eb="10">
      <t>ニュウリョク</t>
    </rPh>
    <phoneticPr fontId="4"/>
  </si>
  <si>
    <t>波及寄与率</t>
    <rPh sb="0" eb="2">
      <t>ハキュウ</t>
    </rPh>
    <rPh sb="2" eb="5">
      <t>キヨリツ</t>
    </rPh>
    <phoneticPr fontId="7"/>
  </si>
  <si>
    <t>（単位：％）</t>
    <rPh sb="1" eb="3">
      <t>タンイ</t>
    </rPh>
    <phoneticPr fontId="4"/>
  </si>
  <si>
    <t>転置逆行列係数表 （36部門表）</t>
    <rPh sb="0" eb="2">
      <t>テンチ</t>
    </rPh>
    <rPh sb="2" eb="5">
      <t>ギャクギョウレツ</t>
    </rPh>
    <rPh sb="5" eb="8">
      <t>ケイスウヒョウ</t>
    </rPh>
    <rPh sb="12" eb="14">
      <t>ブモン</t>
    </rPh>
    <phoneticPr fontId="4"/>
  </si>
  <si>
    <t>波及寄与率</t>
    <rPh sb="0" eb="2">
      <t>ハキュウ</t>
    </rPh>
    <rPh sb="2" eb="5">
      <t>キヨリツ</t>
    </rPh>
    <phoneticPr fontId="4"/>
  </si>
  <si>
    <t>4　産業連関表による価格分析の注意点</t>
    <rPh sb="2" eb="4">
      <t>サンギョウ</t>
    </rPh>
    <rPh sb="4" eb="6">
      <t>レンカン</t>
    </rPh>
    <rPh sb="6" eb="7">
      <t>ヒョウ</t>
    </rPh>
    <rPh sb="10" eb="12">
      <t>カカク</t>
    </rPh>
    <rPh sb="12" eb="14">
      <t>ブンセキ</t>
    </rPh>
    <rPh sb="15" eb="18">
      <t>チュウイテン</t>
    </rPh>
    <phoneticPr fontId="3"/>
  </si>
  <si>
    <t>D=転置逆行列係数×C</t>
    <rPh sb="2" eb="4">
      <t>テンチ</t>
    </rPh>
    <rPh sb="4" eb="7">
      <t>ギャクギョウレツ</t>
    </rPh>
    <rPh sb="7" eb="9">
      <t>ケイスウ</t>
    </rPh>
    <phoneticPr fontId="4"/>
  </si>
  <si>
    <t>E</t>
    <phoneticPr fontId="7"/>
  </si>
  <si>
    <t>産業連関表による均衡価格分析は経済モデルの1つであり、いくつかの仮定や前提があります。</t>
    <rPh sb="0" eb="2">
      <t>サンギョウ</t>
    </rPh>
    <rPh sb="2" eb="4">
      <t>レンカン</t>
    </rPh>
    <rPh sb="4" eb="5">
      <t>ヒョウ</t>
    </rPh>
    <rPh sb="8" eb="10">
      <t>キンコウ</t>
    </rPh>
    <rPh sb="10" eb="12">
      <t>カカク</t>
    </rPh>
    <rPh sb="12" eb="14">
      <t>ブンセキ</t>
    </rPh>
    <rPh sb="15" eb="17">
      <t>ケイザイ</t>
    </rPh>
    <rPh sb="32" eb="34">
      <t>カテイ</t>
    </rPh>
    <rPh sb="35" eb="37">
      <t>ゼンテイ</t>
    </rPh>
    <phoneticPr fontId="3"/>
  </si>
  <si>
    <t>（価格波及効果）
価格変化率</t>
    <rPh sb="1" eb="3">
      <t>カカク</t>
    </rPh>
    <rPh sb="3" eb="5">
      <t>ハキュウ</t>
    </rPh>
    <rPh sb="5" eb="7">
      <t>コウカ</t>
    </rPh>
    <rPh sb="9" eb="11">
      <t>カカク</t>
    </rPh>
    <rPh sb="11" eb="13">
      <t>ヘンカ</t>
    </rPh>
    <rPh sb="13" eb="14">
      <t>リツ</t>
    </rPh>
    <phoneticPr fontId="7"/>
  </si>
  <si>
    <t>部門別価格波及効果　分析グラフ</t>
    <rPh sb="0" eb="3">
      <t>ブモンベツ</t>
    </rPh>
    <rPh sb="3" eb="5">
      <t>カカク</t>
    </rPh>
    <rPh sb="5" eb="9">
      <t>ハキュウコウカ</t>
    </rPh>
    <rPh sb="10" eb="12">
      <t>ブンセキ</t>
    </rPh>
    <phoneticPr fontId="4"/>
  </si>
  <si>
    <t>3　部門別価格波及効果</t>
    <rPh sb="2" eb="4">
      <t>ブモン</t>
    </rPh>
    <rPh sb="4" eb="5">
      <t>ベツ</t>
    </rPh>
    <rPh sb="5" eb="7">
      <t>カカク</t>
    </rPh>
    <rPh sb="7" eb="9">
      <t>ハキュウ</t>
    </rPh>
    <rPh sb="9" eb="11">
      <t>コウカ</t>
    </rPh>
    <phoneticPr fontId="4"/>
  </si>
  <si>
    <t>（価格波及効果）
国産品の価格変化率</t>
    <rPh sb="1" eb="3">
      <t>カカク</t>
    </rPh>
    <rPh sb="3" eb="5">
      <t>ハキュウ</t>
    </rPh>
    <rPh sb="5" eb="7">
      <t>コウカ</t>
    </rPh>
    <rPh sb="9" eb="11">
      <t>コクサン</t>
    </rPh>
    <rPh sb="11" eb="12">
      <t>ヒン</t>
    </rPh>
    <rPh sb="13" eb="15">
      <t>カカク</t>
    </rPh>
    <rPh sb="15" eb="17">
      <t>ヘンカ</t>
    </rPh>
    <rPh sb="17" eb="18">
      <t>リツ</t>
    </rPh>
    <phoneticPr fontId="7"/>
  </si>
  <si>
    <t>3）</t>
    <phoneticPr fontId="4"/>
  </si>
  <si>
    <t>価格変化率の入力</t>
    <rPh sb="0" eb="2">
      <t>カカク</t>
    </rPh>
    <rPh sb="2" eb="4">
      <t>ヘンカ</t>
    </rPh>
    <rPh sb="4" eb="5">
      <t>リツ</t>
    </rPh>
    <rPh sb="6" eb="8">
      <t>ニュウリョク</t>
    </rPh>
    <phoneticPr fontId="4"/>
  </si>
  <si>
    <t>ここで入力した内容は「①結果」シートと「②グラフ」シートに反映されます。</t>
    <phoneticPr fontId="4"/>
  </si>
  <si>
    <t>6）</t>
    <phoneticPr fontId="4"/>
  </si>
  <si>
    <t>「①結果」及び「②グラフ」シートに分析結果が出力され、印刷することができます。</t>
    <rPh sb="2" eb="4">
      <t>ケッカ</t>
    </rPh>
    <rPh sb="5" eb="6">
      <t>オヨ</t>
    </rPh>
    <rPh sb="17" eb="19">
      <t>ブンセキ</t>
    </rPh>
    <rPh sb="19" eb="21">
      <t>ケッカ</t>
    </rPh>
    <rPh sb="22" eb="24">
      <t>シュツリョク</t>
    </rPh>
    <rPh sb="27" eb="29">
      <t>インサツ</t>
    </rPh>
    <phoneticPr fontId="4"/>
  </si>
  <si>
    <t>商品の価格変化率が投入・産出という産業部門間の取引を通じて他の商品の価格にどれだけの影響を与えるかを計算しようとする「コスト・プッシュ型（コスト転嫁型）」の価格波及を前提としています。</t>
    <phoneticPr fontId="4"/>
  </si>
  <si>
    <t xml:space="preserve">価格波及の計算が、計算値どおりの値のままで次々と波及し、途中で中断することなく最後まで続くと仮定して計算が行われます。
</t>
    <rPh sb="0" eb="2">
      <t>カカク</t>
    </rPh>
    <rPh sb="2" eb="4">
      <t>ハキュウ</t>
    </rPh>
    <rPh sb="5" eb="7">
      <t>ケイサン</t>
    </rPh>
    <rPh sb="9" eb="12">
      <t>ケイサンチ</t>
    </rPh>
    <rPh sb="16" eb="17">
      <t>アタイ</t>
    </rPh>
    <rPh sb="21" eb="23">
      <t>ツギツギ</t>
    </rPh>
    <rPh sb="24" eb="26">
      <t>ハキュウ</t>
    </rPh>
    <rPh sb="28" eb="30">
      <t>トチュウ</t>
    </rPh>
    <rPh sb="31" eb="33">
      <t>チュウダン</t>
    </rPh>
    <rPh sb="39" eb="41">
      <t>サイゴ</t>
    </rPh>
    <rPh sb="43" eb="44">
      <t>ツヅ</t>
    </rPh>
    <rPh sb="46" eb="48">
      <t>カテイ</t>
    </rPh>
    <rPh sb="50" eb="52">
      <t>ケイサン</t>
    </rPh>
    <rPh sb="53" eb="54">
      <t>オコナ</t>
    </rPh>
    <phoneticPr fontId="3"/>
  </si>
  <si>
    <t>価格は市場の需給関係で決まることが多いことから、需要が旺盛で供給不足の時期には価格分析は適しません。</t>
    <phoneticPr fontId="4"/>
  </si>
  <si>
    <t>コスト・プッシュ型の価格波及ができる状態であっても、産業間取引の過程では、様々なクッションがあります。例えば、企業努力による生産性の向上や、取引先との関係を配慮した値上げの見送り、また、公共料金部門は認可料金なので計算どおりの価格波及がそれ以降の部門には及ばないなどの要因が存在し、波及を吸収する場合があります。</t>
    <phoneticPr fontId="4"/>
  </si>
  <si>
    <t>原材料等の投入構造は変わらないもの（投入係数は一定）であると仮定します。</t>
    <phoneticPr fontId="4"/>
  </si>
  <si>
    <t>1)</t>
    <phoneticPr fontId="4"/>
  </si>
  <si>
    <t>シャドウ・プライス（競争市場で成立すると期待される計算上の均衡価格、需要の変化は考慮しない）的な意味が濃く、現実の価格と異なります。</t>
    <rPh sb="10" eb="12">
      <t>キョウソウ</t>
    </rPh>
    <rPh sb="12" eb="14">
      <t>シジョウ</t>
    </rPh>
    <rPh sb="15" eb="17">
      <t>セイリツ</t>
    </rPh>
    <rPh sb="20" eb="22">
      <t>キタイ</t>
    </rPh>
    <rPh sb="25" eb="28">
      <t>ケイサンジョウ</t>
    </rPh>
    <rPh sb="29" eb="31">
      <t>キンコウ</t>
    </rPh>
    <rPh sb="31" eb="33">
      <t>カカク</t>
    </rPh>
    <rPh sb="34" eb="36">
      <t>ジュヨウ</t>
    </rPh>
    <rPh sb="37" eb="39">
      <t>ヘンカ</t>
    </rPh>
    <rPh sb="40" eb="42">
      <t>コウリョ</t>
    </rPh>
    <rPh sb="46" eb="47">
      <t>テキ</t>
    </rPh>
    <rPh sb="48" eb="50">
      <t>イミ</t>
    </rPh>
    <rPh sb="51" eb="52">
      <t>コ</t>
    </rPh>
    <rPh sb="54" eb="56">
      <t>ゲンジツ</t>
    </rPh>
    <rPh sb="57" eb="59">
      <t>カカク</t>
    </rPh>
    <rPh sb="60" eb="61">
      <t>コト</t>
    </rPh>
    <phoneticPr fontId="3"/>
  </si>
  <si>
    <t>2　与件データ（価格変化率％）を入力してください。</t>
    <rPh sb="2" eb="4">
      <t>ヨケン</t>
    </rPh>
    <rPh sb="8" eb="10">
      <t>カカク</t>
    </rPh>
    <rPh sb="10" eb="12">
      <t>ヘンカ</t>
    </rPh>
    <rPh sb="12" eb="13">
      <t>リツ</t>
    </rPh>
    <rPh sb="16" eb="18">
      <t>ニュウリョク</t>
    </rPh>
    <phoneticPr fontId="4"/>
  </si>
  <si>
    <t>雇用者所得</t>
    <rPh sb="0" eb="3">
      <t>コヨウシャ</t>
    </rPh>
    <rPh sb="3" eb="5">
      <t>ショトク</t>
    </rPh>
    <phoneticPr fontId="4"/>
  </si>
  <si>
    <t>営業余剰</t>
    <rPh sb="0" eb="2">
      <t>エイギョウ</t>
    </rPh>
    <rPh sb="2" eb="4">
      <t>ヨジョウ</t>
    </rPh>
    <phoneticPr fontId="4"/>
  </si>
  <si>
    <t>資本減耗引当</t>
    <rPh sb="0" eb="2">
      <t>シホン</t>
    </rPh>
    <rPh sb="2" eb="4">
      <t>ゲンモウ</t>
    </rPh>
    <rPh sb="4" eb="6">
      <t>ヒキアテ</t>
    </rPh>
    <phoneticPr fontId="4"/>
  </si>
  <si>
    <t>間接税</t>
    <rPh sb="0" eb="3">
      <t>カンセツゼイ</t>
    </rPh>
    <phoneticPr fontId="4"/>
  </si>
  <si>
    <t>　　　部門</t>
    <rPh sb="3" eb="5">
      <t>ブモン</t>
    </rPh>
    <phoneticPr fontId="4"/>
  </si>
  <si>
    <t>H=転置逆行列係数×G</t>
    <rPh sb="2" eb="4">
      <t>テンチ</t>
    </rPh>
    <rPh sb="4" eb="7">
      <t>ギャクギョウレツ</t>
    </rPh>
    <rPh sb="7" eb="9">
      <t>ケイスウ</t>
    </rPh>
    <phoneticPr fontId="4"/>
  </si>
  <si>
    <t>（価格波及効果）
合計</t>
    <rPh sb="1" eb="3">
      <t>カカク</t>
    </rPh>
    <rPh sb="3" eb="5">
      <t>ハキュウ</t>
    </rPh>
    <rPh sb="5" eb="7">
      <t>コウカ</t>
    </rPh>
    <rPh sb="9" eb="11">
      <t>ゴウケイ</t>
    </rPh>
    <phoneticPr fontId="7"/>
  </si>
  <si>
    <t>＜価格波及効果＞
価格変化率</t>
    <phoneticPr fontId="4"/>
  </si>
  <si>
    <t>＜当初設定＞
価格変化率
合計</t>
    <rPh sb="1" eb="3">
      <t>トウショ</t>
    </rPh>
    <rPh sb="3" eb="5">
      <t>セッテイ</t>
    </rPh>
    <rPh sb="7" eb="9">
      <t>カカク</t>
    </rPh>
    <rPh sb="9" eb="11">
      <t>ヘンカ</t>
    </rPh>
    <rPh sb="11" eb="12">
      <t>リツ</t>
    </rPh>
    <rPh sb="13" eb="15">
      <t>ゴウケイ</t>
    </rPh>
    <phoneticPr fontId="4"/>
  </si>
  <si>
    <t>●粗付加価値率の変化</t>
    <rPh sb="1" eb="2">
      <t>ソ</t>
    </rPh>
    <rPh sb="2" eb="4">
      <t>フカ</t>
    </rPh>
    <rPh sb="4" eb="6">
      <t>カチ</t>
    </rPh>
    <rPh sb="6" eb="7">
      <t>リツ</t>
    </rPh>
    <rPh sb="8" eb="10">
      <t>ヘンカ</t>
    </rPh>
    <phoneticPr fontId="4"/>
  </si>
  <si>
    <t xml:space="preserve">「均衡価格モデル」に基づき、粗付加価値率の変化が県内の他部門へ与える価格波及効果について、推計します。
</t>
    <rPh sb="1" eb="3">
      <t>キンコウ</t>
    </rPh>
    <rPh sb="3" eb="5">
      <t>カカク</t>
    </rPh>
    <rPh sb="10" eb="11">
      <t>モト</t>
    </rPh>
    <rPh sb="14" eb="15">
      <t>アラ</t>
    </rPh>
    <rPh sb="15" eb="17">
      <t>フカ</t>
    </rPh>
    <rPh sb="17" eb="19">
      <t>カチ</t>
    </rPh>
    <rPh sb="19" eb="20">
      <t>リツ</t>
    </rPh>
    <rPh sb="21" eb="23">
      <t>ヘンカ</t>
    </rPh>
    <rPh sb="24" eb="26">
      <t>ケンナイ</t>
    </rPh>
    <rPh sb="27" eb="28">
      <t>ホカ</t>
    </rPh>
    <rPh sb="28" eb="30">
      <t>ブモン</t>
    </rPh>
    <rPh sb="31" eb="32">
      <t>アタ</t>
    </rPh>
    <rPh sb="34" eb="36">
      <t>カカク</t>
    </rPh>
    <rPh sb="36" eb="38">
      <t>ハキュウ</t>
    </rPh>
    <rPh sb="38" eb="40">
      <t>コウカ</t>
    </rPh>
    <rPh sb="45" eb="47">
      <t>スイケイ</t>
    </rPh>
    <phoneticPr fontId="4"/>
  </si>
  <si>
    <t>変化要因</t>
    <rPh sb="0" eb="2">
      <t>ヘンカ</t>
    </rPh>
    <rPh sb="2" eb="4">
      <t>ヨウイン</t>
    </rPh>
    <phoneticPr fontId="4"/>
  </si>
  <si>
    <t>価格波及効果分析ツール②　粗付加価値率の変化</t>
    <rPh sb="0" eb="2">
      <t>カカク</t>
    </rPh>
    <rPh sb="2" eb="4">
      <t>ハキュウ</t>
    </rPh>
    <rPh sb="4" eb="6">
      <t>コウカ</t>
    </rPh>
    <rPh sb="6" eb="8">
      <t>ブンセキ</t>
    </rPh>
    <rPh sb="13" eb="14">
      <t>ソ</t>
    </rPh>
    <rPh sb="14" eb="16">
      <t>フカ</t>
    </rPh>
    <rPh sb="16" eb="18">
      <t>カチ</t>
    </rPh>
    <rPh sb="18" eb="19">
      <t>リツ</t>
    </rPh>
    <rPh sb="20" eb="22">
      <t>ヘンカ</t>
    </rPh>
    <phoneticPr fontId="4"/>
  </si>
  <si>
    <t>（県内生産額により加重平均）</t>
    <rPh sb="1" eb="3">
      <t>ケンナイ</t>
    </rPh>
    <rPh sb="3" eb="6">
      <t>セイサンガク</t>
    </rPh>
    <rPh sb="9" eb="11">
      <t>カジュウ</t>
    </rPh>
    <rPh sb="11" eb="13">
      <t>ヘイキン</t>
    </rPh>
    <phoneticPr fontId="4"/>
  </si>
  <si>
    <t>県内生産額</t>
    <rPh sb="0" eb="2">
      <t>ケンナイ</t>
    </rPh>
    <rPh sb="2" eb="5">
      <t>セイサンガク</t>
    </rPh>
    <phoneticPr fontId="4"/>
  </si>
  <si>
    <t>全部門平均（県内生産額により加重平均）</t>
    <rPh sb="0" eb="2">
      <t>ゼンブ</t>
    </rPh>
    <rPh sb="2" eb="3">
      <t>モン</t>
    </rPh>
    <rPh sb="3" eb="5">
      <t>ヘイキン</t>
    </rPh>
    <rPh sb="6" eb="8">
      <t>ケンナイ</t>
    </rPh>
    <rPh sb="8" eb="11">
      <t>セイサンガク</t>
    </rPh>
    <rPh sb="14" eb="16">
      <t>カジュウ</t>
    </rPh>
    <rPh sb="16" eb="18">
      <t>ヘイキン</t>
    </rPh>
    <phoneticPr fontId="4"/>
  </si>
  <si>
    <t>（例）全産業部門で雇用者所得が一律に5％上昇した場合、他部門の価格への波及効果</t>
    <rPh sb="1" eb="2">
      <t>レイ</t>
    </rPh>
    <rPh sb="3" eb="4">
      <t>ゼン</t>
    </rPh>
    <rPh sb="4" eb="6">
      <t>サンギョウ</t>
    </rPh>
    <rPh sb="6" eb="8">
      <t>ブモン</t>
    </rPh>
    <rPh sb="9" eb="12">
      <t>コヨウシャ</t>
    </rPh>
    <rPh sb="12" eb="14">
      <t>ショトク</t>
    </rPh>
    <rPh sb="15" eb="17">
      <t>イチリツ</t>
    </rPh>
    <rPh sb="20" eb="22">
      <t>ジョウショウ</t>
    </rPh>
    <rPh sb="24" eb="26">
      <t>バアイ</t>
    </rPh>
    <rPh sb="27" eb="30">
      <t>タブモン</t>
    </rPh>
    <rPh sb="31" eb="33">
      <t>カカク</t>
    </rPh>
    <rPh sb="35" eb="37">
      <t>ハキュウ</t>
    </rPh>
    <rPh sb="37" eb="39">
      <t>コウカ</t>
    </rPh>
    <phoneticPr fontId="4"/>
  </si>
  <si>
    <t>各種係数表</t>
    <rPh sb="0" eb="2">
      <t>カクシュ</t>
    </rPh>
    <rPh sb="2" eb="4">
      <t>ケイスウ</t>
    </rPh>
    <rPh sb="4" eb="5">
      <t>ヒョウ</t>
    </rPh>
    <phoneticPr fontId="2"/>
  </si>
  <si>
    <t>雇用者所得率</t>
    <rPh sb="0" eb="3">
      <t>コヨウシャ</t>
    </rPh>
    <rPh sb="3" eb="5">
      <t>ショトク</t>
    </rPh>
    <rPh sb="5" eb="6">
      <t>リツ</t>
    </rPh>
    <phoneticPr fontId="2"/>
  </si>
  <si>
    <t>営業余剰率</t>
    <rPh sb="0" eb="2">
      <t>エイギョウ</t>
    </rPh>
    <rPh sb="2" eb="4">
      <t>ヨジョウ</t>
    </rPh>
    <rPh sb="4" eb="5">
      <t>リツ</t>
    </rPh>
    <phoneticPr fontId="2"/>
  </si>
  <si>
    <t>資本減耗引当率</t>
    <rPh sb="0" eb="2">
      <t>シホン</t>
    </rPh>
    <rPh sb="2" eb="4">
      <t>ゲンモウ</t>
    </rPh>
    <rPh sb="4" eb="6">
      <t>ヒキアテ</t>
    </rPh>
    <rPh sb="6" eb="7">
      <t>リツ</t>
    </rPh>
    <phoneticPr fontId="2"/>
  </si>
  <si>
    <t>間接税率</t>
    <rPh sb="0" eb="3">
      <t>カンセツゼイ</t>
    </rPh>
    <rPh sb="3" eb="4">
      <t>リツ</t>
    </rPh>
    <phoneticPr fontId="2"/>
  </si>
  <si>
    <t>B</t>
    <phoneticPr fontId="4"/>
  </si>
  <si>
    <t>（投入係数表）
雇用者所得率</t>
    <rPh sb="1" eb="3">
      <t>トウニュウ</t>
    </rPh>
    <rPh sb="3" eb="5">
      <t>ケイスウ</t>
    </rPh>
    <rPh sb="5" eb="6">
      <t>ヒョウ</t>
    </rPh>
    <rPh sb="8" eb="11">
      <t>コヨウシャ</t>
    </rPh>
    <rPh sb="11" eb="13">
      <t>ショトク</t>
    </rPh>
    <rPh sb="13" eb="14">
      <t>リツ</t>
    </rPh>
    <phoneticPr fontId="4"/>
  </si>
  <si>
    <t>C=A×B</t>
    <phoneticPr fontId="4"/>
  </si>
  <si>
    <t>（入力値）
雇用者所得
変化率
（％）</t>
    <rPh sb="1" eb="4">
      <t>ニュウリョクチ</t>
    </rPh>
    <rPh sb="6" eb="9">
      <t>コヨウシャ</t>
    </rPh>
    <rPh sb="9" eb="11">
      <t>ショトク</t>
    </rPh>
    <rPh sb="12" eb="14">
      <t>ヘンカ</t>
    </rPh>
    <rPh sb="14" eb="15">
      <t>リツ</t>
    </rPh>
    <phoneticPr fontId="7"/>
  </si>
  <si>
    <t>雇用者所得
変化率
（％）</t>
    <rPh sb="0" eb="3">
      <t>コヨウシャ</t>
    </rPh>
    <rPh sb="3" eb="5">
      <t>ショトク</t>
    </rPh>
    <rPh sb="6" eb="8">
      <t>ヘンカ</t>
    </rPh>
    <rPh sb="8" eb="9">
      <t>リツ</t>
    </rPh>
    <phoneticPr fontId="4"/>
  </si>
  <si>
    <t>（入力値）
営業余剰
変化率
（％）</t>
    <rPh sb="1" eb="4">
      <t>ニュウリョクチ</t>
    </rPh>
    <rPh sb="6" eb="8">
      <t>エイギョウ</t>
    </rPh>
    <rPh sb="8" eb="10">
      <t>ヨジョウ</t>
    </rPh>
    <rPh sb="11" eb="13">
      <t>ヘンカ</t>
    </rPh>
    <rPh sb="13" eb="14">
      <t>リツ</t>
    </rPh>
    <phoneticPr fontId="7"/>
  </si>
  <si>
    <t>（投入係数表）
営業余剰率</t>
    <rPh sb="1" eb="3">
      <t>トウニュウ</t>
    </rPh>
    <rPh sb="3" eb="5">
      <t>ケイスウ</t>
    </rPh>
    <rPh sb="5" eb="6">
      <t>ヒョウ</t>
    </rPh>
    <rPh sb="8" eb="10">
      <t>エイギョウ</t>
    </rPh>
    <rPh sb="10" eb="12">
      <t>ヨジョウ</t>
    </rPh>
    <rPh sb="12" eb="13">
      <t>リツ</t>
    </rPh>
    <phoneticPr fontId="4"/>
  </si>
  <si>
    <t>F</t>
    <phoneticPr fontId="4"/>
  </si>
  <si>
    <t>営業余剰
変化率
（％）</t>
    <rPh sb="0" eb="2">
      <t>エイギョウ</t>
    </rPh>
    <rPh sb="2" eb="4">
      <t>ヨジョウ</t>
    </rPh>
    <rPh sb="5" eb="7">
      <t>ヘンカ</t>
    </rPh>
    <rPh sb="7" eb="8">
      <t>リツ</t>
    </rPh>
    <phoneticPr fontId="4"/>
  </si>
  <si>
    <t>G=E×F</t>
    <phoneticPr fontId="4"/>
  </si>
  <si>
    <t>（入力値）
資本減耗引当
変化率
（％）</t>
    <rPh sb="1" eb="4">
      <t>ニュウリョクチ</t>
    </rPh>
    <rPh sb="6" eb="8">
      <t>シホン</t>
    </rPh>
    <rPh sb="8" eb="10">
      <t>ゲンモウ</t>
    </rPh>
    <rPh sb="10" eb="12">
      <t>ヒキアテ</t>
    </rPh>
    <rPh sb="13" eb="15">
      <t>ヘンカ</t>
    </rPh>
    <rPh sb="15" eb="16">
      <t>リツ</t>
    </rPh>
    <phoneticPr fontId="7"/>
  </si>
  <si>
    <t>I</t>
    <phoneticPr fontId="7"/>
  </si>
  <si>
    <t>J</t>
    <phoneticPr fontId="4"/>
  </si>
  <si>
    <t>資本減耗引当
変化率
（％）</t>
    <rPh sb="0" eb="2">
      <t>シホン</t>
    </rPh>
    <rPh sb="2" eb="4">
      <t>ゲンモウ</t>
    </rPh>
    <rPh sb="4" eb="6">
      <t>ヒキアテ</t>
    </rPh>
    <rPh sb="7" eb="9">
      <t>ヘンカ</t>
    </rPh>
    <rPh sb="9" eb="10">
      <t>リツ</t>
    </rPh>
    <phoneticPr fontId="4"/>
  </si>
  <si>
    <t>K=I×J</t>
    <phoneticPr fontId="4"/>
  </si>
  <si>
    <t>L=転置逆行列係数×K</t>
    <rPh sb="2" eb="4">
      <t>テンチ</t>
    </rPh>
    <rPh sb="4" eb="7">
      <t>ギャクギョウレツ</t>
    </rPh>
    <rPh sb="7" eb="9">
      <t>ケイスウ</t>
    </rPh>
    <phoneticPr fontId="4"/>
  </si>
  <si>
    <t>（入力値）
間接税
変化率
（％）</t>
    <rPh sb="1" eb="4">
      <t>ニュウリョクチ</t>
    </rPh>
    <rPh sb="6" eb="9">
      <t>カンセツゼイ</t>
    </rPh>
    <rPh sb="10" eb="12">
      <t>ヘンカ</t>
    </rPh>
    <rPh sb="12" eb="13">
      <t>リツ</t>
    </rPh>
    <phoneticPr fontId="7"/>
  </si>
  <si>
    <t>M</t>
    <phoneticPr fontId="7"/>
  </si>
  <si>
    <t>N</t>
    <phoneticPr fontId="4"/>
  </si>
  <si>
    <t>O=M×N</t>
    <phoneticPr fontId="4"/>
  </si>
  <si>
    <t>P=転置逆行列係数×O</t>
    <rPh sb="2" eb="4">
      <t>テンチ</t>
    </rPh>
    <rPh sb="4" eb="7">
      <t>ギャクギョウレツ</t>
    </rPh>
    <rPh sb="7" eb="9">
      <t>ケイスウ</t>
    </rPh>
    <phoneticPr fontId="4"/>
  </si>
  <si>
    <t>（投入係数表）
間接税率</t>
    <rPh sb="1" eb="3">
      <t>トウニュウ</t>
    </rPh>
    <rPh sb="3" eb="5">
      <t>ケイスウ</t>
    </rPh>
    <rPh sb="5" eb="6">
      <t>ヒョウ</t>
    </rPh>
    <rPh sb="8" eb="11">
      <t>カンセツゼイ</t>
    </rPh>
    <rPh sb="11" eb="12">
      <t>リツ</t>
    </rPh>
    <phoneticPr fontId="4"/>
  </si>
  <si>
    <t>（投入係数表）
資本減耗引当率</t>
    <rPh sb="1" eb="3">
      <t>トウニュウ</t>
    </rPh>
    <rPh sb="3" eb="5">
      <t>ケイスウ</t>
    </rPh>
    <rPh sb="5" eb="6">
      <t>ヒョウ</t>
    </rPh>
    <rPh sb="8" eb="10">
      <t>シホン</t>
    </rPh>
    <rPh sb="10" eb="12">
      <t>ゲンモウ</t>
    </rPh>
    <rPh sb="12" eb="14">
      <t>ヒキアテ</t>
    </rPh>
    <rPh sb="14" eb="15">
      <t>リツ</t>
    </rPh>
    <phoneticPr fontId="4"/>
  </si>
  <si>
    <t>該当する産業部門と粗付加価値部門に価格変化率を百分率（パーセント）で入力します。
※複数の産業部門と粗付加価値部門の変化を同時に分析することができます。
※入力した変化率が、粗付加価値率で何％の変化に相当するかを自動計算して分析を行っています。</t>
    <rPh sb="9" eb="10">
      <t>アラ</t>
    </rPh>
    <rPh sb="10" eb="12">
      <t>フカ</t>
    </rPh>
    <rPh sb="12" eb="14">
      <t>カチ</t>
    </rPh>
    <rPh sb="14" eb="16">
      <t>ブモン</t>
    </rPh>
    <rPh sb="17" eb="19">
      <t>カカク</t>
    </rPh>
    <rPh sb="19" eb="21">
      <t>ヘンカ</t>
    </rPh>
    <rPh sb="21" eb="22">
      <t>リツ</t>
    </rPh>
    <rPh sb="23" eb="26">
      <t>ヒャクブンリツ</t>
    </rPh>
    <rPh sb="34" eb="36">
      <t>ニュウリョク</t>
    </rPh>
    <rPh sb="42" eb="44">
      <t>フクスウ</t>
    </rPh>
    <rPh sb="45" eb="47">
      <t>サンギョウ</t>
    </rPh>
    <rPh sb="47" eb="49">
      <t>ブモン</t>
    </rPh>
    <rPh sb="50" eb="51">
      <t>アラ</t>
    </rPh>
    <rPh sb="51" eb="53">
      <t>フカ</t>
    </rPh>
    <rPh sb="53" eb="55">
      <t>カチ</t>
    </rPh>
    <rPh sb="55" eb="57">
      <t>ブモン</t>
    </rPh>
    <rPh sb="58" eb="60">
      <t>ヘンカ</t>
    </rPh>
    <rPh sb="61" eb="63">
      <t>ドウジ</t>
    </rPh>
    <rPh sb="64" eb="66">
      <t>ブンセキ</t>
    </rPh>
    <rPh sb="78" eb="80">
      <t>ニュウリョク</t>
    </rPh>
    <rPh sb="82" eb="84">
      <t>ヘンカ</t>
    </rPh>
    <rPh sb="84" eb="85">
      <t>リツ</t>
    </rPh>
    <rPh sb="87" eb="88">
      <t>アラ</t>
    </rPh>
    <rPh sb="88" eb="90">
      <t>フカ</t>
    </rPh>
    <rPh sb="90" eb="92">
      <t>カチ</t>
    </rPh>
    <rPh sb="92" eb="93">
      <t>リツ</t>
    </rPh>
    <rPh sb="94" eb="95">
      <t>ナン</t>
    </rPh>
    <rPh sb="97" eb="99">
      <t>ヘンカ</t>
    </rPh>
    <rPh sb="100" eb="102">
      <t>ソウトウ</t>
    </rPh>
    <rPh sb="106" eb="108">
      <t>ジドウ</t>
    </rPh>
    <rPh sb="108" eb="110">
      <t>ケイサン</t>
    </rPh>
    <rPh sb="112" eb="114">
      <t>ブンセキ</t>
    </rPh>
    <rPh sb="115" eb="116">
      <t>オコナ</t>
    </rPh>
    <phoneticPr fontId="4"/>
  </si>
  <si>
    <t>　このツールでは、雇用者所得などの粗付加価値率の上昇率（低下率）が与えられた場合、各部門の生産価格の上昇率（低下率）がどのくらいになるかを求めることができます。
　特定の産業部門の価格が変化する場合については、価格波及効果分析ツール①をご利用ください。</t>
    <rPh sb="9" eb="12">
      <t>コヨウシャ</t>
    </rPh>
    <rPh sb="12" eb="14">
      <t>ショトク</t>
    </rPh>
    <rPh sb="17" eb="18">
      <t>アラ</t>
    </rPh>
    <rPh sb="18" eb="20">
      <t>フカ</t>
    </rPh>
    <rPh sb="20" eb="22">
      <t>カチ</t>
    </rPh>
    <rPh sb="22" eb="23">
      <t>リツ</t>
    </rPh>
    <rPh sb="24" eb="26">
      <t>ジョウショウ</t>
    </rPh>
    <rPh sb="26" eb="27">
      <t>リツ</t>
    </rPh>
    <rPh sb="28" eb="31">
      <t>テイカリツ</t>
    </rPh>
    <rPh sb="33" eb="34">
      <t>アタ</t>
    </rPh>
    <rPh sb="38" eb="40">
      <t>バアイ</t>
    </rPh>
    <rPh sb="41" eb="44">
      <t>カクブモン</t>
    </rPh>
    <rPh sb="45" eb="47">
      <t>セイサン</t>
    </rPh>
    <rPh sb="47" eb="49">
      <t>カカク</t>
    </rPh>
    <rPh sb="50" eb="52">
      <t>ジョウショウ</t>
    </rPh>
    <rPh sb="52" eb="53">
      <t>リツ</t>
    </rPh>
    <rPh sb="54" eb="57">
      <t>テイカリツ</t>
    </rPh>
    <rPh sb="69" eb="70">
      <t>モト</t>
    </rPh>
    <rPh sb="82" eb="84">
      <t>トクテイ</t>
    </rPh>
    <rPh sb="85" eb="87">
      <t>サンギョウ</t>
    </rPh>
    <rPh sb="87" eb="89">
      <t>ブモン</t>
    </rPh>
    <rPh sb="90" eb="92">
      <t>カカク</t>
    </rPh>
    <rPh sb="93" eb="95">
      <t>ヘンカ</t>
    </rPh>
    <rPh sb="97" eb="99">
      <t>バアイ</t>
    </rPh>
    <rPh sb="105" eb="107">
      <t>カカク</t>
    </rPh>
    <rPh sb="107" eb="109">
      <t>ハキュウ</t>
    </rPh>
    <rPh sb="109" eb="111">
      <t>コウカ</t>
    </rPh>
    <rPh sb="111" eb="113">
      <t>ブンセキ</t>
    </rPh>
    <rPh sb="119" eb="121">
      <t>リヨウ</t>
    </rPh>
    <phoneticPr fontId="4"/>
  </si>
  <si>
    <t>３．産業連関表による価格波及効果分析の注意点</t>
    <rPh sb="2" eb="4">
      <t>サンギョウ</t>
    </rPh>
    <rPh sb="4" eb="6">
      <t>レンカン</t>
    </rPh>
    <rPh sb="6" eb="7">
      <t>ヒョウ</t>
    </rPh>
    <rPh sb="10" eb="12">
      <t>カカク</t>
    </rPh>
    <rPh sb="12" eb="14">
      <t>ハキュウ</t>
    </rPh>
    <rPh sb="14" eb="16">
      <t>コウカ</t>
    </rPh>
    <rPh sb="16" eb="18">
      <t>ブンセキ</t>
    </rPh>
    <rPh sb="19" eb="22">
      <t>チュウイテン</t>
    </rPh>
    <phoneticPr fontId="3"/>
  </si>
  <si>
    <t>産業連関表を用いた価格波及効果分析には、産業連関表自体の構造的特質から派生する限界や留意点があります。以下の事項について十分に理解した上で、分析を行うようにしてください。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カカク</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4"/>
  </si>
  <si>
    <t>7)</t>
    <phoneticPr fontId="4"/>
  </si>
  <si>
    <t>原材料等の投入構造は変わらないもの（投入係数は一定）であると仮定します。</t>
    <phoneticPr fontId="4"/>
  </si>
  <si>
    <t>(1)</t>
    <phoneticPr fontId="4"/>
  </si>
  <si>
    <t>シャドウ・プライス（競争市場で成立すると期待される計算上の均衡価格、需要の変化は考慮しない）的な意味が濃く、現実の価格と異なります。</t>
    <phoneticPr fontId="4"/>
  </si>
  <si>
    <t>(2)</t>
    <phoneticPr fontId="4"/>
  </si>
  <si>
    <t>商品の価格変化率が投入・産出という産業部門間の取引を通じて他の商品の価格にどれだけの影響を与えるかを計算しようとする「コスト・プッシュ型（コスト転嫁型）」の価格波及を前提としています。</t>
    <phoneticPr fontId="4"/>
  </si>
  <si>
    <t>(3)</t>
    <phoneticPr fontId="4"/>
  </si>
  <si>
    <t>価格波及の計算が、計算値どおりの値のままで次々と波及し、途中で中断することなく最後まで続くと仮定して計算が行われます。</t>
    <phoneticPr fontId="4"/>
  </si>
  <si>
    <t>(4)</t>
    <phoneticPr fontId="4"/>
  </si>
  <si>
    <t>価格は市場の需給関係で決まることが多いことから、需要が旺盛で供給不足の時期には価格分析は適しません。</t>
    <phoneticPr fontId="4"/>
  </si>
  <si>
    <t>(5)</t>
    <phoneticPr fontId="4"/>
  </si>
  <si>
    <t>コスト・プッシュ型の価格波及ができる状態であっても、産業間取引の過程では、様々なクッションがあります。例えば、企業努力による生産性の向上や、取引先との関係を配慮した値上げの見送り、また、公共料金部門は認可料金なので計算どおりの価格波及がそれ以降の部門には及ばないなどの要因が存在し、波及を吸収する場合があります。</t>
    <phoneticPr fontId="4"/>
  </si>
  <si>
    <t>(6)</t>
    <phoneticPr fontId="4"/>
  </si>
  <si>
    <t>（単位：％）</t>
    <phoneticPr fontId="4"/>
  </si>
  <si>
    <t>Q=D+H+L+P</t>
    <phoneticPr fontId="4"/>
  </si>
  <si>
    <t>R</t>
    <phoneticPr fontId="4"/>
  </si>
  <si>
    <t>粗付加価値率の変化率（％）</t>
    <rPh sb="0" eb="1">
      <t>アラ</t>
    </rPh>
    <rPh sb="1" eb="3">
      <t>フカ</t>
    </rPh>
    <rPh sb="3" eb="5">
      <t>カチ</t>
    </rPh>
    <rPh sb="5" eb="6">
      <t>リツ</t>
    </rPh>
    <rPh sb="7" eb="9">
      <t>ヘンカ</t>
    </rPh>
    <rPh sb="9" eb="10">
      <t>リツ</t>
    </rPh>
    <phoneticPr fontId="2"/>
  </si>
  <si>
    <t>「粗付加価値率の変化による価格分析」では、転置逆行列係数に後ろから粗付加価値率の変化率を乗じることによって、算出しています。
　＜モデル式＞</t>
    <rPh sb="21" eb="23">
      <t>テンチ</t>
    </rPh>
    <rPh sb="68" eb="69">
      <t>シキ</t>
    </rPh>
    <phoneticPr fontId="3"/>
  </si>
  <si>
    <t>Q×R/Rの合計額</t>
    <rPh sb="6" eb="8">
      <t>ゴウケイ</t>
    </rPh>
    <rPh sb="8" eb="9">
      <t>ガク</t>
    </rPh>
    <phoneticPr fontId="4"/>
  </si>
  <si>
    <t>価格波及効果の全部門平均＝</t>
    <rPh sb="0" eb="2">
      <t>カカク</t>
    </rPh>
    <rPh sb="2" eb="4">
      <t>ハキュウ</t>
    </rPh>
    <rPh sb="4" eb="6">
      <t>コウカ</t>
    </rPh>
    <rPh sb="7" eb="9">
      <t>ゼンブ</t>
    </rPh>
    <rPh sb="9" eb="10">
      <t>モン</t>
    </rPh>
    <rPh sb="10" eb="12">
      <t>ヘイキン</t>
    </rPh>
    <phoneticPr fontId="4"/>
  </si>
  <si>
    <t>平成27年（2015年）大分県産業連関表</t>
  </si>
  <si>
    <t>（参考）</t>
  </si>
  <si>
    <t>家計消費支出</t>
  </si>
  <si>
    <t>（参考）賃金・棒給</t>
  </si>
  <si>
    <t>投入係数表 （36部門表）</t>
  </si>
  <si>
    <t>第1次生産誘発額</t>
    <rPh sb="0" eb="1">
      <t>ダイ</t>
    </rPh>
    <rPh sb="2" eb="3">
      <t>ジ</t>
    </rPh>
    <rPh sb="3" eb="5">
      <t>セイサン</t>
    </rPh>
    <rPh sb="5" eb="8">
      <t>ユウハツガク</t>
    </rPh>
    <phoneticPr fontId="4"/>
  </si>
  <si>
    <t>県内需要増加額</t>
    <rPh sb="0" eb="2">
      <t>ケンナイ</t>
    </rPh>
    <rPh sb="2" eb="4">
      <t>ジュヨウ</t>
    </rPh>
    <rPh sb="4" eb="7">
      <t>ゾウカガク</t>
    </rPh>
    <phoneticPr fontId="4"/>
  </si>
  <si>
    <t>出典：平成27年大分県産業連関表</t>
    <rPh sb="0" eb="2">
      <t>シュッテン</t>
    </rPh>
    <rPh sb="3" eb="5">
      <t>ヘイセイ</t>
    </rPh>
    <rPh sb="7" eb="8">
      <t>ネン</t>
    </rPh>
    <rPh sb="8" eb="11">
      <t>オオイタケン</t>
    </rPh>
    <rPh sb="11" eb="13">
      <t>サンギョウ</t>
    </rPh>
    <rPh sb="13" eb="16">
      <t>レンカンヒョウ</t>
    </rPh>
    <phoneticPr fontId="4"/>
  </si>
  <si>
    <t>平成27年（2015年）大分県産業連関表　価格波及効果分析ツール②</t>
    <rPh sb="4" eb="5">
      <t>ネン</t>
    </rPh>
    <rPh sb="10" eb="11">
      <t>ネン</t>
    </rPh>
    <rPh sb="12" eb="14">
      <t>オオイタ</t>
    </rPh>
    <rPh sb="14" eb="15">
      <t>ケン</t>
    </rPh>
    <rPh sb="15" eb="17">
      <t>サンギョウ</t>
    </rPh>
    <rPh sb="17" eb="19">
      <t>レンカン</t>
    </rPh>
    <rPh sb="19" eb="20">
      <t>ヒョウ</t>
    </rPh>
    <rPh sb="21" eb="23">
      <t>カカク</t>
    </rPh>
    <rPh sb="23" eb="25">
      <t>ハキュウ</t>
    </rPh>
    <rPh sb="25" eb="27">
      <t>コウカ</t>
    </rPh>
    <rPh sb="27" eb="29">
      <t>ブンセキ</t>
    </rPh>
    <phoneticPr fontId="3"/>
  </si>
  <si>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27年（2015年）大分県産業連関表」を利用して、粗付加価値率の変化が他の産業の価格にどの程度の影響を及ぼすか（価格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56" eb="157">
      <t>アラ</t>
    </rPh>
    <rPh sb="157" eb="159">
      <t>フカ</t>
    </rPh>
    <rPh sb="159" eb="161">
      <t>カチ</t>
    </rPh>
    <rPh sb="161" eb="162">
      <t>リツ</t>
    </rPh>
    <rPh sb="163" eb="165">
      <t>ヘンカ</t>
    </rPh>
    <rPh sb="166" eb="167">
      <t>ホカ</t>
    </rPh>
    <rPh sb="168" eb="170">
      <t>サンギョウ</t>
    </rPh>
    <rPh sb="171" eb="173">
      <t>カカク</t>
    </rPh>
    <rPh sb="176" eb="178">
      <t>テイド</t>
    </rPh>
    <rPh sb="179" eb="181">
      <t>エイキョウ</t>
    </rPh>
    <rPh sb="182" eb="183">
      <t>オヨ</t>
    </rPh>
    <rPh sb="187" eb="189">
      <t>カカク</t>
    </rPh>
    <rPh sb="212" eb="214">
      <t>オオイタ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</si>
</sst>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000_ "/>
    <numFmt numFmtId="177" formatCode="#,##0_ "/>
    <numFmt numFmtId="178" formatCode="#,##0.000_ "/>
    <numFmt numFmtId="179" formatCode="00"/>
    <numFmt numFmtId="180" formatCode="#,##0.00_ "/>
    <numFmt numFmtId="181" formatCode="#,##0.00000_ "/>
    <numFmt numFmtId="182" formatCode="#,##0.0_ "/>
    <numFmt numFmtId="183" formatCode="0.0_ "/>
    <numFmt numFmtId="184" formatCode="0.00_);[Red]\(0.00\)"/>
  </numFmts>
  <fonts count="50">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14"/>
      <color rgb="FFFF0000"/>
      <name val="ＭＳ Ｐゴシック"/>
      <family val="3"/>
      <charset val="128"/>
      <scheme val="minor"/>
    </font>
    <font>
      <b/>
      <sz val="12"/>
      <color theme="1"/>
      <name val="游ゴシック"/>
      <family val="3"/>
      <charset val="128"/>
    </font>
    <font>
      <sz val="12"/>
      <color theme="1"/>
      <name val="游ゴシック"/>
      <family val="3"/>
      <charset val="128"/>
    </font>
    <font>
      <sz val="11"/>
      <color theme="1"/>
      <name val="メイリオ"/>
      <family val="3"/>
      <charset val="128"/>
    </font>
    <font>
      <b/>
      <sz val="14"/>
      <color rgb="FFFF0000"/>
      <name val="游ゴシック"/>
      <family val="3"/>
      <charset val="128"/>
    </font>
    <font>
      <b/>
      <sz val="14"/>
      <color theme="1"/>
      <name val="游ゴシック"/>
      <family val="3"/>
      <charset val="128"/>
    </font>
    <font>
      <sz val="11"/>
      <color theme="1"/>
      <name val="游ゴシック"/>
      <family val="3"/>
      <charset val="128"/>
    </font>
    <font>
      <sz val="11"/>
      <color rgb="FFFF0000"/>
      <name val="メイリオ"/>
      <family val="3"/>
      <charset val="128"/>
    </font>
    <font>
      <b/>
      <sz val="14"/>
      <color theme="5"/>
      <name val="游ゴシック"/>
      <family val="3"/>
      <charset val="128"/>
    </font>
    <font>
      <b/>
      <sz val="16"/>
      <color theme="1"/>
      <name val="游ゴシック"/>
      <family val="3"/>
      <charset val="128"/>
    </font>
    <font>
      <b/>
      <sz val="12"/>
      <color rgb="FFFF0000"/>
      <name val="游ゴシック"/>
      <family val="3"/>
      <charset val="128"/>
    </font>
    <font>
      <sz val="9"/>
      <color theme="1"/>
      <name val="游ゴシック"/>
      <family val="3"/>
      <charset val="128"/>
    </font>
    <font>
      <sz val="9"/>
      <color theme="1"/>
      <name val="HGゴシックM"/>
      <family val="3"/>
      <charset val="128"/>
    </font>
    <font>
      <b/>
      <sz val="16"/>
      <name val="游ゴシック"/>
      <family val="3"/>
      <charset val="128"/>
    </font>
    <font>
      <b/>
      <sz val="11"/>
      <color theme="1"/>
      <name val="游ゴシック"/>
      <family val="3"/>
      <charset val="128"/>
    </font>
    <font>
      <b/>
      <sz val="11"/>
      <name val="游ゴシック"/>
      <family val="3"/>
      <charset val="128"/>
    </font>
    <font>
      <b/>
      <sz val="9"/>
      <color indexed="81"/>
      <name val="ＭＳ Ｐゴシック"/>
      <family val="3"/>
      <charset val="128"/>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rgb="FFFFFF99"/>
        <bgColor indexed="64"/>
      </patternFill>
    </fill>
    <fill>
      <patternFill patternType="solid">
        <fgColor rgb="FF99FF9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s>
  <borders count="48">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diagonal/>
    </border>
  </borders>
  <cellStyleXfs count="4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2" fillId="0" borderId="0" applyNumberFormat="0" applyFill="0" applyBorder="0" applyAlignment="0" applyProtection="0">
      <alignment vertical="center"/>
    </xf>
    <xf numFmtId="0" fontId="13" fillId="26" borderId="37" applyNumberFormat="0" applyAlignment="0" applyProtection="0">
      <alignment vertical="center"/>
    </xf>
    <xf numFmtId="0" fontId="14" fillId="27" borderId="0" applyNumberFormat="0" applyBorder="0" applyAlignment="0" applyProtection="0">
      <alignment vertical="center"/>
    </xf>
    <xf numFmtId="0" fontId="10" fillId="28" borderId="38" applyNumberFormat="0" applyFont="0" applyAlignment="0" applyProtection="0">
      <alignment vertical="center"/>
    </xf>
    <xf numFmtId="0" fontId="15" fillId="0" borderId="39" applyNumberFormat="0" applyFill="0" applyAlignment="0" applyProtection="0">
      <alignment vertical="center"/>
    </xf>
    <xf numFmtId="0" fontId="16" fillId="29" borderId="0" applyNumberFormat="0" applyBorder="0" applyAlignment="0" applyProtection="0">
      <alignment vertical="center"/>
    </xf>
    <xf numFmtId="0" fontId="17" fillId="30"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0" borderId="45" applyNumberFormat="0" applyAlignment="0" applyProtection="0">
      <alignment vertical="center"/>
    </xf>
    <xf numFmtId="0" fontId="24" fillId="0" borderId="0" applyNumberFormat="0" applyFill="0" applyBorder="0" applyAlignment="0" applyProtection="0">
      <alignment vertical="center"/>
    </xf>
    <xf numFmtId="0" fontId="25" fillId="31" borderId="40" applyNumberFormat="0" applyAlignment="0" applyProtection="0">
      <alignment vertical="center"/>
    </xf>
    <xf numFmtId="0" fontId="9" fillId="0" borderId="0">
      <alignment vertical="center"/>
    </xf>
    <xf numFmtId="0" fontId="6" fillId="0" borderId="0"/>
    <xf numFmtId="0" fontId="8" fillId="0" borderId="0"/>
    <xf numFmtId="0" fontId="26" fillId="32" borderId="0" applyNumberFormat="0" applyBorder="0" applyAlignment="0" applyProtection="0">
      <alignment vertical="center"/>
    </xf>
    <xf numFmtId="0" fontId="1" fillId="0" borderId="0">
      <alignment vertical="center"/>
    </xf>
    <xf numFmtId="9" fontId="10" fillId="0" borderId="0" applyFont="0" applyFill="0" applyBorder="0" applyAlignment="0" applyProtection="0">
      <alignment vertical="center"/>
    </xf>
  </cellStyleXfs>
  <cellXfs count="325">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0" fontId="0" fillId="0" borderId="0" xfId="0" applyFont="1">
      <alignment vertical="center"/>
    </xf>
    <xf numFmtId="0" fontId="0" fillId="0" borderId="0" xfId="0" applyFont="1" applyBorder="1">
      <alignment vertical="center"/>
    </xf>
    <xf numFmtId="0" fontId="0" fillId="0" borderId="11" xfId="0" applyFont="1" applyBorder="1">
      <alignment vertical="center"/>
    </xf>
    <xf numFmtId="0" fontId="0" fillId="0" borderId="13" xfId="0" applyFont="1" applyBorder="1">
      <alignment vertical="center"/>
    </xf>
    <xf numFmtId="0" fontId="0" fillId="0" borderId="15" xfId="0" applyFont="1" applyBorder="1">
      <alignment vertical="center"/>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8" xfId="0" applyNumberFormat="1" applyBorder="1">
      <alignment vertical="center"/>
    </xf>
    <xf numFmtId="176" fontId="0" fillId="0" borderId="12" xfId="0" applyNumberFormat="1" applyBorder="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2" xfId="0" applyNumberFormat="1" applyBorder="1">
      <alignment vertical="center"/>
    </xf>
    <xf numFmtId="177" fontId="0" fillId="0" borderId="0" xfId="0" applyNumberFormat="1" applyFont="1">
      <alignment vertical="center"/>
    </xf>
    <xf numFmtId="177" fontId="5" fillId="0" borderId="3" xfId="42" applyNumberFormat="1" applyFont="1" applyFill="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0" xfId="0" applyNumberFormat="1" applyBorder="1">
      <alignment vertical="center"/>
    </xf>
    <xf numFmtId="177" fontId="0" fillId="0" borderId="13" xfId="0" applyNumberFormat="1" applyBorder="1">
      <alignment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0" fontId="0" fillId="0" borderId="0" xfId="0" applyAlignment="1">
      <alignment horizontal="right"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0" fontId="0" fillId="0" borderId="8" xfId="0" applyBorder="1">
      <alignment vertical="center"/>
    </xf>
    <xf numFmtId="0" fontId="0" fillId="0" borderId="0" xfId="0" applyBorder="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28" fillId="0" borderId="0" xfId="43" applyNumberFormat="1" applyFont="1" applyAlignment="1">
      <alignment vertical="center"/>
    </xf>
    <xf numFmtId="177" fontId="29" fillId="0" borderId="0" xfId="0" applyNumberFormat="1" applyFont="1">
      <alignment vertical="center"/>
    </xf>
    <xf numFmtId="177" fontId="28" fillId="0" borderId="0" xfId="0" applyNumberFormat="1" applyFont="1" applyBorder="1" applyAlignment="1">
      <alignment vertical="center"/>
    </xf>
    <xf numFmtId="177" fontId="28" fillId="0" borderId="0" xfId="43" applyNumberFormat="1" applyFont="1" applyBorder="1" applyAlignment="1">
      <alignment vertical="center"/>
    </xf>
    <xf numFmtId="177" fontId="28" fillId="0" borderId="7" xfId="43" applyNumberFormat="1" applyFont="1" applyBorder="1" applyAlignment="1" applyProtection="1">
      <alignment vertical="center"/>
      <protection locked="0"/>
    </xf>
    <xf numFmtId="177" fontId="28" fillId="0" borderId="15" xfId="43" applyNumberFormat="1" applyFont="1" applyBorder="1" applyAlignment="1">
      <alignment vertical="center"/>
    </xf>
    <xf numFmtId="177" fontId="29"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177" fontId="0" fillId="0" borderId="16" xfId="0" applyNumberFormat="1" applyFill="1" applyBorder="1">
      <alignment vertical="center"/>
    </xf>
    <xf numFmtId="0" fontId="27" fillId="0" borderId="0" xfId="0" applyFont="1">
      <alignment vertical="center"/>
    </xf>
    <xf numFmtId="177" fontId="27" fillId="0" borderId="0" xfId="0" applyNumberFormat="1" applyFont="1">
      <alignment vertical="center"/>
    </xf>
    <xf numFmtId="0" fontId="30" fillId="0" borderId="0" xfId="0" applyFont="1" applyAlignment="1">
      <alignment vertical="top"/>
    </xf>
    <xf numFmtId="0" fontId="31" fillId="0" borderId="0" xfId="0" applyFont="1" applyAlignment="1">
      <alignment vertical="top"/>
    </xf>
    <xf numFmtId="0" fontId="30" fillId="0" borderId="29" xfId="0" applyFont="1" applyBorder="1" applyAlignment="1">
      <alignment vertical="top"/>
    </xf>
    <xf numFmtId="0" fontId="30" fillId="0" borderId="30" xfId="0" applyFont="1" applyBorder="1" applyAlignment="1">
      <alignment vertical="top"/>
    </xf>
    <xf numFmtId="0" fontId="30" fillId="0" borderId="31" xfId="0" applyFont="1" applyBorder="1" applyAlignment="1">
      <alignment vertical="top"/>
    </xf>
    <xf numFmtId="0" fontId="30" fillId="0" borderId="32" xfId="0" applyFont="1" applyBorder="1" applyAlignment="1">
      <alignment vertical="top"/>
    </xf>
    <xf numFmtId="0" fontId="30" fillId="0" borderId="0" xfId="0" applyFont="1" applyBorder="1" applyAlignment="1">
      <alignment vertical="top"/>
    </xf>
    <xf numFmtId="0" fontId="30" fillId="0" borderId="33" xfId="0" applyFont="1" applyBorder="1" applyAlignment="1">
      <alignment vertical="top"/>
    </xf>
    <xf numFmtId="0" fontId="30" fillId="0" borderId="34" xfId="0" applyFont="1" applyBorder="1" applyAlignment="1">
      <alignment vertical="top"/>
    </xf>
    <xf numFmtId="0" fontId="30" fillId="0" borderId="35" xfId="0" applyFont="1" applyBorder="1" applyAlignment="1">
      <alignment vertical="top"/>
    </xf>
    <xf numFmtId="0" fontId="30" fillId="0" borderId="36"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0" fontId="0" fillId="0" borderId="0" xfId="0" applyBorder="1" applyAlignment="1">
      <alignment vertical="center"/>
    </xf>
    <xf numFmtId="0" fontId="11" fillId="0" borderId="0" xfId="0" applyFont="1" applyAlignment="1">
      <alignment horizontal="left" vertical="center"/>
    </xf>
    <xf numFmtId="0" fontId="11" fillId="0" borderId="0" xfId="0" applyFont="1">
      <alignment vertical="center"/>
    </xf>
    <xf numFmtId="181" fontId="0" fillId="0" borderId="0" xfId="0" applyNumberFormat="1">
      <alignment vertical="center"/>
    </xf>
    <xf numFmtId="0" fontId="30" fillId="0" borderId="0" xfId="0" applyFont="1" applyAlignment="1">
      <alignment horizontal="left" vertical="top" wrapText="1"/>
    </xf>
    <xf numFmtId="0" fontId="33" fillId="0" borderId="0" xfId="0" applyFont="1" applyAlignment="1">
      <alignment vertical="top"/>
    </xf>
    <xf numFmtId="0" fontId="0" fillId="0" borderId="14" xfId="0" applyNumberFormat="1" applyBorder="1">
      <alignment vertical="center"/>
    </xf>
    <xf numFmtId="176" fontId="0" fillId="35" borderId="16" xfId="0" applyNumberFormat="1" applyFill="1" applyBorder="1">
      <alignment vertical="center"/>
    </xf>
    <xf numFmtId="176" fontId="0" fillId="35" borderId="20" xfId="0" applyNumberFormat="1" applyFill="1" applyBorder="1">
      <alignment vertical="center"/>
    </xf>
    <xf numFmtId="176" fontId="0" fillId="35" borderId="17" xfId="0" applyNumberFormat="1" applyFill="1" applyBorder="1">
      <alignment vertical="center"/>
    </xf>
    <xf numFmtId="176" fontId="0" fillId="35" borderId="9" xfId="0" applyNumberFormat="1" applyFill="1" applyBorder="1">
      <alignment vertical="center"/>
    </xf>
    <xf numFmtId="176" fontId="0" fillId="35" borderId="0" xfId="0" applyNumberFormat="1" applyFill="1" applyBorder="1">
      <alignment vertical="center"/>
    </xf>
    <xf numFmtId="176" fontId="0" fillId="35" borderId="1" xfId="0" applyNumberFormat="1" applyFill="1" applyBorder="1">
      <alignment vertical="center"/>
    </xf>
    <xf numFmtId="176" fontId="0" fillId="35" borderId="12" xfId="0" applyNumberFormat="1" applyFill="1" applyBorder="1">
      <alignment vertical="center"/>
    </xf>
    <xf numFmtId="176" fontId="0" fillId="35" borderId="13" xfId="0" applyNumberFormat="1" applyFill="1" applyBorder="1">
      <alignment vertical="center"/>
    </xf>
    <xf numFmtId="176" fontId="0" fillId="35" borderId="21" xfId="0" applyNumberFormat="1" applyFill="1" applyBorder="1">
      <alignment vertical="center"/>
    </xf>
    <xf numFmtId="176" fontId="0" fillId="35" borderId="14" xfId="0" applyNumberFormat="1" applyFill="1" applyBorder="1">
      <alignment vertical="center"/>
    </xf>
    <xf numFmtId="176" fontId="0" fillId="35" borderId="15" xfId="0" applyNumberFormat="1" applyFill="1" applyBorder="1">
      <alignment vertical="center"/>
    </xf>
    <xf numFmtId="176" fontId="0" fillId="35" borderId="19" xfId="0" applyNumberFormat="1" applyFill="1" applyBorder="1">
      <alignment vertical="center"/>
    </xf>
    <xf numFmtId="0" fontId="30" fillId="35" borderId="0" xfId="0" applyFont="1" applyFill="1" applyAlignment="1">
      <alignment vertical="top"/>
    </xf>
    <xf numFmtId="0" fontId="34" fillId="35" borderId="0" xfId="0" applyFont="1" applyFill="1" applyAlignment="1">
      <alignment vertical="top"/>
    </xf>
    <xf numFmtId="0" fontId="37" fillId="0" borderId="0" xfId="0" applyFont="1" applyAlignment="1">
      <alignment vertical="top"/>
    </xf>
    <xf numFmtId="0" fontId="38" fillId="0" borderId="0" xfId="0" applyFont="1" applyAlignment="1">
      <alignment vertical="top"/>
    </xf>
    <xf numFmtId="0" fontId="36" fillId="0" borderId="0" xfId="0" applyFont="1" applyAlignment="1">
      <alignment vertical="top" wrapText="1"/>
    </xf>
    <xf numFmtId="0" fontId="39" fillId="0" borderId="0" xfId="0" applyFont="1" applyAlignment="1">
      <alignment vertical="top"/>
    </xf>
    <xf numFmtId="0" fontId="36" fillId="0" borderId="0" xfId="0" applyFont="1" applyAlignment="1">
      <alignment vertical="top"/>
    </xf>
    <xf numFmtId="0" fontId="40" fillId="0" borderId="0" xfId="0" applyFont="1" applyAlignment="1">
      <alignment vertical="top" wrapText="1"/>
    </xf>
    <xf numFmtId="0" fontId="30" fillId="35" borderId="0" xfId="0" applyFont="1" applyFill="1" applyAlignment="1">
      <alignment vertical="center"/>
    </xf>
    <xf numFmtId="0" fontId="30" fillId="0" borderId="0" xfId="0" applyFont="1" applyAlignment="1">
      <alignment vertical="center"/>
    </xf>
    <xf numFmtId="0" fontId="34" fillId="35" borderId="0" xfId="0" applyFont="1" applyFill="1" applyAlignment="1">
      <alignment vertical="center"/>
    </xf>
    <xf numFmtId="0" fontId="35" fillId="35" borderId="0" xfId="0" applyFont="1" applyFill="1" applyAlignment="1">
      <alignment vertical="center"/>
    </xf>
    <xf numFmtId="0" fontId="41" fillId="0" borderId="0" xfId="0" applyNumberFormat="1" applyFont="1">
      <alignment vertical="center"/>
    </xf>
    <xf numFmtId="0" fontId="42" fillId="0" borderId="0" xfId="0" applyFont="1">
      <alignment vertical="center"/>
    </xf>
    <xf numFmtId="0" fontId="43" fillId="0" borderId="0" xfId="0" applyFont="1" applyAlignment="1">
      <alignment vertical="top"/>
    </xf>
    <xf numFmtId="0" fontId="0" fillId="0" borderId="0" xfId="0" applyFill="1" applyBorder="1" applyAlignment="1" applyProtection="1">
      <alignment horizontal="center" vertical="center"/>
    </xf>
    <xf numFmtId="0" fontId="0" fillId="0" borderId="0" xfId="0" applyAlignment="1" applyProtection="1">
      <alignment horizontal="center" vertical="center"/>
    </xf>
    <xf numFmtId="0" fontId="44" fillId="0" borderId="0" xfId="0" applyFont="1">
      <alignment vertical="center"/>
    </xf>
    <xf numFmtId="0" fontId="44" fillId="0" borderId="0" xfId="0" applyFont="1" applyBorder="1" applyAlignment="1">
      <alignment vertical="center"/>
    </xf>
    <xf numFmtId="182" fontId="0" fillId="0" borderId="18" xfId="0" applyNumberFormat="1" applyBorder="1">
      <alignment vertical="center"/>
    </xf>
    <xf numFmtId="182" fontId="0" fillId="0" borderId="2" xfId="0" applyNumberFormat="1" applyBorder="1">
      <alignment vertical="center"/>
    </xf>
    <xf numFmtId="182" fontId="0" fillId="0" borderId="6" xfId="0" applyNumberFormat="1" applyBorder="1">
      <alignment vertical="center"/>
    </xf>
    <xf numFmtId="182" fontId="0" fillId="34" borderId="2" xfId="0" applyNumberFormat="1" applyFill="1" applyBorder="1" applyProtection="1">
      <alignment vertical="center"/>
      <protection locked="0"/>
    </xf>
    <xf numFmtId="182" fontId="0" fillId="34" borderId="4" xfId="0" applyNumberFormat="1" applyFill="1" applyBorder="1" applyProtection="1">
      <alignment vertical="center"/>
      <protection locked="0"/>
    </xf>
    <xf numFmtId="182" fontId="0" fillId="34" borderId="5" xfId="0" applyNumberFormat="1" applyFill="1" applyBorder="1" applyProtection="1">
      <alignment vertical="center"/>
      <protection locked="0"/>
    </xf>
    <xf numFmtId="182" fontId="0" fillId="34" borderId="3" xfId="0" applyNumberFormat="1" applyFill="1" applyBorder="1" applyProtection="1">
      <alignment vertical="center"/>
      <protection locked="0"/>
    </xf>
    <xf numFmtId="182" fontId="0" fillId="0" borderId="18" xfId="0" applyNumberFormat="1" applyFont="1" applyBorder="1">
      <alignment vertical="center"/>
    </xf>
    <xf numFmtId="182" fontId="0" fillId="0" borderId="2" xfId="0" applyNumberFormat="1" applyFont="1" applyBorder="1">
      <alignment vertical="center"/>
    </xf>
    <xf numFmtId="182" fontId="0" fillId="0" borderId="4" xfId="0" applyNumberFormat="1" applyFont="1" applyBorder="1">
      <alignment vertical="center"/>
    </xf>
    <xf numFmtId="182" fontId="0" fillId="0" borderId="5" xfId="0" applyNumberFormat="1" applyFont="1" applyBorder="1">
      <alignment vertical="center"/>
    </xf>
    <xf numFmtId="182" fontId="0" fillId="0" borderId="6" xfId="0" applyNumberFormat="1" applyFont="1" applyBorder="1">
      <alignment vertical="center"/>
    </xf>
    <xf numFmtId="180" fontId="0" fillId="0" borderId="18" xfId="0" applyNumberFormat="1" applyFont="1" applyBorder="1">
      <alignment vertical="center"/>
    </xf>
    <xf numFmtId="180" fontId="0" fillId="0" borderId="2" xfId="0" applyNumberFormat="1" applyFont="1" applyBorder="1">
      <alignment vertical="center"/>
    </xf>
    <xf numFmtId="180" fontId="0" fillId="0" borderId="4" xfId="0" applyNumberFormat="1" applyFont="1" applyBorder="1">
      <alignment vertical="center"/>
    </xf>
    <xf numFmtId="180" fontId="0" fillId="0" borderId="5" xfId="0" applyNumberFormat="1" applyFont="1" applyBorder="1">
      <alignment vertical="center"/>
    </xf>
    <xf numFmtId="180" fontId="0" fillId="0" borderId="6" xfId="0" applyNumberFormat="1" applyFont="1" applyBorder="1">
      <alignment vertical="center"/>
    </xf>
    <xf numFmtId="180" fontId="0" fillId="0" borderId="0" xfId="0" applyNumberFormat="1" applyFont="1">
      <alignment vertical="center"/>
    </xf>
    <xf numFmtId="178" fontId="0" fillId="0" borderId="0" xfId="0" applyNumberFormat="1" applyFont="1">
      <alignment vertical="center"/>
    </xf>
    <xf numFmtId="0" fontId="36" fillId="0" borderId="0" xfId="0" applyFont="1" applyAlignment="1">
      <alignment vertical="top" wrapText="1"/>
    </xf>
    <xf numFmtId="182" fontId="0" fillId="0" borderId="23" xfId="0" applyNumberFormat="1" applyBorder="1">
      <alignment vertical="center"/>
    </xf>
    <xf numFmtId="182" fontId="0" fillId="0" borderId="24" xfId="0" applyNumberFormat="1" applyBorder="1">
      <alignment vertical="center"/>
    </xf>
    <xf numFmtId="182" fontId="0" fillId="0" borderId="27" xfId="0" applyNumberFormat="1" applyBorder="1">
      <alignment vertical="center"/>
    </xf>
    <xf numFmtId="182" fontId="0" fillId="0" borderId="4" xfId="0" applyNumberFormat="1" applyBorder="1">
      <alignment vertical="center"/>
    </xf>
    <xf numFmtId="182" fontId="0" fillId="0" borderId="28" xfId="0" applyNumberFormat="1" applyBorder="1">
      <alignment vertical="center"/>
    </xf>
    <xf numFmtId="182" fontId="0" fillId="0" borderId="5" xfId="0" applyNumberFormat="1" applyBorder="1">
      <alignment vertical="center"/>
    </xf>
    <xf numFmtId="182" fontId="0" fillId="0" borderId="25" xfId="0" applyNumberFormat="1" applyBorder="1">
      <alignment vertical="center"/>
    </xf>
    <xf numFmtId="182" fontId="0" fillId="0" borderId="26" xfId="0" applyNumberFormat="1" applyBorder="1">
      <alignment vertical="center"/>
    </xf>
    <xf numFmtId="177" fontId="0" fillId="0" borderId="1" xfId="0" applyNumberFormat="1" applyFill="1" applyBorder="1">
      <alignment vertical="center"/>
    </xf>
    <xf numFmtId="180" fontId="0" fillId="0" borderId="18" xfId="0" applyNumberFormat="1" applyBorder="1">
      <alignment vertical="center"/>
    </xf>
    <xf numFmtId="180" fontId="0" fillId="0" borderId="2" xfId="0" applyNumberFormat="1" applyBorder="1">
      <alignment vertical="center"/>
    </xf>
    <xf numFmtId="180" fontId="0" fillId="0" borderId="4" xfId="0" applyNumberFormat="1" applyBorder="1">
      <alignment vertical="center"/>
    </xf>
    <xf numFmtId="180" fontId="0" fillId="0" borderId="5" xfId="0" applyNumberFormat="1" applyBorder="1">
      <alignment vertical="center"/>
    </xf>
    <xf numFmtId="180" fontId="0" fillId="0" borderId="6" xfId="0" applyNumberFormat="1" applyBorder="1">
      <alignment vertical="center"/>
    </xf>
    <xf numFmtId="0" fontId="36" fillId="0" borderId="0" xfId="0" applyFont="1" applyAlignment="1">
      <alignment vertical="top" wrapText="1"/>
    </xf>
    <xf numFmtId="0" fontId="0" fillId="0" borderId="6" xfId="0" applyBorder="1" applyAlignment="1">
      <alignment horizontal="center" vertical="center"/>
    </xf>
    <xf numFmtId="0" fontId="0" fillId="0" borderId="6" xfId="0" applyBorder="1" applyAlignment="1">
      <alignment horizontal="center" vertical="center" wrapText="1"/>
    </xf>
    <xf numFmtId="183" fontId="0" fillId="0" borderId="7" xfId="0" applyNumberFormat="1" applyBorder="1">
      <alignment vertical="center"/>
    </xf>
    <xf numFmtId="183" fontId="0" fillId="0" borderId="6" xfId="0" applyNumberFormat="1" applyBorder="1">
      <alignment vertical="center"/>
    </xf>
    <xf numFmtId="183" fontId="0" fillId="0" borderId="22" xfId="0" applyNumberFormat="1" applyBorder="1">
      <alignment vertical="center"/>
    </xf>
    <xf numFmtId="183" fontId="0" fillId="0" borderId="2" xfId="0" applyNumberFormat="1" applyBorder="1">
      <alignment vertical="center"/>
    </xf>
    <xf numFmtId="183" fontId="0" fillId="0" borderId="5" xfId="0" applyNumberFormat="1" applyBorder="1">
      <alignment vertical="center"/>
    </xf>
    <xf numFmtId="183" fontId="0" fillId="0" borderId="4" xfId="0" applyNumberFormat="1" applyBorder="1">
      <alignment vertical="center"/>
    </xf>
    <xf numFmtId="0" fontId="0" fillId="0" borderId="17" xfId="0" applyBorder="1" applyAlignment="1">
      <alignment vertical="center"/>
    </xf>
    <xf numFmtId="0" fontId="0" fillId="0" borderId="19" xfId="0" applyBorder="1" applyAlignment="1">
      <alignment vertical="center"/>
    </xf>
    <xf numFmtId="177" fontId="0" fillId="33" borderId="18" xfId="0" applyNumberFormat="1" applyFill="1" applyBorder="1" applyAlignment="1">
      <alignment horizontal="center" vertical="center" shrinkToFit="1"/>
    </xf>
    <xf numFmtId="177" fontId="46" fillId="0" borderId="0" xfId="43" applyNumberFormat="1" applyFont="1" applyAlignment="1">
      <alignment vertical="center"/>
    </xf>
    <xf numFmtId="0" fontId="38" fillId="0" borderId="0" xfId="0" applyFont="1">
      <alignment vertical="center"/>
    </xf>
    <xf numFmtId="177" fontId="48" fillId="0" borderId="0" xfId="43" applyNumberFormat="1" applyFont="1" applyBorder="1" applyAlignment="1">
      <alignment vertical="center"/>
    </xf>
    <xf numFmtId="177" fontId="47" fillId="0" borderId="0" xfId="0" applyNumberFormat="1" applyFont="1">
      <alignment vertical="center"/>
    </xf>
    <xf numFmtId="180" fontId="0" fillId="33" borderId="6" xfId="0" applyNumberFormat="1" applyFill="1" applyBorder="1">
      <alignment vertical="center"/>
    </xf>
    <xf numFmtId="177" fontId="0" fillId="0" borderId="14" xfId="0" applyNumberFormat="1" applyFont="1" applyBorder="1" applyAlignment="1">
      <alignment horizontal="center" vertical="center"/>
    </xf>
    <xf numFmtId="177" fontId="0" fillId="0" borderId="16"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3" xfId="0" applyNumberFormat="1" applyFont="1" applyBorder="1">
      <alignment vertical="center"/>
    </xf>
    <xf numFmtId="184" fontId="0" fillId="33" borderId="6" xfId="46" applyNumberFormat="1" applyFont="1" applyFill="1" applyBorder="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176" fontId="0" fillId="0" borderId="2" xfId="0" applyNumberFormat="1" applyFont="1" applyBorder="1">
      <alignment vertical="center"/>
    </xf>
    <xf numFmtId="176" fontId="0" fillId="0" borderId="4" xfId="0" applyNumberFormat="1" applyFont="1" applyBorder="1">
      <alignment vertical="center"/>
    </xf>
    <xf numFmtId="176" fontId="0" fillId="0" borderId="5" xfId="0" applyNumberFormat="1" applyFont="1" applyBorder="1">
      <alignment vertical="center"/>
    </xf>
    <xf numFmtId="176" fontId="0" fillId="0" borderId="3" xfId="0" applyNumberFormat="1" applyFont="1" applyBorder="1">
      <alignment vertical="center"/>
    </xf>
    <xf numFmtId="176" fontId="0" fillId="0" borderId="0" xfId="0" applyNumberFormat="1">
      <alignment vertical="center"/>
    </xf>
    <xf numFmtId="0" fontId="0" fillId="0" borderId="10" xfId="0" applyFont="1" applyBorder="1">
      <alignment vertical="center"/>
    </xf>
    <xf numFmtId="0" fontId="0" fillId="0" borderId="12" xfId="0" applyFont="1" applyBorder="1">
      <alignment vertical="center"/>
    </xf>
    <xf numFmtId="0" fontId="0" fillId="0" borderId="14" xfId="0" applyFont="1" applyBorder="1">
      <alignment vertical="center"/>
    </xf>
    <xf numFmtId="176" fontId="0" fillId="0" borderId="46" xfId="0" applyNumberFormat="1" applyFon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176" fontId="0" fillId="0" borderId="6" xfId="0" applyNumberFormat="1" applyBorder="1">
      <alignment vertical="center"/>
    </xf>
    <xf numFmtId="176" fontId="0" fillId="0" borderId="18" xfId="0" applyNumberFormat="1" applyFont="1" applyBorder="1">
      <alignment vertical="center"/>
    </xf>
    <xf numFmtId="177" fontId="5" fillId="36" borderId="3" xfId="42" applyNumberFormat="1" applyFont="1" applyFill="1" applyBorder="1" applyAlignment="1">
      <alignment horizontal="center" vertical="center" wrapText="1"/>
    </xf>
    <xf numFmtId="177" fontId="5" fillId="37" borderId="3" xfId="42" applyNumberFormat="1" applyFont="1" applyFill="1" applyBorder="1" applyAlignment="1">
      <alignment horizontal="center" vertical="center" wrapText="1"/>
    </xf>
    <xf numFmtId="177" fontId="5" fillId="38" borderId="3" xfId="42" applyNumberFormat="1" applyFont="1" applyFill="1" applyBorder="1" applyAlignment="1">
      <alignment horizontal="center" vertical="center" wrapText="1"/>
    </xf>
    <xf numFmtId="177" fontId="5" fillId="39" borderId="3" xfId="42" applyNumberFormat="1" applyFont="1" applyFill="1" applyBorder="1" applyAlignment="1">
      <alignment horizontal="center" vertical="center" wrapText="1"/>
    </xf>
    <xf numFmtId="177" fontId="5" fillId="39" borderId="18" xfId="42" applyNumberFormat="1" applyFont="1" applyFill="1" applyBorder="1" applyAlignment="1">
      <alignment horizontal="center" vertical="center" wrapText="1"/>
    </xf>
    <xf numFmtId="177" fontId="5" fillId="39" borderId="2" xfId="42" applyNumberFormat="1" applyFont="1" applyFill="1" applyBorder="1" applyAlignment="1">
      <alignment horizontal="center" vertical="center" wrapText="1"/>
    </xf>
    <xf numFmtId="183" fontId="0" fillId="34" borderId="16" xfId="0" applyNumberFormat="1" applyFill="1" applyBorder="1" applyProtection="1">
      <alignment vertical="center"/>
      <protection locked="0"/>
    </xf>
    <xf numFmtId="183" fontId="0" fillId="34" borderId="18" xfId="0" applyNumberFormat="1" applyFill="1" applyBorder="1" applyProtection="1">
      <alignment vertical="center"/>
      <protection locked="0"/>
    </xf>
    <xf numFmtId="183" fontId="0" fillId="34" borderId="17" xfId="0" applyNumberFormat="1" applyFill="1" applyBorder="1" applyProtection="1">
      <alignment vertical="center"/>
      <protection locked="0"/>
    </xf>
    <xf numFmtId="183" fontId="0" fillId="34" borderId="9" xfId="0" applyNumberFormat="1" applyFill="1" applyBorder="1" applyProtection="1">
      <alignment vertical="center"/>
      <protection locked="0"/>
    </xf>
    <xf numFmtId="183" fontId="0" fillId="34" borderId="2" xfId="0" applyNumberFormat="1" applyFill="1" applyBorder="1" applyProtection="1">
      <alignment vertical="center"/>
      <protection locked="0"/>
    </xf>
    <xf numFmtId="183" fontId="0" fillId="34" borderId="1" xfId="0" applyNumberFormat="1" applyFill="1" applyBorder="1" applyProtection="1">
      <alignment vertical="center"/>
      <protection locked="0"/>
    </xf>
    <xf numFmtId="183" fontId="0" fillId="34" borderId="4" xfId="0" applyNumberFormat="1" applyFill="1" applyBorder="1" applyProtection="1">
      <alignment vertical="center"/>
      <protection locked="0"/>
    </xf>
    <xf numFmtId="183" fontId="0" fillId="34" borderId="5" xfId="0" applyNumberFormat="1" applyFill="1" applyBorder="1" applyProtection="1">
      <alignment vertical="center"/>
      <protection locked="0"/>
    </xf>
    <xf numFmtId="183" fontId="0" fillId="34" borderId="12" xfId="0" applyNumberFormat="1" applyFill="1" applyBorder="1" applyProtection="1">
      <alignment vertical="center"/>
      <protection locked="0"/>
    </xf>
    <xf numFmtId="183" fontId="0" fillId="34" borderId="21" xfId="0" applyNumberFormat="1" applyFill="1" applyBorder="1" applyProtection="1">
      <alignment vertical="center"/>
      <protection locked="0"/>
    </xf>
    <xf numFmtId="49" fontId="29" fillId="0" borderId="0" xfId="0" applyNumberFormat="1" applyFont="1" applyAlignment="1">
      <alignment horizontal="center" vertical="top"/>
    </xf>
    <xf numFmtId="180" fontId="0" fillId="0" borderId="16" xfId="0" applyNumberFormat="1" applyBorder="1">
      <alignment vertical="center"/>
    </xf>
    <xf numFmtId="180" fontId="0" fillId="0" borderId="9" xfId="0" applyNumberFormat="1" applyBorder="1">
      <alignment vertical="center"/>
    </xf>
    <xf numFmtId="180" fontId="0" fillId="0" borderId="10" xfId="0" applyNumberFormat="1" applyBorder="1">
      <alignment vertical="center"/>
    </xf>
    <xf numFmtId="180" fontId="0" fillId="0" borderId="12" xfId="0" applyNumberFormat="1" applyBorder="1">
      <alignment vertical="center"/>
    </xf>
    <xf numFmtId="180" fontId="0" fillId="0" borderId="7" xfId="0" applyNumberFormat="1" applyBorder="1">
      <alignment vertical="center"/>
    </xf>
    <xf numFmtId="0" fontId="36" fillId="0" borderId="0" xfId="0" applyFont="1" applyAlignment="1">
      <alignment vertical="top" wrapText="1"/>
    </xf>
    <xf numFmtId="177" fontId="0" fillId="0" borderId="3" xfId="0" applyNumberFormat="1" applyBorder="1" applyAlignment="1">
      <alignment horizontal="center" vertical="center"/>
    </xf>
    <xf numFmtId="177" fontId="0" fillId="0" borderId="10" xfId="0" applyNumberFormat="1" applyBorder="1">
      <alignment vertical="center"/>
    </xf>
    <xf numFmtId="177" fontId="0" fillId="0" borderId="11" xfId="0" applyNumberFormat="1" applyBorder="1">
      <alignment vertical="center"/>
    </xf>
    <xf numFmtId="177" fontId="0" fillId="0" borderId="47" xfId="0" applyNumberFormat="1" applyBorder="1">
      <alignment vertical="center"/>
    </xf>
    <xf numFmtId="177" fontId="0" fillId="0" borderId="4" xfId="0" applyNumberFormat="1" applyBorder="1">
      <alignment vertical="center"/>
    </xf>
    <xf numFmtId="177" fontId="0" fillId="0" borderId="15" xfId="0" applyNumberFormat="1" applyBorder="1">
      <alignment vertical="center"/>
    </xf>
    <xf numFmtId="177" fontId="0" fillId="0" borderId="3" xfId="0" applyNumberFormat="1" applyBorder="1">
      <alignment vertical="center"/>
    </xf>
    <xf numFmtId="0" fontId="36" fillId="0" borderId="0" xfId="0" applyFont="1" applyAlignment="1">
      <alignment horizontal="left" vertical="top" wrapText="1"/>
    </xf>
    <xf numFmtId="0" fontId="36" fillId="0" borderId="0" xfId="0" applyFont="1" applyAlignment="1">
      <alignment horizontal="left" vertical="center" wrapText="1"/>
    </xf>
    <xf numFmtId="0" fontId="36" fillId="0" borderId="0" xfId="0" applyFont="1" applyAlignment="1">
      <alignment vertical="top" wrapText="1"/>
    </xf>
    <xf numFmtId="0" fontId="43" fillId="0" borderId="0" xfId="0" applyFont="1" applyAlignment="1">
      <alignment horizontal="left" vertical="top" wrapText="1"/>
    </xf>
    <xf numFmtId="0" fontId="40" fillId="0" borderId="0" xfId="0" applyFont="1" applyAlignment="1">
      <alignment horizontal="left" vertical="top"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left" vertical="center"/>
    </xf>
    <xf numFmtId="0" fontId="45" fillId="0" borderId="7" xfId="0" applyFont="1" applyBorder="1" applyAlignment="1">
      <alignment horizontal="center" vertical="center"/>
    </xf>
    <xf numFmtId="0" fontId="45" fillId="0" borderId="22" xfId="0" applyFont="1" applyBorder="1" applyAlignment="1">
      <alignment horizontal="center" vertical="center"/>
    </xf>
    <xf numFmtId="0" fontId="0" fillId="34" borderId="7" xfId="0" applyFill="1" applyBorder="1" applyAlignment="1" applyProtection="1">
      <alignment horizontal="left" vertical="center" wrapText="1"/>
      <protection locked="0"/>
    </xf>
    <xf numFmtId="0" fontId="0" fillId="34" borderId="8" xfId="0" applyFill="1" applyBorder="1" applyAlignment="1" applyProtection="1">
      <alignment horizontal="left" vertical="center" wrapText="1"/>
      <protection locked="0"/>
    </xf>
    <xf numFmtId="0" fontId="0" fillId="34" borderId="22" xfId="0" applyFill="1" applyBorder="1" applyAlignment="1" applyProtection="1">
      <alignment horizontal="left" vertical="center" wrapText="1"/>
      <protection locked="0"/>
    </xf>
    <xf numFmtId="177" fontId="29" fillId="0" borderId="0" xfId="0" applyNumberFormat="1" applyFont="1" applyAlignment="1">
      <alignment horizontal="left" vertical="top" wrapText="1"/>
    </xf>
    <xf numFmtId="177" fontId="29" fillId="0" borderId="0" xfId="0" applyNumberFormat="1" applyFont="1" applyAlignment="1">
      <alignment horizontal="left" vertical="top"/>
    </xf>
    <xf numFmtId="177" fontId="0" fillId="34" borderId="18" xfId="0" applyNumberFormat="1" applyFill="1" applyBorder="1" applyAlignment="1">
      <alignment horizontal="center" vertical="center" wrapText="1"/>
    </xf>
    <xf numFmtId="177" fontId="0" fillId="34" borderId="2" xfId="0" applyNumberFormat="1" applyFill="1" applyBorder="1" applyAlignment="1">
      <alignment horizontal="center" vertical="center"/>
    </xf>
    <xf numFmtId="177" fontId="0" fillId="34" borderId="3" xfId="0" applyNumberFormat="1" applyFill="1" applyBorder="1" applyAlignment="1">
      <alignment horizontal="center" vertical="center"/>
    </xf>
    <xf numFmtId="177" fontId="0" fillId="33" borderId="18" xfId="0" applyNumberFormat="1" applyFill="1" applyBorder="1" applyAlignment="1">
      <alignment horizontal="center" vertical="center" wrapText="1"/>
    </xf>
    <xf numFmtId="177" fontId="0" fillId="33" borderId="2" xfId="0" applyNumberFormat="1" applyFill="1" applyBorder="1" applyAlignment="1">
      <alignment horizontal="center" vertical="center" wrapText="1"/>
    </xf>
    <xf numFmtId="177" fontId="0" fillId="33" borderId="3" xfId="0" applyNumberFormat="1" applyFill="1" applyBorder="1" applyAlignment="1">
      <alignment horizontal="center" vertical="center" wrapText="1"/>
    </xf>
    <xf numFmtId="177" fontId="0" fillId="33" borderId="16" xfId="0" applyNumberFormat="1" applyFill="1" applyBorder="1" applyAlignment="1">
      <alignment horizontal="center" vertical="center" wrapText="1"/>
    </xf>
    <xf numFmtId="177" fontId="0" fillId="33" borderId="20" xfId="0" applyNumberFormat="1" applyFill="1" applyBorder="1" applyAlignment="1">
      <alignment horizontal="center" vertical="center" wrapText="1"/>
    </xf>
    <xf numFmtId="177" fontId="0" fillId="33" borderId="17" xfId="0" applyNumberFormat="1" applyFill="1" applyBorder="1" applyAlignment="1">
      <alignment horizontal="center" vertical="center" wrapText="1"/>
    </xf>
    <xf numFmtId="177" fontId="0" fillId="33" borderId="14" xfId="0" applyNumberFormat="1" applyFill="1" applyBorder="1" applyAlignment="1">
      <alignment horizontal="center" vertical="center" wrapText="1"/>
    </xf>
    <xf numFmtId="177" fontId="0" fillId="33" borderId="15" xfId="0" applyNumberFormat="1" applyFill="1" applyBorder="1" applyAlignment="1">
      <alignment horizontal="center" vertical="center" wrapText="1"/>
    </xf>
    <xf numFmtId="177" fontId="0" fillId="33" borderId="1" xfId="0" applyNumberFormat="1" applyFill="1" applyBorder="1" applyAlignment="1">
      <alignment horizontal="center" vertical="center" wrapText="1"/>
    </xf>
    <xf numFmtId="177" fontId="0" fillId="33" borderId="7" xfId="0" applyNumberFormat="1" applyFill="1" applyBorder="1" applyAlignment="1">
      <alignment horizontal="center" vertical="center" shrinkToFit="1"/>
    </xf>
    <xf numFmtId="177" fontId="0" fillId="33" borderId="8" xfId="0" applyNumberFormat="1" applyFill="1" applyBorder="1" applyAlignment="1">
      <alignment horizontal="center" vertical="center" shrinkToFit="1"/>
    </xf>
    <xf numFmtId="177" fontId="0" fillId="33" borderId="22" xfId="0" applyNumberFormat="1" applyFill="1" applyBorder="1" applyAlignment="1">
      <alignment horizontal="center" vertical="center" shrinkToFit="1"/>
    </xf>
    <xf numFmtId="0" fontId="0" fillId="0" borderId="22"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2" xfId="0" applyBorder="1" applyAlignment="1">
      <alignment horizontal="left" vertical="center" wrapText="1"/>
    </xf>
    <xf numFmtId="177" fontId="30" fillId="0" borderId="16" xfId="0" applyNumberFormat="1" applyFont="1" applyBorder="1" applyAlignment="1">
      <alignment horizontal="center" vertical="center"/>
    </xf>
    <xf numFmtId="177" fontId="30" fillId="0" borderId="17" xfId="0" applyNumberFormat="1" applyFont="1" applyBorder="1" applyAlignment="1">
      <alignment horizontal="center" vertical="center"/>
    </xf>
    <xf numFmtId="177" fontId="30" fillId="0" borderId="14" xfId="0" applyNumberFormat="1" applyFont="1" applyBorder="1" applyAlignment="1">
      <alignment horizontal="center" vertical="center"/>
    </xf>
    <xf numFmtId="177" fontId="30" fillId="0" borderId="19" xfId="0" applyNumberFormat="1" applyFont="1" applyBorder="1" applyAlignment="1">
      <alignment horizontal="center" vertical="center"/>
    </xf>
    <xf numFmtId="177" fontId="0" fillId="0" borderId="9"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5" fillId="36" borderId="18" xfId="42" applyNumberFormat="1" applyFont="1" applyFill="1" applyBorder="1" applyAlignment="1">
      <alignment horizontal="center" vertical="center" wrapText="1"/>
    </xf>
    <xf numFmtId="177" fontId="5" fillId="36" borderId="2" xfId="42" applyNumberFormat="1" applyFont="1" applyFill="1" applyBorder="1" applyAlignment="1">
      <alignment horizontal="center" vertical="center" wrapText="1"/>
    </xf>
    <xf numFmtId="177" fontId="5" fillId="38" borderId="18" xfId="42" applyNumberFormat="1" applyFont="1" applyFill="1" applyBorder="1" applyAlignment="1">
      <alignment horizontal="center" vertical="center" wrapText="1"/>
    </xf>
    <xf numFmtId="177" fontId="5" fillId="38" borderId="2" xfId="42" applyNumberFormat="1" applyFont="1" applyFill="1" applyBorder="1" applyAlignment="1">
      <alignment horizontal="center" vertical="center" wrapText="1"/>
    </xf>
    <xf numFmtId="177" fontId="5" fillId="37" borderId="18" xfId="42" applyNumberFormat="1" applyFont="1" applyFill="1" applyBorder="1" applyAlignment="1">
      <alignment horizontal="center" vertical="center" wrapText="1"/>
    </xf>
    <xf numFmtId="177" fontId="5" fillId="37" borderId="2" xfId="42" applyNumberFormat="1" applyFont="1" applyFill="1" applyBorder="1" applyAlignment="1">
      <alignment horizontal="center" vertical="center" wrapText="1"/>
    </xf>
    <xf numFmtId="177" fontId="0" fillId="0" borderId="16" xfId="0" applyNumberFormat="1" applyFont="1" applyBorder="1" applyAlignment="1">
      <alignment horizontal="center" vertical="center" wrapText="1"/>
    </xf>
    <xf numFmtId="177" fontId="0" fillId="0" borderId="17" xfId="0" applyNumberFormat="1" applyFont="1" applyBorder="1" applyAlignment="1">
      <alignment horizontal="center" vertical="center" wrapText="1"/>
    </xf>
    <xf numFmtId="177" fontId="0" fillId="0" borderId="9" xfId="0" applyNumberFormat="1" applyFont="1" applyBorder="1" applyAlignment="1">
      <alignment horizontal="center" vertical="center" wrapText="1"/>
    </xf>
    <xf numFmtId="177" fontId="0" fillId="0" borderId="1" xfId="0" applyNumberFormat="1" applyFont="1" applyBorder="1" applyAlignment="1">
      <alignment horizontal="center" vertical="center" wrapText="1"/>
    </xf>
    <xf numFmtId="177" fontId="0" fillId="0" borderId="18" xfId="0" applyNumberFormat="1" applyFont="1" applyBorder="1" applyAlignment="1">
      <alignment horizontal="center" vertical="center"/>
    </xf>
    <xf numFmtId="177" fontId="0" fillId="0" borderId="2" xfId="0" applyNumberFormat="1" applyFont="1" applyBorder="1" applyAlignment="1">
      <alignment horizontal="center" vertical="center"/>
    </xf>
    <xf numFmtId="177" fontId="5" fillId="39" borderId="18" xfId="42" applyNumberFormat="1" applyFont="1" applyFill="1" applyBorder="1" applyAlignment="1">
      <alignment horizontal="center" vertical="center" wrapText="1"/>
    </xf>
    <xf numFmtId="177" fontId="5" fillId="39" borderId="2" xfId="42" applyNumberFormat="1" applyFont="1" applyFill="1" applyBorder="1" applyAlignment="1">
      <alignment horizontal="center" vertical="center" wrapText="1"/>
    </xf>
    <xf numFmtId="177" fontId="5" fillId="0" borderId="18" xfId="42" applyNumberFormat="1" applyFont="1" applyFill="1" applyBorder="1" applyAlignment="1">
      <alignment horizontal="center" vertical="center" wrapText="1"/>
    </xf>
    <xf numFmtId="177" fontId="5" fillId="0" borderId="2" xfId="42" applyNumberFormat="1" applyFont="1" applyFill="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_H12大学立地分析54_暫定版" xfId="42"/>
    <cellStyle name="標準_分析ファイル案1" xfId="43"/>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FFFF99"/>
      <color rgb="FF69E2FF"/>
      <color rgb="FF2DD7FF"/>
      <color rgb="FF99FF99"/>
      <color rgb="FF00CCFF"/>
      <color rgb="FF00CCCD"/>
      <color rgb="FFCC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4948726841446"/>
          <c:y val="6.4948453608247428E-2"/>
          <c:w val="0.75475802066340403"/>
          <c:h val="0.89725085910652924"/>
        </c:manualLayout>
      </c:layout>
      <c:barChart>
        <c:barDir val="bar"/>
        <c:grouping val="stacked"/>
        <c:varyColors val="0"/>
        <c:ser>
          <c:idx val="1"/>
          <c:order val="0"/>
          <c:tx>
            <c:strRef>
              <c:f>①結果!$F$14</c:f>
              <c:strCache>
                <c:ptCount val="1"/>
                <c:pt idx="0">
                  <c:v>雇用者所得</c:v>
                </c:pt>
              </c:strCache>
            </c:strRef>
          </c:tx>
          <c:invertIfNegative val="0"/>
          <c:cat>
            <c:strRef>
              <c:f>①結果!$D$15:$D$50</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①結果!$F$15:$F$50</c:f>
              <c:numCache>
                <c:formatCode>#,##0.00_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C749-4896-8F93-02C934D8E817}"/>
            </c:ext>
          </c:extLst>
        </c:ser>
        <c:ser>
          <c:idx val="0"/>
          <c:order val="1"/>
          <c:tx>
            <c:strRef>
              <c:f>①結果!$G$14</c:f>
              <c:strCache>
                <c:ptCount val="1"/>
                <c:pt idx="0">
                  <c:v>営業余剰</c:v>
                </c:pt>
              </c:strCache>
            </c:strRef>
          </c:tx>
          <c:invertIfNegative val="0"/>
          <c:cat>
            <c:strRef>
              <c:f>①結果!$D$15:$D$50</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①結果!$G$15:$G$50</c:f>
              <c:numCache>
                <c:formatCode>#,##0.00_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C749-4896-8F93-02C934D8E817}"/>
            </c:ext>
          </c:extLst>
        </c:ser>
        <c:ser>
          <c:idx val="2"/>
          <c:order val="2"/>
          <c:tx>
            <c:strRef>
              <c:f>①結果!$H$14</c:f>
              <c:strCache>
                <c:ptCount val="1"/>
                <c:pt idx="0">
                  <c:v>資本減耗引当</c:v>
                </c:pt>
              </c:strCache>
            </c:strRef>
          </c:tx>
          <c:invertIfNegative val="0"/>
          <c:cat>
            <c:strRef>
              <c:f>①結果!$D$15:$D$50</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①結果!$H$15:$H$50</c:f>
              <c:numCache>
                <c:formatCode>#,##0.00_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C749-4896-8F93-02C934D8E817}"/>
            </c:ext>
          </c:extLst>
        </c:ser>
        <c:ser>
          <c:idx val="3"/>
          <c:order val="3"/>
          <c:tx>
            <c:strRef>
              <c:f>①結果!$I$14</c:f>
              <c:strCache>
                <c:ptCount val="1"/>
                <c:pt idx="0">
                  <c:v>間接税</c:v>
                </c:pt>
              </c:strCache>
            </c:strRef>
          </c:tx>
          <c:invertIfNegative val="0"/>
          <c:cat>
            <c:strRef>
              <c:f>①結果!$D$15:$D$50</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①結果!$I$15:$I$50</c:f>
              <c:numCache>
                <c:formatCode>#,##0.00_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3-C749-4896-8F93-02C934D8E817}"/>
            </c:ext>
          </c:extLst>
        </c:ser>
        <c:dLbls>
          <c:showLegendKey val="0"/>
          <c:showVal val="0"/>
          <c:showCatName val="0"/>
          <c:showSerName val="0"/>
          <c:showPercent val="0"/>
          <c:showBubbleSize val="0"/>
        </c:dLbls>
        <c:gapWidth val="150"/>
        <c:overlap val="100"/>
        <c:axId val="379748352"/>
        <c:axId val="379749888"/>
      </c:barChart>
      <c:catAx>
        <c:axId val="379748352"/>
        <c:scaling>
          <c:orientation val="maxMin"/>
        </c:scaling>
        <c:delete val="0"/>
        <c:axPos val="l"/>
        <c:numFmt formatCode="General" sourceLinked="1"/>
        <c:majorTickMark val="out"/>
        <c:minorTickMark val="none"/>
        <c:tickLblPos val="nextTo"/>
        <c:spPr>
          <a:ln>
            <a:solidFill>
              <a:schemeClr val="tx1"/>
            </a:solidFill>
          </a:ln>
        </c:spPr>
        <c:crossAx val="379749888"/>
        <c:crosses val="autoZero"/>
        <c:auto val="1"/>
        <c:lblAlgn val="ctr"/>
        <c:lblOffset val="100"/>
        <c:noMultiLvlLbl val="0"/>
      </c:catAx>
      <c:valAx>
        <c:axId val="379749888"/>
        <c:scaling>
          <c:orientation val="minMax"/>
        </c:scaling>
        <c:delete val="0"/>
        <c:axPos val="t"/>
        <c:numFmt formatCode="#,##0.00_ " sourceLinked="1"/>
        <c:majorTickMark val="out"/>
        <c:minorTickMark val="none"/>
        <c:tickLblPos val="nextTo"/>
        <c:spPr>
          <a:ln>
            <a:solidFill>
              <a:schemeClr val="tx1"/>
            </a:solidFill>
          </a:ln>
        </c:spPr>
        <c:crossAx val="379748352"/>
        <c:crosses val="autoZero"/>
        <c:crossBetween val="between"/>
      </c:valAx>
    </c:plotArea>
    <c:legend>
      <c:legendPos val="b"/>
      <c:layout>
        <c:manualLayout>
          <c:xMode val="edge"/>
          <c:yMode val="edge"/>
          <c:x val="0.39045612773117877"/>
          <c:y val="0.97131576410091591"/>
          <c:w val="0.58450356021973604"/>
          <c:h val="2.4602603246022817E-2"/>
        </c:manualLayout>
      </c:layout>
      <c:overlay val="0"/>
      <c:spPr>
        <a:ln>
          <a:noFill/>
        </a:ln>
      </c:sp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orientation="portrait"/>
  </c:printSettings>
  <c:userShapes r:id="rId1"/>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133350</xdr:colOff>
      <xdr:row>83</xdr:row>
      <xdr:rowOff>104775</xdr:rowOff>
    </xdr:from>
    <xdr:ext cx="2282858" cy="354712"/>
    <mc:AlternateContent xmlns:mc="http://schemas.openxmlformats.org/markup-compatibility/2006" xmlns:a14="http://schemas.microsoft.com/office/drawing/2010/main">
      <mc:Choice Requires="a14">
        <xdr:sp macro="" textlink="">
          <xdr:nvSpPr>
            <xdr:cNvPr id="2" name="テキスト ボックス 1"/>
            <xdr:cNvSpPr txBox="1"/>
          </xdr:nvSpPr>
          <xdr:spPr>
            <a:xfrm>
              <a:off x="952500" y="16154400"/>
              <a:ext cx="2282858" cy="35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ΔP</a:t>
              </a:r>
              <a:r>
                <a:rPr kumimoji="1" lang="en-US" altLang="ja-JP" sz="1000"/>
                <a:t>d</a:t>
              </a:r>
              <a:r>
                <a:rPr kumimoji="1" lang="en-US" altLang="ja-JP" sz="1600"/>
                <a:t> = [{I-(I-</a:t>
              </a:r>
              <a14:m>
                <m:oMath xmlns:m="http://schemas.openxmlformats.org/officeDocument/2006/math">
                  <m:acc>
                    <m:accPr>
                      <m:chr m:val="̂"/>
                      <m:ctrlPr>
                        <a:rPr kumimoji="1" lang="en-US" altLang="ja-JP" sz="1600" i="1">
                          <a:solidFill>
                            <a:schemeClr val="tx1"/>
                          </a:solidFill>
                          <a:effectLst/>
                          <a:latin typeface="Cambria Math" panose="02040503050406030204" pitchFamily="18" charset="0"/>
                          <a:ea typeface="+mn-ea"/>
                          <a:cs typeface="+mn-cs"/>
                        </a:rPr>
                      </m:ctrlPr>
                    </m:accPr>
                    <m:e>
                      <m:r>
                        <a:rPr kumimoji="1" lang="en-US" altLang="ja-JP" sz="1600" b="0" i="1">
                          <a:solidFill>
                            <a:schemeClr val="tx1"/>
                          </a:solidFill>
                          <a:effectLst/>
                          <a:latin typeface="Cambria Math"/>
                          <a:ea typeface="+mn-ea"/>
                          <a:cs typeface="+mn-cs"/>
                        </a:rPr>
                        <m:t>𝑀</m:t>
                      </m:r>
                    </m:e>
                  </m:acc>
                </m:oMath>
              </a14:m>
              <a:r>
                <a:rPr kumimoji="1" lang="en-US" altLang="ja-JP" sz="1600"/>
                <a:t>)A}</a:t>
              </a:r>
              <a:r>
                <a:rPr kumimoji="1" lang="en-US" altLang="ja-JP" sz="1600" baseline="30000"/>
                <a:t>-1</a:t>
              </a:r>
              <a:r>
                <a:rPr kumimoji="1" lang="en-US" altLang="ja-JP" sz="1600"/>
                <a:t>]'ΔV</a:t>
              </a:r>
              <a:endParaRPr kumimoji="1" lang="ja-JP" altLang="en-US" sz="1600"/>
            </a:p>
          </xdr:txBody>
        </xdr:sp>
      </mc:Choice>
      <mc:Fallback xmlns="">
        <xdr:sp macro="" textlink="">
          <xdr:nvSpPr>
            <xdr:cNvPr id="2" name="テキスト ボックス 1"/>
            <xdr:cNvSpPr txBox="1"/>
          </xdr:nvSpPr>
          <xdr:spPr>
            <a:xfrm>
              <a:off x="952500" y="16154400"/>
              <a:ext cx="2282858" cy="35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ΔP</a:t>
              </a:r>
              <a:r>
                <a:rPr kumimoji="1" lang="en-US" altLang="ja-JP" sz="1000"/>
                <a:t>d</a:t>
              </a:r>
              <a:r>
                <a:rPr kumimoji="1" lang="en-US" altLang="ja-JP" sz="1600"/>
                <a:t> = [{I-(I-</a:t>
              </a:r>
              <a:r>
                <a:rPr kumimoji="1" lang="en-US" altLang="ja-JP" sz="1600" b="0" i="0">
                  <a:solidFill>
                    <a:schemeClr val="tx1"/>
                  </a:solidFill>
                  <a:effectLst/>
                  <a:latin typeface="Cambria Math"/>
                  <a:ea typeface="+mn-ea"/>
                  <a:cs typeface="+mn-cs"/>
                </a:rPr>
                <a:t>𝑀 ̂</a:t>
              </a:r>
              <a:r>
                <a:rPr kumimoji="1" lang="en-US" altLang="ja-JP" sz="1600"/>
                <a:t>)A}</a:t>
              </a:r>
              <a:r>
                <a:rPr kumimoji="1" lang="en-US" altLang="ja-JP" sz="1600" baseline="30000"/>
                <a:t>-1</a:t>
              </a:r>
              <a:r>
                <a:rPr kumimoji="1" lang="en-US" altLang="ja-JP" sz="1600"/>
                <a:t>]'ΔV</a:t>
              </a:r>
              <a:endParaRPr kumimoji="1" lang="ja-JP" altLang="en-US" sz="16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9</xdr:col>
      <xdr:colOff>438151</xdr:colOff>
      <xdr:row>9</xdr:row>
      <xdr:rowOff>171451</xdr:rowOff>
    </xdr:from>
    <xdr:to>
      <xdr:col>14</xdr:col>
      <xdr:colOff>285751</xdr:colOff>
      <xdr:row>15</xdr:row>
      <xdr:rowOff>85726</xdr:rowOff>
    </xdr:to>
    <xdr:sp macro="" textlink="">
      <xdr:nvSpPr>
        <xdr:cNvPr id="5" name="四角形吹き出し 4"/>
        <xdr:cNvSpPr/>
      </xdr:nvSpPr>
      <xdr:spPr bwMode="auto">
        <a:xfrm>
          <a:off x="6972301" y="2286001"/>
          <a:ext cx="2514600" cy="1200150"/>
        </a:xfrm>
        <a:prstGeom prst="wedgeRectCallout">
          <a:avLst>
            <a:gd name="adj1" fmla="val -60441"/>
            <a:gd name="adj2" fmla="val -23340"/>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36000" tIns="36000" rIns="36000" bIns="36000" rtlCol="0" anchor="ctr" upright="1"/>
        <a:lstStyle/>
        <a:p>
          <a:pPr algn="l">
            <a:lnSpc>
              <a:spcPct val="120000"/>
            </a:lnSpc>
          </a:pPr>
          <a:r>
            <a:rPr kumimoji="1" lang="ja-JP" altLang="en-US" sz="1200">
              <a:latin typeface="HGｺﾞｼｯｸM" panose="020B0609000000000000" pitchFamily="49" charset="-128"/>
              <a:ea typeface="HGｺﾞｼｯｸM" panose="020B0609000000000000" pitchFamily="49" charset="-128"/>
            </a:rPr>
            <a:t>複数の産業部門と粗付加価値部門を同時に入力して分析することができます。</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438151</xdr:colOff>
      <xdr:row>18</xdr:row>
      <xdr:rowOff>142877</xdr:rowOff>
    </xdr:from>
    <xdr:to>
      <xdr:col>14</xdr:col>
      <xdr:colOff>285751</xdr:colOff>
      <xdr:row>35</xdr:row>
      <xdr:rowOff>38100</xdr:rowOff>
    </xdr:to>
    <xdr:sp macro="" textlink="">
      <xdr:nvSpPr>
        <xdr:cNvPr id="3" name="四角形吹き出し 2"/>
        <xdr:cNvSpPr/>
      </xdr:nvSpPr>
      <xdr:spPr bwMode="auto">
        <a:xfrm>
          <a:off x="6457951" y="4029077"/>
          <a:ext cx="2514600" cy="3133723"/>
        </a:xfrm>
        <a:prstGeom prst="wedgeRectCallout">
          <a:avLst>
            <a:gd name="adj1" fmla="val -60820"/>
            <a:gd name="adj2" fmla="val -23036"/>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36000" tIns="36000" rIns="36000" bIns="36000" rtlCol="0" anchor="t" upright="1"/>
        <a:lstStyle/>
        <a:p>
          <a:r>
            <a:rPr lang="ja-JP" altLang="ja-JP" sz="1200">
              <a:effectLst/>
              <a:latin typeface="HGｺﾞｼｯｸM" panose="020B0609000000000000" pitchFamily="49" charset="-128"/>
              <a:ea typeface="HGｺﾞｼｯｸM" panose="020B0609000000000000" pitchFamily="49" charset="-128"/>
              <a:cs typeface="+mn-cs"/>
            </a:rPr>
            <a:t>ここで</a:t>
          </a:r>
          <a:r>
            <a:rPr lang="ja-JP" altLang="en-US" sz="1200">
              <a:effectLst/>
              <a:latin typeface="HGｺﾞｼｯｸM" panose="020B0609000000000000" pitchFamily="49" charset="-128"/>
              <a:ea typeface="HGｺﾞｼｯｸM" panose="020B0609000000000000" pitchFamily="49" charset="-128"/>
              <a:cs typeface="+mn-cs"/>
            </a:rPr>
            <a:t>は、</a:t>
          </a:r>
          <a:r>
            <a:rPr lang="ja-JP" altLang="ja-JP" sz="1200">
              <a:effectLst/>
              <a:latin typeface="HGｺﾞｼｯｸM" panose="020B0609000000000000" pitchFamily="49" charset="-128"/>
              <a:ea typeface="HGｺﾞｼｯｸM" panose="020B0609000000000000" pitchFamily="49" charset="-128"/>
              <a:cs typeface="+mn-cs"/>
            </a:rPr>
            <a:t>粗付加価値を「</a:t>
          </a:r>
          <a:r>
            <a:rPr lang="en-US" altLang="ja-JP" sz="1200">
              <a:effectLst/>
              <a:latin typeface="HGｺﾞｼｯｸM" panose="020B0609000000000000" pitchFamily="49" charset="-128"/>
              <a:ea typeface="HGｺﾞｼｯｸM" panose="020B0609000000000000" pitchFamily="49" charset="-128"/>
              <a:cs typeface="+mn-cs"/>
            </a:rPr>
            <a:t>1</a:t>
          </a:r>
          <a:r>
            <a:rPr lang="ja-JP" altLang="ja-JP" sz="1200">
              <a:effectLst/>
              <a:latin typeface="HGｺﾞｼｯｸM" panose="020B0609000000000000" pitchFamily="49" charset="-128"/>
              <a:ea typeface="HGｺﾞｼｯｸM" panose="020B0609000000000000" pitchFamily="49" charset="-128"/>
              <a:cs typeface="+mn-cs"/>
            </a:rPr>
            <a:t>」としたときの変化率</a:t>
          </a:r>
          <a:r>
            <a:rPr lang="ja-JP" altLang="en-US" sz="1200">
              <a:effectLst/>
              <a:latin typeface="HGｺﾞｼｯｸM" panose="020B0609000000000000" pitchFamily="49" charset="-128"/>
              <a:ea typeface="HGｺﾞｼｯｸM" panose="020B0609000000000000" pitchFamily="49" charset="-128"/>
              <a:cs typeface="+mn-cs"/>
            </a:rPr>
            <a:t>を入力します。</a:t>
          </a:r>
          <a:endParaRPr lang="ja-JP" altLang="ja-JP" sz="1200">
            <a:effectLst/>
            <a:latin typeface="HGｺﾞｼｯｸM" panose="020B0609000000000000" pitchFamily="49" charset="-128"/>
            <a:ea typeface="HGｺﾞｼｯｸM" panose="020B0609000000000000" pitchFamily="49" charset="-128"/>
            <a:cs typeface="+mn-cs"/>
          </a:endParaRPr>
        </a:p>
        <a:p>
          <a:r>
            <a:rPr lang="en-US" altLang="ja-JP" sz="1200">
              <a:effectLst/>
              <a:latin typeface="HGｺﾞｼｯｸM" panose="020B0609000000000000" pitchFamily="49" charset="-128"/>
              <a:ea typeface="HGｺﾞｼｯｸM" panose="020B0609000000000000" pitchFamily="49" charset="-128"/>
              <a:cs typeface="+mn-cs"/>
            </a:rPr>
            <a:t> </a:t>
          </a:r>
          <a:endParaRPr lang="ja-JP" altLang="ja-JP" sz="1200">
            <a:effectLst/>
            <a:latin typeface="HGｺﾞｼｯｸM" panose="020B0609000000000000" pitchFamily="49" charset="-128"/>
            <a:ea typeface="HGｺﾞｼｯｸM" panose="020B0609000000000000" pitchFamily="49" charset="-128"/>
            <a:cs typeface="+mn-cs"/>
          </a:endParaRPr>
        </a:p>
        <a:p>
          <a:r>
            <a:rPr lang="ja-JP" altLang="ja-JP" sz="1200">
              <a:effectLst/>
              <a:latin typeface="HGｺﾞｼｯｸM" panose="020B0609000000000000" pitchFamily="49" charset="-128"/>
              <a:ea typeface="HGｺﾞｼｯｸM" panose="020B0609000000000000" pitchFamily="49" charset="-128"/>
              <a:cs typeface="+mn-cs"/>
            </a:rPr>
            <a:t>【補足説明】</a:t>
          </a:r>
        </a:p>
        <a:p>
          <a:r>
            <a:rPr lang="ja-JP" altLang="ja-JP" sz="1200">
              <a:effectLst/>
              <a:latin typeface="HGｺﾞｼｯｸM" panose="020B0609000000000000" pitchFamily="49" charset="-128"/>
              <a:ea typeface="HGｺﾞｼｯｸM" panose="020B0609000000000000" pitchFamily="49" charset="-128"/>
              <a:cs typeface="+mn-cs"/>
            </a:rPr>
            <a:t>モデル式で計算する際の注意点ですが、Δ</a:t>
          </a:r>
          <a:r>
            <a:rPr lang="en-US" altLang="ja-JP" sz="1200">
              <a:effectLst/>
              <a:latin typeface="HGｺﾞｼｯｸM" panose="020B0609000000000000" pitchFamily="49" charset="-128"/>
              <a:ea typeface="HGｺﾞｼｯｸM" panose="020B0609000000000000" pitchFamily="49" charset="-128"/>
              <a:cs typeface="+mn-cs"/>
            </a:rPr>
            <a:t>V</a:t>
          </a:r>
          <a:r>
            <a:rPr lang="ja-JP" altLang="ja-JP" sz="1200">
              <a:effectLst/>
              <a:latin typeface="HGｺﾞｼｯｸM" panose="020B0609000000000000" pitchFamily="49" charset="-128"/>
              <a:ea typeface="HGｺﾞｼｯｸM" panose="020B0609000000000000" pitchFamily="49" charset="-128"/>
              <a:cs typeface="+mn-cs"/>
            </a:rPr>
            <a:t>に入れる値は生産価格を「</a:t>
          </a:r>
          <a:r>
            <a:rPr lang="en-US" altLang="ja-JP" sz="1200">
              <a:effectLst/>
              <a:latin typeface="HGｺﾞｼｯｸM" panose="020B0609000000000000" pitchFamily="49" charset="-128"/>
              <a:ea typeface="HGｺﾞｼｯｸM" panose="020B0609000000000000" pitchFamily="49" charset="-128"/>
              <a:cs typeface="+mn-cs"/>
            </a:rPr>
            <a:t>1</a:t>
          </a:r>
          <a:r>
            <a:rPr lang="ja-JP" altLang="ja-JP" sz="1200">
              <a:effectLst/>
              <a:latin typeface="HGｺﾞｼｯｸM" panose="020B0609000000000000" pitchFamily="49" charset="-128"/>
              <a:ea typeface="HGｺﾞｼｯｸM" panose="020B0609000000000000" pitchFamily="49" charset="-128"/>
              <a:cs typeface="+mn-cs"/>
            </a:rPr>
            <a:t>」としたときの変化率です。</a:t>
          </a:r>
        </a:p>
        <a:p>
          <a:r>
            <a:rPr lang="ja-JP" altLang="ja-JP" sz="1200">
              <a:effectLst/>
              <a:latin typeface="HGｺﾞｼｯｸM" panose="020B0609000000000000" pitchFamily="49" charset="-128"/>
              <a:ea typeface="HGｺﾞｼｯｸM" panose="020B0609000000000000" pitchFamily="49" charset="-128"/>
              <a:cs typeface="+mn-cs"/>
            </a:rPr>
            <a:t>このツールでは、粗付加価値を「</a:t>
          </a:r>
          <a:r>
            <a:rPr lang="en-US" altLang="ja-JP" sz="1200">
              <a:effectLst/>
              <a:latin typeface="HGｺﾞｼｯｸM" panose="020B0609000000000000" pitchFamily="49" charset="-128"/>
              <a:ea typeface="HGｺﾞｼｯｸM" panose="020B0609000000000000" pitchFamily="49" charset="-128"/>
              <a:cs typeface="+mn-cs"/>
            </a:rPr>
            <a:t>1</a:t>
          </a:r>
          <a:r>
            <a:rPr lang="ja-JP" altLang="ja-JP" sz="1200">
              <a:effectLst/>
              <a:latin typeface="HGｺﾞｼｯｸM" panose="020B0609000000000000" pitchFamily="49" charset="-128"/>
              <a:ea typeface="HGｺﾞｼｯｸM" panose="020B0609000000000000" pitchFamily="49" charset="-128"/>
              <a:cs typeface="+mn-cs"/>
            </a:rPr>
            <a:t>」としたときの変化率を入力すると、自動で生産価格を「</a:t>
          </a:r>
          <a:r>
            <a:rPr lang="en-US" altLang="ja-JP" sz="1200">
              <a:effectLst/>
              <a:latin typeface="HGｺﾞｼｯｸM" panose="020B0609000000000000" pitchFamily="49" charset="-128"/>
              <a:ea typeface="HGｺﾞｼｯｸM" panose="020B0609000000000000" pitchFamily="49" charset="-128"/>
              <a:cs typeface="+mn-cs"/>
            </a:rPr>
            <a:t>1</a:t>
          </a:r>
          <a:r>
            <a:rPr lang="ja-JP" altLang="ja-JP" sz="1200">
              <a:effectLst/>
              <a:latin typeface="HGｺﾞｼｯｸM" panose="020B0609000000000000" pitchFamily="49" charset="-128"/>
              <a:ea typeface="HGｺﾞｼｯｸM" panose="020B0609000000000000" pitchFamily="49" charset="-128"/>
              <a:cs typeface="+mn-cs"/>
            </a:rPr>
            <a:t>」としたときの変化率に変換します。</a:t>
          </a:r>
          <a:endParaRPr lang="en-US" altLang="ja-JP" sz="1200">
            <a:effectLst/>
            <a:latin typeface="HGｺﾞｼｯｸM" panose="020B0609000000000000" pitchFamily="49" charset="-128"/>
            <a:ea typeface="HGｺﾞｼｯｸM" panose="020B0609000000000000" pitchFamily="49" charset="-128"/>
            <a:cs typeface="+mn-cs"/>
          </a:endParaRPr>
        </a:p>
        <a:p>
          <a:endParaRPr kumimoji="1" lang="en-US" altLang="ja-JP" sz="1200">
            <a:latin typeface="HGｺﾞｼｯｸM" panose="020B0609000000000000" pitchFamily="49" charset="-128"/>
            <a:ea typeface="HGｺﾞｼｯｸM" panose="020B0609000000000000" pitchFamily="49" charset="-128"/>
          </a:endParaRPr>
        </a:p>
        <a:p>
          <a:pPr algn="l">
            <a:lnSpc>
              <a:spcPct val="120000"/>
            </a:lnSpc>
          </a:pPr>
          <a:r>
            <a:rPr kumimoji="1" lang="ja-JP" altLang="en-US" sz="1200">
              <a:latin typeface="HGｺﾞｼｯｸM" panose="020B0609000000000000" pitchFamily="49" charset="-128"/>
              <a:ea typeface="HGｺﾞｼｯｸM" panose="020B0609000000000000" pitchFamily="49" charset="-128"/>
            </a:rPr>
            <a:t>　＜モデル式＞</a:t>
          </a:r>
          <a:endParaRPr kumimoji="1" lang="en-US" altLang="ja-JP" sz="1200">
            <a:latin typeface="HGｺﾞｼｯｸM" panose="020B0609000000000000" pitchFamily="49" charset="-128"/>
            <a:ea typeface="HGｺﾞｼｯｸM" panose="020B0609000000000000" pitchFamily="49" charset="-128"/>
          </a:endParaRPr>
        </a:p>
        <a:p>
          <a:pPr algn="l">
            <a:lnSpc>
              <a:spcPct val="120000"/>
            </a:lnSpc>
          </a:pPr>
          <a:endParaRPr kumimoji="1" lang="en-US" altLang="ja-JP" sz="1200">
            <a:latin typeface="HGｺﾞｼｯｸM" panose="020B0609000000000000" pitchFamily="49" charset="-128"/>
            <a:ea typeface="HGｺﾞｼｯｸM" panose="020B0609000000000000" pitchFamily="49" charset="-128"/>
          </a:endParaRPr>
        </a:p>
        <a:p>
          <a:pPr algn="l">
            <a:lnSpc>
              <a:spcPct val="120000"/>
            </a:lnSpc>
          </a:pPr>
          <a:endParaRPr kumimoji="1" lang="en-US" altLang="ja-JP" sz="1200">
            <a:latin typeface="HGｺﾞｼｯｸM" panose="020B0609000000000000" pitchFamily="49" charset="-128"/>
            <a:ea typeface="HGｺﾞｼｯｸM" panose="020B0609000000000000" pitchFamily="49" charset="-128"/>
          </a:endParaRPr>
        </a:p>
        <a:p>
          <a:pPr algn="l">
            <a:lnSpc>
              <a:spcPct val="120000"/>
            </a:lnSpc>
          </a:pPr>
          <a:endParaRPr kumimoji="1" lang="en-US" altLang="ja-JP" sz="1200">
            <a:latin typeface="HGｺﾞｼｯｸM" panose="020B0609000000000000" pitchFamily="49" charset="-128"/>
            <a:ea typeface="HGｺﾞｼｯｸM" panose="020B0609000000000000" pitchFamily="49" charset="-128"/>
          </a:endParaRPr>
        </a:p>
        <a:p>
          <a:pPr algn="l">
            <a:lnSpc>
              <a:spcPct val="120000"/>
            </a:lnSpc>
          </a:pPr>
          <a:endParaRPr kumimoji="1" lang="en-US" altLang="ja-JP" sz="1200">
            <a:latin typeface="HGｺﾞｼｯｸM" panose="020B0609000000000000" pitchFamily="49" charset="-128"/>
            <a:ea typeface="HGｺﾞｼｯｸM" panose="020B0609000000000000" pitchFamily="49" charset="-128"/>
          </a:endParaRPr>
        </a:p>
        <a:p>
          <a:pPr algn="l">
            <a:lnSpc>
              <a:spcPct val="120000"/>
            </a:lnSpc>
          </a:pP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oneCellAnchor>
    <xdr:from>
      <xdr:col>10</xdr:col>
      <xdr:colOff>161926</xdr:colOff>
      <xdr:row>32</xdr:row>
      <xdr:rowOff>76201</xdr:rowOff>
    </xdr:from>
    <xdr:ext cx="2282858" cy="354712"/>
    <mc:AlternateContent xmlns:mc="http://schemas.openxmlformats.org/markup-compatibility/2006" xmlns:a14="http://schemas.microsoft.com/office/drawing/2010/main">
      <mc:Choice Requires="a14">
        <xdr:sp macro="" textlink="">
          <xdr:nvSpPr>
            <xdr:cNvPr id="4" name="テキスト ボックス 3"/>
            <xdr:cNvSpPr txBox="1"/>
          </xdr:nvSpPr>
          <xdr:spPr>
            <a:xfrm>
              <a:off x="6715126" y="6629401"/>
              <a:ext cx="2282858" cy="35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ΔP</a:t>
              </a:r>
              <a:r>
                <a:rPr kumimoji="1" lang="en-US" altLang="ja-JP" sz="1000"/>
                <a:t>d</a:t>
              </a:r>
              <a:r>
                <a:rPr kumimoji="1" lang="en-US" altLang="ja-JP" sz="1600"/>
                <a:t> = [{I-(I-</a:t>
              </a:r>
              <a14:m>
                <m:oMath xmlns:m="http://schemas.openxmlformats.org/officeDocument/2006/math">
                  <m:acc>
                    <m:accPr>
                      <m:chr m:val="̂"/>
                      <m:ctrlPr>
                        <a:rPr kumimoji="1" lang="en-US" altLang="ja-JP" sz="1600" i="1">
                          <a:solidFill>
                            <a:schemeClr val="tx1"/>
                          </a:solidFill>
                          <a:effectLst/>
                          <a:latin typeface="Cambria Math" panose="02040503050406030204" pitchFamily="18" charset="0"/>
                          <a:ea typeface="+mn-ea"/>
                          <a:cs typeface="+mn-cs"/>
                        </a:rPr>
                      </m:ctrlPr>
                    </m:accPr>
                    <m:e>
                      <m:r>
                        <a:rPr kumimoji="1" lang="en-US" altLang="ja-JP" sz="1600" b="0" i="1">
                          <a:solidFill>
                            <a:schemeClr val="tx1"/>
                          </a:solidFill>
                          <a:effectLst/>
                          <a:latin typeface="Cambria Math"/>
                          <a:ea typeface="+mn-ea"/>
                          <a:cs typeface="+mn-cs"/>
                        </a:rPr>
                        <m:t>𝑀</m:t>
                      </m:r>
                    </m:e>
                  </m:acc>
                </m:oMath>
              </a14:m>
              <a:r>
                <a:rPr kumimoji="1" lang="en-US" altLang="ja-JP" sz="1600"/>
                <a:t>)A}</a:t>
              </a:r>
              <a:r>
                <a:rPr kumimoji="1" lang="en-US" altLang="ja-JP" sz="1600" baseline="30000"/>
                <a:t>-1</a:t>
              </a:r>
              <a:r>
                <a:rPr kumimoji="1" lang="en-US" altLang="ja-JP" sz="1600"/>
                <a:t>]'ΔV</a:t>
              </a:r>
              <a:endParaRPr kumimoji="1" lang="ja-JP" altLang="en-US" sz="1600"/>
            </a:p>
          </xdr:txBody>
        </xdr:sp>
      </mc:Choice>
      <mc:Fallback xmlns="">
        <xdr:sp macro="" textlink="">
          <xdr:nvSpPr>
            <xdr:cNvPr id="4" name="テキスト ボックス 3"/>
            <xdr:cNvSpPr txBox="1"/>
          </xdr:nvSpPr>
          <xdr:spPr>
            <a:xfrm>
              <a:off x="6715126" y="6629401"/>
              <a:ext cx="2282858" cy="35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ΔP</a:t>
              </a:r>
              <a:r>
                <a:rPr kumimoji="1" lang="en-US" altLang="ja-JP" sz="1000"/>
                <a:t>d</a:t>
              </a:r>
              <a:r>
                <a:rPr kumimoji="1" lang="en-US" altLang="ja-JP" sz="1600"/>
                <a:t> = [{I-(I-</a:t>
              </a:r>
              <a:r>
                <a:rPr kumimoji="1" lang="en-US" altLang="ja-JP" sz="1600" b="0" i="0">
                  <a:solidFill>
                    <a:schemeClr val="tx1"/>
                  </a:solidFill>
                  <a:effectLst/>
                  <a:latin typeface="Cambria Math"/>
                  <a:ea typeface="+mn-ea"/>
                  <a:cs typeface="+mn-cs"/>
                </a:rPr>
                <a:t>𝑀 ̂</a:t>
              </a:r>
              <a:r>
                <a:rPr kumimoji="1" lang="en-US" altLang="ja-JP" sz="1600"/>
                <a:t>)A}</a:t>
              </a:r>
              <a:r>
                <a:rPr kumimoji="1" lang="en-US" altLang="ja-JP" sz="1600" baseline="30000"/>
                <a:t>-1</a:t>
              </a:r>
              <a:r>
                <a:rPr kumimoji="1" lang="en-US" altLang="ja-JP" sz="1600"/>
                <a:t>]'ΔV</a:t>
              </a:r>
              <a:endParaRPr kumimoji="1" lang="ja-JP" altLang="en-US" sz="16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47625</xdr:rowOff>
    </xdr:from>
    <xdr:to>
      <xdr:col>11</xdr:col>
      <xdr:colOff>504825</xdr:colOff>
      <xdr:row>69</xdr:row>
      <xdr:rowOff>95250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0.90538</cdr:x>
      <cdr:y>0.00714</cdr:y>
    </cdr:from>
    <cdr:to>
      <cdr:x>0.98532</cdr:x>
      <cdr:y>0.04082</cdr:y>
    </cdr:to>
    <cdr:sp macro="" textlink="">
      <cdr:nvSpPr>
        <cdr:cNvPr id="2" name="テキスト ボックス 1"/>
        <cdr:cNvSpPr txBox="1"/>
      </cdr:nvSpPr>
      <cdr:spPr>
        <a:xfrm xmlns:a="http://schemas.openxmlformats.org/drawingml/2006/main">
          <a:off x="5286375" y="66675"/>
          <a:ext cx="466725" cy="3143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dr:relSizeAnchor xmlns:cdr="http://schemas.openxmlformats.org/drawingml/2006/chartDrawing">
    <cdr:from>
      <cdr:x>0.27406</cdr:x>
      <cdr:y>0.96837</cdr:y>
    </cdr:from>
    <cdr:to>
      <cdr:x>0.42577</cdr:x>
      <cdr:y>0.99898</cdr:y>
    </cdr:to>
    <cdr:sp macro="" textlink="">
      <cdr:nvSpPr>
        <cdr:cNvPr id="3" name="テキスト ボックス 2"/>
        <cdr:cNvSpPr txBox="1"/>
      </cdr:nvSpPr>
      <cdr:spPr>
        <a:xfrm xmlns:a="http://schemas.openxmlformats.org/drawingml/2006/main">
          <a:off x="1600200" y="9039225"/>
          <a:ext cx="885825" cy="2857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（変化要因）</a:t>
          </a:r>
        </a:p>
      </cdr:txBody>
    </cdr:sp>
  </cdr:relSizeAnchor>
  <cdr:relSizeAnchor xmlns:cdr="http://schemas.openxmlformats.org/drawingml/2006/chartDrawing">
    <cdr:from>
      <cdr:x>0.27732</cdr:x>
      <cdr:y>0.96939</cdr:y>
    </cdr:from>
    <cdr:to>
      <cdr:x>0.97716</cdr:x>
      <cdr:y>0.99898</cdr:y>
    </cdr:to>
    <cdr:sp macro="" textlink="">
      <cdr:nvSpPr>
        <cdr:cNvPr id="4" name="正方形/長方形 3"/>
        <cdr:cNvSpPr/>
      </cdr:nvSpPr>
      <cdr:spPr>
        <a:xfrm xmlns:a="http://schemas.openxmlformats.org/drawingml/2006/main">
          <a:off x="1619250" y="9048750"/>
          <a:ext cx="4086225" cy="276225"/>
        </a:xfrm>
        <a:prstGeom xmlns:a="http://schemas.openxmlformats.org/drawingml/2006/main" prst="rect">
          <a:avLst/>
        </a:prstGeom>
        <a:noFill xmlns:a="http://schemas.openxmlformats.org/drawingml/2006/main"/>
        <a:ln xmlns:a="http://schemas.openxmlformats.org/drawingml/2006/main" w="317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17409" name="Object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oleObject" Target="../embeddings/oleObject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N105"/>
  <sheetViews>
    <sheetView showGridLines="0" tabSelected="1" zoomScaleNormal="100" workbookViewId="0"/>
  </sheetViews>
  <sheetFormatPr defaultRowHeight="13.5"/>
  <cols>
    <col min="1" max="1" width="2.33203125" style="107" customWidth="1"/>
    <col min="2" max="4" width="4" style="107" customWidth="1"/>
    <col min="5" max="16384" width="9.33203125" style="107"/>
  </cols>
  <sheetData>
    <row r="1" spans="2:14" ht="24">
      <c r="B1" s="143" t="s">
        <v>210</v>
      </c>
    </row>
    <row r="2" spans="2:14" ht="13.5" customHeight="1">
      <c r="B2" s="108"/>
    </row>
    <row r="3" spans="2:14" ht="23.25" customHeight="1">
      <c r="B3" s="142" t="s">
        <v>142</v>
      </c>
      <c r="C3" s="126"/>
      <c r="D3" s="126"/>
      <c r="E3" s="126"/>
      <c r="F3" s="126"/>
      <c r="G3" s="126"/>
      <c r="H3" s="126"/>
      <c r="I3" s="126"/>
      <c r="J3" s="126"/>
      <c r="K3" s="126"/>
      <c r="L3" s="126"/>
      <c r="M3" s="126"/>
      <c r="N3" s="126"/>
    </row>
    <row r="4" spans="2:14" ht="13.5" customHeight="1"/>
    <row r="5" spans="2:14" ht="20.100000000000001" customHeight="1">
      <c r="B5" s="141" t="s">
        <v>41</v>
      </c>
      <c r="C5" s="140"/>
      <c r="D5" s="140"/>
      <c r="E5" s="140"/>
      <c r="F5" s="140"/>
      <c r="G5" s="140"/>
      <c r="H5" s="140"/>
      <c r="I5" s="140"/>
      <c r="J5" s="140"/>
      <c r="K5" s="140"/>
      <c r="L5" s="140"/>
      <c r="M5" s="140"/>
      <c r="N5" s="140"/>
    </row>
    <row r="6" spans="2:14" ht="9.9499999999999993" customHeight="1"/>
    <row r="7" spans="2:14" ht="13.5" customHeight="1">
      <c r="C7" s="269" t="s">
        <v>211</v>
      </c>
      <c r="D7" s="269"/>
      <c r="E7" s="269"/>
      <c r="F7" s="269"/>
      <c r="G7" s="269"/>
      <c r="H7" s="269"/>
      <c r="I7" s="269"/>
      <c r="J7" s="269"/>
      <c r="K7" s="269"/>
      <c r="L7" s="269"/>
      <c r="M7" s="269"/>
      <c r="N7" s="269"/>
    </row>
    <row r="8" spans="2:14" ht="13.5" customHeight="1">
      <c r="C8" s="269"/>
      <c r="D8" s="269"/>
      <c r="E8" s="269"/>
      <c r="F8" s="269"/>
      <c r="G8" s="269"/>
      <c r="H8" s="269"/>
      <c r="I8" s="269"/>
      <c r="J8" s="269"/>
      <c r="K8" s="269"/>
      <c r="L8" s="269"/>
      <c r="M8" s="269"/>
      <c r="N8" s="269"/>
    </row>
    <row r="9" spans="2:14" ht="13.5" customHeight="1">
      <c r="C9" s="269"/>
      <c r="D9" s="269"/>
      <c r="E9" s="269"/>
      <c r="F9" s="269"/>
      <c r="G9" s="269"/>
      <c r="H9" s="269"/>
      <c r="I9" s="269"/>
      <c r="J9" s="269"/>
      <c r="K9" s="269"/>
      <c r="L9" s="269"/>
      <c r="M9" s="269"/>
      <c r="N9" s="269"/>
    </row>
    <row r="10" spans="2:14" ht="13.5" customHeight="1">
      <c r="C10" s="269"/>
      <c r="D10" s="269"/>
      <c r="E10" s="269"/>
      <c r="F10" s="269"/>
      <c r="G10" s="269"/>
      <c r="H10" s="269"/>
      <c r="I10" s="269"/>
      <c r="J10" s="269"/>
      <c r="K10" s="269"/>
      <c r="L10" s="269"/>
      <c r="M10" s="269"/>
      <c r="N10" s="269"/>
    </row>
    <row r="11" spans="2:14" ht="13.5" customHeight="1">
      <c r="C11" s="269"/>
      <c r="D11" s="269"/>
      <c r="E11" s="269"/>
      <c r="F11" s="269"/>
      <c r="G11" s="269"/>
      <c r="H11" s="269"/>
      <c r="I11" s="269"/>
      <c r="J11" s="269"/>
      <c r="K11" s="269"/>
      <c r="L11" s="269"/>
      <c r="M11" s="269"/>
      <c r="N11" s="269"/>
    </row>
    <row r="12" spans="2:14" ht="13.5" customHeight="1">
      <c r="C12" s="269"/>
      <c r="D12" s="269"/>
      <c r="E12" s="269"/>
      <c r="F12" s="269"/>
      <c r="G12" s="269"/>
      <c r="H12" s="269"/>
      <c r="I12" s="269"/>
      <c r="J12" s="269"/>
      <c r="K12" s="269"/>
      <c r="L12" s="269"/>
      <c r="M12" s="269"/>
      <c r="N12" s="269"/>
    </row>
    <row r="13" spans="2:14" ht="13.5" customHeight="1">
      <c r="C13" s="269"/>
      <c r="D13" s="269"/>
      <c r="E13" s="269"/>
      <c r="F13" s="269"/>
      <c r="G13" s="269"/>
      <c r="H13" s="269"/>
      <c r="I13" s="269"/>
      <c r="J13" s="269"/>
      <c r="K13" s="269"/>
      <c r="L13" s="269"/>
      <c r="M13" s="269"/>
      <c r="N13" s="269"/>
    </row>
    <row r="14" spans="2:14" ht="13.5" customHeight="1">
      <c r="C14" s="269"/>
      <c r="D14" s="269"/>
      <c r="E14" s="269"/>
      <c r="F14" s="269"/>
      <c r="G14" s="269"/>
      <c r="H14" s="269"/>
      <c r="I14" s="269"/>
      <c r="J14" s="269"/>
      <c r="K14" s="269"/>
      <c r="L14" s="269"/>
      <c r="M14" s="269"/>
      <c r="N14" s="269"/>
    </row>
    <row r="15" spans="2:14" ht="13.5" customHeight="1">
      <c r="C15" s="269"/>
      <c r="D15" s="269"/>
      <c r="E15" s="269"/>
      <c r="F15" s="269"/>
      <c r="G15" s="269"/>
      <c r="H15" s="269"/>
      <c r="I15" s="269"/>
      <c r="J15" s="269"/>
      <c r="K15" s="269"/>
      <c r="L15" s="269"/>
      <c r="M15" s="269"/>
      <c r="N15" s="269"/>
    </row>
    <row r="16" spans="2:14" ht="15" customHeight="1">
      <c r="C16" s="269"/>
      <c r="D16" s="269"/>
      <c r="E16" s="269"/>
      <c r="F16" s="269"/>
      <c r="G16" s="269"/>
      <c r="H16" s="269"/>
      <c r="I16" s="269"/>
      <c r="J16" s="269"/>
      <c r="K16" s="269"/>
      <c r="L16" s="269"/>
      <c r="M16" s="269"/>
      <c r="N16" s="269"/>
    </row>
    <row r="17" spans="2:14" ht="15" customHeight="1">
      <c r="C17" s="269"/>
      <c r="D17" s="269"/>
      <c r="E17" s="269"/>
      <c r="F17" s="269"/>
      <c r="G17" s="269"/>
      <c r="H17" s="269"/>
      <c r="I17" s="269"/>
      <c r="J17" s="269"/>
      <c r="K17" s="269"/>
      <c r="L17" s="269"/>
      <c r="M17" s="269"/>
      <c r="N17" s="269"/>
    </row>
    <row r="18" spans="2:14" ht="9.9499999999999993" customHeight="1"/>
    <row r="19" spans="2:14" ht="20.100000000000001" customHeight="1">
      <c r="B19" s="141" t="s">
        <v>42</v>
      </c>
      <c r="C19" s="140"/>
      <c r="D19" s="140"/>
      <c r="E19" s="140"/>
      <c r="F19" s="140"/>
      <c r="G19" s="140"/>
      <c r="H19" s="140"/>
      <c r="I19" s="140"/>
      <c r="J19" s="140"/>
      <c r="K19" s="140"/>
      <c r="L19" s="140"/>
      <c r="M19" s="140"/>
      <c r="N19" s="140"/>
    </row>
    <row r="20" spans="2:14" ht="9.9499999999999993" customHeight="1"/>
    <row r="21" spans="2:14" ht="15" customHeight="1">
      <c r="C21" s="146" t="s">
        <v>51</v>
      </c>
      <c r="D21" s="269" t="s">
        <v>143</v>
      </c>
      <c r="E21" s="269"/>
      <c r="F21" s="269"/>
      <c r="G21" s="269"/>
      <c r="H21" s="269"/>
      <c r="I21" s="269"/>
      <c r="J21" s="269"/>
      <c r="K21" s="269"/>
      <c r="L21" s="269"/>
      <c r="M21" s="269"/>
      <c r="N21" s="269"/>
    </row>
    <row r="22" spans="2:14" ht="15" customHeight="1">
      <c r="C22" s="146"/>
      <c r="D22" s="269"/>
      <c r="E22" s="269"/>
      <c r="F22" s="269"/>
      <c r="G22" s="269"/>
      <c r="H22" s="269"/>
      <c r="I22" s="269"/>
      <c r="J22" s="269"/>
      <c r="K22" s="269"/>
      <c r="L22" s="269"/>
      <c r="M22" s="269"/>
      <c r="N22" s="269"/>
    </row>
    <row r="23" spans="2:14" ht="15" customHeight="1">
      <c r="D23" s="269"/>
      <c r="E23" s="269"/>
      <c r="F23" s="269"/>
      <c r="G23" s="269"/>
      <c r="H23" s="269"/>
      <c r="I23" s="269"/>
      <c r="J23" s="269"/>
      <c r="K23" s="269"/>
      <c r="L23" s="269"/>
      <c r="M23" s="269"/>
      <c r="N23" s="269"/>
    </row>
    <row r="24" spans="2:14" ht="15" customHeight="1">
      <c r="D24" s="178" t="s">
        <v>105</v>
      </c>
      <c r="E24" s="269" t="s">
        <v>179</v>
      </c>
      <c r="F24" s="269"/>
      <c r="G24" s="269"/>
      <c r="H24" s="269"/>
      <c r="I24" s="269"/>
      <c r="J24" s="269"/>
      <c r="K24" s="269"/>
      <c r="L24" s="269"/>
      <c r="M24" s="269"/>
      <c r="N24" s="269"/>
    </row>
    <row r="25" spans="2:14" ht="15" customHeight="1">
      <c r="D25" s="193"/>
      <c r="E25" s="269"/>
      <c r="F25" s="269"/>
      <c r="G25" s="269"/>
      <c r="H25" s="269"/>
      <c r="I25" s="269"/>
      <c r="J25" s="269"/>
      <c r="K25" s="269"/>
      <c r="L25" s="269"/>
      <c r="M25" s="269"/>
      <c r="N25" s="269"/>
    </row>
    <row r="26" spans="2:14" ht="15" customHeight="1">
      <c r="D26" s="193"/>
      <c r="E26" s="269"/>
      <c r="F26" s="269"/>
      <c r="G26" s="269"/>
      <c r="H26" s="269"/>
      <c r="I26" s="269"/>
      <c r="J26" s="269"/>
      <c r="K26" s="269"/>
      <c r="L26" s="269"/>
      <c r="M26" s="269"/>
      <c r="N26" s="269"/>
    </row>
    <row r="27" spans="2:14" ht="15" customHeight="1">
      <c r="D27" s="193"/>
      <c r="E27" s="269"/>
      <c r="F27" s="269"/>
      <c r="G27" s="269"/>
      <c r="H27" s="269"/>
      <c r="I27" s="269"/>
      <c r="J27" s="269"/>
      <c r="K27" s="269"/>
      <c r="L27" s="269"/>
      <c r="M27" s="269"/>
      <c r="N27" s="269"/>
    </row>
    <row r="28" spans="2:14" ht="15" customHeight="1">
      <c r="D28" s="147"/>
      <c r="E28" s="269"/>
      <c r="F28" s="269"/>
      <c r="G28" s="269"/>
      <c r="H28" s="269"/>
      <c r="I28" s="269"/>
      <c r="J28" s="269"/>
      <c r="K28" s="269"/>
      <c r="L28" s="269"/>
      <c r="M28" s="269"/>
      <c r="N28" s="269"/>
    </row>
    <row r="29" spans="2:14" ht="15" customHeight="1">
      <c r="D29" s="147"/>
      <c r="E29" s="269"/>
      <c r="F29" s="269"/>
      <c r="G29" s="269"/>
      <c r="H29" s="269"/>
      <c r="I29" s="269"/>
      <c r="J29" s="269"/>
      <c r="K29" s="269"/>
      <c r="L29" s="269"/>
      <c r="M29" s="269"/>
      <c r="N29" s="269"/>
    </row>
    <row r="30" spans="2:14" ht="15" customHeight="1">
      <c r="D30" s="147"/>
      <c r="E30" s="269"/>
      <c r="F30" s="269"/>
      <c r="G30" s="269"/>
      <c r="H30" s="269"/>
      <c r="I30" s="269"/>
      <c r="J30" s="269"/>
      <c r="K30" s="269"/>
      <c r="L30" s="269"/>
      <c r="M30" s="269"/>
      <c r="N30" s="269"/>
    </row>
    <row r="31" spans="2:14" ht="18" customHeight="1">
      <c r="C31" s="154" t="s">
        <v>99</v>
      </c>
      <c r="D31" s="272" t="s">
        <v>100</v>
      </c>
      <c r="E31" s="272"/>
      <c r="F31" s="272"/>
      <c r="G31" s="272"/>
      <c r="H31" s="272"/>
      <c r="I31" s="272"/>
      <c r="J31" s="272"/>
      <c r="K31" s="272"/>
      <c r="L31" s="272"/>
      <c r="M31" s="272"/>
      <c r="N31" s="272"/>
    </row>
    <row r="32" spans="2:14" ht="9.9499999999999993" customHeight="1">
      <c r="D32" s="125"/>
      <c r="E32" s="125"/>
      <c r="F32" s="125"/>
      <c r="G32" s="125"/>
      <c r="H32" s="125"/>
      <c r="I32" s="125"/>
      <c r="J32" s="125"/>
      <c r="K32" s="125"/>
      <c r="L32" s="125"/>
      <c r="M32" s="125"/>
      <c r="N32" s="125"/>
    </row>
    <row r="33" spans="3:14" ht="20.100000000000001" customHeight="1">
      <c r="C33" s="146" t="s">
        <v>52</v>
      </c>
      <c r="D33" s="269" t="s">
        <v>106</v>
      </c>
      <c r="E33" s="269"/>
      <c r="F33" s="269"/>
      <c r="G33" s="269"/>
      <c r="H33" s="269"/>
      <c r="I33" s="269"/>
      <c r="J33" s="269"/>
      <c r="K33" s="269"/>
      <c r="L33" s="269"/>
      <c r="M33" s="269"/>
      <c r="N33" s="269"/>
    </row>
    <row r="34" spans="3:14" ht="15" customHeight="1">
      <c r="C34" s="145"/>
      <c r="D34" s="270" t="s">
        <v>122</v>
      </c>
      <c r="E34" s="270"/>
      <c r="F34" s="270"/>
      <c r="G34" s="270"/>
      <c r="H34" s="270"/>
      <c r="I34" s="270"/>
      <c r="J34" s="270"/>
      <c r="K34" s="270"/>
      <c r="L34" s="270"/>
      <c r="M34" s="270"/>
      <c r="N34" s="270"/>
    </row>
    <row r="35" spans="3:14" ht="15" customHeight="1">
      <c r="C35" s="145"/>
      <c r="D35" s="270"/>
      <c r="E35" s="270"/>
      <c r="F35" s="270"/>
      <c r="G35" s="270"/>
      <c r="H35" s="270"/>
      <c r="I35" s="270"/>
      <c r="J35" s="270"/>
      <c r="K35" s="270"/>
      <c r="L35" s="270"/>
      <c r="M35" s="270"/>
      <c r="N35" s="270"/>
    </row>
    <row r="36" spans="3:14" ht="20.100000000000001" customHeight="1">
      <c r="C36" s="146" t="s">
        <v>53</v>
      </c>
      <c r="D36" s="269" t="s">
        <v>121</v>
      </c>
      <c r="E36" s="269"/>
      <c r="F36" s="269"/>
      <c r="G36" s="269"/>
      <c r="H36" s="269"/>
      <c r="I36" s="269"/>
      <c r="J36" s="269"/>
      <c r="K36" s="269"/>
      <c r="L36" s="269"/>
      <c r="M36" s="269"/>
      <c r="N36" s="269"/>
    </row>
    <row r="37" spans="3:14" ht="15" customHeight="1">
      <c r="C37" s="145"/>
      <c r="D37" s="270" t="s">
        <v>178</v>
      </c>
      <c r="E37" s="270"/>
      <c r="F37" s="270"/>
      <c r="G37" s="270"/>
      <c r="H37" s="270"/>
      <c r="I37" s="270"/>
      <c r="J37" s="270"/>
      <c r="K37" s="270"/>
      <c r="L37" s="270"/>
      <c r="M37" s="270"/>
      <c r="N37" s="270"/>
    </row>
    <row r="38" spans="3:14" ht="15" customHeight="1">
      <c r="C38" s="145"/>
      <c r="D38" s="270"/>
      <c r="E38" s="270"/>
      <c r="F38" s="270"/>
      <c r="G38" s="270"/>
      <c r="H38" s="270"/>
      <c r="I38" s="270"/>
      <c r="J38" s="270"/>
      <c r="K38" s="270"/>
      <c r="L38" s="270"/>
      <c r="M38" s="270"/>
      <c r="N38" s="270"/>
    </row>
    <row r="39" spans="3:14" ht="15" customHeight="1">
      <c r="C39" s="145"/>
      <c r="D39" s="270"/>
      <c r="E39" s="270"/>
      <c r="F39" s="270"/>
      <c r="G39" s="270"/>
      <c r="H39" s="270"/>
      <c r="I39" s="270"/>
      <c r="J39" s="270"/>
      <c r="K39" s="270"/>
      <c r="L39" s="270"/>
      <c r="M39" s="270"/>
      <c r="N39" s="270"/>
    </row>
    <row r="40" spans="3:14" ht="15" customHeight="1">
      <c r="C40" s="145"/>
      <c r="D40" s="270"/>
      <c r="E40" s="270"/>
      <c r="F40" s="270"/>
      <c r="G40" s="270"/>
      <c r="H40" s="270"/>
      <c r="I40" s="270"/>
      <c r="J40" s="270"/>
      <c r="K40" s="270"/>
      <c r="L40" s="270"/>
      <c r="M40" s="270"/>
      <c r="N40" s="270"/>
    </row>
    <row r="41" spans="3:14" ht="15" customHeight="1">
      <c r="C41" s="145"/>
      <c r="D41" s="270"/>
      <c r="E41" s="270"/>
      <c r="F41" s="270"/>
      <c r="G41" s="270"/>
      <c r="H41" s="270"/>
      <c r="I41" s="270"/>
      <c r="J41" s="270"/>
      <c r="K41" s="270"/>
      <c r="L41" s="270"/>
      <c r="M41" s="270"/>
      <c r="N41" s="270"/>
    </row>
    <row r="42" spans="3:14" ht="15" customHeight="1">
      <c r="C42" s="145"/>
      <c r="D42" s="270"/>
      <c r="E42" s="270"/>
      <c r="F42" s="270"/>
      <c r="G42" s="270"/>
      <c r="H42" s="270"/>
      <c r="I42" s="270"/>
      <c r="J42" s="270"/>
      <c r="K42" s="270"/>
      <c r="L42" s="270"/>
      <c r="M42" s="270"/>
      <c r="N42" s="270"/>
    </row>
    <row r="43" spans="3:14" ht="15" customHeight="1">
      <c r="C43" s="145"/>
      <c r="D43" s="270"/>
      <c r="E43" s="270"/>
      <c r="F43" s="270"/>
      <c r="G43" s="270"/>
      <c r="H43" s="270"/>
      <c r="I43" s="270"/>
      <c r="J43" s="270"/>
      <c r="K43" s="270"/>
      <c r="L43" s="270"/>
      <c r="M43" s="270"/>
      <c r="N43" s="270"/>
    </row>
    <row r="44" spans="3:14" ht="20.100000000000001" customHeight="1">
      <c r="C44" s="154" t="s">
        <v>99</v>
      </c>
      <c r="D44" s="154" t="s">
        <v>104</v>
      </c>
      <c r="E44" s="145"/>
      <c r="F44" s="145"/>
      <c r="G44" s="145"/>
      <c r="H44" s="145"/>
      <c r="I44" s="145"/>
      <c r="J44" s="145"/>
      <c r="K44" s="145"/>
      <c r="L44" s="145"/>
      <c r="M44" s="145"/>
      <c r="N44" s="145"/>
    </row>
    <row r="45" spans="3:14" ht="15" customHeight="1">
      <c r="C45" s="145"/>
      <c r="D45" s="145"/>
      <c r="E45" s="145"/>
      <c r="F45" s="145"/>
      <c r="G45" s="145"/>
      <c r="H45" s="145"/>
      <c r="I45" s="145"/>
      <c r="J45" s="145"/>
      <c r="K45" s="145"/>
      <c r="L45" s="145"/>
      <c r="M45" s="145"/>
      <c r="N45" s="145"/>
    </row>
    <row r="46" spans="3:14" ht="20.100000000000001" customHeight="1">
      <c r="C46" s="146" t="s">
        <v>54</v>
      </c>
      <c r="D46" s="146" t="s">
        <v>102</v>
      </c>
      <c r="E46" s="146"/>
      <c r="F46" s="145"/>
      <c r="G46" s="145"/>
      <c r="H46" s="145"/>
      <c r="I46" s="145"/>
      <c r="J46" s="145"/>
      <c r="K46" s="145"/>
      <c r="L46" s="145"/>
      <c r="M46" s="145"/>
      <c r="N46" s="145"/>
    </row>
    <row r="47" spans="3:14" ht="15" customHeight="1">
      <c r="C47" s="145"/>
      <c r="D47" s="145"/>
      <c r="E47" s="145"/>
      <c r="F47" s="145"/>
      <c r="G47" s="145"/>
      <c r="H47" s="145"/>
      <c r="I47" s="145"/>
      <c r="J47" s="145"/>
      <c r="K47" s="145"/>
      <c r="L47" s="145"/>
      <c r="M47" s="145"/>
      <c r="N47" s="145"/>
    </row>
    <row r="48" spans="3:14" ht="20.100000000000001" customHeight="1">
      <c r="C48" s="154" t="s">
        <v>99</v>
      </c>
      <c r="D48" s="154" t="s">
        <v>103</v>
      </c>
      <c r="E48" s="145"/>
      <c r="F48" s="145"/>
      <c r="G48" s="145"/>
      <c r="H48" s="145"/>
      <c r="I48" s="145"/>
      <c r="J48" s="145"/>
      <c r="K48" s="145"/>
      <c r="L48" s="145"/>
      <c r="M48" s="145"/>
      <c r="N48" s="145"/>
    </row>
    <row r="49" spans="2:14" ht="15" customHeight="1">
      <c r="C49" s="145"/>
      <c r="D49" s="145"/>
      <c r="E49" s="145"/>
      <c r="F49" s="145"/>
      <c r="G49" s="145"/>
      <c r="H49" s="145"/>
      <c r="I49" s="145"/>
      <c r="J49" s="145"/>
      <c r="K49" s="145"/>
      <c r="L49" s="145"/>
      <c r="M49" s="145"/>
      <c r="N49" s="145"/>
    </row>
    <row r="50" spans="2:14" ht="15" customHeight="1">
      <c r="C50" s="146" t="s">
        <v>101</v>
      </c>
      <c r="D50" s="269" t="s">
        <v>124</v>
      </c>
      <c r="E50" s="269"/>
      <c r="F50" s="269"/>
      <c r="G50" s="269"/>
      <c r="H50" s="269"/>
      <c r="I50" s="269"/>
      <c r="J50" s="269"/>
      <c r="K50" s="269"/>
      <c r="L50" s="269"/>
      <c r="M50" s="269"/>
      <c r="N50" s="269"/>
    </row>
    <row r="51" spans="2:14" ht="15" customHeight="1">
      <c r="C51" s="145"/>
      <c r="D51" s="269"/>
      <c r="E51" s="269"/>
      <c r="F51" s="269"/>
      <c r="G51" s="269"/>
      <c r="H51" s="269"/>
      <c r="I51" s="269"/>
      <c r="J51" s="269"/>
      <c r="K51" s="269"/>
      <c r="L51" s="269"/>
      <c r="M51" s="269"/>
      <c r="N51" s="269"/>
    </row>
    <row r="52" spans="2:14" ht="15" customHeight="1">
      <c r="C52" s="145"/>
      <c r="D52" s="269"/>
      <c r="E52" s="269"/>
      <c r="F52" s="269"/>
      <c r="G52" s="269"/>
      <c r="H52" s="269"/>
      <c r="I52" s="269"/>
      <c r="J52" s="269"/>
      <c r="K52" s="269"/>
      <c r="L52" s="269"/>
      <c r="M52" s="269"/>
      <c r="N52" s="269"/>
    </row>
    <row r="53" spans="2:14" ht="20.100000000000001" customHeight="1">
      <c r="B53" s="141" t="s">
        <v>180</v>
      </c>
      <c r="C53" s="140"/>
      <c r="D53" s="140"/>
      <c r="E53" s="140"/>
      <c r="F53" s="140"/>
      <c r="G53" s="140"/>
      <c r="H53" s="140"/>
      <c r="I53" s="140"/>
      <c r="J53" s="140"/>
      <c r="K53" s="140"/>
      <c r="L53" s="140"/>
      <c r="M53" s="140"/>
      <c r="N53" s="140"/>
    </row>
    <row r="54" spans="2:14" ht="15" customHeight="1"/>
    <row r="55" spans="2:14" ht="15" customHeight="1">
      <c r="C55" s="147" t="s">
        <v>99</v>
      </c>
      <c r="D55" s="273" t="s">
        <v>181</v>
      </c>
      <c r="E55" s="273"/>
      <c r="F55" s="273"/>
      <c r="G55" s="273"/>
      <c r="H55" s="273"/>
      <c r="I55" s="273"/>
      <c r="J55" s="273"/>
      <c r="K55" s="273"/>
      <c r="L55" s="273"/>
      <c r="M55" s="273"/>
      <c r="N55" s="273"/>
    </row>
    <row r="56" spans="2:14" ht="15" customHeight="1">
      <c r="C56" s="144"/>
      <c r="D56" s="273"/>
      <c r="E56" s="273"/>
      <c r="F56" s="273"/>
      <c r="G56" s="273"/>
      <c r="H56" s="273"/>
      <c r="I56" s="273"/>
      <c r="J56" s="273"/>
      <c r="K56" s="273"/>
      <c r="L56" s="273"/>
      <c r="M56" s="273"/>
      <c r="N56" s="273"/>
    </row>
    <row r="57" spans="2:14" ht="15" customHeight="1">
      <c r="C57" s="144"/>
      <c r="D57" s="273"/>
      <c r="E57" s="273"/>
      <c r="F57" s="273"/>
      <c r="G57" s="273"/>
      <c r="H57" s="273"/>
      <c r="I57" s="273"/>
      <c r="J57" s="273"/>
      <c r="K57" s="273"/>
      <c r="L57" s="273"/>
      <c r="M57" s="273"/>
      <c r="N57" s="273"/>
    </row>
    <row r="58" spans="2:14" ht="15" customHeight="1">
      <c r="C58" s="144"/>
      <c r="D58" s="273"/>
      <c r="E58" s="273"/>
      <c r="F58" s="273"/>
      <c r="G58" s="273"/>
      <c r="H58" s="273"/>
      <c r="I58" s="273"/>
      <c r="J58" s="273"/>
      <c r="K58" s="273"/>
      <c r="L58" s="273"/>
      <c r="M58" s="273"/>
      <c r="N58" s="273"/>
    </row>
    <row r="59" spans="2:14" ht="15" customHeight="1">
      <c r="C59" s="178" t="s">
        <v>130</v>
      </c>
      <c r="D59" s="269" t="s">
        <v>129</v>
      </c>
      <c r="E59" s="269"/>
      <c r="F59" s="269"/>
      <c r="G59" s="269"/>
      <c r="H59" s="269"/>
      <c r="I59" s="269"/>
      <c r="J59" s="269"/>
      <c r="K59" s="269"/>
      <c r="L59" s="269"/>
      <c r="M59" s="269"/>
      <c r="N59" s="269"/>
    </row>
    <row r="60" spans="2:14" ht="15" customHeight="1">
      <c r="C60" s="178"/>
      <c r="D60" s="269"/>
      <c r="E60" s="269"/>
      <c r="F60" s="269"/>
      <c r="G60" s="269"/>
      <c r="H60" s="269"/>
      <c r="I60" s="269"/>
      <c r="J60" s="269"/>
      <c r="K60" s="269"/>
      <c r="L60" s="269"/>
      <c r="M60" s="269"/>
      <c r="N60" s="269"/>
    </row>
    <row r="61" spans="2:14" ht="15" customHeight="1">
      <c r="C61" s="146" t="s">
        <v>52</v>
      </c>
      <c r="D61" s="271" t="s">
        <v>131</v>
      </c>
      <c r="E61" s="271"/>
      <c r="F61" s="271"/>
      <c r="G61" s="271"/>
      <c r="H61" s="271"/>
      <c r="I61" s="271"/>
      <c r="J61" s="271"/>
      <c r="K61" s="271"/>
      <c r="L61" s="271"/>
      <c r="M61" s="271"/>
      <c r="N61" s="271"/>
    </row>
    <row r="62" spans="2:14" ht="15" customHeight="1">
      <c r="C62" s="146"/>
      <c r="D62" s="271"/>
      <c r="E62" s="271"/>
      <c r="F62" s="271"/>
      <c r="G62" s="271"/>
      <c r="H62" s="271"/>
      <c r="I62" s="271"/>
      <c r="J62" s="271"/>
      <c r="K62" s="271"/>
      <c r="L62" s="271"/>
      <c r="M62" s="271"/>
      <c r="N62" s="271"/>
    </row>
    <row r="63" spans="2:14" ht="15" customHeight="1">
      <c r="C63" s="146"/>
      <c r="D63" s="271"/>
      <c r="E63" s="271"/>
      <c r="F63" s="271"/>
      <c r="G63" s="271"/>
      <c r="H63" s="271"/>
      <c r="I63" s="271"/>
      <c r="J63" s="271"/>
      <c r="K63" s="271"/>
      <c r="L63" s="271"/>
      <c r="M63" s="271"/>
      <c r="N63" s="271"/>
    </row>
    <row r="64" spans="2:14" ht="15" customHeight="1">
      <c r="C64" s="146" t="s">
        <v>120</v>
      </c>
      <c r="D64" s="269" t="s">
        <v>125</v>
      </c>
      <c r="E64" s="269"/>
      <c r="F64" s="269"/>
      <c r="G64" s="269"/>
      <c r="H64" s="269"/>
      <c r="I64" s="269"/>
      <c r="J64" s="269"/>
      <c r="K64" s="269"/>
      <c r="L64" s="269"/>
      <c r="M64" s="269"/>
      <c r="N64" s="269"/>
    </row>
    <row r="65" spans="3:14" ht="15" customHeight="1">
      <c r="C65" s="146"/>
      <c r="D65" s="269"/>
      <c r="E65" s="269"/>
      <c r="F65" s="269"/>
      <c r="G65" s="269"/>
      <c r="H65" s="269"/>
      <c r="I65" s="269"/>
      <c r="J65" s="269"/>
      <c r="K65" s="269"/>
      <c r="L65" s="269"/>
      <c r="M65" s="269"/>
      <c r="N65" s="269"/>
    </row>
    <row r="66" spans="3:14" ht="15" customHeight="1">
      <c r="C66" s="146"/>
      <c r="D66" s="269"/>
      <c r="E66" s="269"/>
      <c r="F66" s="269"/>
      <c r="G66" s="269"/>
      <c r="H66" s="269"/>
      <c r="I66" s="269"/>
      <c r="J66" s="269"/>
      <c r="K66" s="269"/>
      <c r="L66" s="269"/>
      <c r="M66" s="269"/>
      <c r="N66" s="269"/>
    </row>
    <row r="67" spans="3:14" ht="15" customHeight="1">
      <c r="C67" s="146"/>
      <c r="D67" s="269"/>
      <c r="E67" s="269"/>
      <c r="F67" s="269"/>
      <c r="G67" s="269"/>
      <c r="H67" s="269"/>
      <c r="I67" s="269"/>
      <c r="J67" s="269"/>
      <c r="K67" s="269"/>
      <c r="L67" s="269"/>
      <c r="M67" s="269"/>
      <c r="N67" s="269"/>
    </row>
    <row r="68" spans="3:14" ht="15" customHeight="1">
      <c r="C68" s="146" t="s">
        <v>54</v>
      </c>
      <c r="D68" s="269" t="s">
        <v>126</v>
      </c>
      <c r="E68" s="269"/>
      <c r="F68" s="269"/>
      <c r="G68" s="269"/>
      <c r="H68" s="269"/>
      <c r="I68" s="269"/>
      <c r="J68" s="269"/>
      <c r="K68" s="269"/>
      <c r="L68" s="269"/>
      <c r="M68" s="269"/>
      <c r="N68" s="269"/>
    </row>
    <row r="69" spans="3:14" ht="15" customHeight="1">
      <c r="C69" s="146"/>
      <c r="D69" s="269"/>
      <c r="E69" s="269"/>
      <c r="F69" s="269"/>
      <c r="G69" s="269"/>
      <c r="H69" s="269"/>
      <c r="I69" s="269"/>
      <c r="J69" s="269"/>
      <c r="K69" s="269"/>
      <c r="L69" s="269"/>
      <c r="M69" s="269"/>
      <c r="N69" s="269"/>
    </row>
    <row r="70" spans="3:14" ht="15" customHeight="1">
      <c r="C70" s="146"/>
      <c r="D70" s="269"/>
      <c r="E70" s="269"/>
      <c r="F70" s="269"/>
      <c r="G70" s="269"/>
      <c r="H70" s="269"/>
      <c r="I70" s="269"/>
      <c r="J70" s="269"/>
      <c r="K70" s="269"/>
      <c r="L70" s="269"/>
      <c r="M70" s="269"/>
      <c r="N70" s="269"/>
    </row>
    <row r="71" spans="3:14" ht="15" customHeight="1">
      <c r="C71" s="146" t="s">
        <v>101</v>
      </c>
      <c r="D71" s="269" t="s">
        <v>127</v>
      </c>
      <c r="E71" s="269"/>
      <c r="F71" s="269"/>
      <c r="G71" s="269"/>
      <c r="H71" s="269"/>
      <c r="I71" s="269"/>
      <c r="J71" s="269"/>
      <c r="K71" s="269"/>
      <c r="L71" s="269"/>
      <c r="M71" s="269"/>
      <c r="N71" s="269"/>
    </row>
    <row r="72" spans="3:14" ht="15" customHeight="1">
      <c r="C72" s="146"/>
      <c r="D72" s="269"/>
      <c r="E72" s="269"/>
      <c r="F72" s="269"/>
      <c r="G72" s="269"/>
      <c r="H72" s="269"/>
      <c r="I72" s="269"/>
      <c r="J72" s="269"/>
      <c r="K72" s="269"/>
      <c r="L72" s="269"/>
      <c r="M72" s="269"/>
      <c r="N72" s="269"/>
    </row>
    <row r="73" spans="3:14" ht="15" customHeight="1">
      <c r="C73" s="146"/>
      <c r="D73" s="269"/>
      <c r="E73" s="269"/>
      <c r="F73" s="269"/>
      <c r="G73" s="269"/>
      <c r="H73" s="269"/>
      <c r="I73" s="269"/>
      <c r="J73" s="269"/>
      <c r="K73" s="269"/>
      <c r="L73" s="269"/>
      <c r="M73" s="269"/>
      <c r="N73" s="269"/>
    </row>
    <row r="74" spans="3:14" ht="15" customHeight="1">
      <c r="C74" s="146" t="s">
        <v>123</v>
      </c>
      <c r="D74" s="269" t="s">
        <v>128</v>
      </c>
      <c r="E74" s="269"/>
      <c r="F74" s="269"/>
      <c r="G74" s="269"/>
      <c r="H74" s="269"/>
      <c r="I74" s="269"/>
      <c r="J74" s="269"/>
      <c r="K74" s="269"/>
      <c r="L74" s="269"/>
      <c r="M74" s="269"/>
      <c r="N74" s="269"/>
    </row>
    <row r="75" spans="3:14" ht="15" customHeight="1">
      <c r="C75" s="146"/>
      <c r="D75" s="269"/>
      <c r="E75" s="269"/>
      <c r="F75" s="269"/>
      <c r="G75" s="269"/>
      <c r="H75" s="269"/>
      <c r="I75" s="269"/>
      <c r="J75" s="269"/>
      <c r="K75" s="269"/>
      <c r="L75" s="269"/>
      <c r="M75" s="269"/>
      <c r="N75" s="269"/>
    </row>
    <row r="76" spans="3:14" ht="15" customHeight="1">
      <c r="C76" s="146"/>
      <c r="D76" s="269"/>
      <c r="E76" s="269"/>
      <c r="F76" s="269"/>
      <c r="G76" s="269"/>
      <c r="H76" s="269"/>
      <c r="I76" s="269"/>
      <c r="J76" s="269"/>
      <c r="K76" s="269"/>
      <c r="L76" s="269"/>
      <c r="M76" s="269"/>
      <c r="N76" s="269"/>
    </row>
    <row r="77" spans="3:14" ht="15" customHeight="1">
      <c r="C77" s="146"/>
      <c r="D77" s="269"/>
      <c r="E77" s="269"/>
      <c r="F77" s="269"/>
      <c r="G77" s="269"/>
      <c r="H77" s="269"/>
      <c r="I77" s="269"/>
      <c r="J77" s="269"/>
      <c r="K77" s="269"/>
      <c r="L77" s="269"/>
      <c r="M77" s="269"/>
      <c r="N77" s="269"/>
    </row>
    <row r="78" spans="3:14" ht="15" customHeight="1">
      <c r="C78" s="146"/>
      <c r="D78" s="269"/>
      <c r="E78" s="269"/>
      <c r="F78" s="269"/>
      <c r="G78" s="269"/>
      <c r="H78" s="269"/>
      <c r="I78" s="269"/>
      <c r="J78" s="269"/>
      <c r="K78" s="269"/>
      <c r="L78" s="269"/>
      <c r="M78" s="269"/>
      <c r="N78" s="269"/>
    </row>
    <row r="79" spans="3:14" ht="15" customHeight="1">
      <c r="C79" s="146"/>
      <c r="D79" s="269"/>
      <c r="E79" s="269"/>
      <c r="F79" s="269"/>
      <c r="G79" s="269"/>
      <c r="H79" s="269"/>
      <c r="I79" s="269"/>
      <c r="J79" s="269"/>
      <c r="K79" s="269"/>
      <c r="L79" s="269"/>
      <c r="M79" s="269"/>
      <c r="N79" s="269"/>
    </row>
    <row r="80" spans="3:14" ht="15" customHeight="1">
      <c r="C80" s="146"/>
      <c r="D80" s="269"/>
      <c r="E80" s="269"/>
      <c r="F80" s="269"/>
      <c r="G80" s="269"/>
      <c r="H80" s="269"/>
      <c r="I80" s="269"/>
      <c r="J80" s="269"/>
      <c r="K80" s="269"/>
      <c r="L80" s="269"/>
      <c r="M80" s="269"/>
      <c r="N80" s="269"/>
    </row>
    <row r="81" spans="2:14" ht="15" customHeight="1">
      <c r="C81" s="146" t="s">
        <v>182</v>
      </c>
      <c r="D81" s="271" t="s">
        <v>199</v>
      </c>
      <c r="E81" s="271"/>
      <c r="F81" s="271"/>
      <c r="G81" s="271"/>
      <c r="H81" s="271"/>
      <c r="I81" s="271"/>
      <c r="J81" s="271"/>
      <c r="K81" s="271"/>
      <c r="L81" s="271"/>
      <c r="M81" s="271"/>
      <c r="N81" s="271"/>
    </row>
    <row r="82" spans="2:14" ht="15" customHeight="1">
      <c r="C82" s="146"/>
      <c r="D82" s="271"/>
      <c r="E82" s="271"/>
      <c r="F82" s="271"/>
      <c r="G82" s="271"/>
      <c r="H82" s="271"/>
      <c r="I82" s="271"/>
      <c r="J82" s="271"/>
      <c r="K82" s="271"/>
      <c r="L82" s="271"/>
      <c r="M82" s="271"/>
      <c r="N82" s="271"/>
    </row>
    <row r="83" spans="2:14" ht="15" customHeight="1">
      <c r="C83" s="146"/>
      <c r="D83" s="271"/>
      <c r="E83" s="271"/>
      <c r="F83" s="271"/>
      <c r="G83" s="271"/>
      <c r="H83" s="271"/>
      <c r="I83" s="271"/>
      <c r="J83" s="271"/>
      <c r="K83" s="271"/>
      <c r="L83" s="271"/>
      <c r="M83" s="271"/>
      <c r="N83" s="271"/>
    </row>
    <row r="84" spans="2:14" ht="15" customHeight="1">
      <c r="C84" s="146"/>
      <c r="D84" s="271"/>
      <c r="E84" s="271"/>
      <c r="F84" s="271"/>
      <c r="G84" s="271"/>
      <c r="H84" s="271"/>
      <c r="I84" s="271"/>
      <c r="J84" s="271"/>
      <c r="K84" s="271"/>
      <c r="L84" s="271"/>
      <c r="M84" s="271"/>
      <c r="N84" s="271"/>
    </row>
    <row r="85" spans="2:14" ht="15" customHeight="1">
      <c r="C85" s="146"/>
      <c r="D85" s="261"/>
      <c r="E85" s="261"/>
      <c r="F85" s="261"/>
      <c r="G85" s="261"/>
      <c r="H85" s="261"/>
      <c r="I85" s="261"/>
      <c r="J85" s="261"/>
      <c r="K85" s="261"/>
      <c r="L85" s="261"/>
      <c r="M85" s="261"/>
      <c r="N85" s="261"/>
    </row>
    <row r="86" spans="2:14" ht="15" customHeight="1">
      <c r="C86" s="146"/>
      <c r="D86" s="261"/>
      <c r="E86" s="261"/>
      <c r="F86" s="261"/>
      <c r="G86" s="261"/>
      <c r="H86" s="261"/>
      <c r="I86" s="261"/>
      <c r="J86" s="261"/>
      <c r="K86" s="261"/>
      <c r="L86" s="261"/>
      <c r="M86" s="261"/>
      <c r="N86" s="261"/>
    </row>
    <row r="87" spans="2:14" s="149" customFormat="1" ht="20.100000000000001" customHeight="1">
      <c r="B87" s="150" t="s">
        <v>43</v>
      </c>
      <c r="C87" s="151"/>
      <c r="D87" s="151"/>
      <c r="E87" s="148"/>
      <c r="F87" s="148"/>
      <c r="G87" s="148"/>
      <c r="H87" s="148"/>
      <c r="I87" s="148"/>
      <c r="J87" s="148"/>
      <c r="K87" s="148"/>
      <c r="L87" s="148"/>
      <c r="M87" s="148"/>
      <c r="N87" s="148"/>
    </row>
    <row r="88" spans="2:14" ht="15" customHeight="1"/>
    <row r="89" spans="2:14" ht="15" customHeight="1">
      <c r="C89" s="146" t="s">
        <v>51</v>
      </c>
      <c r="D89" s="271" t="s">
        <v>44</v>
      </c>
      <c r="E89" s="271"/>
      <c r="F89" s="271"/>
      <c r="G89" s="271"/>
      <c r="H89" s="271"/>
      <c r="I89" s="271"/>
      <c r="J89" s="271"/>
      <c r="K89" s="271"/>
      <c r="L89" s="271"/>
      <c r="M89" s="271"/>
      <c r="N89" s="271"/>
    </row>
    <row r="90" spans="2:14" ht="15" customHeight="1">
      <c r="C90" s="146"/>
      <c r="D90" s="271"/>
      <c r="E90" s="271"/>
      <c r="F90" s="271"/>
      <c r="G90" s="271"/>
      <c r="H90" s="271"/>
      <c r="I90" s="271"/>
      <c r="J90" s="271"/>
      <c r="K90" s="271"/>
      <c r="L90" s="271"/>
      <c r="M90" s="271"/>
      <c r="N90" s="271"/>
    </row>
    <row r="91" spans="2:14" ht="15" customHeight="1">
      <c r="C91" s="146"/>
      <c r="D91" s="271"/>
      <c r="E91" s="271"/>
      <c r="F91" s="271"/>
      <c r="G91" s="271"/>
      <c r="H91" s="271"/>
      <c r="I91" s="271"/>
      <c r="J91" s="271"/>
      <c r="K91" s="271"/>
      <c r="L91" s="271"/>
      <c r="M91" s="271"/>
      <c r="N91" s="271"/>
    </row>
    <row r="92" spans="2:14" ht="15" customHeight="1">
      <c r="C92" s="146" t="s">
        <v>52</v>
      </c>
      <c r="D92" s="271" t="s">
        <v>45</v>
      </c>
      <c r="E92" s="271"/>
      <c r="F92" s="271"/>
      <c r="G92" s="271"/>
      <c r="H92" s="271"/>
      <c r="I92" s="271"/>
      <c r="J92" s="271"/>
      <c r="K92" s="271"/>
      <c r="L92" s="271"/>
      <c r="M92" s="271"/>
      <c r="N92" s="271"/>
    </row>
    <row r="93" spans="2:14" ht="15" customHeight="1">
      <c r="C93" s="146"/>
      <c r="D93" s="271"/>
      <c r="E93" s="271"/>
      <c r="F93" s="271"/>
      <c r="G93" s="271"/>
      <c r="H93" s="271"/>
      <c r="I93" s="271"/>
      <c r="J93" s="271"/>
      <c r="K93" s="271"/>
      <c r="L93" s="271"/>
      <c r="M93" s="271"/>
      <c r="N93" s="271"/>
    </row>
    <row r="94" spans="2:14" ht="15" customHeight="1">
      <c r="C94" s="146"/>
      <c r="D94" s="271"/>
      <c r="E94" s="271"/>
      <c r="F94" s="271"/>
      <c r="G94" s="271"/>
      <c r="H94" s="271"/>
      <c r="I94" s="271"/>
      <c r="J94" s="271"/>
      <c r="K94" s="271"/>
      <c r="L94" s="271"/>
      <c r="M94" s="271"/>
      <c r="N94" s="271"/>
    </row>
    <row r="95" spans="2:14" ht="15" customHeight="1">
      <c r="C95" s="146" t="s">
        <v>53</v>
      </c>
      <c r="D95" s="146" t="s">
        <v>46</v>
      </c>
      <c r="E95" s="146"/>
      <c r="F95" s="146"/>
      <c r="G95" s="146"/>
      <c r="H95" s="146"/>
      <c r="I95" s="146"/>
      <c r="J95" s="146"/>
      <c r="K95" s="146"/>
      <c r="L95" s="146"/>
      <c r="M95" s="146"/>
      <c r="N95" s="146"/>
    </row>
    <row r="96" spans="2:14" ht="15" customHeight="1">
      <c r="C96" s="146"/>
      <c r="D96" s="146"/>
      <c r="E96" s="146"/>
      <c r="F96" s="146"/>
      <c r="G96" s="146"/>
      <c r="H96" s="146"/>
      <c r="I96" s="146"/>
      <c r="J96" s="146"/>
      <c r="K96" s="146"/>
      <c r="L96" s="146"/>
      <c r="M96" s="146"/>
      <c r="N96" s="146"/>
    </row>
    <row r="97" spans="3:14" ht="15" customHeight="1">
      <c r="C97" s="146" t="s">
        <v>54</v>
      </c>
      <c r="D97" s="146" t="s">
        <v>50</v>
      </c>
      <c r="E97" s="146"/>
      <c r="F97" s="146"/>
      <c r="G97" s="146"/>
      <c r="H97" s="146"/>
      <c r="I97" s="146"/>
      <c r="J97" s="146"/>
      <c r="K97" s="146"/>
      <c r="L97" s="146"/>
      <c r="M97" s="146"/>
      <c r="N97" s="146"/>
    </row>
    <row r="98" spans="3:14" ht="15" customHeight="1" thickBot="1"/>
    <row r="99" spans="3:14" ht="15" customHeight="1" thickTop="1">
      <c r="C99" s="109"/>
      <c r="D99" s="110"/>
      <c r="E99" s="110"/>
      <c r="F99" s="110"/>
      <c r="G99" s="110"/>
      <c r="H99" s="110"/>
      <c r="I99" s="111"/>
    </row>
    <row r="100" spans="3:14" ht="15" customHeight="1">
      <c r="C100" s="112"/>
      <c r="D100" s="113" t="s">
        <v>49</v>
      </c>
      <c r="E100" s="113"/>
      <c r="F100" s="113"/>
      <c r="G100" s="113"/>
      <c r="H100" s="113"/>
      <c r="I100" s="114"/>
    </row>
    <row r="101" spans="3:14" ht="15" customHeight="1">
      <c r="C101" s="112"/>
      <c r="D101" s="113" t="s">
        <v>47</v>
      </c>
      <c r="E101" s="113"/>
      <c r="F101" s="113"/>
      <c r="G101" s="113"/>
      <c r="H101" s="113"/>
      <c r="I101" s="114"/>
    </row>
    <row r="102" spans="3:14" ht="15" customHeight="1">
      <c r="C102" s="112"/>
      <c r="D102" s="113" t="s">
        <v>56</v>
      </c>
      <c r="E102" s="113"/>
      <c r="F102" s="113"/>
      <c r="G102" s="113"/>
      <c r="H102" s="113"/>
      <c r="I102" s="114"/>
    </row>
    <row r="103" spans="3:14" ht="15" customHeight="1">
      <c r="C103" s="112"/>
      <c r="D103" s="113" t="s">
        <v>48</v>
      </c>
      <c r="E103" s="113"/>
      <c r="F103" s="113"/>
      <c r="G103" s="113"/>
      <c r="H103" s="113"/>
      <c r="I103" s="114"/>
    </row>
    <row r="104" spans="3:14" ht="15" customHeight="1" thickBot="1">
      <c r="C104" s="115"/>
      <c r="D104" s="116"/>
      <c r="E104" s="116"/>
      <c r="F104" s="116"/>
      <c r="G104" s="116"/>
      <c r="H104" s="116"/>
      <c r="I104" s="117"/>
    </row>
    <row r="105" spans="3:14" ht="15" customHeight="1" thickTop="1"/>
  </sheetData>
  <mergeCells count="19">
    <mergeCell ref="D92:N94"/>
    <mergeCell ref="D61:N63"/>
    <mergeCell ref="D81:N84"/>
    <mergeCell ref="D21:N23"/>
    <mergeCell ref="D31:N31"/>
    <mergeCell ref="D36:N36"/>
    <mergeCell ref="D89:N91"/>
    <mergeCell ref="D55:N58"/>
    <mergeCell ref="D64:N67"/>
    <mergeCell ref="D68:N70"/>
    <mergeCell ref="D71:N73"/>
    <mergeCell ref="D50:N52"/>
    <mergeCell ref="E24:N30"/>
    <mergeCell ref="D74:N80"/>
    <mergeCell ref="C7:N17"/>
    <mergeCell ref="D37:N43"/>
    <mergeCell ref="D34:N35"/>
    <mergeCell ref="D33:N33"/>
    <mergeCell ref="D59:N60"/>
  </mergeCells>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54"/>
  <sheetViews>
    <sheetView showGridLines="0" zoomScaleNormal="100" workbookViewId="0"/>
  </sheetViews>
  <sheetFormatPr defaultRowHeight="11.25"/>
  <cols>
    <col min="1" max="1" width="4" customWidth="1"/>
    <col min="2" max="2" width="4" style="62" customWidth="1"/>
    <col min="3" max="3" width="14.33203125" customWidth="1"/>
    <col min="4" max="4" width="12.83203125" customWidth="1"/>
    <col min="5" max="8" width="14.83203125" customWidth="1"/>
    <col min="9" max="9" width="10.83203125" customWidth="1"/>
  </cols>
  <sheetData>
    <row r="1" spans="1:9" ht="24.95" customHeight="1">
      <c r="A1" s="153" t="s">
        <v>145</v>
      </c>
    </row>
    <row r="2" spans="1:9" ht="14.1" customHeight="1">
      <c r="A2" s="105"/>
    </row>
    <row r="3" spans="1:9" ht="20.100000000000001" customHeight="1">
      <c r="A3" s="105"/>
      <c r="B3" s="152" t="s">
        <v>107</v>
      </c>
      <c r="C3" s="157"/>
    </row>
    <row r="4" spans="1:9" ht="6.95" customHeight="1"/>
    <row r="5" spans="1:9" ht="36" customHeight="1">
      <c r="B5" s="277" t="s">
        <v>40</v>
      </c>
      <c r="C5" s="278"/>
      <c r="D5" s="279" t="s">
        <v>149</v>
      </c>
      <c r="E5" s="280"/>
      <c r="F5" s="280"/>
      <c r="G5" s="280"/>
      <c r="H5" s="280"/>
      <c r="I5" s="281"/>
    </row>
    <row r="6" spans="1:9" ht="15" customHeight="1">
      <c r="B6" s="118"/>
      <c r="C6" s="118"/>
      <c r="D6" s="85"/>
      <c r="E6" s="85"/>
      <c r="F6" s="85"/>
      <c r="G6" s="85"/>
      <c r="H6" s="85"/>
    </row>
    <row r="7" spans="1:9" ht="20.100000000000001" customHeight="1">
      <c r="B7" s="152" t="s">
        <v>132</v>
      </c>
      <c r="C7" s="158"/>
      <c r="D7" s="72"/>
      <c r="E7" s="155"/>
    </row>
    <row r="8" spans="1:9" ht="6.95" customHeight="1">
      <c r="C8" s="121"/>
      <c r="D8" s="72"/>
      <c r="E8" s="156"/>
      <c r="I8" s="72"/>
    </row>
    <row r="9" spans="1:9" ht="18" customHeight="1">
      <c r="B9" s="276" t="s">
        <v>137</v>
      </c>
      <c r="C9" s="276"/>
      <c r="D9" s="276"/>
      <c r="E9" s="274" t="s">
        <v>198</v>
      </c>
      <c r="F9" s="274"/>
      <c r="G9" s="274"/>
      <c r="H9" s="275"/>
      <c r="I9" s="202"/>
    </row>
    <row r="10" spans="1:9" ht="26.25" customHeight="1">
      <c r="B10" s="276"/>
      <c r="C10" s="276"/>
      <c r="D10" s="276"/>
      <c r="E10" s="194" t="s">
        <v>133</v>
      </c>
      <c r="F10" s="194" t="s">
        <v>134</v>
      </c>
      <c r="G10" s="194" t="s">
        <v>135</v>
      </c>
      <c r="H10" s="195" t="s">
        <v>136</v>
      </c>
      <c r="I10" s="203"/>
    </row>
    <row r="11" spans="1:9" ht="15" customHeight="1">
      <c r="B11" s="54">
        <v>1</v>
      </c>
      <c r="C11" s="6" t="s">
        <v>0</v>
      </c>
      <c r="D11" s="6"/>
      <c r="E11" s="162"/>
      <c r="F11" s="245"/>
      <c r="G11" s="246"/>
      <c r="H11" s="247"/>
      <c r="I11" s="159">
        <f>SUM(E11:H11)</f>
        <v>0</v>
      </c>
    </row>
    <row r="12" spans="1:9" ht="15" customHeight="1">
      <c r="B12" s="54">
        <v>2</v>
      </c>
      <c r="C12" s="6" t="s">
        <v>1</v>
      </c>
      <c r="D12" s="6"/>
      <c r="E12" s="162"/>
      <c r="F12" s="248"/>
      <c r="G12" s="249"/>
      <c r="H12" s="250"/>
      <c r="I12" s="199">
        <f t="shared" ref="I12:I46" si="0">SUM(E12:H12)</f>
        <v>0</v>
      </c>
    </row>
    <row r="13" spans="1:9" ht="15" customHeight="1">
      <c r="B13" s="54">
        <v>3</v>
      </c>
      <c r="C13" s="6" t="s">
        <v>2</v>
      </c>
      <c r="D13" s="6"/>
      <c r="E13" s="162"/>
      <c r="F13" s="248"/>
      <c r="G13" s="249"/>
      <c r="H13" s="250"/>
      <c r="I13" s="199">
        <f t="shared" si="0"/>
        <v>0</v>
      </c>
    </row>
    <row r="14" spans="1:9" ht="15" customHeight="1">
      <c r="B14" s="54">
        <v>4</v>
      </c>
      <c r="C14" s="6" t="s">
        <v>3</v>
      </c>
      <c r="D14" s="6"/>
      <c r="E14" s="162"/>
      <c r="F14" s="248"/>
      <c r="G14" s="249"/>
      <c r="H14" s="250"/>
      <c r="I14" s="199">
        <f t="shared" si="0"/>
        <v>0</v>
      </c>
    </row>
    <row r="15" spans="1:9" ht="15" customHeight="1">
      <c r="B15" s="54">
        <v>5</v>
      </c>
      <c r="C15" s="6" t="s">
        <v>4</v>
      </c>
      <c r="D15" s="6"/>
      <c r="E15" s="162"/>
      <c r="F15" s="248"/>
      <c r="G15" s="249"/>
      <c r="H15" s="250"/>
      <c r="I15" s="200">
        <f>SUM(E15:H15)</f>
        <v>0</v>
      </c>
    </row>
    <row r="16" spans="1:9" ht="15" customHeight="1">
      <c r="B16" s="55">
        <v>6</v>
      </c>
      <c r="C16" s="7" t="s">
        <v>5</v>
      </c>
      <c r="D16" s="7"/>
      <c r="E16" s="163"/>
      <c r="F16" s="251"/>
      <c r="G16" s="251"/>
      <c r="H16" s="251"/>
      <c r="I16" s="199">
        <f t="shared" si="0"/>
        <v>0</v>
      </c>
    </row>
    <row r="17" spans="2:9" ht="15" customHeight="1">
      <c r="B17" s="54">
        <v>7</v>
      </c>
      <c r="C17" s="6" t="s">
        <v>6</v>
      </c>
      <c r="D17" s="6"/>
      <c r="E17" s="162"/>
      <c r="F17" s="248"/>
      <c r="G17" s="249"/>
      <c r="H17" s="250"/>
      <c r="I17" s="199">
        <f t="shared" si="0"/>
        <v>0</v>
      </c>
    </row>
    <row r="18" spans="2:9" ht="15" customHeight="1">
      <c r="B18" s="54">
        <v>8</v>
      </c>
      <c r="C18" s="6" t="s">
        <v>7</v>
      </c>
      <c r="D18" s="6"/>
      <c r="E18" s="162"/>
      <c r="F18" s="248"/>
      <c r="G18" s="249"/>
      <c r="H18" s="250"/>
      <c r="I18" s="199">
        <f t="shared" si="0"/>
        <v>0</v>
      </c>
    </row>
    <row r="19" spans="2:9" ht="15" customHeight="1">
      <c r="B19" s="54">
        <v>9</v>
      </c>
      <c r="C19" s="6" t="s">
        <v>8</v>
      </c>
      <c r="D19" s="6"/>
      <c r="E19" s="162"/>
      <c r="F19" s="248"/>
      <c r="G19" s="249"/>
      <c r="H19" s="250"/>
      <c r="I19" s="199">
        <f t="shared" si="0"/>
        <v>0</v>
      </c>
    </row>
    <row r="20" spans="2:9" ht="15" customHeight="1">
      <c r="B20" s="56">
        <v>10</v>
      </c>
      <c r="C20" s="8" t="s">
        <v>9</v>
      </c>
      <c r="D20" s="8"/>
      <c r="E20" s="164"/>
      <c r="F20" s="252"/>
      <c r="G20" s="249"/>
      <c r="H20" s="250"/>
      <c r="I20" s="199">
        <f t="shared" si="0"/>
        <v>0</v>
      </c>
    </row>
    <row r="21" spans="2:9" ht="15" customHeight="1">
      <c r="B21" s="54">
        <v>11</v>
      </c>
      <c r="C21" s="6" t="s">
        <v>10</v>
      </c>
      <c r="D21" s="6"/>
      <c r="E21" s="162"/>
      <c r="F21" s="248"/>
      <c r="G21" s="251"/>
      <c r="H21" s="251"/>
      <c r="I21" s="201">
        <f t="shared" si="0"/>
        <v>0</v>
      </c>
    </row>
    <row r="22" spans="2:9" ht="15" customHeight="1">
      <c r="B22" s="54">
        <v>12</v>
      </c>
      <c r="C22" s="6" t="s">
        <v>11</v>
      </c>
      <c r="D22" s="6"/>
      <c r="E22" s="162"/>
      <c r="F22" s="248"/>
      <c r="G22" s="249"/>
      <c r="H22" s="250"/>
      <c r="I22" s="199">
        <f t="shared" si="0"/>
        <v>0</v>
      </c>
    </row>
    <row r="23" spans="2:9" ht="15" customHeight="1">
      <c r="B23" s="54">
        <v>13</v>
      </c>
      <c r="C23" s="6" t="s">
        <v>12</v>
      </c>
      <c r="D23" s="6"/>
      <c r="E23" s="162"/>
      <c r="F23" s="248"/>
      <c r="G23" s="249"/>
      <c r="H23" s="250"/>
      <c r="I23" s="199">
        <f t="shared" si="0"/>
        <v>0</v>
      </c>
    </row>
    <row r="24" spans="2:9" ht="15" customHeight="1">
      <c r="B24" s="54">
        <v>14</v>
      </c>
      <c r="C24" s="6" t="s">
        <v>13</v>
      </c>
      <c r="D24" s="6"/>
      <c r="E24" s="162"/>
      <c r="F24" s="248"/>
      <c r="G24" s="249"/>
      <c r="H24" s="250"/>
      <c r="I24" s="199">
        <f t="shared" si="0"/>
        <v>0</v>
      </c>
    </row>
    <row r="25" spans="2:9" ht="15" customHeight="1">
      <c r="B25" s="54">
        <v>15</v>
      </c>
      <c r="C25" s="6" t="s">
        <v>16</v>
      </c>
      <c r="D25" s="6"/>
      <c r="E25" s="162"/>
      <c r="F25" s="253"/>
      <c r="G25" s="252"/>
      <c r="H25" s="254"/>
      <c r="I25" s="199">
        <f t="shared" si="0"/>
        <v>0</v>
      </c>
    </row>
    <row r="26" spans="2:9" ht="15" customHeight="1">
      <c r="B26" s="55">
        <v>16</v>
      </c>
      <c r="C26" s="7" t="s">
        <v>57</v>
      </c>
      <c r="D26" s="7"/>
      <c r="E26" s="163"/>
      <c r="F26" s="248"/>
      <c r="G26" s="249"/>
      <c r="H26" s="250"/>
      <c r="I26" s="201">
        <f t="shared" si="0"/>
        <v>0</v>
      </c>
    </row>
    <row r="27" spans="2:9" ht="15" customHeight="1">
      <c r="B27" s="54">
        <v>17</v>
      </c>
      <c r="C27" s="6" t="s">
        <v>15</v>
      </c>
      <c r="D27" s="6"/>
      <c r="E27" s="162"/>
      <c r="F27" s="248"/>
      <c r="G27" s="249"/>
      <c r="H27" s="250"/>
      <c r="I27" s="199">
        <f t="shared" si="0"/>
        <v>0</v>
      </c>
    </row>
    <row r="28" spans="2:9" ht="15" customHeight="1">
      <c r="B28" s="54">
        <v>18</v>
      </c>
      <c r="C28" s="6" t="s">
        <v>17</v>
      </c>
      <c r="D28" s="6"/>
      <c r="E28" s="162"/>
      <c r="F28" s="248"/>
      <c r="G28" s="249"/>
      <c r="H28" s="250"/>
      <c r="I28" s="199">
        <f t="shared" si="0"/>
        <v>0</v>
      </c>
    </row>
    <row r="29" spans="2:9" ht="15" customHeight="1">
      <c r="B29" s="54">
        <v>19</v>
      </c>
      <c r="C29" s="6" t="s">
        <v>18</v>
      </c>
      <c r="D29" s="6"/>
      <c r="E29" s="162"/>
      <c r="F29" s="248"/>
      <c r="G29" s="249"/>
      <c r="H29" s="250"/>
      <c r="I29" s="199">
        <f t="shared" si="0"/>
        <v>0</v>
      </c>
    </row>
    <row r="30" spans="2:9" ht="15" customHeight="1">
      <c r="B30" s="56">
        <v>20</v>
      </c>
      <c r="C30" s="8" t="s">
        <v>19</v>
      </c>
      <c r="D30" s="8"/>
      <c r="E30" s="164"/>
      <c r="F30" s="253"/>
      <c r="G30" s="252"/>
      <c r="H30" s="254"/>
      <c r="I30" s="199">
        <f t="shared" si="0"/>
        <v>0</v>
      </c>
    </row>
    <row r="31" spans="2:9" ht="15" customHeight="1">
      <c r="B31" s="54">
        <v>21</v>
      </c>
      <c r="C31" s="6" t="s">
        <v>20</v>
      </c>
      <c r="D31" s="6"/>
      <c r="E31" s="162"/>
      <c r="F31" s="248"/>
      <c r="G31" s="249"/>
      <c r="H31" s="250"/>
      <c r="I31" s="201">
        <f t="shared" si="0"/>
        <v>0</v>
      </c>
    </row>
    <row r="32" spans="2:9" ht="15" customHeight="1">
      <c r="B32" s="54">
        <v>22</v>
      </c>
      <c r="C32" s="6" t="s">
        <v>58</v>
      </c>
      <c r="D32" s="6"/>
      <c r="E32" s="162"/>
      <c r="F32" s="248"/>
      <c r="G32" s="249"/>
      <c r="H32" s="250"/>
      <c r="I32" s="199">
        <f t="shared" si="0"/>
        <v>0</v>
      </c>
    </row>
    <row r="33" spans="2:9" ht="15" customHeight="1">
      <c r="B33" s="54">
        <v>23</v>
      </c>
      <c r="C33" s="6" t="s">
        <v>59</v>
      </c>
      <c r="D33" s="6"/>
      <c r="E33" s="162"/>
      <c r="F33" s="248"/>
      <c r="G33" s="249"/>
      <c r="H33" s="250"/>
      <c r="I33" s="199">
        <f t="shared" si="0"/>
        <v>0</v>
      </c>
    </row>
    <row r="34" spans="2:9" ht="15" customHeight="1">
      <c r="B34" s="54">
        <v>24</v>
      </c>
      <c r="C34" s="6" t="s">
        <v>21</v>
      </c>
      <c r="D34" s="6"/>
      <c r="E34" s="162"/>
      <c r="F34" s="248"/>
      <c r="G34" s="249"/>
      <c r="H34" s="250"/>
      <c r="I34" s="199">
        <f t="shared" si="0"/>
        <v>0</v>
      </c>
    </row>
    <row r="35" spans="2:9" ht="15" customHeight="1">
      <c r="B35" s="54">
        <v>25</v>
      </c>
      <c r="C35" s="6" t="s">
        <v>22</v>
      </c>
      <c r="D35" s="6"/>
      <c r="E35" s="162"/>
      <c r="F35" s="253"/>
      <c r="G35" s="252"/>
      <c r="H35" s="254"/>
      <c r="I35" s="199">
        <f t="shared" si="0"/>
        <v>0</v>
      </c>
    </row>
    <row r="36" spans="2:9" ht="15" customHeight="1">
      <c r="B36" s="55">
        <v>26</v>
      </c>
      <c r="C36" s="7" t="s">
        <v>23</v>
      </c>
      <c r="D36" s="7"/>
      <c r="E36" s="163"/>
      <c r="F36" s="248"/>
      <c r="G36" s="249"/>
      <c r="H36" s="250"/>
      <c r="I36" s="201">
        <f t="shared" si="0"/>
        <v>0</v>
      </c>
    </row>
    <row r="37" spans="2:9" ht="15" customHeight="1">
      <c r="B37" s="54">
        <v>27</v>
      </c>
      <c r="C37" s="6" t="s">
        <v>24</v>
      </c>
      <c r="D37" s="6"/>
      <c r="E37" s="162"/>
      <c r="F37" s="248"/>
      <c r="G37" s="249"/>
      <c r="H37" s="250"/>
      <c r="I37" s="199">
        <f t="shared" si="0"/>
        <v>0</v>
      </c>
    </row>
    <row r="38" spans="2:9" ht="15" customHeight="1">
      <c r="B38" s="54">
        <v>28</v>
      </c>
      <c r="C38" s="6" t="s">
        <v>25</v>
      </c>
      <c r="D38" s="6"/>
      <c r="E38" s="162"/>
      <c r="F38" s="248"/>
      <c r="G38" s="249"/>
      <c r="H38" s="250"/>
      <c r="I38" s="199">
        <f t="shared" si="0"/>
        <v>0</v>
      </c>
    </row>
    <row r="39" spans="2:9" ht="15" customHeight="1">
      <c r="B39" s="54">
        <v>29</v>
      </c>
      <c r="C39" s="6" t="s">
        <v>26</v>
      </c>
      <c r="D39" s="6"/>
      <c r="E39" s="162"/>
      <c r="F39" s="248"/>
      <c r="G39" s="249"/>
      <c r="H39" s="250"/>
      <c r="I39" s="199">
        <f t="shared" si="0"/>
        <v>0</v>
      </c>
    </row>
    <row r="40" spans="2:9" ht="15" customHeight="1">
      <c r="B40" s="56">
        <v>30</v>
      </c>
      <c r="C40" s="8" t="s">
        <v>27</v>
      </c>
      <c r="D40" s="8"/>
      <c r="E40" s="164"/>
      <c r="F40" s="253"/>
      <c r="G40" s="252"/>
      <c r="H40" s="254"/>
      <c r="I40" s="200">
        <f t="shared" si="0"/>
        <v>0</v>
      </c>
    </row>
    <row r="41" spans="2:9" ht="15" customHeight="1">
      <c r="B41" s="55">
        <v>31</v>
      </c>
      <c r="C41" s="7" t="s">
        <v>60</v>
      </c>
      <c r="D41" s="7"/>
      <c r="E41" s="163"/>
      <c r="F41" s="248"/>
      <c r="G41" s="249"/>
      <c r="H41" s="250"/>
      <c r="I41" s="199">
        <f t="shared" si="0"/>
        <v>0</v>
      </c>
    </row>
    <row r="42" spans="2:9" ht="15" customHeight="1">
      <c r="B42" s="54">
        <v>32</v>
      </c>
      <c r="C42" s="6" t="s">
        <v>61</v>
      </c>
      <c r="D42" s="6"/>
      <c r="E42" s="162"/>
      <c r="F42" s="248"/>
      <c r="G42" s="249"/>
      <c r="H42" s="250"/>
      <c r="I42" s="199">
        <f t="shared" si="0"/>
        <v>0</v>
      </c>
    </row>
    <row r="43" spans="2:9" ht="15" customHeight="1">
      <c r="B43" s="54">
        <v>33</v>
      </c>
      <c r="C43" s="6" t="s">
        <v>28</v>
      </c>
      <c r="D43" s="6"/>
      <c r="E43" s="162"/>
      <c r="F43" s="248"/>
      <c r="G43" s="249"/>
      <c r="H43" s="250"/>
      <c r="I43" s="199">
        <f t="shared" si="0"/>
        <v>0</v>
      </c>
    </row>
    <row r="44" spans="2:9" ht="15" customHeight="1">
      <c r="B44" s="54">
        <v>34</v>
      </c>
      <c r="C44" s="6" t="s">
        <v>29</v>
      </c>
      <c r="D44" s="6"/>
      <c r="E44" s="162"/>
      <c r="F44" s="248"/>
      <c r="G44" s="249"/>
      <c r="H44" s="250"/>
      <c r="I44" s="199">
        <f t="shared" si="0"/>
        <v>0</v>
      </c>
    </row>
    <row r="45" spans="2:9" ht="15" customHeight="1">
      <c r="B45" s="56">
        <v>35</v>
      </c>
      <c r="C45" s="8" t="s">
        <v>30</v>
      </c>
      <c r="D45" s="8"/>
      <c r="E45" s="164"/>
      <c r="F45" s="253"/>
      <c r="G45" s="252"/>
      <c r="H45" s="254"/>
      <c r="I45" s="200">
        <f t="shared" si="0"/>
        <v>0</v>
      </c>
    </row>
    <row r="46" spans="2:9" ht="15" customHeight="1">
      <c r="B46" s="57">
        <v>36</v>
      </c>
      <c r="C46" s="9" t="s">
        <v>31</v>
      </c>
      <c r="D46" s="9"/>
      <c r="E46" s="165"/>
      <c r="F46" s="248"/>
      <c r="G46" s="249"/>
      <c r="H46" s="250"/>
      <c r="I46" s="199">
        <f t="shared" si="0"/>
        <v>0</v>
      </c>
    </row>
    <row r="47" spans="2:9" ht="15" customHeight="1">
      <c r="B47" s="61"/>
      <c r="C47" s="84" t="s">
        <v>35</v>
      </c>
      <c r="D47" s="50"/>
      <c r="E47" s="161">
        <f>SUM(E11:E46)</f>
        <v>0</v>
      </c>
      <c r="F47" s="196">
        <f t="shared" ref="F47:H47" si="1">SUM(F11:F46)</f>
        <v>0</v>
      </c>
      <c r="G47" s="197">
        <f t="shared" si="1"/>
        <v>0</v>
      </c>
      <c r="H47" s="198">
        <f t="shared" si="1"/>
        <v>0</v>
      </c>
      <c r="I47" s="161">
        <f>SUM(I11:I46)</f>
        <v>0</v>
      </c>
    </row>
    <row r="48" spans="2:9" ht="7.5" customHeight="1">
      <c r="B48" s="73"/>
      <c r="C48" s="85"/>
      <c r="D48" s="85"/>
      <c r="E48" s="63"/>
    </row>
    <row r="49" spans="3:3">
      <c r="C49" s="122"/>
    </row>
    <row r="50" spans="3:3">
      <c r="C50" s="122"/>
    </row>
    <row r="51" spans="3:3">
      <c r="C51" s="123"/>
    </row>
    <row r="52" spans="3:3">
      <c r="C52" s="123"/>
    </row>
    <row r="53" spans="3:3">
      <c r="C53" s="123"/>
    </row>
    <row r="54" spans="3:3">
      <c r="C54" s="5"/>
    </row>
  </sheetData>
  <mergeCells count="4">
    <mergeCell ref="E9:H9"/>
    <mergeCell ref="B9:D10"/>
    <mergeCell ref="B5:C5"/>
    <mergeCell ref="D5:I5"/>
  </mergeCells>
  <phoneticPr fontId="4"/>
  <printOptions horizontalCentered="1"/>
  <pageMargins left="0.70866141732283472" right="0.70866141732283472" top="0.74803149606299213" bottom="0.74803149606299213" header="0.31496062992125984" footer="0.31496062992125984"/>
  <pageSetup paperSize="9" scale="92" orientation="portrait" horizontalDpi="300" verticalDpi="300" r:id="rId1"/>
  <rowBreaks count="1" manualBreakCount="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K65"/>
  <sheetViews>
    <sheetView showGridLines="0" zoomScaleNormal="100" workbookViewId="0">
      <selection activeCell="A2" sqref="A2"/>
    </sheetView>
  </sheetViews>
  <sheetFormatPr defaultRowHeight="11.25"/>
  <cols>
    <col min="1" max="1" width="1.83203125" style="15" customWidth="1"/>
    <col min="2" max="2" width="3.5" style="15" customWidth="1"/>
    <col min="3" max="3" width="5.1640625" style="15" customWidth="1"/>
    <col min="4" max="4" width="28.1640625" style="15" customWidth="1"/>
    <col min="5" max="5" width="13.83203125" style="15" customWidth="1"/>
    <col min="6" max="9" width="12.83203125" style="15" customWidth="1"/>
    <col min="10" max="10" width="8.83203125" style="15" customWidth="1"/>
    <col min="11" max="11" width="13.83203125" style="15" customWidth="1"/>
    <col min="12" max="12" width="1.83203125" style="15" customWidth="1"/>
    <col min="13" max="16384" width="9.33203125" style="15"/>
  </cols>
  <sheetData>
    <row r="1" spans="2:11" ht="5.0999999999999996" customHeight="1"/>
    <row r="2" spans="2:11" s="96" customFormat="1" ht="21.75" customHeight="1">
      <c r="B2" s="205" t="s">
        <v>36</v>
      </c>
      <c r="C2" s="95"/>
      <c r="D2" s="95"/>
      <c r="E2" s="95"/>
      <c r="F2" s="95"/>
      <c r="G2" s="95"/>
      <c r="H2" s="95"/>
      <c r="I2" s="95"/>
      <c r="J2" s="95"/>
      <c r="K2" s="95"/>
    </row>
    <row r="3" spans="2:11" s="96" customFormat="1" ht="5.25" customHeight="1">
      <c r="B3" s="95"/>
      <c r="C3" s="95"/>
      <c r="D3" s="95"/>
      <c r="E3" s="95"/>
      <c r="F3" s="95"/>
      <c r="G3" s="95"/>
      <c r="H3" s="95"/>
      <c r="I3" s="95"/>
      <c r="J3" s="95"/>
      <c r="K3" s="95"/>
    </row>
    <row r="4" spans="2:11" s="96" customFormat="1" ht="18" customHeight="1">
      <c r="B4" s="207" t="s">
        <v>38</v>
      </c>
      <c r="C4" s="101"/>
      <c r="D4" s="101"/>
      <c r="E4" s="97"/>
      <c r="F4" s="97"/>
      <c r="G4" s="97"/>
      <c r="H4" s="97"/>
      <c r="I4" s="97"/>
      <c r="J4" s="97"/>
      <c r="K4" s="97"/>
    </row>
    <row r="5" spans="2:11" s="96" customFormat="1" ht="30" customHeight="1">
      <c r="B5" s="95"/>
      <c r="C5" s="100" t="str">
        <f>+データ入力表!D5</f>
        <v>（例）全産業部門で雇用者所得が一律に5％上昇した場合、他部門の価格への波及効果</v>
      </c>
      <c r="D5" s="100"/>
      <c r="E5" s="100"/>
      <c r="F5" s="100"/>
      <c r="G5" s="100"/>
      <c r="H5" s="100"/>
      <c r="I5" s="100"/>
      <c r="J5" s="100"/>
      <c r="K5" s="100"/>
    </row>
    <row r="6" spans="2:11" s="96" customFormat="1" ht="18" customHeight="1">
      <c r="B6" s="95"/>
      <c r="C6" s="98"/>
      <c r="D6" s="98"/>
      <c r="E6" s="98"/>
      <c r="F6" s="98"/>
      <c r="G6" s="98"/>
      <c r="H6" s="98"/>
      <c r="I6" s="98"/>
      <c r="J6" s="98"/>
      <c r="K6" s="98"/>
    </row>
    <row r="7" spans="2:11" s="96" customFormat="1" ht="18" customHeight="1">
      <c r="B7" s="207" t="s">
        <v>39</v>
      </c>
      <c r="C7" s="95"/>
      <c r="D7" s="98"/>
      <c r="E7" s="98"/>
      <c r="F7" s="98"/>
      <c r="G7" s="98"/>
      <c r="H7" s="98"/>
      <c r="I7" s="98"/>
      <c r="J7" s="98"/>
      <c r="K7" s="98"/>
    </row>
    <row r="8" spans="2:11" s="96" customFormat="1" ht="36" customHeight="1">
      <c r="B8" s="95"/>
      <c r="C8" s="99"/>
      <c r="D8" s="102"/>
      <c r="E8" s="102"/>
      <c r="F8" s="102"/>
      <c r="G8" s="102"/>
      <c r="H8" s="102"/>
      <c r="I8" s="102"/>
      <c r="J8" s="102"/>
      <c r="K8" s="103"/>
    </row>
    <row r="9" spans="2:11" s="96" customFormat="1" ht="18" customHeight="1">
      <c r="B9" s="95"/>
      <c r="C9" s="95"/>
      <c r="D9" s="95"/>
      <c r="E9" s="95"/>
      <c r="F9" s="95"/>
      <c r="G9" s="95"/>
      <c r="H9" s="95"/>
      <c r="I9" s="95"/>
      <c r="J9" s="95"/>
      <c r="K9" s="95"/>
    </row>
    <row r="10" spans="2:11" ht="18" customHeight="1">
      <c r="B10" s="208" t="s">
        <v>118</v>
      </c>
      <c r="K10" s="75" t="s">
        <v>195</v>
      </c>
    </row>
    <row r="11" spans="2:11" ht="15" customHeight="1">
      <c r="C11" s="104"/>
      <c r="D11" s="86"/>
      <c r="E11" s="284" t="s">
        <v>141</v>
      </c>
      <c r="F11" s="290" t="s">
        <v>140</v>
      </c>
      <c r="G11" s="291"/>
      <c r="H11" s="291"/>
      <c r="I11" s="291"/>
      <c r="J11" s="292"/>
      <c r="K11" s="287" t="s">
        <v>111</v>
      </c>
    </row>
    <row r="12" spans="2:11" ht="15" customHeight="1">
      <c r="C12" s="87"/>
      <c r="D12" s="187" t="s">
        <v>37</v>
      </c>
      <c r="E12" s="285"/>
      <c r="F12" s="293"/>
      <c r="G12" s="294"/>
      <c r="H12" s="294"/>
      <c r="I12" s="294"/>
      <c r="J12" s="295"/>
      <c r="K12" s="288"/>
    </row>
    <row r="13" spans="2:11" ht="20.100000000000001" customHeight="1">
      <c r="C13" s="87"/>
      <c r="D13" s="187"/>
      <c r="E13" s="285"/>
      <c r="F13" s="296" t="s">
        <v>144</v>
      </c>
      <c r="G13" s="297"/>
      <c r="H13" s="297"/>
      <c r="I13" s="298"/>
      <c r="J13" s="288"/>
      <c r="K13" s="288"/>
    </row>
    <row r="14" spans="2:11" ht="20.100000000000001" customHeight="1">
      <c r="C14" s="88"/>
      <c r="D14" s="89"/>
      <c r="E14" s="286"/>
      <c r="F14" s="204" t="s">
        <v>133</v>
      </c>
      <c r="G14" s="204" t="s">
        <v>134</v>
      </c>
      <c r="H14" s="204" t="s">
        <v>135</v>
      </c>
      <c r="I14" s="204" t="s">
        <v>136</v>
      </c>
      <c r="J14" s="289"/>
      <c r="K14" s="289"/>
    </row>
    <row r="15" spans="2:11" ht="15" customHeight="1">
      <c r="C15" s="90">
        <v>1</v>
      </c>
      <c r="D15" s="39" t="s">
        <v>0</v>
      </c>
      <c r="E15" s="179">
        <f>データ入力表!I11</f>
        <v>0</v>
      </c>
      <c r="F15" s="256">
        <f>計算!F6</f>
        <v>0</v>
      </c>
      <c r="G15" s="256">
        <f>計算!L6</f>
        <v>0</v>
      </c>
      <c r="H15" s="256">
        <f>計算!R6</f>
        <v>0</v>
      </c>
      <c r="I15" s="256">
        <f>計算!X6</f>
        <v>0</v>
      </c>
      <c r="J15" s="188">
        <f>計算!AA6</f>
        <v>0</v>
      </c>
      <c r="K15" s="159">
        <f>計算!AB6</f>
        <v>0</v>
      </c>
    </row>
    <row r="16" spans="2:11" ht="15" customHeight="1">
      <c r="C16" s="90">
        <v>2</v>
      </c>
      <c r="D16" s="39" t="s">
        <v>1</v>
      </c>
      <c r="E16" s="180">
        <f>データ入力表!I12</f>
        <v>0</v>
      </c>
      <c r="F16" s="257">
        <f>計算!F7</f>
        <v>0</v>
      </c>
      <c r="G16" s="257">
        <f>計算!L7</f>
        <v>0</v>
      </c>
      <c r="H16" s="257">
        <f>計算!R7</f>
        <v>0</v>
      </c>
      <c r="I16" s="257">
        <f>計算!X7</f>
        <v>0</v>
      </c>
      <c r="J16" s="189">
        <f>計算!AA7</f>
        <v>0</v>
      </c>
      <c r="K16" s="160">
        <f>計算!AB7</f>
        <v>0</v>
      </c>
    </row>
    <row r="17" spans="3:11" ht="15" customHeight="1">
      <c r="C17" s="90">
        <v>3</v>
      </c>
      <c r="D17" s="39" t="s">
        <v>2</v>
      </c>
      <c r="E17" s="180">
        <f>データ入力表!I13</f>
        <v>0</v>
      </c>
      <c r="F17" s="257">
        <f>計算!F8</f>
        <v>0</v>
      </c>
      <c r="G17" s="257">
        <f>計算!L8</f>
        <v>0</v>
      </c>
      <c r="H17" s="257">
        <f>計算!R8</f>
        <v>0</v>
      </c>
      <c r="I17" s="257">
        <f>計算!X8</f>
        <v>0</v>
      </c>
      <c r="J17" s="189">
        <f>計算!AA8</f>
        <v>0</v>
      </c>
      <c r="K17" s="160">
        <f>計算!AB8</f>
        <v>0</v>
      </c>
    </row>
    <row r="18" spans="3:11" ht="15" customHeight="1">
      <c r="C18" s="90">
        <v>6</v>
      </c>
      <c r="D18" s="39" t="s">
        <v>3</v>
      </c>
      <c r="E18" s="180">
        <f>データ入力表!I14</f>
        <v>0</v>
      </c>
      <c r="F18" s="257">
        <f>計算!F9</f>
        <v>0</v>
      </c>
      <c r="G18" s="257">
        <f>計算!L9</f>
        <v>0</v>
      </c>
      <c r="H18" s="257">
        <f>計算!R9</f>
        <v>0</v>
      </c>
      <c r="I18" s="257">
        <f>計算!X9</f>
        <v>0</v>
      </c>
      <c r="J18" s="189">
        <f>計算!AA9</f>
        <v>0</v>
      </c>
      <c r="K18" s="160">
        <f>計算!AB9</f>
        <v>0</v>
      </c>
    </row>
    <row r="19" spans="3:11" ht="15" customHeight="1">
      <c r="C19" s="90">
        <v>11</v>
      </c>
      <c r="D19" s="39" t="s">
        <v>4</v>
      </c>
      <c r="E19" s="180">
        <f>データ入力表!I15</f>
        <v>0</v>
      </c>
      <c r="F19" s="257">
        <f>計算!F10</f>
        <v>0</v>
      </c>
      <c r="G19" s="257">
        <f>計算!L10</f>
        <v>0</v>
      </c>
      <c r="H19" s="257">
        <f>計算!R10</f>
        <v>0</v>
      </c>
      <c r="I19" s="257">
        <f>計算!X10</f>
        <v>0</v>
      </c>
      <c r="J19" s="189">
        <f>計算!AA10</f>
        <v>0</v>
      </c>
      <c r="K19" s="160">
        <f>計算!AB10</f>
        <v>0</v>
      </c>
    </row>
    <row r="20" spans="3:11" ht="15" customHeight="1">
      <c r="C20" s="91">
        <v>15</v>
      </c>
      <c r="D20" s="40" t="s">
        <v>5</v>
      </c>
      <c r="E20" s="181">
        <f>データ入力表!I16</f>
        <v>0</v>
      </c>
      <c r="F20" s="258">
        <f>計算!F11</f>
        <v>0</v>
      </c>
      <c r="G20" s="258">
        <f>計算!L11</f>
        <v>0</v>
      </c>
      <c r="H20" s="258">
        <f>計算!R11</f>
        <v>0</v>
      </c>
      <c r="I20" s="258">
        <f>計算!X11</f>
        <v>0</v>
      </c>
      <c r="J20" s="190">
        <f>計算!AA11</f>
        <v>0</v>
      </c>
      <c r="K20" s="182">
        <f>計算!AB11</f>
        <v>0</v>
      </c>
    </row>
    <row r="21" spans="3:11" ht="15" customHeight="1">
      <c r="C21" s="90">
        <v>16</v>
      </c>
      <c r="D21" s="39" t="s">
        <v>6</v>
      </c>
      <c r="E21" s="180">
        <f>データ入力表!I17</f>
        <v>0</v>
      </c>
      <c r="F21" s="257">
        <f>計算!F12</f>
        <v>0</v>
      </c>
      <c r="G21" s="257">
        <f>計算!L12</f>
        <v>0</v>
      </c>
      <c r="H21" s="257">
        <f>計算!R12</f>
        <v>0</v>
      </c>
      <c r="I21" s="257">
        <f>計算!X12</f>
        <v>0</v>
      </c>
      <c r="J21" s="189">
        <f>計算!AA12</f>
        <v>0</v>
      </c>
      <c r="K21" s="160">
        <f>計算!AB12</f>
        <v>0</v>
      </c>
    </row>
    <row r="22" spans="3:11" ht="15" customHeight="1">
      <c r="C22" s="90">
        <v>20</v>
      </c>
      <c r="D22" s="39" t="s">
        <v>7</v>
      </c>
      <c r="E22" s="180">
        <f>データ入力表!I18</f>
        <v>0</v>
      </c>
      <c r="F22" s="257">
        <f>計算!F13</f>
        <v>0</v>
      </c>
      <c r="G22" s="257">
        <f>計算!L13</f>
        <v>0</v>
      </c>
      <c r="H22" s="257">
        <f>計算!R13</f>
        <v>0</v>
      </c>
      <c r="I22" s="257">
        <f>計算!X13</f>
        <v>0</v>
      </c>
      <c r="J22" s="189">
        <f>計算!AA13</f>
        <v>0</v>
      </c>
      <c r="K22" s="160">
        <f>計算!AB13</f>
        <v>0</v>
      </c>
    </row>
    <row r="23" spans="3:11" ht="15" customHeight="1">
      <c r="C23" s="90">
        <v>21</v>
      </c>
      <c r="D23" s="39" t="s">
        <v>8</v>
      </c>
      <c r="E23" s="180">
        <f>データ入力表!I19</f>
        <v>0</v>
      </c>
      <c r="F23" s="257">
        <f>計算!F14</f>
        <v>0</v>
      </c>
      <c r="G23" s="257">
        <f>計算!L14</f>
        <v>0</v>
      </c>
      <c r="H23" s="257">
        <f>計算!R14</f>
        <v>0</v>
      </c>
      <c r="I23" s="257">
        <f>計算!X14</f>
        <v>0</v>
      </c>
      <c r="J23" s="189">
        <f>計算!AA14</f>
        <v>0</v>
      </c>
      <c r="K23" s="160">
        <f>計算!AB14</f>
        <v>0</v>
      </c>
    </row>
    <row r="24" spans="3:11" ht="15" customHeight="1">
      <c r="C24" s="92">
        <v>25</v>
      </c>
      <c r="D24" s="41" t="s">
        <v>9</v>
      </c>
      <c r="E24" s="183">
        <f>データ入力表!I20</f>
        <v>0</v>
      </c>
      <c r="F24" s="259">
        <f>計算!F15</f>
        <v>0</v>
      </c>
      <c r="G24" s="259">
        <f>計算!L15</f>
        <v>0</v>
      </c>
      <c r="H24" s="259">
        <f>計算!R15</f>
        <v>0</v>
      </c>
      <c r="I24" s="259">
        <f>計算!X15</f>
        <v>0</v>
      </c>
      <c r="J24" s="191">
        <f>計算!AA15</f>
        <v>0</v>
      </c>
      <c r="K24" s="184">
        <f>計算!AB15</f>
        <v>0</v>
      </c>
    </row>
    <row r="25" spans="3:11" ht="15" customHeight="1">
      <c r="C25" s="90">
        <v>26</v>
      </c>
      <c r="D25" s="39" t="s">
        <v>10</v>
      </c>
      <c r="E25" s="180">
        <f>データ入力表!I21</f>
        <v>0</v>
      </c>
      <c r="F25" s="257">
        <f>計算!F16</f>
        <v>0</v>
      </c>
      <c r="G25" s="257">
        <f>計算!L16</f>
        <v>0</v>
      </c>
      <c r="H25" s="257">
        <f>計算!R16</f>
        <v>0</v>
      </c>
      <c r="I25" s="257">
        <f>計算!X16</f>
        <v>0</v>
      </c>
      <c r="J25" s="189">
        <f>計算!AA16</f>
        <v>0</v>
      </c>
      <c r="K25" s="160">
        <f>計算!AB16</f>
        <v>0</v>
      </c>
    </row>
    <row r="26" spans="3:11" ht="15" customHeight="1">
      <c r="C26" s="90">
        <v>27</v>
      </c>
      <c r="D26" s="39" t="s">
        <v>11</v>
      </c>
      <c r="E26" s="180">
        <f>データ入力表!I22</f>
        <v>0</v>
      </c>
      <c r="F26" s="257">
        <f>計算!F17</f>
        <v>0</v>
      </c>
      <c r="G26" s="257">
        <f>計算!L17</f>
        <v>0</v>
      </c>
      <c r="H26" s="257">
        <f>計算!R17</f>
        <v>0</v>
      </c>
      <c r="I26" s="257">
        <f>計算!X17</f>
        <v>0</v>
      </c>
      <c r="J26" s="189">
        <f>計算!AA17</f>
        <v>0</v>
      </c>
      <c r="K26" s="160">
        <f>計算!AB17</f>
        <v>0</v>
      </c>
    </row>
    <row r="27" spans="3:11" ht="15" customHeight="1">
      <c r="C27" s="90">
        <v>28</v>
      </c>
      <c r="D27" s="39" t="s">
        <v>12</v>
      </c>
      <c r="E27" s="180">
        <f>データ入力表!I23</f>
        <v>0</v>
      </c>
      <c r="F27" s="257">
        <f>計算!F18</f>
        <v>0</v>
      </c>
      <c r="G27" s="257">
        <f>計算!L18</f>
        <v>0</v>
      </c>
      <c r="H27" s="257">
        <f>計算!R18</f>
        <v>0</v>
      </c>
      <c r="I27" s="257">
        <f>計算!X18</f>
        <v>0</v>
      </c>
      <c r="J27" s="189">
        <f>計算!AA18</f>
        <v>0</v>
      </c>
      <c r="K27" s="160">
        <f>計算!AB18</f>
        <v>0</v>
      </c>
    </row>
    <row r="28" spans="3:11" ht="15" customHeight="1">
      <c r="C28" s="90">
        <v>29</v>
      </c>
      <c r="D28" s="39" t="s">
        <v>13</v>
      </c>
      <c r="E28" s="180">
        <f>データ入力表!I24</f>
        <v>0</v>
      </c>
      <c r="F28" s="257">
        <f>計算!F19</f>
        <v>0</v>
      </c>
      <c r="G28" s="257">
        <f>計算!L19</f>
        <v>0</v>
      </c>
      <c r="H28" s="257">
        <f>計算!R19</f>
        <v>0</v>
      </c>
      <c r="I28" s="257">
        <f>計算!X19</f>
        <v>0</v>
      </c>
      <c r="J28" s="189">
        <f>計算!AA19</f>
        <v>0</v>
      </c>
      <c r="K28" s="160">
        <f>計算!AB19</f>
        <v>0</v>
      </c>
    </row>
    <row r="29" spans="3:11" ht="15" customHeight="1">
      <c r="C29" s="90">
        <v>32</v>
      </c>
      <c r="D29" s="39" t="s">
        <v>16</v>
      </c>
      <c r="E29" s="180">
        <f>データ入力表!I25</f>
        <v>0</v>
      </c>
      <c r="F29" s="257">
        <f>計算!F20</f>
        <v>0</v>
      </c>
      <c r="G29" s="257">
        <f>計算!L20</f>
        <v>0</v>
      </c>
      <c r="H29" s="257">
        <f>計算!R20</f>
        <v>0</v>
      </c>
      <c r="I29" s="257">
        <f>計算!X20</f>
        <v>0</v>
      </c>
      <c r="J29" s="189">
        <f>計算!AA20</f>
        <v>0</v>
      </c>
      <c r="K29" s="160">
        <f>計算!AB20</f>
        <v>0</v>
      </c>
    </row>
    <row r="30" spans="3:11" ht="15" customHeight="1">
      <c r="C30" s="91">
        <v>33</v>
      </c>
      <c r="D30" s="40" t="s">
        <v>14</v>
      </c>
      <c r="E30" s="181">
        <f>データ入力表!I26</f>
        <v>0</v>
      </c>
      <c r="F30" s="258">
        <f>計算!F21</f>
        <v>0</v>
      </c>
      <c r="G30" s="258">
        <f>計算!L21</f>
        <v>0</v>
      </c>
      <c r="H30" s="258">
        <f>計算!R21</f>
        <v>0</v>
      </c>
      <c r="I30" s="258">
        <f>計算!X21</f>
        <v>0</v>
      </c>
      <c r="J30" s="190">
        <f>計算!AA21</f>
        <v>0</v>
      </c>
      <c r="K30" s="182">
        <f>計算!AB21</f>
        <v>0</v>
      </c>
    </row>
    <row r="31" spans="3:11" ht="15" customHeight="1">
      <c r="C31" s="90">
        <v>34</v>
      </c>
      <c r="D31" s="39" t="s">
        <v>15</v>
      </c>
      <c r="E31" s="180">
        <f>データ入力表!I27</f>
        <v>0</v>
      </c>
      <c r="F31" s="257">
        <f>計算!F22</f>
        <v>0</v>
      </c>
      <c r="G31" s="257">
        <f>計算!L22</f>
        <v>0</v>
      </c>
      <c r="H31" s="257">
        <f>計算!R22</f>
        <v>0</v>
      </c>
      <c r="I31" s="257">
        <f>計算!X22</f>
        <v>0</v>
      </c>
      <c r="J31" s="189">
        <f>計算!AA22</f>
        <v>0</v>
      </c>
      <c r="K31" s="160">
        <f>計算!AB22</f>
        <v>0</v>
      </c>
    </row>
    <row r="32" spans="3:11" ht="15" customHeight="1">
      <c r="C32" s="90">
        <v>35</v>
      </c>
      <c r="D32" s="39" t="s">
        <v>17</v>
      </c>
      <c r="E32" s="180">
        <f>データ入力表!I28</f>
        <v>0</v>
      </c>
      <c r="F32" s="257">
        <f>計算!F23</f>
        <v>0</v>
      </c>
      <c r="G32" s="257">
        <f>計算!L23</f>
        <v>0</v>
      </c>
      <c r="H32" s="257">
        <f>計算!R23</f>
        <v>0</v>
      </c>
      <c r="I32" s="257">
        <f>計算!X23</f>
        <v>0</v>
      </c>
      <c r="J32" s="189">
        <f>計算!AA23</f>
        <v>0</v>
      </c>
      <c r="K32" s="160">
        <f>計算!AB23</f>
        <v>0</v>
      </c>
    </row>
    <row r="33" spans="3:11" ht="15" customHeight="1">
      <c r="C33" s="90">
        <v>39</v>
      </c>
      <c r="D33" s="39" t="s">
        <v>18</v>
      </c>
      <c r="E33" s="180">
        <f>データ入力表!I29</f>
        <v>0</v>
      </c>
      <c r="F33" s="257">
        <f>計算!F24</f>
        <v>0</v>
      </c>
      <c r="G33" s="257">
        <f>計算!L24</f>
        <v>0</v>
      </c>
      <c r="H33" s="257">
        <f>計算!R24</f>
        <v>0</v>
      </c>
      <c r="I33" s="257">
        <f>計算!X24</f>
        <v>0</v>
      </c>
      <c r="J33" s="189">
        <f>計算!AA24</f>
        <v>0</v>
      </c>
      <c r="K33" s="160">
        <f>計算!AB24</f>
        <v>0</v>
      </c>
    </row>
    <row r="34" spans="3:11" ht="15" customHeight="1">
      <c r="C34" s="92">
        <v>41</v>
      </c>
      <c r="D34" s="41" t="s">
        <v>19</v>
      </c>
      <c r="E34" s="183">
        <f>データ入力表!I30</f>
        <v>0</v>
      </c>
      <c r="F34" s="259">
        <f>計算!F25</f>
        <v>0</v>
      </c>
      <c r="G34" s="259">
        <f>計算!L25</f>
        <v>0</v>
      </c>
      <c r="H34" s="259">
        <f>計算!R25</f>
        <v>0</v>
      </c>
      <c r="I34" s="259">
        <f>計算!X25</f>
        <v>0</v>
      </c>
      <c r="J34" s="191">
        <f>計算!AA25</f>
        <v>0</v>
      </c>
      <c r="K34" s="184">
        <f>計算!AB25</f>
        <v>0</v>
      </c>
    </row>
    <row r="35" spans="3:11" ht="15" customHeight="1">
      <c r="C35" s="90">
        <v>46</v>
      </c>
      <c r="D35" s="39" t="s">
        <v>20</v>
      </c>
      <c r="E35" s="180">
        <f>データ入力表!I31</f>
        <v>0</v>
      </c>
      <c r="F35" s="257">
        <f>計算!F26</f>
        <v>0</v>
      </c>
      <c r="G35" s="257">
        <f>計算!L26</f>
        <v>0</v>
      </c>
      <c r="H35" s="257">
        <f>計算!R26</f>
        <v>0</v>
      </c>
      <c r="I35" s="257">
        <f>計算!X26</f>
        <v>0</v>
      </c>
      <c r="J35" s="189">
        <f>計算!AA26</f>
        <v>0</v>
      </c>
      <c r="K35" s="160">
        <f>計算!AB26</f>
        <v>0</v>
      </c>
    </row>
    <row r="36" spans="3:11" ht="15" customHeight="1">
      <c r="C36" s="90">
        <v>47</v>
      </c>
      <c r="D36" s="39" t="s">
        <v>58</v>
      </c>
      <c r="E36" s="180">
        <f>データ入力表!I32</f>
        <v>0</v>
      </c>
      <c r="F36" s="257">
        <f>計算!F27</f>
        <v>0</v>
      </c>
      <c r="G36" s="257">
        <f>計算!L27</f>
        <v>0</v>
      </c>
      <c r="H36" s="257">
        <f>計算!R27</f>
        <v>0</v>
      </c>
      <c r="I36" s="257">
        <f>計算!X27</f>
        <v>0</v>
      </c>
      <c r="J36" s="189">
        <f>計算!AA27</f>
        <v>0</v>
      </c>
      <c r="K36" s="160">
        <f>計算!AB27</f>
        <v>0</v>
      </c>
    </row>
    <row r="37" spans="3:11" ht="15" customHeight="1">
      <c r="C37" s="90">
        <v>48</v>
      </c>
      <c r="D37" s="39" t="s">
        <v>59</v>
      </c>
      <c r="E37" s="180">
        <f>データ入力表!I33</f>
        <v>0</v>
      </c>
      <c r="F37" s="257">
        <f>計算!F28</f>
        <v>0</v>
      </c>
      <c r="G37" s="257">
        <f>計算!L28</f>
        <v>0</v>
      </c>
      <c r="H37" s="257">
        <f>計算!R28</f>
        <v>0</v>
      </c>
      <c r="I37" s="257">
        <f>計算!X28</f>
        <v>0</v>
      </c>
      <c r="J37" s="189">
        <f>計算!AA28</f>
        <v>0</v>
      </c>
      <c r="K37" s="160">
        <f>計算!AB28</f>
        <v>0</v>
      </c>
    </row>
    <row r="38" spans="3:11" ht="15" customHeight="1">
      <c r="C38" s="90">
        <v>51</v>
      </c>
      <c r="D38" s="39" t="s">
        <v>21</v>
      </c>
      <c r="E38" s="180">
        <f>データ入力表!I34</f>
        <v>0</v>
      </c>
      <c r="F38" s="257">
        <f>計算!F29</f>
        <v>0</v>
      </c>
      <c r="G38" s="257">
        <f>計算!L29</f>
        <v>0</v>
      </c>
      <c r="H38" s="257">
        <f>計算!R29</f>
        <v>0</v>
      </c>
      <c r="I38" s="257">
        <f>計算!X29</f>
        <v>0</v>
      </c>
      <c r="J38" s="189">
        <f>計算!AA29</f>
        <v>0</v>
      </c>
      <c r="K38" s="160">
        <f>計算!AB29</f>
        <v>0</v>
      </c>
    </row>
    <row r="39" spans="3:11" ht="15" customHeight="1">
      <c r="C39" s="90">
        <v>53</v>
      </c>
      <c r="D39" s="39" t="s">
        <v>22</v>
      </c>
      <c r="E39" s="180">
        <f>データ入力表!I35</f>
        <v>0</v>
      </c>
      <c r="F39" s="257">
        <f>計算!F30</f>
        <v>0</v>
      </c>
      <c r="G39" s="257">
        <f>計算!L30</f>
        <v>0</v>
      </c>
      <c r="H39" s="257">
        <f>計算!R30</f>
        <v>0</v>
      </c>
      <c r="I39" s="257">
        <f>計算!X30</f>
        <v>0</v>
      </c>
      <c r="J39" s="189">
        <f>計算!AA30</f>
        <v>0</v>
      </c>
      <c r="K39" s="160">
        <f>計算!AB30</f>
        <v>0</v>
      </c>
    </row>
    <row r="40" spans="3:11" ht="15" customHeight="1">
      <c r="C40" s="91">
        <v>55</v>
      </c>
      <c r="D40" s="40" t="s">
        <v>23</v>
      </c>
      <c r="E40" s="181">
        <f>データ入力表!I36</f>
        <v>0</v>
      </c>
      <c r="F40" s="258">
        <f>計算!F31</f>
        <v>0</v>
      </c>
      <c r="G40" s="258">
        <f>計算!L31</f>
        <v>0</v>
      </c>
      <c r="H40" s="258">
        <f>計算!R31</f>
        <v>0</v>
      </c>
      <c r="I40" s="258">
        <f>計算!X31</f>
        <v>0</v>
      </c>
      <c r="J40" s="190">
        <f>計算!AA31</f>
        <v>0</v>
      </c>
      <c r="K40" s="182">
        <f>計算!AB31</f>
        <v>0</v>
      </c>
    </row>
    <row r="41" spans="3:11" ht="15" customHeight="1">
      <c r="C41" s="90">
        <v>57</v>
      </c>
      <c r="D41" s="39" t="s">
        <v>66</v>
      </c>
      <c r="E41" s="180">
        <f>データ入力表!I37</f>
        <v>0</v>
      </c>
      <c r="F41" s="257">
        <f>計算!F32</f>
        <v>0</v>
      </c>
      <c r="G41" s="257">
        <f>計算!L32</f>
        <v>0</v>
      </c>
      <c r="H41" s="257">
        <f>計算!R32</f>
        <v>0</v>
      </c>
      <c r="I41" s="257">
        <f>計算!X32</f>
        <v>0</v>
      </c>
      <c r="J41" s="189">
        <f>計算!AA32</f>
        <v>0</v>
      </c>
      <c r="K41" s="160">
        <f>計算!AB32</f>
        <v>0</v>
      </c>
    </row>
    <row r="42" spans="3:11" ht="15" customHeight="1">
      <c r="C42" s="90">
        <v>59</v>
      </c>
      <c r="D42" s="39" t="s">
        <v>25</v>
      </c>
      <c r="E42" s="180">
        <f>データ入力表!I38</f>
        <v>0</v>
      </c>
      <c r="F42" s="257">
        <f>計算!F33</f>
        <v>0</v>
      </c>
      <c r="G42" s="257">
        <f>計算!L33</f>
        <v>0</v>
      </c>
      <c r="H42" s="257">
        <f>計算!R33</f>
        <v>0</v>
      </c>
      <c r="I42" s="257">
        <f>計算!X33</f>
        <v>0</v>
      </c>
      <c r="J42" s="189">
        <f>計算!AA33</f>
        <v>0</v>
      </c>
      <c r="K42" s="160">
        <f>計算!AB33</f>
        <v>0</v>
      </c>
    </row>
    <row r="43" spans="3:11" ht="15" customHeight="1">
      <c r="C43" s="90">
        <v>61</v>
      </c>
      <c r="D43" s="39" t="s">
        <v>26</v>
      </c>
      <c r="E43" s="180">
        <f>データ入力表!I39</f>
        <v>0</v>
      </c>
      <c r="F43" s="257">
        <f>計算!F34</f>
        <v>0</v>
      </c>
      <c r="G43" s="257">
        <f>計算!L34</f>
        <v>0</v>
      </c>
      <c r="H43" s="257">
        <f>計算!R34</f>
        <v>0</v>
      </c>
      <c r="I43" s="257">
        <f>計算!X34</f>
        <v>0</v>
      </c>
      <c r="J43" s="189">
        <f>計算!AA34</f>
        <v>0</v>
      </c>
      <c r="K43" s="160">
        <f>計算!AB34</f>
        <v>0</v>
      </c>
    </row>
    <row r="44" spans="3:11" ht="15" customHeight="1">
      <c r="C44" s="92">
        <v>63</v>
      </c>
      <c r="D44" s="41" t="s">
        <v>27</v>
      </c>
      <c r="E44" s="183">
        <f>データ入力表!I40</f>
        <v>0</v>
      </c>
      <c r="F44" s="259">
        <f>計算!F35</f>
        <v>0</v>
      </c>
      <c r="G44" s="259">
        <f>計算!L35</f>
        <v>0</v>
      </c>
      <c r="H44" s="259">
        <f>計算!R35</f>
        <v>0</v>
      </c>
      <c r="I44" s="259">
        <f>計算!X35</f>
        <v>0</v>
      </c>
      <c r="J44" s="191">
        <f>計算!AA35</f>
        <v>0</v>
      </c>
      <c r="K44" s="184">
        <f>計算!AB35</f>
        <v>0</v>
      </c>
    </row>
    <row r="45" spans="3:11" ht="15" customHeight="1">
      <c r="C45" s="91">
        <v>64</v>
      </c>
      <c r="D45" s="40" t="s">
        <v>62</v>
      </c>
      <c r="E45" s="181">
        <f>データ入力表!I41</f>
        <v>0</v>
      </c>
      <c r="F45" s="258">
        <f>計算!F36</f>
        <v>0</v>
      </c>
      <c r="G45" s="258">
        <f>計算!L36</f>
        <v>0</v>
      </c>
      <c r="H45" s="258">
        <f>計算!R36</f>
        <v>0</v>
      </c>
      <c r="I45" s="258">
        <f>計算!X36</f>
        <v>0</v>
      </c>
      <c r="J45" s="190">
        <f>計算!AA36</f>
        <v>0</v>
      </c>
      <c r="K45" s="182">
        <f>計算!AB36</f>
        <v>0</v>
      </c>
    </row>
    <row r="46" spans="3:11" ht="15" customHeight="1">
      <c r="C46" s="90">
        <v>65</v>
      </c>
      <c r="D46" s="39" t="s">
        <v>63</v>
      </c>
      <c r="E46" s="180">
        <f>データ入力表!I42</f>
        <v>0</v>
      </c>
      <c r="F46" s="257">
        <f>計算!F37</f>
        <v>0</v>
      </c>
      <c r="G46" s="257">
        <f>計算!L37</f>
        <v>0</v>
      </c>
      <c r="H46" s="257">
        <f>計算!R37</f>
        <v>0</v>
      </c>
      <c r="I46" s="257">
        <f>計算!X37</f>
        <v>0</v>
      </c>
      <c r="J46" s="189">
        <f>計算!AA37</f>
        <v>0</v>
      </c>
      <c r="K46" s="160">
        <f>計算!AB37</f>
        <v>0</v>
      </c>
    </row>
    <row r="47" spans="3:11" ht="15" customHeight="1">
      <c r="C47" s="90">
        <v>66</v>
      </c>
      <c r="D47" s="39" t="s">
        <v>28</v>
      </c>
      <c r="E47" s="180">
        <f>データ入力表!I43</f>
        <v>0</v>
      </c>
      <c r="F47" s="257">
        <f>計算!F38</f>
        <v>0</v>
      </c>
      <c r="G47" s="257">
        <f>計算!L38</f>
        <v>0</v>
      </c>
      <c r="H47" s="257">
        <f>計算!R38</f>
        <v>0</v>
      </c>
      <c r="I47" s="257">
        <f>計算!X38</f>
        <v>0</v>
      </c>
      <c r="J47" s="189">
        <f>計算!AA38</f>
        <v>0</v>
      </c>
      <c r="K47" s="160">
        <f>計算!AB38</f>
        <v>0</v>
      </c>
    </row>
    <row r="48" spans="3:11" ht="15" customHeight="1">
      <c r="C48" s="90">
        <v>67</v>
      </c>
      <c r="D48" s="39" t="s">
        <v>29</v>
      </c>
      <c r="E48" s="180">
        <f>データ入力表!I44</f>
        <v>0</v>
      </c>
      <c r="F48" s="257">
        <f>計算!F39</f>
        <v>0</v>
      </c>
      <c r="G48" s="257">
        <f>計算!L39</f>
        <v>0</v>
      </c>
      <c r="H48" s="257">
        <f>計算!R39</f>
        <v>0</v>
      </c>
      <c r="I48" s="257">
        <f>計算!X39</f>
        <v>0</v>
      </c>
      <c r="J48" s="189">
        <f>計算!AA39</f>
        <v>0</v>
      </c>
      <c r="K48" s="160">
        <f>計算!AB39</f>
        <v>0</v>
      </c>
    </row>
    <row r="49" spans="2:11" ht="15" customHeight="1">
      <c r="C49" s="92">
        <v>68</v>
      </c>
      <c r="D49" s="41" t="s">
        <v>30</v>
      </c>
      <c r="E49" s="183">
        <f>データ入力表!I45</f>
        <v>0</v>
      </c>
      <c r="F49" s="259">
        <f>計算!F40</f>
        <v>0</v>
      </c>
      <c r="G49" s="259">
        <f>計算!L40</f>
        <v>0</v>
      </c>
      <c r="H49" s="259">
        <f>計算!R40</f>
        <v>0</v>
      </c>
      <c r="I49" s="259">
        <f>計算!X40</f>
        <v>0</v>
      </c>
      <c r="J49" s="191">
        <f>計算!AA40</f>
        <v>0</v>
      </c>
      <c r="K49" s="184">
        <f>計算!AB40</f>
        <v>0</v>
      </c>
    </row>
    <row r="50" spans="2:11" ht="15" customHeight="1">
      <c r="C50" s="93">
        <v>69</v>
      </c>
      <c r="D50" s="39" t="s">
        <v>31</v>
      </c>
      <c r="E50" s="185">
        <f>データ入力表!I46</f>
        <v>0</v>
      </c>
      <c r="F50" s="257">
        <f>計算!F41</f>
        <v>0</v>
      </c>
      <c r="G50" s="257">
        <f>計算!L41</f>
        <v>0</v>
      </c>
      <c r="H50" s="257">
        <f>計算!R41</f>
        <v>0</v>
      </c>
      <c r="I50" s="257">
        <f>計算!X41</f>
        <v>0</v>
      </c>
      <c r="J50" s="189">
        <f>計算!AA41</f>
        <v>0</v>
      </c>
      <c r="K50" s="160">
        <f>計算!AB41</f>
        <v>0</v>
      </c>
    </row>
    <row r="51" spans="2:11" ht="15" customHeight="1">
      <c r="C51" s="94"/>
      <c r="D51" s="44" t="s">
        <v>35</v>
      </c>
      <c r="E51" s="186">
        <f>データ入力表!I47</f>
        <v>0</v>
      </c>
      <c r="F51" s="260">
        <f>計算!F42</f>
        <v>0</v>
      </c>
      <c r="G51" s="260">
        <f>計算!L42</f>
        <v>0</v>
      </c>
      <c r="H51" s="260">
        <f>計算!R42</f>
        <v>0</v>
      </c>
      <c r="I51" s="260">
        <f>計算!X42</f>
        <v>0</v>
      </c>
      <c r="J51" s="192">
        <f>計算!AA42</f>
        <v>0</v>
      </c>
      <c r="K51" s="161">
        <f>計算!AB42</f>
        <v>0</v>
      </c>
    </row>
    <row r="52" spans="2:11" ht="15" customHeight="1">
      <c r="C52" s="95" t="s">
        <v>55</v>
      </c>
    </row>
    <row r="53" spans="2:11" ht="3.75" customHeight="1">
      <c r="C53" s="95"/>
    </row>
    <row r="54" spans="2:11" ht="15" customHeight="1">
      <c r="C54" s="95"/>
      <c r="H54" s="75"/>
      <c r="I54" s="75" t="s">
        <v>201</v>
      </c>
      <c r="J54" s="209">
        <f>計算!AF42</f>
        <v>0</v>
      </c>
    </row>
    <row r="55" spans="2:11" ht="15" customHeight="1">
      <c r="C55" s="95"/>
      <c r="H55" s="75"/>
      <c r="I55" s="75" t="s">
        <v>146</v>
      </c>
    </row>
    <row r="56" spans="2:11" ht="4.5" customHeight="1"/>
    <row r="57" spans="2:11" s="96" customFormat="1" ht="18" customHeight="1">
      <c r="B57" s="208" t="s">
        <v>112</v>
      </c>
      <c r="C57" s="95"/>
      <c r="D57" s="95"/>
      <c r="E57" s="95"/>
      <c r="F57" s="95"/>
      <c r="G57" s="95"/>
      <c r="H57" s="95"/>
      <c r="I57" s="95"/>
      <c r="J57" s="95"/>
      <c r="K57" s="95"/>
    </row>
    <row r="58" spans="2:11" s="96" customFormat="1" ht="18" customHeight="1">
      <c r="B58" s="95"/>
      <c r="C58" s="96" t="s">
        <v>115</v>
      </c>
      <c r="E58" s="95"/>
      <c r="F58" s="95"/>
      <c r="G58" s="95"/>
      <c r="H58" s="95"/>
      <c r="I58" s="95"/>
      <c r="J58" s="95"/>
      <c r="K58" s="95"/>
    </row>
    <row r="59" spans="2:11" s="96" customFormat="1" ht="18" customHeight="1">
      <c r="B59" s="95"/>
      <c r="C59" s="255" t="s">
        <v>184</v>
      </c>
      <c r="D59" s="283" t="s">
        <v>183</v>
      </c>
      <c r="E59" s="283"/>
      <c r="F59" s="283"/>
      <c r="G59" s="283"/>
      <c r="H59" s="283"/>
      <c r="I59" s="283"/>
      <c r="J59" s="283"/>
      <c r="K59" s="283"/>
    </row>
    <row r="60" spans="2:11" s="96" customFormat="1" ht="27" customHeight="1">
      <c r="B60" s="95"/>
      <c r="C60" s="255" t="s">
        <v>186</v>
      </c>
      <c r="D60" s="282" t="s">
        <v>185</v>
      </c>
      <c r="E60" s="282"/>
      <c r="F60" s="282"/>
      <c r="G60" s="282"/>
      <c r="H60" s="282"/>
      <c r="I60" s="282"/>
      <c r="J60" s="282"/>
      <c r="K60" s="282"/>
    </row>
    <row r="61" spans="2:11" s="96" customFormat="1" ht="27.75" customHeight="1">
      <c r="B61" s="95"/>
      <c r="C61" s="255" t="s">
        <v>188</v>
      </c>
      <c r="D61" s="282" t="s">
        <v>187</v>
      </c>
      <c r="E61" s="282"/>
      <c r="F61" s="282"/>
      <c r="G61" s="282"/>
      <c r="H61" s="282"/>
      <c r="I61" s="282"/>
      <c r="J61" s="282"/>
      <c r="K61" s="282"/>
    </row>
    <row r="62" spans="2:11" s="96" customFormat="1" ht="18" customHeight="1">
      <c r="B62" s="95"/>
      <c r="C62" s="255" t="s">
        <v>190</v>
      </c>
      <c r="D62" s="282" t="s">
        <v>189</v>
      </c>
      <c r="E62" s="282"/>
      <c r="F62" s="282"/>
      <c r="G62" s="282"/>
      <c r="H62" s="282"/>
      <c r="I62" s="282"/>
      <c r="J62" s="282"/>
      <c r="K62" s="282"/>
    </row>
    <row r="63" spans="2:11" s="96" customFormat="1" ht="18" customHeight="1">
      <c r="B63" s="95"/>
      <c r="C63" s="255" t="s">
        <v>192</v>
      </c>
      <c r="D63" s="283" t="s">
        <v>191</v>
      </c>
      <c r="E63" s="283"/>
      <c r="F63" s="283"/>
      <c r="G63" s="283"/>
      <c r="H63" s="283"/>
      <c r="I63" s="283"/>
      <c r="J63" s="283"/>
      <c r="K63" s="283"/>
    </row>
    <row r="64" spans="2:11" s="96" customFormat="1" ht="39.75" customHeight="1">
      <c r="B64" s="95"/>
      <c r="C64" s="255" t="s">
        <v>194</v>
      </c>
      <c r="D64" s="282" t="s">
        <v>193</v>
      </c>
      <c r="E64" s="282"/>
      <c r="F64" s="282"/>
      <c r="G64" s="282"/>
      <c r="H64" s="282"/>
      <c r="I64" s="282"/>
      <c r="J64" s="282"/>
      <c r="K64" s="282"/>
    </row>
    <row r="65" ht="5.0999999999999996" customHeight="1"/>
  </sheetData>
  <mergeCells count="11">
    <mergeCell ref="D59:K59"/>
    <mergeCell ref="E11:E14"/>
    <mergeCell ref="K11:K14"/>
    <mergeCell ref="F11:J12"/>
    <mergeCell ref="J13:J14"/>
    <mergeCell ref="F13:I13"/>
    <mergeCell ref="D60:K60"/>
    <mergeCell ref="D61:K61"/>
    <mergeCell ref="D62:K62"/>
    <mergeCell ref="D63:K63"/>
    <mergeCell ref="D64:K64"/>
  </mergeCells>
  <phoneticPr fontId="4"/>
  <printOptions horizontalCentered="1"/>
  <pageMargins left="0.70866141732283472" right="0.70866141732283472" top="0.55118110236220474" bottom="0.55118110236220474" header="0" footer="0"/>
  <pageSetup paperSize="9" scale="7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L6"/>
  <sheetViews>
    <sheetView showGridLines="0" zoomScaleNormal="100" workbookViewId="0">
      <selection activeCell="B2" sqref="B2"/>
    </sheetView>
  </sheetViews>
  <sheetFormatPr defaultRowHeight="11.25"/>
  <cols>
    <col min="1" max="1" width="1.83203125" customWidth="1"/>
    <col min="13" max="13" width="1.83203125" customWidth="1"/>
  </cols>
  <sheetData>
    <row r="1" spans="2:12" ht="5.0999999999999996" customHeight="1"/>
    <row r="2" spans="2:12" ht="24">
      <c r="B2" s="206" t="s">
        <v>117</v>
      </c>
    </row>
    <row r="3" spans="2:12" ht="3" customHeight="1"/>
    <row r="4" spans="2:12" ht="34.5" customHeight="1">
      <c r="B4" s="275" t="s">
        <v>40</v>
      </c>
      <c r="C4" s="299"/>
      <c r="D4" s="300" t="str">
        <f>+データ入力表!D5</f>
        <v>（例）全産業部門で雇用者所得が一律に5％上昇した場合、他部門の価格への波及効果</v>
      </c>
      <c r="E4" s="301"/>
      <c r="F4" s="301"/>
      <c r="G4" s="301"/>
      <c r="H4" s="301"/>
      <c r="I4" s="301"/>
      <c r="J4" s="301"/>
      <c r="K4" s="301"/>
      <c r="L4" s="302"/>
    </row>
    <row r="5" spans="2:12">
      <c r="L5" s="72"/>
    </row>
    <row r="6" spans="2:12" ht="11.25" customHeight="1"/>
  </sheetData>
  <mergeCells count="2">
    <mergeCell ref="B4:C4"/>
    <mergeCell ref="D4:L4"/>
  </mergeCells>
  <phoneticPr fontId="4"/>
  <printOptions horizontalCentered="1"/>
  <pageMargins left="0.70866141732283472" right="0.70866141732283472" top="0.74803149606299213" bottom="0.74803149606299213" header="0.31496062992125984" footer="0.31496062992125984"/>
  <pageSetup paperSize="9" scale="9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L40"/>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cols>
    <col min="1" max="1" width="4.6640625" style="15" bestFit="1" customWidth="1"/>
    <col min="2" max="2" width="31.6640625" style="15" bestFit="1" customWidth="1"/>
    <col min="3" max="16384" width="10.33203125" style="15"/>
  </cols>
  <sheetData>
    <row r="1" spans="1:38" ht="21" customHeight="1">
      <c r="A1" s="106" t="s">
        <v>110</v>
      </c>
      <c r="J1" s="106" t="s">
        <v>33</v>
      </c>
    </row>
    <row r="2" spans="1:38">
      <c r="A2" s="303"/>
      <c r="B2" s="304"/>
      <c r="C2" s="34">
        <v>1</v>
      </c>
      <c r="D2" s="35">
        <v>2</v>
      </c>
      <c r="E2" s="35">
        <v>3</v>
      </c>
      <c r="F2" s="35">
        <v>6</v>
      </c>
      <c r="G2" s="35">
        <v>11</v>
      </c>
      <c r="H2" s="35">
        <v>15</v>
      </c>
      <c r="I2" s="35">
        <v>16</v>
      </c>
      <c r="J2" s="35">
        <v>20</v>
      </c>
      <c r="K2" s="35">
        <v>21</v>
      </c>
      <c r="L2" s="35">
        <v>25</v>
      </c>
      <c r="M2" s="35">
        <v>26</v>
      </c>
      <c r="N2" s="35">
        <v>27</v>
      </c>
      <c r="O2" s="35">
        <v>28</v>
      </c>
      <c r="P2" s="35">
        <v>29</v>
      </c>
      <c r="Q2" s="35">
        <v>32</v>
      </c>
      <c r="R2" s="35">
        <v>33</v>
      </c>
      <c r="S2" s="35">
        <v>34</v>
      </c>
      <c r="T2" s="35">
        <v>35</v>
      </c>
      <c r="U2" s="35">
        <v>39</v>
      </c>
      <c r="V2" s="35">
        <v>41</v>
      </c>
      <c r="W2" s="35">
        <v>46</v>
      </c>
      <c r="X2" s="35">
        <v>47</v>
      </c>
      <c r="Y2" s="35">
        <v>48</v>
      </c>
      <c r="Z2" s="35">
        <v>51</v>
      </c>
      <c r="AA2" s="35">
        <v>53</v>
      </c>
      <c r="AB2" s="35">
        <v>55</v>
      </c>
      <c r="AC2" s="35">
        <v>57</v>
      </c>
      <c r="AD2" s="35">
        <v>59</v>
      </c>
      <c r="AE2" s="35">
        <v>61</v>
      </c>
      <c r="AF2" s="35">
        <v>63</v>
      </c>
      <c r="AG2" s="35">
        <v>64</v>
      </c>
      <c r="AH2" s="35">
        <v>65</v>
      </c>
      <c r="AI2" s="35">
        <v>66</v>
      </c>
      <c r="AJ2" s="35">
        <v>67</v>
      </c>
      <c r="AK2" s="35">
        <v>68</v>
      </c>
      <c r="AL2" s="36">
        <v>69</v>
      </c>
    </row>
    <row r="3" spans="1:38" ht="33.75">
      <c r="A3" s="305"/>
      <c r="B3" s="306"/>
      <c r="C3" s="20" t="s">
        <v>0</v>
      </c>
      <c r="D3" s="21" t="s">
        <v>1</v>
      </c>
      <c r="E3" s="21" t="s">
        <v>2</v>
      </c>
      <c r="F3" s="21" t="s">
        <v>3</v>
      </c>
      <c r="G3" s="21" t="s">
        <v>4</v>
      </c>
      <c r="H3" s="21" t="s">
        <v>5</v>
      </c>
      <c r="I3" s="21" t="s">
        <v>6</v>
      </c>
      <c r="J3" s="21" t="s">
        <v>7</v>
      </c>
      <c r="K3" s="21" t="s">
        <v>67</v>
      </c>
      <c r="L3" s="21" t="s">
        <v>68</v>
      </c>
      <c r="M3" s="21" t="s">
        <v>10</v>
      </c>
      <c r="N3" s="21" t="s">
        <v>11</v>
      </c>
      <c r="O3" s="21" t="s">
        <v>12</v>
      </c>
      <c r="P3" s="21" t="s">
        <v>13</v>
      </c>
      <c r="Q3" s="21" t="s">
        <v>16</v>
      </c>
      <c r="R3" s="21" t="s">
        <v>14</v>
      </c>
      <c r="S3" s="21" t="s">
        <v>69</v>
      </c>
      <c r="T3" s="21" t="s">
        <v>17</v>
      </c>
      <c r="U3" s="21" t="s">
        <v>18</v>
      </c>
      <c r="V3" s="21" t="s">
        <v>19</v>
      </c>
      <c r="W3" s="21" t="s">
        <v>70</v>
      </c>
      <c r="X3" s="21" t="s">
        <v>58</v>
      </c>
      <c r="Y3" s="21" t="s">
        <v>59</v>
      </c>
      <c r="Z3" s="21" t="s">
        <v>21</v>
      </c>
      <c r="AA3" s="21" t="s">
        <v>22</v>
      </c>
      <c r="AB3" s="21" t="s">
        <v>23</v>
      </c>
      <c r="AC3" s="21" t="s">
        <v>66</v>
      </c>
      <c r="AD3" s="21" t="s">
        <v>25</v>
      </c>
      <c r="AE3" s="21" t="s">
        <v>26</v>
      </c>
      <c r="AF3" s="21" t="s">
        <v>27</v>
      </c>
      <c r="AG3" s="21" t="s">
        <v>62</v>
      </c>
      <c r="AH3" s="21" t="s">
        <v>63</v>
      </c>
      <c r="AI3" s="21" t="s">
        <v>71</v>
      </c>
      <c r="AJ3" s="21" t="s">
        <v>72</v>
      </c>
      <c r="AK3" s="21" t="s">
        <v>30</v>
      </c>
      <c r="AL3" s="22" t="s">
        <v>31</v>
      </c>
    </row>
    <row r="4" spans="1:38">
      <c r="A4" s="59">
        <v>1</v>
      </c>
      <c r="B4" s="17" t="s">
        <v>0</v>
      </c>
      <c r="C4" s="128">
        <f t="array" ref="C4:AL39">TRANSPOSE(逆行列係数!C4:AL39)</f>
        <v>1.106865</v>
      </c>
      <c r="D4" s="129">
        <v>4.9399999999999997E-4</v>
      </c>
      <c r="E4" s="129">
        <v>8.6499999999999999E-4</v>
      </c>
      <c r="F4" s="129">
        <v>3.6000000000000001E-5</v>
      </c>
      <c r="G4" s="129">
        <v>3.5788E-2</v>
      </c>
      <c r="H4" s="129">
        <v>4.4700000000000002E-4</v>
      </c>
      <c r="I4" s="129">
        <v>3.9020000000000001E-3</v>
      </c>
      <c r="J4" s="129">
        <v>2.5822999999999999E-2</v>
      </c>
      <c r="K4" s="129">
        <v>6.4840000000000002E-3</v>
      </c>
      <c r="L4" s="129">
        <v>1.5690000000000001E-3</v>
      </c>
      <c r="M4" s="129">
        <v>5.2899999999999996E-4</v>
      </c>
      <c r="N4" s="129">
        <v>4.8999999999999998E-5</v>
      </c>
      <c r="O4" s="129">
        <v>7.8100000000000001E-4</v>
      </c>
      <c r="P4" s="129">
        <v>9.7E-5</v>
      </c>
      <c r="Q4" s="129">
        <v>2.5999999999999998E-5</v>
      </c>
      <c r="R4" s="129">
        <v>1.4E-5</v>
      </c>
      <c r="S4" s="129">
        <v>3.0000000000000001E-6</v>
      </c>
      <c r="T4" s="129">
        <v>2.9399999999999999E-4</v>
      </c>
      <c r="U4" s="129">
        <v>3.3379999999999998E-3</v>
      </c>
      <c r="V4" s="129">
        <v>3.6350000000000002E-3</v>
      </c>
      <c r="W4" s="129">
        <v>8.9730000000000001E-3</v>
      </c>
      <c r="X4" s="129">
        <v>1.083E-3</v>
      </c>
      <c r="Y4" s="129">
        <v>5.7499999999999999E-4</v>
      </c>
      <c r="Z4" s="129">
        <v>3.4023999999999999E-2</v>
      </c>
      <c r="AA4" s="129">
        <v>6.9490000000000003E-3</v>
      </c>
      <c r="AB4" s="129">
        <v>2.8149999999999998E-3</v>
      </c>
      <c r="AC4" s="129">
        <v>3.5576000000000003E-2</v>
      </c>
      <c r="AD4" s="129">
        <v>5.3249999999999999E-3</v>
      </c>
      <c r="AE4" s="129">
        <v>1.0460000000000001E-3</v>
      </c>
      <c r="AF4" s="129">
        <v>7.6000000000000004E-5</v>
      </c>
      <c r="AG4" s="129">
        <v>4.8999999999999998E-4</v>
      </c>
      <c r="AH4" s="129">
        <v>3.4699999999999998E-4</v>
      </c>
      <c r="AI4" s="129">
        <v>1.6625000000000001E-2</v>
      </c>
      <c r="AJ4" s="129">
        <v>1.21E-4</v>
      </c>
      <c r="AK4" s="129">
        <v>8.83E-4</v>
      </c>
      <c r="AL4" s="130">
        <v>4.2420000000000001E-3</v>
      </c>
    </row>
    <row r="5" spans="1:38">
      <c r="A5" s="66">
        <v>2</v>
      </c>
      <c r="B5" s="25" t="s">
        <v>1</v>
      </c>
      <c r="C5" s="131">
        <v>2.8999999999999998E-3</v>
      </c>
      <c r="D5" s="132">
        <v>1.144522</v>
      </c>
      <c r="E5" s="132">
        <v>2.0100000000000001E-4</v>
      </c>
      <c r="F5" s="132">
        <v>3.3000000000000003E-5</v>
      </c>
      <c r="G5" s="132">
        <v>8.3009999999999994E-3</v>
      </c>
      <c r="H5" s="132">
        <v>2.3499999999999999E-4</v>
      </c>
      <c r="I5" s="132">
        <v>1.506E-3</v>
      </c>
      <c r="J5" s="132">
        <v>6.6399999999999999E-4</v>
      </c>
      <c r="K5" s="132">
        <v>6.9459999999999999E-3</v>
      </c>
      <c r="L5" s="132">
        <v>5.2999999999999998E-4</v>
      </c>
      <c r="M5" s="132">
        <v>3.5E-4</v>
      </c>
      <c r="N5" s="132">
        <v>2.5999999999999998E-5</v>
      </c>
      <c r="O5" s="132">
        <v>3.4200000000000002E-4</v>
      </c>
      <c r="P5" s="132">
        <v>1.2300000000000001E-4</v>
      </c>
      <c r="Q5" s="132">
        <v>4.1E-5</v>
      </c>
      <c r="R5" s="132">
        <v>1.2999999999999999E-5</v>
      </c>
      <c r="S5" s="132">
        <v>1.5999999999999999E-5</v>
      </c>
      <c r="T5" s="132">
        <v>3.7399999999999998E-4</v>
      </c>
      <c r="U5" s="132">
        <v>6.3379999999999999E-3</v>
      </c>
      <c r="V5" s="132">
        <v>2.091E-3</v>
      </c>
      <c r="W5" s="132">
        <v>6.4689999999999999E-3</v>
      </c>
      <c r="X5" s="132">
        <v>4.9200000000000003E-4</v>
      </c>
      <c r="Y5" s="132">
        <v>4.0099999999999999E-4</v>
      </c>
      <c r="Z5" s="132">
        <v>1.3429E-2</v>
      </c>
      <c r="AA5" s="132">
        <v>7.0860000000000003E-3</v>
      </c>
      <c r="AB5" s="132">
        <v>2.3779999999999999E-3</v>
      </c>
      <c r="AC5" s="132">
        <v>4.4356E-2</v>
      </c>
      <c r="AD5" s="132">
        <v>3.5379999999999999E-3</v>
      </c>
      <c r="AE5" s="132">
        <v>1.6000000000000001E-3</v>
      </c>
      <c r="AF5" s="132">
        <v>2.04E-4</v>
      </c>
      <c r="AG5" s="132">
        <v>1.5799999999999999E-4</v>
      </c>
      <c r="AH5" s="132">
        <v>3.6299999999999999E-4</v>
      </c>
      <c r="AI5" s="132">
        <v>2.2710999999999999E-2</v>
      </c>
      <c r="AJ5" s="132">
        <v>1.66E-4</v>
      </c>
      <c r="AK5" s="132">
        <v>2.7070000000000002E-3</v>
      </c>
      <c r="AL5" s="133">
        <v>6.4879999999999998E-3</v>
      </c>
    </row>
    <row r="6" spans="1:38">
      <c r="A6" s="66">
        <v>3</v>
      </c>
      <c r="B6" s="25" t="s">
        <v>2</v>
      </c>
      <c r="C6" s="131">
        <v>4.8700000000000002E-3</v>
      </c>
      <c r="D6" s="132">
        <v>3.2200000000000002E-4</v>
      </c>
      <c r="E6" s="132">
        <v>1.0256749999999999</v>
      </c>
      <c r="F6" s="132">
        <v>5.5000000000000002E-5</v>
      </c>
      <c r="G6" s="132">
        <v>3.9837999999999998E-2</v>
      </c>
      <c r="H6" s="132">
        <v>1.4829999999999999E-3</v>
      </c>
      <c r="I6" s="132">
        <v>9.0799999999999995E-4</v>
      </c>
      <c r="J6" s="132">
        <v>7.6740000000000003E-3</v>
      </c>
      <c r="K6" s="132">
        <v>1.3780000000000001E-2</v>
      </c>
      <c r="L6" s="132">
        <v>2.7999999999999998E-4</v>
      </c>
      <c r="M6" s="132">
        <v>2.3540000000000002E-3</v>
      </c>
      <c r="N6" s="132">
        <v>8.5000000000000006E-5</v>
      </c>
      <c r="O6" s="132">
        <v>9.5799999999999998E-4</v>
      </c>
      <c r="P6" s="132">
        <v>7.2000000000000002E-5</v>
      </c>
      <c r="Q6" s="132">
        <v>3.4E-5</v>
      </c>
      <c r="R6" s="132">
        <v>8.3999999999999995E-5</v>
      </c>
      <c r="S6" s="132">
        <v>1.1E-5</v>
      </c>
      <c r="T6" s="132">
        <v>1.2054E-2</v>
      </c>
      <c r="U6" s="132">
        <v>5.6990000000000001E-3</v>
      </c>
      <c r="V6" s="132">
        <v>1.8979999999999999E-3</v>
      </c>
      <c r="W6" s="132">
        <v>7.1089999999999999E-3</v>
      </c>
      <c r="X6" s="132">
        <v>6.4300000000000002E-4</v>
      </c>
      <c r="Y6" s="132">
        <v>2.8299999999999999E-4</v>
      </c>
      <c r="Z6" s="132">
        <v>3.5500999999999998E-2</v>
      </c>
      <c r="AA6" s="132">
        <v>9.8709999999999996E-3</v>
      </c>
      <c r="AB6" s="132">
        <v>2.4269999999999999E-3</v>
      </c>
      <c r="AC6" s="132">
        <v>2.6974999999999999E-2</v>
      </c>
      <c r="AD6" s="132">
        <v>6.1980000000000004E-3</v>
      </c>
      <c r="AE6" s="132">
        <v>1.488E-3</v>
      </c>
      <c r="AF6" s="132">
        <v>5.1E-5</v>
      </c>
      <c r="AG6" s="132">
        <v>1.07E-4</v>
      </c>
      <c r="AH6" s="132">
        <v>1.1389E-2</v>
      </c>
      <c r="AI6" s="132">
        <v>1.3056999999999999E-2</v>
      </c>
      <c r="AJ6" s="132">
        <v>5.6099999999999998E-4</v>
      </c>
      <c r="AK6" s="132">
        <v>1.3749999999999999E-3</v>
      </c>
      <c r="AL6" s="133">
        <v>6.0350000000000004E-3</v>
      </c>
    </row>
    <row r="7" spans="1:38">
      <c r="A7" s="66">
        <v>6</v>
      </c>
      <c r="B7" s="25" t="s">
        <v>3</v>
      </c>
      <c r="C7" s="131">
        <v>2.9E-5</v>
      </c>
      <c r="D7" s="132">
        <v>9.2999999999999997E-5</v>
      </c>
      <c r="E7" s="132">
        <v>1.9999999999999999E-6</v>
      </c>
      <c r="F7" s="132">
        <v>1.000113</v>
      </c>
      <c r="G7" s="132">
        <v>3.0000000000000001E-5</v>
      </c>
      <c r="H7" s="132">
        <v>3.6099999999999999E-4</v>
      </c>
      <c r="I7" s="132">
        <v>4.84E-4</v>
      </c>
      <c r="J7" s="132">
        <v>9.4190000000000003E-3</v>
      </c>
      <c r="K7" s="132">
        <v>1.2914E-2</v>
      </c>
      <c r="L7" s="132">
        <v>2.6499999999999999E-4</v>
      </c>
      <c r="M7" s="132">
        <v>3.0130000000000001E-3</v>
      </c>
      <c r="N7" s="132">
        <v>2.2699999999999999E-4</v>
      </c>
      <c r="O7" s="132">
        <v>3.7209999999999999E-3</v>
      </c>
      <c r="P7" s="132">
        <v>4.2099999999999999E-4</v>
      </c>
      <c r="Q7" s="132">
        <v>6.2000000000000003E-5</v>
      </c>
      <c r="R7" s="132">
        <v>9.1000000000000003E-5</v>
      </c>
      <c r="S7" s="132">
        <v>5.0000000000000004E-6</v>
      </c>
      <c r="T7" s="132">
        <v>7.5600000000000005E-4</v>
      </c>
      <c r="U7" s="132">
        <v>3.0850000000000001E-3</v>
      </c>
      <c r="V7" s="132">
        <v>3.64E-3</v>
      </c>
      <c r="W7" s="132">
        <v>2.9672E-2</v>
      </c>
      <c r="X7" s="132">
        <v>3.1909999999999998E-3</v>
      </c>
      <c r="Y7" s="132">
        <v>2.0409999999999998E-3</v>
      </c>
      <c r="Z7" s="132">
        <v>1.0970000000000001E-2</v>
      </c>
      <c r="AA7" s="132">
        <v>3.0301999999999999E-2</v>
      </c>
      <c r="AB7" s="132">
        <v>6.1469999999999997E-3</v>
      </c>
      <c r="AC7" s="132">
        <v>0.119405</v>
      </c>
      <c r="AD7" s="132">
        <v>1.0548999999999999E-2</v>
      </c>
      <c r="AE7" s="132">
        <v>3.392E-3</v>
      </c>
      <c r="AF7" s="132">
        <v>7.3800000000000005E-4</v>
      </c>
      <c r="AG7" s="132">
        <v>4.15E-4</v>
      </c>
      <c r="AH7" s="132">
        <v>3.0500000000000002E-3</v>
      </c>
      <c r="AI7" s="132">
        <v>3.1761999999999999E-2</v>
      </c>
      <c r="AJ7" s="132">
        <v>2.3000000000000001E-4</v>
      </c>
      <c r="AK7" s="132">
        <v>1.9550000000000001E-3</v>
      </c>
      <c r="AL7" s="133">
        <v>1.3756000000000001E-2</v>
      </c>
    </row>
    <row r="8" spans="1:38">
      <c r="A8" s="67">
        <v>11</v>
      </c>
      <c r="B8" s="26" t="s">
        <v>4</v>
      </c>
      <c r="C8" s="134">
        <v>0.12522800000000001</v>
      </c>
      <c r="D8" s="135">
        <v>4.0499999999999998E-4</v>
      </c>
      <c r="E8" s="135">
        <v>2.4993000000000001E-2</v>
      </c>
      <c r="F8" s="135">
        <v>3.1000000000000001E-5</v>
      </c>
      <c r="G8" s="135">
        <v>1.0350029999999999</v>
      </c>
      <c r="H8" s="135">
        <v>1.7100000000000001E-4</v>
      </c>
      <c r="I8" s="135">
        <v>3.0590000000000001E-3</v>
      </c>
      <c r="J8" s="135">
        <v>5.8609999999999999E-3</v>
      </c>
      <c r="K8" s="135">
        <v>3.0929999999999998E-3</v>
      </c>
      <c r="L8" s="135">
        <v>3.5790000000000001E-3</v>
      </c>
      <c r="M8" s="135">
        <v>2.183E-3</v>
      </c>
      <c r="N8" s="135">
        <v>3.21E-4</v>
      </c>
      <c r="O8" s="135">
        <v>5.9329999999999999E-3</v>
      </c>
      <c r="P8" s="135">
        <v>1E-4</v>
      </c>
      <c r="Q8" s="135">
        <v>4.3000000000000002E-5</v>
      </c>
      <c r="R8" s="135">
        <v>1.7E-5</v>
      </c>
      <c r="S8" s="135">
        <v>6.9999999999999999E-6</v>
      </c>
      <c r="T8" s="135">
        <v>6.29E-4</v>
      </c>
      <c r="U8" s="135">
        <v>7.8399999999999997E-3</v>
      </c>
      <c r="V8" s="135">
        <v>1.511E-3</v>
      </c>
      <c r="W8" s="135">
        <v>1.0011000000000001E-2</v>
      </c>
      <c r="X8" s="135">
        <v>2.395E-3</v>
      </c>
      <c r="Y8" s="135">
        <v>7.2499999999999995E-4</v>
      </c>
      <c r="Z8" s="135">
        <v>3.0563E-2</v>
      </c>
      <c r="AA8" s="135">
        <v>1.2869E-2</v>
      </c>
      <c r="AB8" s="135">
        <v>3.261E-3</v>
      </c>
      <c r="AC8" s="135">
        <v>2.3622000000000001E-2</v>
      </c>
      <c r="AD8" s="135">
        <v>6.8640000000000003E-3</v>
      </c>
      <c r="AE8" s="135">
        <v>1.6019999999999999E-3</v>
      </c>
      <c r="AF8" s="135">
        <v>2.14E-4</v>
      </c>
      <c r="AG8" s="135">
        <v>1.3999999999999999E-4</v>
      </c>
      <c r="AH8" s="135">
        <v>1.6720000000000001E-3</v>
      </c>
      <c r="AI8" s="135">
        <v>2.9186E-2</v>
      </c>
      <c r="AJ8" s="135">
        <v>1.74E-4</v>
      </c>
      <c r="AK8" s="135">
        <v>9.7199999999999999E-4</v>
      </c>
      <c r="AL8" s="136">
        <v>6.4939999999999998E-3</v>
      </c>
    </row>
    <row r="9" spans="1:38">
      <c r="A9" s="66">
        <v>15</v>
      </c>
      <c r="B9" s="25" t="s">
        <v>5</v>
      </c>
      <c r="C9" s="131">
        <v>6.901E-3</v>
      </c>
      <c r="D9" s="132">
        <v>1.08E-4</v>
      </c>
      <c r="E9" s="132">
        <v>1.1E-5</v>
      </c>
      <c r="F9" s="132">
        <v>4.8999999999999998E-5</v>
      </c>
      <c r="G9" s="132">
        <v>4.1599999999999997E-4</v>
      </c>
      <c r="H9" s="132">
        <v>1.0226519999999999</v>
      </c>
      <c r="I9" s="132">
        <v>1.1529999999999999E-3</v>
      </c>
      <c r="J9" s="132">
        <v>3.8151999999999998E-2</v>
      </c>
      <c r="K9" s="132">
        <v>5.3220000000000003E-3</v>
      </c>
      <c r="L9" s="132">
        <v>6.7400000000000001E-4</v>
      </c>
      <c r="M9" s="132">
        <v>8.7900000000000001E-4</v>
      </c>
      <c r="N9" s="132">
        <v>4.3000000000000002E-5</v>
      </c>
      <c r="O9" s="132">
        <v>6.8999999999999997E-4</v>
      </c>
      <c r="P9" s="132">
        <v>7.4999999999999993E-5</v>
      </c>
      <c r="Q9" s="132">
        <v>3.6000000000000001E-5</v>
      </c>
      <c r="R9" s="132">
        <v>1.2999999999999999E-5</v>
      </c>
      <c r="S9" s="132">
        <v>3.9999999999999998E-6</v>
      </c>
      <c r="T9" s="132">
        <v>2.5599999999999999E-4</v>
      </c>
      <c r="U9" s="132">
        <v>8.0610000000000005E-3</v>
      </c>
      <c r="V9" s="132">
        <v>2.6229999999999999E-3</v>
      </c>
      <c r="W9" s="132">
        <v>1.9427E-2</v>
      </c>
      <c r="X9" s="132">
        <v>1.101E-3</v>
      </c>
      <c r="Y9" s="132">
        <v>4.2700000000000002E-4</v>
      </c>
      <c r="Z9" s="132">
        <v>3.3568000000000001E-2</v>
      </c>
      <c r="AA9" s="132">
        <v>1.3867000000000001E-2</v>
      </c>
      <c r="AB9" s="132">
        <v>3.6059999999999998E-3</v>
      </c>
      <c r="AC9" s="132">
        <v>1.5499000000000001E-2</v>
      </c>
      <c r="AD9" s="132">
        <v>6.8760000000000002E-3</v>
      </c>
      <c r="AE9" s="132">
        <v>1.0529999999999999E-3</v>
      </c>
      <c r="AF9" s="132">
        <v>5.5999999999999999E-5</v>
      </c>
      <c r="AG9" s="132">
        <v>6.9999999999999994E-5</v>
      </c>
      <c r="AH9" s="132">
        <v>7.4600000000000003E-4</v>
      </c>
      <c r="AI9" s="132">
        <v>2.3099000000000001E-2</v>
      </c>
      <c r="AJ9" s="132">
        <v>1.01E-4</v>
      </c>
      <c r="AK9" s="132">
        <v>1.2600000000000001E-3</v>
      </c>
      <c r="AL9" s="133">
        <v>4.2709999999999996E-3</v>
      </c>
    </row>
    <row r="10" spans="1:38">
      <c r="A10" s="66">
        <v>16</v>
      </c>
      <c r="B10" s="25" t="s">
        <v>6</v>
      </c>
      <c r="C10" s="131">
        <v>3.1500000000000001E-4</v>
      </c>
      <c r="D10" s="132">
        <v>9.4728999999999994E-2</v>
      </c>
      <c r="E10" s="132">
        <v>2.5999999999999998E-5</v>
      </c>
      <c r="F10" s="132">
        <v>1.06E-4</v>
      </c>
      <c r="G10" s="132">
        <v>1.0349999999999999E-3</v>
      </c>
      <c r="H10" s="132">
        <v>5.5199999999999997E-4</v>
      </c>
      <c r="I10" s="132">
        <v>1.02841</v>
      </c>
      <c r="J10" s="132">
        <v>9.3570000000000007E-3</v>
      </c>
      <c r="K10" s="132">
        <v>4.6100000000000004E-3</v>
      </c>
      <c r="L10" s="132">
        <v>1.735E-3</v>
      </c>
      <c r="M10" s="132">
        <v>8.5450000000000005E-3</v>
      </c>
      <c r="N10" s="132">
        <v>4.3300000000000001E-4</v>
      </c>
      <c r="O10" s="132">
        <v>3.3709999999999999E-3</v>
      </c>
      <c r="P10" s="132">
        <v>3.21E-4</v>
      </c>
      <c r="Q10" s="132">
        <v>3.3000000000000003E-5</v>
      </c>
      <c r="R10" s="132">
        <v>2.5999999999999998E-5</v>
      </c>
      <c r="S10" s="132">
        <v>5.0000000000000004E-6</v>
      </c>
      <c r="T10" s="132">
        <v>2.8600000000000001E-4</v>
      </c>
      <c r="U10" s="132">
        <v>1.0937000000000001E-2</v>
      </c>
      <c r="V10" s="132">
        <v>4.8650000000000004E-3</v>
      </c>
      <c r="W10" s="132">
        <v>4.1502999999999998E-2</v>
      </c>
      <c r="X10" s="132">
        <v>3.4580000000000001E-3</v>
      </c>
      <c r="Y10" s="132">
        <v>2.0920000000000001E-3</v>
      </c>
      <c r="Z10" s="132">
        <v>3.4408000000000001E-2</v>
      </c>
      <c r="AA10" s="132">
        <v>1.0848E-2</v>
      </c>
      <c r="AB10" s="132">
        <v>3.1589999999999999E-3</v>
      </c>
      <c r="AC10" s="132">
        <v>2.9635000000000002E-2</v>
      </c>
      <c r="AD10" s="132">
        <v>6.8009999999999998E-3</v>
      </c>
      <c r="AE10" s="132">
        <v>1.1360000000000001E-3</v>
      </c>
      <c r="AF10" s="132">
        <v>1.6100000000000001E-4</v>
      </c>
      <c r="AG10" s="132">
        <v>1.12E-4</v>
      </c>
      <c r="AH10" s="132">
        <v>1.477E-3</v>
      </c>
      <c r="AI10" s="132">
        <v>1.9719E-2</v>
      </c>
      <c r="AJ10" s="132">
        <v>1.0900000000000001E-4</v>
      </c>
      <c r="AK10" s="132">
        <v>1.011E-3</v>
      </c>
      <c r="AL10" s="133">
        <v>4.6049999999999997E-3</v>
      </c>
    </row>
    <row r="11" spans="1:38">
      <c r="A11" s="66">
        <v>20</v>
      </c>
      <c r="B11" s="25" t="s">
        <v>7</v>
      </c>
      <c r="C11" s="131">
        <v>2.8400000000000002E-4</v>
      </c>
      <c r="D11" s="132">
        <v>7.2999999999999999E-5</v>
      </c>
      <c r="E11" s="132">
        <v>1.1E-5</v>
      </c>
      <c r="F11" s="132">
        <v>3.5100000000000002E-4</v>
      </c>
      <c r="G11" s="132">
        <v>3.1599999999999998E-4</v>
      </c>
      <c r="H11" s="132">
        <v>5.8E-5</v>
      </c>
      <c r="I11" s="132">
        <v>6.1899999999999998E-4</v>
      </c>
      <c r="J11" s="132">
        <v>1.158361</v>
      </c>
      <c r="K11" s="132">
        <v>9.6020999999999995E-2</v>
      </c>
      <c r="L11" s="132">
        <v>1.4170000000000001E-3</v>
      </c>
      <c r="M11" s="132">
        <v>4.7600000000000002E-4</v>
      </c>
      <c r="N11" s="132">
        <v>4.8200000000000001E-4</v>
      </c>
      <c r="O11" s="132">
        <v>9.4200000000000002E-4</v>
      </c>
      <c r="P11" s="132">
        <v>5.7000000000000003E-5</v>
      </c>
      <c r="Q11" s="132">
        <v>2.5000000000000001E-5</v>
      </c>
      <c r="R11" s="132">
        <v>1.0000000000000001E-5</v>
      </c>
      <c r="S11" s="132">
        <v>3.0000000000000001E-6</v>
      </c>
      <c r="T11" s="132">
        <v>2.04E-4</v>
      </c>
      <c r="U11" s="132">
        <v>2.362E-3</v>
      </c>
      <c r="V11" s="132">
        <v>3.4489999999999998E-3</v>
      </c>
      <c r="W11" s="132">
        <v>2.1166000000000001E-2</v>
      </c>
      <c r="X11" s="132">
        <v>2.029E-3</v>
      </c>
      <c r="Y11" s="132">
        <v>1.469E-3</v>
      </c>
      <c r="Z11" s="132">
        <v>1.1476E-2</v>
      </c>
      <c r="AA11" s="132">
        <v>8.6569999999999998E-3</v>
      </c>
      <c r="AB11" s="132">
        <v>2.48E-3</v>
      </c>
      <c r="AC11" s="132">
        <v>1.4489999999999999E-2</v>
      </c>
      <c r="AD11" s="132">
        <v>5.8529999999999997E-3</v>
      </c>
      <c r="AE11" s="132">
        <v>5.62E-4</v>
      </c>
      <c r="AF11" s="132">
        <v>3.01E-4</v>
      </c>
      <c r="AG11" s="132">
        <v>6.0999999999999999E-5</v>
      </c>
      <c r="AH11" s="132">
        <v>1.1119999999999999E-3</v>
      </c>
      <c r="AI11" s="132">
        <v>1.7464E-2</v>
      </c>
      <c r="AJ11" s="132">
        <v>8.0000000000000007E-5</v>
      </c>
      <c r="AK11" s="132">
        <v>4.46E-4</v>
      </c>
      <c r="AL11" s="133">
        <v>2.2769999999999999E-3</v>
      </c>
    </row>
    <row r="12" spans="1:38">
      <c r="A12" s="66">
        <v>21</v>
      </c>
      <c r="B12" s="25" t="s">
        <v>8</v>
      </c>
      <c r="C12" s="131">
        <v>3.9999999999999998E-6</v>
      </c>
      <c r="D12" s="132">
        <v>3.0000000000000001E-6</v>
      </c>
      <c r="E12" s="132">
        <v>0</v>
      </c>
      <c r="F12" s="132">
        <v>3.117E-3</v>
      </c>
      <c r="G12" s="132">
        <v>3.0000000000000001E-6</v>
      </c>
      <c r="H12" s="132">
        <v>1.2E-5</v>
      </c>
      <c r="I12" s="132">
        <v>3.1000000000000001E-5</v>
      </c>
      <c r="J12" s="132">
        <v>3.5199999999999999E-4</v>
      </c>
      <c r="K12" s="132">
        <v>1.019604</v>
      </c>
      <c r="L12" s="132">
        <v>6.4999999999999994E-5</v>
      </c>
      <c r="M12" s="132">
        <v>1.02E-4</v>
      </c>
      <c r="N12" s="132">
        <v>7.9999999999999996E-6</v>
      </c>
      <c r="O12" s="132">
        <v>2.0000000000000001E-4</v>
      </c>
      <c r="P12" s="132">
        <v>1.5E-5</v>
      </c>
      <c r="Q12" s="132">
        <v>5.0000000000000004E-6</v>
      </c>
      <c r="R12" s="132">
        <v>3.0000000000000001E-6</v>
      </c>
      <c r="S12" s="132">
        <v>9.9999999999999995E-7</v>
      </c>
      <c r="T12" s="132">
        <v>7.8999999999999996E-5</v>
      </c>
      <c r="U12" s="132">
        <v>8.9999999999999998E-4</v>
      </c>
      <c r="V12" s="132">
        <v>5.4100000000000003E-4</v>
      </c>
      <c r="W12" s="132">
        <v>5.2180000000000004E-3</v>
      </c>
      <c r="X12" s="132">
        <v>5.4299999999999997E-4</v>
      </c>
      <c r="Y12" s="132">
        <v>9.0000000000000006E-5</v>
      </c>
      <c r="Z12" s="132">
        <v>4.8060000000000004E-3</v>
      </c>
      <c r="AA12" s="132">
        <v>3.441E-3</v>
      </c>
      <c r="AB12" s="132">
        <v>6.4999999999999997E-4</v>
      </c>
      <c r="AC12" s="132">
        <v>1.1429E-2</v>
      </c>
      <c r="AD12" s="132">
        <v>1.0219999999999999E-3</v>
      </c>
      <c r="AE12" s="132">
        <v>9.7999999999999997E-5</v>
      </c>
      <c r="AF12" s="132">
        <v>1.7E-5</v>
      </c>
      <c r="AG12" s="132">
        <v>3.8000000000000002E-5</v>
      </c>
      <c r="AH12" s="132">
        <v>2.1000000000000001E-4</v>
      </c>
      <c r="AI12" s="132">
        <v>3.8579999999999999E-3</v>
      </c>
      <c r="AJ12" s="132">
        <v>2.1999999999999999E-5</v>
      </c>
      <c r="AK12" s="132">
        <v>8.3999999999999995E-5</v>
      </c>
      <c r="AL12" s="133">
        <v>3.9800000000000002E-4</v>
      </c>
    </row>
    <row r="13" spans="1:38">
      <c r="A13" s="67">
        <v>25</v>
      </c>
      <c r="B13" s="26" t="s">
        <v>9</v>
      </c>
      <c r="C13" s="134">
        <v>5.1999999999999997E-5</v>
      </c>
      <c r="D13" s="135">
        <v>2.5300000000000002E-4</v>
      </c>
      <c r="E13" s="135">
        <v>5.0000000000000004E-6</v>
      </c>
      <c r="F13" s="135">
        <v>7.8200000000000003E-4</v>
      </c>
      <c r="G13" s="135">
        <v>1.6200000000000001E-4</v>
      </c>
      <c r="H13" s="135">
        <v>2.03E-4</v>
      </c>
      <c r="I13" s="135">
        <v>2.7360000000000002E-3</v>
      </c>
      <c r="J13" s="135">
        <v>5.8250000000000003E-3</v>
      </c>
      <c r="K13" s="135">
        <v>1.0743000000000001E-2</v>
      </c>
      <c r="L13" s="135">
        <v>1.0285550000000001</v>
      </c>
      <c r="M13" s="135">
        <v>9.7900000000000001E-3</v>
      </c>
      <c r="N13" s="135">
        <v>2.2430000000000002E-3</v>
      </c>
      <c r="O13" s="135">
        <v>2.4390000000000002E-3</v>
      </c>
      <c r="P13" s="135">
        <v>6.3699999999999998E-4</v>
      </c>
      <c r="Q13" s="135">
        <v>4.8999999999999998E-5</v>
      </c>
      <c r="R13" s="135">
        <v>2.1999999999999999E-5</v>
      </c>
      <c r="S13" s="135">
        <v>5.0000000000000004E-6</v>
      </c>
      <c r="T13" s="135">
        <v>3.8900000000000002E-4</v>
      </c>
      <c r="U13" s="135">
        <v>5.0039999999999998E-3</v>
      </c>
      <c r="V13" s="135">
        <v>7.0530000000000002E-3</v>
      </c>
      <c r="W13" s="135">
        <v>5.9700999999999997E-2</v>
      </c>
      <c r="X13" s="135">
        <v>1.2520000000000001E-3</v>
      </c>
      <c r="Y13" s="135">
        <v>2.0530000000000001E-3</v>
      </c>
      <c r="Z13" s="135">
        <v>1.4625000000000001E-2</v>
      </c>
      <c r="AA13" s="135">
        <v>1.1198E-2</v>
      </c>
      <c r="AB13" s="135">
        <v>3.2569999999999999E-3</v>
      </c>
      <c r="AC13" s="135">
        <v>3.5406E-2</v>
      </c>
      <c r="AD13" s="135">
        <v>7.5259999999999997E-3</v>
      </c>
      <c r="AE13" s="135">
        <v>1.474E-3</v>
      </c>
      <c r="AF13" s="135">
        <v>5.7399999999999997E-4</v>
      </c>
      <c r="AG13" s="135">
        <v>1.3300000000000001E-4</v>
      </c>
      <c r="AH13" s="135">
        <v>1.3370000000000001E-3</v>
      </c>
      <c r="AI13" s="135">
        <v>2.9311E-2</v>
      </c>
      <c r="AJ13" s="135">
        <v>1.0900000000000001E-4</v>
      </c>
      <c r="AK13" s="135">
        <v>1.2390000000000001E-3</v>
      </c>
      <c r="AL13" s="136">
        <v>5.9760000000000004E-3</v>
      </c>
    </row>
    <row r="14" spans="1:38">
      <c r="A14" s="66">
        <v>26</v>
      </c>
      <c r="B14" s="25" t="s">
        <v>10</v>
      </c>
      <c r="C14" s="131">
        <v>1.9000000000000001E-5</v>
      </c>
      <c r="D14" s="132">
        <v>1.4E-5</v>
      </c>
      <c r="E14" s="132">
        <v>9.9999999999999995E-7</v>
      </c>
      <c r="F14" s="132">
        <v>9.9400000000000009E-4</v>
      </c>
      <c r="G14" s="132">
        <v>1.0000000000000001E-5</v>
      </c>
      <c r="H14" s="132">
        <v>5.0000000000000002E-5</v>
      </c>
      <c r="I14" s="132">
        <v>1.4100000000000001E-4</v>
      </c>
      <c r="J14" s="132">
        <v>1.9689999999999998E-3</v>
      </c>
      <c r="K14" s="132">
        <v>2.4257000000000001E-2</v>
      </c>
      <c r="L14" s="132">
        <v>2.9150000000000001E-3</v>
      </c>
      <c r="M14" s="132">
        <v>1.6447780000000001</v>
      </c>
      <c r="N14" s="132">
        <v>6.3100000000000005E-4</v>
      </c>
      <c r="O14" s="132">
        <v>2.2900000000000001E-4</v>
      </c>
      <c r="P14" s="132">
        <v>4.1E-5</v>
      </c>
      <c r="Q14" s="132">
        <v>1.5E-5</v>
      </c>
      <c r="R14" s="132">
        <v>7.9999999999999996E-6</v>
      </c>
      <c r="S14" s="132">
        <v>1.9999999999999999E-6</v>
      </c>
      <c r="T14" s="132">
        <v>1.45E-4</v>
      </c>
      <c r="U14" s="132">
        <v>4.7130000000000002E-3</v>
      </c>
      <c r="V14" s="132">
        <v>5.8250000000000003E-3</v>
      </c>
      <c r="W14" s="132">
        <v>2.6945E-2</v>
      </c>
      <c r="X14" s="132">
        <v>1.0579999999999999E-3</v>
      </c>
      <c r="Y14" s="132">
        <v>5.5099999999999995E-4</v>
      </c>
      <c r="Z14" s="132">
        <v>7.273E-3</v>
      </c>
      <c r="AA14" s="132">
        <v>6.3709999999999999E-3</v>
      </c>
      <c r="AB14" s="132">
        <v>1.7769999999999999E-3</v>
      </c>
      <c r="AC14" s="132">
        <v>1.4942E-2</v>
      </c>
      <c r="AD14" s="132">
        <v>3.6700000000000001E-3</v>
      </c>
      <c r="AE14" s="132">
        <v>8.2299999999999995E-4</v>
      </c>
      <c r="AF14" s="132">
        <v>5.7000000000000003E-5</v>
      </c>
      <c r="AG14" s="132">
        <v>6.2000000000000003E-5</v>
      </c>
      <c r="AH14" s="132">
        <v>1.635E-3</v>
      </c>
      <c r="AI14" s="132">
        <v>9.9369999999999997E-3</v>
      </c>
      <c r="AJ14" s="132">
        <v>8.5000000000000006E-5</v>
      </c>
      <c r="AK14" s="132">
        <v>2.9500000000000001E-4</v>
      </c>
      <c r="AL14" s="133">
        <v>3.3370000000000001E-3</v>
      </c>
    </row>
    <row r="15" spans="1:38">
      <c r="A15" s="66">
        <v>27</v>
      </c>
      <c r="B15" s="25" t="s">
        <v>11</v>
      </c>
      <c r="C15" s="131">
        <v>1.8E-5</v>
      </c>
      <c r="D15" s="132">
        <v>1.4E-5</v>
      </c>
      <c r="E15" s="132">
        <v>9.9999999999999995E-7</v>
      </c>
      <c r="F15" s="132">
        <v>2.65E-3</v>
      </c>
      <c r="G15" s="132">
        <v>7.9999999999999996E-6</v>
      </c>
      <c r="H15" s="132">
        <v>3.4999999999999997E-5</v>
      </c>
      <c r="I15" s="132">
        <v>1.4899999999999999E-4</v>
      </c>
      <c r="J15" s="132">
        <v>1.3979999999999999E-3</v>
      </c>
      <c r="K15" s="132">
        <v>2.4069999999999999E-3</v>
      </c>
      <c r="L15" s="132">
        <v>5.2999999999999998E-4</v>
      </c>
      <c r="M15" s="132">
        <v>5.8299999999999997E-4</v>
      </c>
      <c r="N15" s="132">
        <v>1.01749</v>
      </c>
      <c r="O15" s="132">
        <v>2.14E-4</v>
      </c>
      <c r="P15" s="132">
        <v>2.9E-5</v>
      </c>
      <c r="Q15" s="132">
        <v>1.5999999999999999E-5</v>
      </c>
      <c r="R15" s="132">
        <v>6.0000000000000002E-6</v>
      </c>
      <c r="S15" s="132">
        <v>1.9999999999999999E-6</v>
      </c>
      <c r="T15" s="132">
        <v>1.6200000000000001E-4</v>
      </c>
      <c r="U15" s="132">
        <v>5.2979999999999998E-3</v>
      </c>
      <c r="V15" s="132">
        <v>3.3059999999999999E-3</v>
      </c>
      <c r="W15" s="132">
        <v>2.3299E-2</v>
      </c>
      <c r="X15" s="132">
        <v>7.54E-4</v>
      </c>
      <c r="Y15" s="132">
        <v>2.8400000000000002E-4</v>
      </c>
      <c r="Z15" s="132">
        <v>6.7990000000000004E-3</v>
      </c>
      <c r="AA15" s="132">
        <v>6.2599999999999999E-3</v>
      </c>
      <c r="AB15" s="132">
        <v>1.1050000000000001E-3</v>
      </c>
      <c r="AC15" s="132">
        <v>2.3976999999999998E-2</v>
      </c>
      <c r="AD15" s="132">
        <v>2.7680000000000001E-3</v>
      </c>
      <c r="AE15" s="132">
        <v>8.6700000000000004E-4</v>
      </c>
      <c r="AF15" s="132">
        <v>3.1000000000000001E-5</v>
      </c>
      <c r="AG15" s="132">
        <v>8.6000000000000003E-5</v>
      </c>
      <c r="AH15" s="132">
        <v>4.3399999999999998E-4</v>
      </c>
      <c r="AI15" s="132">
        <v>7.6189999999999999E-3</v>
      </c>
      <c r="AJ15" s="132">
        <v>5.3999999999999998E-5</v>
      </c>
      <c r="AK15" s="132">
        <v>2.5599999999999999E-4</v>
      </c>
      <c r="AL15" s="133">
        <v>3.516E-3</v>
      </c>
    </row>
    <row r="16" spans="1:38">
      <c r="A16" s="66">
        <v>28</v>
      </c>
      <c r="B16" s="25" t="s">
        <v>12</v>
      </c>
      <c r="C16" s="131">
        <v>1.9000000000000001E-5</v>
      </c>
      <c r="D16" s="132">
        <v>4.1E-5</v>
      </c>
      <c r="E16" s="132">
        <v>9.9999999999999995E-7</v>
      </c>
      <c r="F16" s="132">
        <v>2.61E-4</v>
      </c>
      <c r="G16" s="132">
        <v>1.2999999999999999E-5</v>
      </c>
      <c r="H16" s="132">
        <v>1.4100000000000001E-4</v>
      </c>
      <c r="I16" s="132">
        <v>4.3600000000000003E-4</v>
      </c>
      <c r="J16" s="132">
        <v>4.3270000000000001E-3</v>
      </c>
      <c r="K16" s="132">
        <v>7.1029999999999999E-3</v>
      </c>
      <c r="L16" s="132">
        <v>2.408E-3</v>
      </c>
      <c r="M16" s="132">
        <v>0.32985599999999998</v>
      </c>
      <c r="N16" s="132">
        <v>1.1538E-2</v>
      </c>
      <c r="O16" s="132">
        <v>1.0160709999999999</v>
      </c>
      <c r="P16" s="132">
        <v>3.6099999999999999E-4</v>
      </c>
      <c r="Q16" s="132">
        <v>1.5799999999999999E-4</v>
      </c>
      <c r="R16" s="132">
        <v>4.6999999999999997E-5</v>
      </c>
      <c r="S16" s="132">
        <v>6.9999999999999999E-6</v>
      </c>
      <c r="T16" s="132">
        <v>2.5500000000000002E-4</v>
      </c>
      <c r="U16" s="132">
        <v>2.8600000000000001E-3</v>
      </c>
      <c r="V16" s="132">
        <v>5.0379999999999999E-3</v>
      </c>
      <c r="W16" s="132">
        <v>2.0046000000000001E-2</v>
      </c>
      <c r="X16" s="132">
        <v>1.0430000000000001E-3</v>
      </c>
      <c r="Y16" s="132">
        <v>3.8200000000000002E-4</v>
      </c>
      <c r="Z16" s="132">
        <v>2.2356000000000001E-2</v>
      </c>
      <c r="AA16" s="132">
        <v>1.2808999999999999E-2</v>
      </c>
      <c r="AB16" s="132">
        <v>5.0419999999999996E-3</v>
      </c>
      <c r="AC16" s="132">
        <v>2.1589000000000001E-2</v>
      </c>
      <c r="AD16" s="132">
        <v>6.6499999999999997E-3</v>
      </c>
      <c r="AE16" s="132">
        <v>1.2880000000000001E-3</v>
      </c>
      <c r="AF16" s="132">
        <v>4.46E-4</v>
      </c>
      <c r="AG16" s="132">
        <v>8.8999999999999995E-5</v>
      </c>
      <c r="AH16" s="132">
        <v>1.42E-3</v>
      </c>
      <c r="AI16" s="132">
        <v>1.9879000000000001E-2</v>
      </c>
      <c r="AJ16" s="132">
        <v>8.7000000000000001E-5</v>
      </c>
      <c r="AK16" s="132">
        <v>5.8399999999999999E-4</v>
      </c>
      <c r="AL16" s="133">
        <v>5.2249999999999996E-3</v>
      </c>
    </row>
    <row r="17" spans="1:38">
      <c r="A17" s="66">
        <v>29</v>
      </c>
      <c r="B17" s="25" t="s">
        <v>13</v>
      </c>
      <c r="C17" s="131">
        <v>3.3000000000000003E-5</v>
      </c>
      <c r="D17" s="132">
        <v>6.0000000000000002E-5</v>
      </c>
      <c r="E17" s="132">
        <v>1.9999999999999999E-6</v>
      </c>
      <c r="F17" s="132">
        <v>7.7999999999999999E-5</v>
      </c>
      <c r="G17" s="132">
        <v>1.9000000000000001E-5</v>
      </c>
      <c r="H17" s="132">
        <v>1.44E-4</v>
      </c>
      <c r="I17" s="132">
        <v>6.3900000000000003E-4</v>
      </c>
      <c r="J17" s="132">
        <v>5.28E-3</v>
      </c>
      <c r="K17" s="132">
        <v>2.545E-3</v>
      </c>
      <c r="L17" s="132">
        <v>5.8430000000000001E-3</v>
      </c>
      <c r="M17" s="132">
        <v>6.4614000000000005E-2</v>
      </c>
      <c r="N17" s="132">
        <v>5.1419999999999999E-3</v>
      </c>
      <c r="O17" s="132">
        <v>5.9480000000000002E-3</v>
      </c>
      <c r="P17" s="132">
        <v>1.0221290000000001</v>
      </c>
      <c r="Q17" s="132">
        <v>9.2379999999999997E-3</v>
      </c>
      <c r="R17" s="132">
        <v>1.377E-3</v>
      </c>
      <c r="S17" s="132">
        <v>5.0000000000000002E-5</v>
      </c>
      <c r="T17" s="132">
        <v>2.7999999999999998E-4</v>
      </c>
      <c r="U17" s="132">
        <v>1.2297000000000001E-2</v>
      </c>
      <c r="V17" s="132">
        <v>1.828E-3</v>
      </c>
      <c r="W17" s="132">
        <v>1.1768000000000001E-2</v>
      </c>
      <c r="X17" s="132">
        <v>7.6099999999999996E-4</v>
      </c>
      <c r="Y17" s="132">
        <v>3.4200000000000002E-4</v>
      </c>
      <c r="Z17" s="132">
        <v>2.3730000000000001E-2</v>
      </c>
      <c r="AA17" s="132">
        <v>6.9979999999999999E-3</v>
      </c>
      <c r="AB17" s="132">
        <v>3.2360000000000002E-3</v>
      </c>
      <c r="AC17" s="132">
        <v>1.7153999999999999E-2</v>
      </c>
      <c r="AD17" s="132">
        <v>6.7730000000000004E-3</v>
      </c>
      <c r="AE17" s="132">
        <v>1.338E-3</v>
      </c>
      <c r="AF17" s="132">
        <v>3.48E-4</v>
      </c>
      <c r="AG17" s="132">
        <v>7.4999999999999993E-5</v>
      </c>
      <c r="AH17" s="132">
        <v>1.7030000000000001E-3</v>
      </c>
      <c r="AI17" s="132">
        <v>2.4811E-2</v>
      </c>
      <c r="AJ17" s="132">
        <v>1.73E-4</v>
      </c>
      <c r="AK17" s="132">
        <v>1.691E-3</v>
      </c>
      <c r="AL17" s="133">
        <v>5.4260000000000003E-3</v>
      </c>
    </row>
    <row r="18" spans="1:38">
      <c r="A18" s="67">
        <v>32</v>
      </c>
      <c r="B18" s="26" t="s">
        <v>16</v>
      </c>
      <c r="C18" s="134">
        <v>3.1999999999999999E-5</v>
      </c>
      <c r="D18" s="135">
        <v>6.0000000000000002E-5</v>
      </c>
      <c r="E18" s="135">
        <v>1.9999999999999999E-6</v>
      </c>
      <c r="F18" s="135">
        <v>7.7000000000000001E-5</v>
      </c>
      <c r="G18" s="135">
        <v>1.7E-5</v>
      </c>
      <c r="H18" s="135">
        <v>5.4600000000000004E-4</v>
      </c>
      <c r="I18" s="135">
        <v>6.4499999999999996E-4</v>
      </c>
      <c r="J18" s="135">
        <v>6.9179999999999997E-3</v>
      </c>
      <c r="K18" s="135">
        <v>2.3509999999999998E-3</v>
      </c>
      <c r="L18" s="135">
        <v>1.1795E-2</v>
      </c>
      <c r="M18" s="135">
        <v>2.735E-3</v>
      </c>
      <c r="N18" s="135">
        <v>8.6370000000000006E-3</v>
      </c>
      <c r="O18" s="135">
        <v>3.9490000000000003E-3</v>
      </c>
      <c r="P18" s="135">
        <v>8.2600000000000002E-4</v>
      </c>
      <c r="Q18" s="135">
        <v>1.0273870000000001</v>
      </c>
      <c r="R18" s="135">
        <v>1.402E-3</v>
      </c>
      <c r="S18" s="135">
        <v>1.2E-5</v>
      </c>
      <c r="T18" s="135">
        <v>3.1399999999999999E-4</v>
      </c>
      <c r="U18" s="135">
        <v>9.8429999999999993E-3</v>
      </c>
      <c r="V18" s="135">
        <v>2.1489999999999999E-3</v>
      </c>
      <c r="W18" s="135">
        <v>2.4597999999999998E-2</v>
      </c>
      <c r="X18" s="135">
        <v>1.307E-3</v>
      </c>
      <c r="Y18" s="135">
        <v>8.2399999999999997E-4</v>
      </c>
      <c r="Z18" s="135">
        <v>1.9753E-2</v>
      </c>
      <c r="AA18" s="135">
        <v>5.9899999999999997E-3</v>
      </c>
      <c r="AB18" s="135">
        <v>2.0939999999999999E-3</v>
      </c>
      <c r="AC18" s="135">
        <v>1.3769999999999999E-2</v>
      </c>
      <c r="AD18" s="135">
        <v>8.5360000000000002E-3</v>
      </c>
      <c r="AE18" s="135">
        <v>2.5099999999999998E-4</v>
      </c>
      <c r="AF18" s="135">
        <v>7.6099999999999996E-4</v>
      </c>
      <c r="AG18" s="135">
        <v>5.5000000000000002E-5</v>
      </c>
      <c r="AH18" s="135">
        <v>9.8200000000000002E-4</v>
      </c>
      <c r="AI18" s="135">
        <v>3.1126000000000001E-2</v>
      </c>
      <c r="AJ18" s="135">
        <v>2.0599999999999999E-4</v>
      </c>
      <c r="AK18" s="135">
        <v>8.6200000000000003E-4</v>
      </c>
      <c r="AL18" s="136">
        <v>1.016E-3</v>
      </c>
    </row>
    <row r="19" spans="1:38">
      <c r="A19" s="66">
        <v>33</v>
      </c>
      <c r="B19" s="25" t="s">
        <v>14</v>
      </c>
      <c r="C19" s="131">
        <v>3.6000000000000001E-5</v>
      </c>
      <c r="D19" s="132">
        <v>9.2999999999999997E-5</v>
      </c>
      <c r="E19" s="132">
        <v>1.9999999999999999E-6</v>
      </c>
      <c r="F19" s="132">
        <v>7.7000000000000001E-5</v>
      </c>
      <c r="G19" s="132">
        <v>1.5999999999999999E-5</v>
      </c>
      <c r="H19" s="132">
        <v>2.1800000000000001E-4</v>
      </c>
      <c r="I19" s="132">
        <v>1.003E-3</v>
      </c>
      <c r="J19" s="132">
        <v>4.3550000000000004E-3</v>
      </c>
      <c r="K19" s="132">
        <v>2.1970000000000002E-3</v>
      </c>
      <c r="L19" s="132">
        <v>3.1939999999999998E-3</v>
      </c>
      <c r="M19" s="132">
        <v>5.5726999999999999E-2</v>
      </c>
      <c r="N19" s="132">
        <v>1.0008E-2</v>
      </c>
      <c r="O19" s="132">
        <v>8.4620000000000008E-3</v>
      </c>
      <c r="P19" s="132">
        <v>1.459E-3</v>
      </c>
      <c r="Q19" s="132">
        <v>1.5032E-2</v>
      </c>
      <c r="R19" s="132">
        <v>1.008567</v>
      </c>
      <c r="S19" s="132">
        <v>6.0000000000000002E-6</v>
      </c>
      <c r="T19" s="132">
        <v>2.8400000000000002E-4</v>
      </c>
      <c r="U19" s="132">
        <v>1.5351E-2</v>
      </c>
      <c r="V19" s="132">
        <v>2.248E-3</v>
      </c>
      <c r="W19" s="132">
        <v>8.3289999999999996E-3</v>
      </c>
      <c r="X19" s="132">
        <v>8.6799999999999996E-4</v>
      </c>
      <c r="Y19" s="132">
        <v>4.1599999999999997E-4</v>
      </c>
      <c r="Z19" s="132">
        <v>2.4039999999999999E-2</v>
      </c>
      <c r="AA19" s="132">
        <v>5.5180000000000003E-3</v>
      </c>
      <c r="AB19" s="132">
        <v>2.4629999999999999E-3</v>
      </c>
      <c r="AC19" s="132">
        <v>1.4382000000000001E-2</v>
      </c>
      <c r="AD19" s="132">
        <v>1.2393E-2</v>
      </c>
      <c r="AE19" s="132">
        <v>9.4600000000000001E-4</v>
      </c>
      <c r="AF19" s="132">
        <v>6.4700000000000001E-4</v>
      </c>
      <c r="AG19" s="132">
        <v>6.7000000000000002E-5</v>
      </c>
      <c r="AH19" s="132">
        <v>7.7999999999999999E-4</v>
      </c>
      <c r="AI19" s="132">
        <v>2.7045E-2</v>
      </c>
      <c r="AJ19" s="132">
        <v>9.2E-5</v>
      </c>
      <c r="AK19" s="132">
        <v>1.1410000000000001E-3</v>
      </c>
      <c r="AL19" s="133">
        <v>3.836E-3</v>
      </c>
    </row>
    <row r="20" spans="1:38">
      <c r="A20" s="66">
        <v>34</v>
      </c>
      <c r="B20" s="25" t="s">
        <v>15</v>
      </c>
      <c r="C20" s="131">
        <v>2.9E-5</v>
      </c>
      <c r="D20" s="132">
        <v>7.2000000000000002E-5</v>
      </c>
      <c r="E20" s="132">
        <v>1.9999999999999999E-6</v>
      </c>
      <c r="F20" s="132">
        <v>5.8E-5</v>
      </c>
      <c r="G20" s="132">
        <v>1.5999999999999999E-5</v>
      </c>
      <c r="H20" s="132">
        <v>1.3300000000000001E-4</v>
      </c>
      <c r="I20" s="132">
        <v>7.7200000000000001E-4</v>
      </c>
      <c r="J20" s="132">
        <v>6.79E-3</v>
      </c>
      <c r="K20" s="132">
        <v>1.5839999999999999E-3</v>
      </c>
      <c r="L20" s="132">
        <v>3.0890000000000002E-3</v>
      </c>
      <c r="M20" s="132">
        <v>2.7754000000000001E-2</v>
      </c>
      <c r="N20" s="132">
        <v>1.01E-2</v>
      </c>
      <c r="O20" s="132">
        <v>7.273E-3</v>
      </c>
      <c r="P20" s="132">
        <v>1.304E-3</v>
      </c>
      <c r="Q20" s="132">
        <v>3.1097E-2</v>
      </c>
      <c r="R20" s="132">
        <v>1.372E-3</v>
      </c>
      <c r="S20" s="132">
        <v>1.0019880000000001</v>
      </c>
      <c r="T20" s="132">
        <v>1.8100000000000001E-4</v>
      </c>
      <c r="U20" s="132">
        <v>1.2534E-2</v>
      </c>
      <c r="V20" s="132">
        <v>8.6799999999999996E-4</v>
      </c>
      <c r="W20" s="132">
        <v>6.5300000000000002E-3</v>
      </c>
      <c r="X20" s="132">
        <v>3.6900000000000002E-4</v>
      </c>
      <c r="Y20" s="132">
        <v>2.2000000000000001E-4</v>
      </c>
      <c r="Z20" s="132">
        <v>2.0337999999999998E-2</v>
      </c>
      <c r="AA20" s="132">
        <v>4.9899999999999996E-3</v>
      </c>
      <c r="AB20" s="132">
        <v>3.5209999999999998E-3</v>
      </c>
      <c r="AC20" s="132">
        <v>9.7470000000000005E-3</v>
      </c>
      <c r="AD20" s="132">
        <v>9.946E-3</v>
      </c>
      <c r="AE20" s="132">
        <v>5.0900000000000001E-4</v>
      </c>
      <c r="AF20" s="132">
        <v>2.92E-4</v>
      </c>
      <c r="AG20" s="132">
        <v>4.6E-5</v>
      </c>
      <c r="AH20" s="132">
        <v>2.4600000000000002E-4</v>
      </c>
      <c r="AI20" s="132">
        <v>1.6997999999999999E-2</v>
      </c>
      <c r="AJ20" s="132">
        <v>1.83E-4</v>
      </c>
      <c r="AK20" s="132">
        <v>5.2400000000000005E-4</v>
      </c>
      <c r="AL20" s="133">
        <v>2.065E-3</v>
      </c>
    </row>
    <row r="21" spans="1:38">
      <c r="A21" s="66">
        <v>35</v>
      </c>
      <c r="B21" s="25" t="s">
        <v>17</v>
      </c>
      <c r="C21" s="131">
        <v>2.6999999999999999E-5</v>
      </c>
      <c r="D21" s="132">
        <v>6.2000000000000003E-5</v>
      </c>
      <c r="E21" s="132">
        <v>1.9999999999999999E-6</v>
      </c>
      <c r="F21" s="132">
        <v>1.1400000000000001E-4</v>
      </c>
      <c r="G21" s="132">
        <v>1.5999999999999999E-5</v>
      </c>
      <c r="H21" s="132">
        <v>2.8299999999999999E-4</v>
      </c>
      <c r="I21" s="132">
        <v>6.5399999999999996E-4</v>
      </c>
      <c r="J21" s="132">
        <v>6.0010000000000003E-3</v>
      </c>
      <c r="K21" s="132">
        <v>3.6150000000000002E-3</v>
      </c>
      <c r="L21" s="132">
        <v>3.3310000000000002E-3</v>
      </c>
      <c r="M21" s="132">
        <v>0.132076</v>
      </c>
      <c r="N21" s="132">
        <v>4.4099999999999999E-3</v>
      </c>
      <c r="O21" s="132">
        <v>5.3730000000000002E-3</v>
      </c>
      <c r="P21" s="132">
        <v>2.0079999999999998E-3</v>
      </c>
      <c r="Q21" s="132">
        <v>9.859999999999999E-4</v>
      </c>
      <c r="R21" s="132">
        <v>1.949E-3</v>
      </c>
      <c r="S21" s="132">
        <v>6.4000000000000005E-4</v>
      </c>
      <c r="T21" s="132">
        <v>1.134695</v>
      </c>
      <c r="U21" s="132">
        <v>1.0314E-2</v>
      </c>
      <c r="V21" s="132">
        <v>1.4989999999999999E-3</v>
      </c>
      <c r="W21" s="132">
        <v>1.2156E-2</v>
      </c>
      <c r="X21" s="132">
        <v>6.87E-4</v>
      </c>
      <c r="Y21" s="132">
        <v>4.84E-4</v>
      </c>
      <c r="Z21" s="132">
        <v>1.9925999999999999E-2</v>
      </c>
      <c r="AA21" s="132">
        <v>6.6829999999999997E-3</v>
      </c>
      <c r="AB21" s="132">
        <v>1.9170000000000001E-3</v>
      </c>
      <c r="AC21" s="132">
        <v>1.4024999999999999E-2</v>
      </c>
      <c r="AD21" s="132">
        <v>4.4380000000000001E-3</v>
      </c>
      <c r="AE21" s="132">
        <v>1.2899999999999999E-3</v>
      </c>
      <c r="AF21" s="132">
        <v>2.0599999999999999E-4</v>
      </c>
      <c r="AG21" s="132">
        <v>6.2000000000000003E-5</v>
      </c>
      <c r="AH21" s="132">
        <v>6.0300000000000002E-4</v>
      </c>
      <c r="AI21" s="132">
        <v>1.9036000000000001E-2</v>
      </c>
      <c r="AJ21" s="132">
        <v>1.21E-4</v>
      </c>
      <c r="AK21" s="132">
        <v>5.1099999999999995E-4</v>
      </c>
      <c r="AL21" s="133">
        <v>5.2290000000000001E-3</v>
      </c>
    </row>
    <row r="22" spans="1:38">
      <c r="A22" s="66">
        <v>39</v>
      </c>
      <c r="B22" s="25" t="s">
        <v>18</v>
      </c>
      <c r="C22" s="131">
        <v>1.6130000000000001E-3</v>
      </c>
      <c r="D22" s="132">
        <v>3.0200000000000002E-4</v>
      </c>
      <c r="E22" s="132">
        <v>1.1900000000000001E-4</v>
      </c>
      <c r="F22" s="132">
        <v>6.4999999999999994E-5</v>
      </c>
      <c r="G22" s="132">
        <v>3.1700000000000001E-4</v>
      </c>
      <c r="H22" s="132">
        <v>4.4900000000000002E-4</v>
      </c>
      <c r="I22" s="132">
        <v>2.7799999999999999E-3</v>
      </c>
      <c r="J22" s="132">
        <v>4.8068E-2</v>
      </c>
      <c r="K22" s="132">
        <v>8.1469999999999997E-3</v>
      </c>
      <c r="L22" s="132">
        <v>1.4270000000000001E-3</v>
      </c>
      <c r="M22" s="132">
        <v>3.6180000000000001E-3</v>
      </c>
      <c r="N22" s="132">
        <v>6.3199999999999997E-4</v>
      </c>
      <c r="O22" s="132">
        <v>2.0219999999999999E-3</v>
      </c>
      <c r="P22" s="132">
        <v>3.3E-4</v>
      </c>
      <c r="Q22" s="132">
        <v>6.2000000000000003E-5</v>
      </c>
      <c r="R22" s="132">
        <v>2.3E-5</v>
      </c>
      <c r="S22" s="132">
        <v>6.0000000000000002E-6</v>
      </c>
      <c r="T22" s="132">
        <v>5.8100000000000003E-4</v>
      </c>
      <c r="U22" s="132">
        <v>1.040872</v>
      </c>
      <c r="V22" s="132">
        <v>3.235E-3</v>
      </c>
      <c r="W22" s="132">
        <v>2.1621999999999999E-2</v>
      </c>
      <c r="X22" s="132">
        <v>1.593E-3</v>
      </c>
      <c r="Y22" s="132">
        <v>4.6299999999999998E-4</v>
      </c>
      <c r="Z22" s="132">
        <v>2.2848E-2</v>
      </c>
      <c r="AA22" s="132">
        <v>7.1919999999999996E-3</v>
      </c>
      <c r="AB22" s="132">
        <v>4.3020000000000003E-3</v>
      </c>
      <c r="AC22" s="132">
        <v>7.6206999999999997E-2</v>
      </c>
      <c r="AD22" s="132">
        <v>7.0219999999999996E-3</v>
      </c>
      <c r="AE22" s="132">
        <v>8.1599999999999999E-4</v>
      </c>
      <c r="AF22" s="132">
        <v>1.4200000000000001E-4</v>
      </c>
      <c r="AG22" s="132">
        <v>2.5099999999999998E-4</v>
      </c>
      <c r="AH22" s="132">
        <v>1.0499999999999999E-3</v>
      </c>
      <c r="AI22" s="132">
        <v>3.2301999999999997E-2</v>
      </c>
      <c r="AJ22" s="132">
        <v>1.25E-4</v>
      </c>
      <c r="AK22" s="132">
        <v>7.1100000000000004E-4</v>
      </c>
      <c r="AL22" s="133">
        <v>3.307E-3</v>
      </c>
    </row>
    <row r="23" spans="1:38">
      <c r="A23" s="67">
        <v>41</v>
      </c>
      <c r="B23" s="26" t="s">
        <v>19</v>
      </c>
      <c r="C23" s="134">
        <v>9.3700000000000001E-4</v>
      </c>
      <c r="D23" s="135">
        <v>5.5900000000000004E-4</v>
      </c>
      <c r="E23" s="135">
        <v>3.0000000000000001E-6</v>
      </c>
      <c r="F23" s="135">
        <v>1.0900000000000001E-4</v>
      </c>
      <c r="G23" s="135">
        <v>6.8999999999999997E-5</v>
      </c>
      <c r="H23" s="135">
        <v>3.1599999999999998E-4</v>
      </c>
      <c r="I23" s="135">
        <v>5.7780000000000001E-3</v>
      </c>
      <c r="J23" s="135">
        <v>2.673E-3</v>
      </c>
      <c r="K23" s="135">
        <v>7.3829999999999998E-3</v>
      </c>
      <c r="L23" s="135">
        <v>2.5489000000000001E-2</v>
      </c>
      <c r="M23" s="135">
        <v>3.7596999999999998E-2</v>
      </c>
      <c r="N23" s="135">
        <v>2.372E-3</v>
      </c>
      <c r="O23" s="135">
        <v>2.4222E-2</v>
      </c>
      <c r="P23" s="135">
        <v>9.7499999999999996E-4</v>
      </c>
      <c r="Q23" s="135">
        <v>1.3100000000000001E-4</v>
      </c>
      <c r="R23" s="135">
        <v>5.5099999999999995E-4</v>
      </c>
      <c r="S23" s="135">
        <v>1.08E-4</v>
      </c>
      <c r="T23" s="135">
        <v>5.7499999999999999E-4</v>
      </c>
      <c r="U23" s="135">
        <v>5.1349999999999998E-3</v>
      </c>
      <c r="V23" s="135">
        <v>1.001471</v>
      </c>
      <c r="W23" s="135">
        <v>5.9059999999999998E-3</v>
      </c>
      <c r="X23" s="135">
        <v>1.091E-3</v>
      </c>
      <c r="Y23" s="135">
        <v>1.8929999999999999E-3</v>
      </c>
      <c r="Z23" s="135">
        <v>2.4993000000000001E-2</v>
      </c>
      <c r="AA23" s="135">
        <v>1.278E-2</v>
      </c>
      <c r="AB23" s="135">
        <v>4.4720000000000003E-3</v>
      </c>
      <c r="AC23" s="135">
        <v>2.6814999999999999E-2</v>
      </c>
      <c r="AD23" s="135">
        <v>9.9869999999999994E-3</v>
      </c>
      <c r="AE23" s="135">
        <v>2.8470000000000001E-3</v>
      </c>
      <c r="AF23" s="135">
        <v>2.0100000000000001E-4</v>
      </c>
      <c r="AG23" s="135">
        <v>1.2400000000000001E-4</v>
      </c>
      <c r="AH23" s="135">
        <v>1.408E-3</v>
      </c>
      <c r="AI23" s="135">
        <v>5.5747999999999999E-2</v>
      </c>
      <c r="AJ23" s="135">
        <v>2.6699999999999998E-4</v>
      </c>
      <c r="AK23" s="135">
        <v>1.3619999999999999E-3</v>
      </c>
      <c r="AL23" s="136">
        <v>1.1542999999999999E-2</v>
      </c>
    </row>
    <row r="24" spans="1:38">
      <c r="A24" s="66">
        <v>46</v>
      </c>
      <c r="B24" s="25" t="s">
        <v>20</v>
      </c>
      <c r="C24" s="131">
        <v>2.4000000000000001E-5</v>
      </c>
      <c r="D24" s="132">
        <v>5.5999999999999999E-5</v>
      </c>
      <c r="E24" s="132">
        <v>9.9999999999999995E-7</v>
      </c>
      <c r="F24" s="132">
        <v>1.7179999999999999E-3</v>
      </c>
      <c r="G24" s="132">
        <v>1.1E-5</v>
      </c>
      <c r="H24" s="132">
        <v>3.8999999999999999E-5</v>
      </c>
      <c r="I24" s="132">
        <v>6.0599999999999998E-4</v>
      </c>
      <c r="J24" s="132">
        <v>4.8899999999999996E-4</v>
      </c>
      <c r="K24" s="132">
        <v>2.2534999999999999E-2</v>
      </c>
      <c r="L24" s="132">
        <v>3.9100000000000002E-4</v>
      </c>
      <c r="M24" s="132">
        <v>6.3500000000000004E-4</v>
      </c>
      <c r="N24" s="132">
        <v>9.3999999999999994E-5</v>
      </c>
      <c r="O24" s="132">
        <v>4.7199999999999998E-4</v>
      </c>
      <c r="P24" s="132">
        <v>1.01E-4</v>
      </c>
      <c r="Q24" s="132">
        <v>4.3999999999999999E-5</v>
      </c>
      <c r="R24" s="132">
        <v>2.1999999999999999E-5</v>
      </c>
      <c r="S24" s="132">
        <v>6.0000000000000002E-6</v>
      </c>
      <c r="T24" s="132">
        <v>3.6000000000000002E-4</v>
      </c>
      <c r="U24" s="132">
        <v>3.009E-3</v>
      </c>
      <c r="V24" s="132">
        <v>1.3417999999999999E-2</v>
      </c>
      <c r="W24" s="132">
        <v>1.05738</v>
      </c>
      <c r="X24" s="132">
        <v>8.0400000000000003E-4</v>
      </c>
      <c r="Y24" s="132">
        <v>5.607E-3</v>
      </c>
      <c r="Z24" s="132">
        <v>9.3670000000000003E-3</v>
      </c>
      <c r="AA24" s="132">
        <v>1.5996E-2</v>
      </c>
      <c r="AB24" s="132">
        <v>4.431E-3</v>
      </c>
      <c r="AC24" s="132">
        <v>2.2221999999999999E-2</v>
      </c>
      <c r="AD24" s="132">
        <v>9.8379999999999995E-3</v>
      </c>
      <c r="AE24" s="132">
        <v>7.4100000000000001E-4</v>
      </c>
      <c r="AF24" s="132">
        <v>4.2499999999999998E-4</v>
      </c>
      <c r="AG24" s="132">
        <v>9.3999999999999994E-5</v>
      </c>
      <c r="AH24" s="132">
        <v>1.1999999999999999E-3</v>
      </c>
      <c r="AI24" s="132">
        <v>3.2479000000000001E-2</v>
      </c>
      <c r="AJ24" s="132">
        <v>1.22E-4</v>
      </c>
      <c r="AK24" s="132">
        <v>2.7799999999999998E-4</v>
      </c>
      <c r="AL24" s="133">
        <v>3.0040000000000002E-3</v>
      </c>
    </row>
    <row r="25" spans="1:38">
      <c r="A25" s="66">
        <v>47</v>
      </c>
      <c r="B25" s="25" t="s">
        <v>58</v>
      </c>
      <c r="C25" s="131">
        <v>7.6000000000000004E-5</v>
      </c>
      <c r="D25" s="132">
        <v>8.2999999999999998E-5</v>
      </c>
      <c r="E25" s="132">
        <v>3.0000000000000001E-6</v>
      </c>
      <c r="F25" s="132">
        <v>7.4999999999999993E-5</v>
      </c>
      <c r="G25" s="132">
        <v>3.4E-5</v>
      </c>
      <c r="H25" s="132">
        <v>1.63E-4</v>
      </c>
      <c r="I25" s="132">
        <v>8.8599999999999996E-4</v>
      </c>
      <c r="J25" s="132">
        <v>4.6080000000000001E-3</v>
      </c>
      <c r="K25" s="132">
        <v>6.5040000000000002E-3</v>
      </c>
      <c r="L25" s="132">
        <v>3.248E-3</v>
      </c>
      <c r="M25" s="132">
        <v>1.6379999999999999E-3</v>
      </c>
      <c r="N25" s="132">
        <v>1.7899999999999999E-4</v>
      </c>
      <c r="O25" s="132">
        <v>1.0939999999999999E-3</v>
      </c>
      <c r="P25" s="132">
        <v>1.722E-3</v>
      </c>
      <c r="Q25" s="132">
        <v>1.37E-4</v>
      </c>
      <c r="R25" s="132">
        <v>7.2000000000000002E-5</v>
      </c>
      <c r="S25" s="132">
        <v>1.2999999999999999E-5</v>
      </c>
      <c r="T25" s="132">
        <v>7.9000000000000001E-4</v>
      </c>
      <c r="U25" s="132">
        <v>1.2808999999999999E-2</v>
      </c>
      <c r="V25" s="132">
        <v>3.1137999999999999E-2</v>
      </c>
      <c r="W25" s="132">
        <v>3.2478E-2</v>
      </c>
      <c r="X25" s="132">
        <v>1.003215</v>
      </c>
      <c r="Y25" s="132">
        <v>1.6980000000000001E-3</v>
      </c>
      <c r="Z25" s="132">
        <v>1.1376000000000001E-2</v>
      </c>
      <c r="AA25" s="132">
        <v>2.3585999999999999E-2</v>
      </c>
      <c r="AB25" s="132">
        <v>3.1259999999999999E-3</v>
      </c>
      <c r="AC25" s="132">
        <v>1.6611000000000001E-2</v>
      </c>
      <c r="AD25" s="132">
        <v>3.4896999999999997E-2</v>
      </c>
      <c r="AE25" s="132">
        <v>2.382E-3</v>
      </c>
      <c r="AF25" s="132">
        <v>2.3499999999999999E-4</v>
      </c>
      <c r="AG25" s="132">
        <v>4.0700000000000003E-4</v>
      </c>
      <c r="AH25" s="132">
        <v>9.2309999999999996E-3</v>
      </c>
      <c r="AI25" s="132">
        <v>8.7028999999999995E-2</v>
      </c>
      <c r="AJ25" s="132">
        <v>3.86E-4</v>
      </c>
      <c r="AK25" s="132">
        <v>1.4940000000000001E-3</v>
      </c>
      <c r="AL25" s="133">
        <v>9.6589999999999992E-3</v>
      </c>
    </row>
    <row r="26" spans="1:38">
      <c r="A26" s="66">
        <v>48</v>
      </c>
      <c r="B26" s="25" t="s">
        <v>59</v>
      </c>
      <c r="C26" s="131">
        <v>2.5000000000000001E-5</v>
      </c>
      <c r="D26" s="132">
        <v>7.2000000000000002E-5</v>
      </c>
      <c r="E26" s="132">
        <v>1.9999999999999999E-6</v>
      </c>
      <c r="F26" s="132">
        <v>9.7E-5</v>
      </c>
      <c r="G26" s="132">
        <v>2.5999999999999998E-5</v>
      </c>
      <c r="H26" s="132">
        <v>2.1699999999999999E-4</v>
      </c>
      <c r="I26" s="132">
        <v>7.7399999999999995E-4</v>
      </c>
      <c r="J26" s="132">
        <v>5.8849999999999996E-3</v>
      </c>
      <c r="K26" s="132">
        <v>6.8190000000000004E-3</v>
      </c>
      <c r="L26" s="132">
        <v>4.4299999999999998E-4</v>
      </c>
      <c r="M26" s="132">
        <v>3.9800000000000002E-4</v>
      </c>
      <c r="N26" s="132">
        <v>4.1999999999999998E-5</v>
      </c>
      <c r="O26" s="132">
        <v>2.3800000000000001E-4</v>
      </c>
      <c r="P26" s="132">
        <v>1.3799999999999999E-4</v>
      </c>
      <c r="Q26" s="132">
        <v>6.6000000000000005E-5</v>
      </c>
      <c r="R26" s="132">
        <v>2.1999999999999999E-5</v>
      </c>
      <c r="S26" s="132">
        <v>6.9999999999999999E-6</v>
      </c>
      <c r="T26" s="132">
        <v>4.75E-4</v>
      </c>
      <c r="U26" s="132">
        <v>5.3689999999999996E-3</v>
      </c>
      <c r="V26" s="132">
        <v>4.0419999999999996E-3</v>
      </c>
      <c r="W26" s="132">
        <v>4.8446999999999997E-2</v>
      </c>
      <c r="X26" s="132">
        <v>9.3779999999999992E-3</v>
      </c>
      <c r="Y26" s="132">
        <v>1.000683</v>
      </c>
      <c r="Z26" s="132">
        <v>8.3420000000000005E-3</v>
      </c>
      <c r="AA26" s="132">
        <v>2.3779999999999999E-2</v>
      </c>
      <c r="AB26" s="132">
        <v>3.4150000000000001E-3</v>
      </c>
      <c r="AC26" s="132">
        <v>3.5224999999999999E-2</v>
      </c>
      <c r="AD26" s="132">
        <v>1.0971E-2</v>
      </c>
      <c r="AE26" s="132">
        <v>4.3189999999999999E-3</v>
      </c>
      <c r="AF26" s="132">
        <v>1.75E-4</v>
      </c>
      <c r="AG26" s="132">
        <v>1.6799999999999999E-4</v>
      </c>
      <c r="AH26" s="132">
        <v>2.2850000000000001E-3</v>
      </c>
      <c r="AI26" s="132">
        <v>3.9174E-2</v>
      </c>
      <c r="AJ26" s="132">
        <v>1.46E-4</v>
      </c>
      <c r="AK26" s="132">
        <v>3.5599999999999998E-3</v>
      </c>
      <c r="AL26" s="133">
        <v>1.7513000000000001E-2</v>
      </c>
    </row>
    <row r="27" spans="1:38">
      <c r="A27" s="66">
        <v>51</v>
      </c>
      <c r="B27" s="25" t="s">
        <v>21</v>
      </c>
      <c r="C27" s="131">
        <v>1.3100000000000001E-4</v>
      </c>
      <c r="D27" s="132">
        <v>1.1900000000000001E-4</v>
      </c>
      <c r="E27" s="132">
        <v>3.0000000000000001E-6</v>
      </c>
      <c r="F27" s="132">
        <v>3.3000000000000003E-5</v>
      </c>
      <c r="G27" s="132">
        <v>6.9999999999999994E-5</v>
      </c>
      <c r="H27" s="132">
        <v>4.2200000000000001E-4</v>
      </c>
      <c r="I27" s="132">
        <v>1.2830000000000001E-3</v>
      </c>
      <c r="J27" s="132">
        <v>3.7399999999999998E-4</v>
      </c>
      <c r="K27" s="132">
        <v>2.0730000000000002E-3</v>
      </c>
      <c r="L27" s="132">
        <v>2.5300000000000002E-4</v>
      </c>
      <c r="M27" s="132">
        <v>5.5400000000000002E-4</v>
      </c>
      <c r="N27" s="132">
        <v>4.0000000000000003E-5</v>
      </c>
      <c r="O27" s="132">
        <v>9.1600000000000004E-4</v>
      </c>
      <c r="P27" s="132">
        <v>2.72E-4</v>
      </c>
      <c r="Q27" s="132">
        <v>8.1000000000000004E-5</v>
      </c>
      <c r="R27" s="132">
        <v>4.0000000000000003E-5</v>
      </c>
      <c r="S27" s="132">
        <v>2.5000000000000001E-5</v>
      </c>
      <c r="T27" s="132">
        <v>5.4000000000000001E-4</v>
      </c>
      <c r="U27" s="132">
        <v>3.7590000000000002E-3</v>
      </c>
      <c r="V27" s="132">
        <v>3.692E-3</v>
      </c>
      <c r="W27" s="132">
        <v>1.6538000000000001E-2</v>
      </c>
      <c r="X27" s="132">
        <v>2.7239999999999999E-3</v>
      </c>
      <c r="Y27" s="132">
        <v>1.3309999999999999E-3</v>
      </c>
      <c r="Z27" s="132">
        <v>1.0062070000000001</v>
      </c>
      <c r="AA27" s="132">
        <v>1.5913E-2</v>
      </c>
      <c r="AB27" s="132">
        <v>1.9727000000000001E-2</v>
      </c>
      <c r="AC27" s="132">
        <v>2.9201999999999999E-2</v>
      </c>
      <c r="AD27" s="132">
        <v>2.8414999999999999E-2</v>
      </c>
      <c r="AE27" s="132">
        <v>1.536E-3</v>
      </c>
      <c r="AF27" s="132">
        <v>2.6499999999999999E-4</v>
      </c>
      <c r="AG27" s="132">
        <v>1.6200000000000001E-4</v>
      </c>
      <c r="AH27" s="132">
        <v>8.8800000000000001E-4</v>
      </c>
      <c r="AI27" s="132">
        <v>5.0604000000000003E-2</v>
      </c>
      <c r="AJ27" s="132">
        <v>6.2299999999999996E-4</v>
      </c>
      <c r="AK27" s="132">
        <v>2.385E-3</v>
      </c>
      <c r="AL27" s="133">
        <v>6.2269999999999999E-3</v>
      </c>
    </row>
    <row r="28" spans="1:38">
      <c r="A28" s="67">
        <v>53</v>
      </c>
      <c r="B28" s="26" t="s">
        <v>22</v>
      </c>
      <c r="C28" s="134">
        <v>2.8E-5</v>
      </c>
      <c r="D28" s="135">
        <v>8.8999999999999995E-5</v>
      </c>
      <c r="E28" s="135">
        <v>1.9999999999999999E-6</v>
      </c>
      <c r="F28" s="135">
        <v>1.1E-5</v>
      </c>
      <c r="G28" s="135">
        <v>2.0999999999999999E-5</v>
      </c>
      <c r="H28" s="135">
        <v>1.74E-4</v>
      </c>
      <c r="I28" s="135">
        <v>9.6299999999999999E-4</v>
      </c>
      <c r="J28" s="135">
        <v>4.9299999999999995E-4</v>
      </c>
      <c r="K28" s="135">
        <v>1.1789999999999999E-3</v>
      </c>
      <c r="L28" s="135">
        <v>1.4999999999999999E-4</v>
      </c>
      <c r="M28" s="135">
        <v>3.0600000000000001E-4</v>
      </c>
      <c r="N28" s="135">
        <v>2.9E-5</v>
      </c>
      <c r="O28" s="135">
        <v>1.8200000000000001E-4</v>
      </c>
      <c r="P28" s="135">
        <v>1.95E-4</v>
      </c>
      <c r="Q28" s="135">
        <v>1.0900000000000001E-4</v>
      </c>
      <c r="R28" s="135">
        <v>3.1999999999999999E-5</v>
      </c>
      <c r="S28" s="135">
        <v>1.5999999999999999E-5</v>
      </c>
      <c r="T28" s="135">
        <v>6.3900000000000003E-4</v>
      </c>
      <c r="U28" s="135">
        <v>5.8700000000000002E-3</v>
      </c>
      <c r="V28" s="135">
        <v>3.2750000000000001E-3</v>
      </c>
      <c r="W28" s="135">
        <v>4.6950000000000004E-3</v>
      </c>
      <c r="X28" s="135">
        <v>1.6019999999999999E-3</v>
      </c>
      <c r="Y28" s="135">
        <v>2.3270000000000001E-3</v>
      </c>
      <c r="Z28" s="135">
        <v>4.1349999999999998E-3</v>
      </c>
      <c r="AA28" s="135">
        <v>1.035574</v>
      </c>
      <c r="AB28" s="135">
        <v>1.3091999999999999E-2</v>
      </c>
      <c r="AC28" s="135">
        <v>2.1156000000000001E-2</v>
      </c>
      <c r="AD28" s="135">
        <v>4.335E-2</v>
      </c>
      <c r="AE28" s="135">
        <v>1.209E-3</v>
      </c>
      <c r="AF28" s="135">
        <v>3.0600000000000001E-4</v>
      </c>
      <c r="AG28" s="135">
        <v>2.7399999999999999E-4</v>
      </c>
      <c r="AH28" s="135">
        <v>3.4780000000000002E-3</v>
      </c>
      <c r="AI28" s="135">
        <v>6.6707000000000002E-2</v>
      </c>
      <c r="AJ28" s="135">
        <v>3.5E-4</v>
      </c>
      <c r="AK28" s="135">
        <v>3.8570000000000002E-3</v>
      </c>
      <c r="AL28" s="136">
        <v>4.9040000000000004E-3</v>
      </c>
    </row>
    <row r="29" spans="1:38">
      <c r="A29" s="66">
        <v>55</v>
      </c>
      <c r="B29" s="25" t="s">
        <v>23</v>
      </c>
      <c r="C29" s="131">
        <v>1.8E-5</v>
      </c>
      <c r="D29" s="132">
        <v>1.9000000000000001E-5</v>
      </c>
      <c r="E29" s="132">
        <v>9.9999999999999995E-7</v>
      </c>
      <c r="F29" s="132">
        <v>6.0000000000000002E-6</v>
      </c>
      <c r="G29" s="132">
        <v>1.2999999999999999E-5</v>
      </c>
      <c r="H29" s="132">
        <v>2.0000000000000002E-5</v>
      </c>
      <c r="I29" s="132">
        <v>2.05E-4</v>
      </c>
      <c r="J29" s="132">
        <v>1.13E-4</v>
      </c>
      <c r="K29" s="132">
        <v>3.9300000000000001E-4</v>
      </c>
      <c r="L29" s="132">
        <v>2.9E-4</v>
      </c>
      <c r="M29" s="132">
        <v>4.2499999999999998E-4</v>
      </c>
      <c r="N29" s="132">
        <v>2.8E-5</v>
      </c>
      <c r="O29" s="132">
        <v>3.3599999999999998E-4</v>
      </c>
      <c r="P29" s="132">
        <v>5.8E-5</v>
      </c>
      <c r="Q29" s="132">
        <v>2.5999999999999998E-5</v>
      </c>
      <c r="R29" s="132">
        <v>1.4E-5</v>
      </c>
      <c r="S29" s="132">
        <v>6.9999999999999999E-6</v>
      </c>
      <c r="T29" s="132">
        <v>1.6200000000000001E-4</v>
      </c>
      <c r="U29" s="132">
        <v>6.8199999999999999E-4</v>
      </c>
      <c r="V29" s="132">
        <v>9.4210000000000006E-3</v>
      </c>
      <c r="W29" s="132">
        <v>2.6450000000000002E-3</v>
      </c>
      <c r="X29" s="132">
        <v>4.4700000000000002E-4</v>
      </c>
      <c r="Y29" s="132">
        <v>2.12E-4</v>
      </c>
      <c r="Z29" s="132">
        <v>1.286E-3</v>
      </c>
      <c r="AA29" s="132">
        <v>5.9853000000000003E-2</v>
      </c>
      <c r="AB29" s="132">
        <v>1.0269189999999999</v>
      </c>
      <c r="AC29" s="132">
        <v>3.0920000000000001E-3</v>
      </c>
      <c r="AD29" s="132">
        <v>5.4920000000000004E-3</v>
      </c>
      <c r="AE29" s="132">
        <v>3.8699999999999997E-4</v>
      </c>
      <c r="AF29" s="132">
        <v>3.4E-5</v>
      </c>
      <c r="AG29" s="132">
        <v>3.4E-5</v>
      </c>
      <c r="AH29" s="132">
        <v>5.7899999999999998E-4</v>
      </c>
      <c r="AI29" s="132">
        <v>1.8015E-2</v>
      </c>
      <c r="AJ29" s="132">
        <v>3.1500000000000001E-4</v>
      </c>
      <c r="AK29" s="132">
        <v>5.5800000000000001E-4</v>
      </c>
      <c r="AL29" s="133">
        <v>1.5690000000000001E-3</v>
      </c>
    </row>
    <row r="30" spans="1:38">
      <c r="A30" s="66">
        <v>57</v>
      </c>
      <c r="B30" s="25" t="s">
        <v>66</v>
      </c>
      <c r="C30" s="131">
        <v>4.8000000000000001E-5</v>
      </c>
      <c r="D30" s="132">
        <v>5.5999999999999999E-5</v>
      </c>
      <c r="E30" s="132">
        <v>3.9999999999999998E-6</v>
      </c>
      <c r="F30" s="132">
        <v>1.2799999999999999E-4</v>
      </c>
      <c r="G30" s="132">
        <v>5.3999999999999998E-5</v>
      </c>
      <c r="H30" s="132">
        <v>3.1E-4</v>
      </c>
      <c r="I30" s="132">
        <v>6.0400000000000004E-4</v>
      </c>
      <c r="J30" s="132">
        <v>6.2699999999999995E-4</v>
      </c>
      <c r="K30" s="132">
        <v>3.7787000000000001E-2</v>
      </c>
      <c r="L30" s="132">
        <v>2.6899999999999998E-4</v>
      </c>
      <c r="M30" s="132">
        <v>1.072E-3</v>
      </c>
      <c r="N30" s="132">
        <v>6.6000000000000005E-5</v>
      </c>
      <c r="O30" s="132">
        <v>7.0899999999999999E-4</v>
      </c>
      <c r="P30" s="132">
        <v>2.0900000000000001E-4</v>
      </c>
      <c r="Q30" s="132">
        <v>9.3999999999999994E-5</v>
      </c>
      <c r="R30" s="132">
        <v>5.1999999999999997E-5</v>
      </c>
      <c r="S30" s="132">
        <v>1.5999999999999999E-5</v>
      </c>
      <c r="T30" s="132">
        <v>4.9649999999999998E-3</v>
      </c>
      <c r="U30" s="132">
        <v>2.2680000000000001E-3</v>
      </c>
      <c r="V30" s="132">
        <v>5.9709999999999997E-3</v>
      </c>
      <c r="W30" s="132">
        <v>7.4200000000000004E-3</v>
      </c>
      <c r="X30" s="132">
        <v>3.1099999999999999E-3</v>
      </c>
      <c r="Y30" s="132">
        <v>1.861E-3</v>
      </c>
      <c r="Z30" s="132">
        <v>1.3997000000000001E-2</v>
      </c>
      <c r="AA30" s="132">
        <v>2.4192999999999999E-2</v>
      </c>
      <c r="AB30" s="132">
        <v>2.4125000000000001E-2</v>
      </c>
      <c r="AC30" s="132">
        <v>1.0925</v>
      </c>
      <c r="AD30" s="132">
        <v>1.2943E-2</v>
      </c>
      <c r="AE30" s="132">
        <v>1.933E-3</v>
      </c>
      <c r="AF30" s="132">
        <v>3.7100000000000002E-4</v>
      </c>
      <c r="AG30" s="132">
        <v>3.3790000000000001E-3</v>
      </c>
      <c r="AH30" s="132">
        <v>1.887E-3</v>
      </c>
      <c r="AI30" s="132">
        <v>6.0455000000000002E-2</v>
      </c>
      <c r="AJ30" s="132">
        <v>3.5500000000000001E-4</v>
      </c>
      <c r="AK30" s="132">
        <v>2.7590000000000002E-3</v>
      </c>
      <c r="AL30" s="133">
        <v>7.8390000000000005E-3</v>
      </c>
    </row>
    <row r="31" spans="1:38">
      <c r="A31" s="66">
        <v>59</v>
      </c>
      <c r="B31" s="25" t="s">
        <v>25</v>
      </c>
      <c r="C31" s="131">
        <v>9.8999999999999994E-5</v>
      </c>
      <c r="D31" s="132">
        <v>2.1000000000000001E-4</v>
      </c>
      <c r="E31" s="132">
        <v>1.1E-5</v>
      </c>
      <c r="F31" s="132">
        <v>1.5E-5</v>
      </c>
      <c r="G31" s="132">
        <v>1.5200000000000001E-4</v>
      </c>
      <c r="H31" s="132">
        <v>1.12E-4</v>
      </c>
      <c r="I31" s="132">
        <v>2.2420000000000001E-3</v>
      </c>
      <c r="J31" s="132">
        <v>1.145E-3</v>
      </c>
      <c r="K31" s="132">
        <v>1.328E-3</v>
      </c>
      <c r="L31" s="132">
        <v>2.1699999999999999E-4</v>
      </c>
      <c r="M31" s="132">
        <v>4.4700000000000002E-4</v>
      </c>
      <c r="N31" s="132">
        <v>6.0000000000000002E-5</v>
      </c>
      <c r="O31" s="132">
        <v>3.5300000000000002E-4</v>
      </c>
      <c r="P31" s="132">
        <v>2.52E-4</v>
      </c>
      <c r="Q31" s="132">
        <v>2.24E-4</v>
      </c>
      <c r="R31" s="132">
        <v>4.8999999999999998E-5</v>
      </c>
      <c r="S31" s="132">
        <v>2.0999999999999999E-5</v>
      </c>
      <c r="T31" s="132">
        <v>7.6499999999999995E-4</v>
      </c>
      <c r="U31" s="132">
        <v>6.7559999999999999E-3</v>
      </c>
      <c r="V31" s="132">
        <v>5.3169999999999997E-3</v>
      </c>
      <c r="W31" s="132">
        <v>6.7279999999999996E-3</v>
      </c>
      <c r="X31" s="132">
        <v>3.9090000000000001E-3</v>
      </c>
      <c r="Y31" s="132">
        <v>4.3550000000000004E-3</v>
      </c>
      <c r="Z31" s="132">
        <v>6.8389999999999996E-3</v>
      </c>
      <c r="AA31" s="132">
        <v>8.6890000000000005E-3</v>
      </c>
      <c r="AB31" s="132">
        <v>1.2014E-2</v>
      </c>
      <c r="AC31" s="132">
        <v>1.7479000000000001E-2</v>
      </c>
      <c r="AD31" s="132">
        <v>1.1343099999999999</v>
      </c>
      <c r="AE31" s="132">
        <v>8.8900000000000003E-4</v>
      </c>
      <c r="AF31" s="132">
        <v>3.3340000000000002E-3</v>
      </c>
      <c r="AG31" s="132">
        <v>1.057E-3</v>
      </c>
      <c r="AH31" s="132">
        <v>1.737E-3</v>
      </c>
      <c r="AI31" s="132">
        <v>8.3785999999999999E-2</v>
      </c>
      <c r="AJ31" s="132">
        <v>4.3099999999999996E-3</v>
      </c>
      <c r="AK31" s="132">
        <v>2.8349999999999998E-3</v>
      </c>
      <c r="AL31" s="133">
        <v>3.6059999999999998E-3</v>
      </c>
    </row>
    <row r="32" spans="1:38">
      <c r="A32" s="66">
        <v>61</v>
      </c>
      <c r="B32" s="25" t="s">
        <v>26</v>
      </c>
      <c r="C32" s="131">
        <v>5.8999999999999998E-5</v>
      </c>
      <c r="D32" s="132">
        <v>4.8999999999999998E-5</v>
      </c>
      <c r="E32" s="132">
        <v>6.0000000000000002E-6</v>
      </c>
      <c r="F32" s="132">
        <v>3.1000000000000001E-5</v>
      </c>
      <c r="G32" s="132">
        <v>1.06E-4</v>
      </c>
      <c r="H32" s="132">
        <v>3.3700000000000001E-4</v>
      </c>
      <c r="I32" s="132">
        <v>5.0199999999999995E-4</v>
      </c>
      <c r="J32" s="132">
        <v>8.0400000000000003E-4</v>
      </c>
      <c r="K32" s="132">
        <v>4.8040000000000001E-3</v>
      </c>
      <c r="L32" s="132">
        <v>3.6400000000000001E-4</v>
      </c>
      <c r="M32" s="132">
        <v>1.1019999999999999E-3</v>
      </c>
      <c r="N32" s="132">
        <v>1.0399999999999999E-4</v>
      </c>
      <c r="O32" s="132">
        <v>1.4599999999999999E-3</v>
      </c>
      <c r="P32" s="132">
        <v>5.8900000000000001E-4</v>
      </c>
      <c r="Q32" s="132">
        <v>3.4099999999999999E-4</v>
      </c>
      <c r="R32" s="132">
        <v>1.54E-4</v>
      </c>
      <c r="S32" s="132">
        <v>1.11E-4</v>
      </c>
      <c r="T32" s="132">
        <v>2.2750000000000001E-3</v>
      </c>
      <c r="U32" s="132">
        <v>3.6210000000000001E-3</v>
      </c>
      <c r="V32" s="132">
        <v>8.4550000000000007E-3</v>
      </c>
      <c r="W32" s="132">
        <v>9.4629999999999992E-3</v>
      </c>
      <c r="X32" s="132">
        <v>4.4029999999999998E-3</v>
      </c>
      <c r="Y32" s="132">
        <v>1.7502E-2</v>
      </c>
      <c r="Z32" s="132">
        <v>5.9649999999999998E-3</v>
      </c>
      <c r="AA32" s="132">
        <v>1.8252999999999998E-2</v>
      </c>
      <c r="AB32" s="132">
        <v>2.2690000000000002E-3</v>
      </c>
      <c r="AC32" s="132">
        <v>2.0358000000000001E-2</v>
      </c>
      <c r="AD32" s="132">
        <v>2.3415999999999999E-2</v>
      </c>
      <c r="AE32" s="132">
        <v>1.000424</v>
      </c>
      <c r="AF32" s="132">
        <v>1.9100000000000001E-4</v>
      </c>
      <c r="AG32" s="132">
        <v>1.2E-4</v>
      </c>
      <c r="AH32" s="132">
        <v>3.4099999999999999E-4</v>
      </c>
      <c r="AI32" s="132">
        <v>5.2745E-2</v>
      </c>
      <c r="AJ32" s="132">
        <v>4.0900000000000002E-4</v>
      </c>
      <c r="AK32" s="132">
        <v>3.1949999999999999E-3</v>
      </c>
      <c r="AL32" s="133">
        <v>1.72E-3</v>
      </c>
    </row>
    <row r="33" spans="1:38">
      <c r="A33" s="67">
        <v>63</v>
      </c>
      <c r="B33" s="26" t="s">
        <v>27</v>
      </c>
      <c r="C33" s="134">
        <v>1.9530000000000001E-3</v>
      </c>
      <c r="D33" s="135">
        <v>1.25E-4</v>
      </c>
      <c r="E33" s="135">
        <v>7.4999999999999993E-5</v>
      </c>
      <c r="F33" s="135">
        <v>3.4E-5</v>
      </c>
      <c r="G33" s="135">
        <v>1.745E-3</v>
      </c>
      <c r="H33" s="135">
        <v>5.3000000000000001E-5</v>
      </c>
      <c r="I33" s="135">
        <v>8.4599999999999996E-4</v>
      </c>
      <c r="J33" s="135">
        <v>1.341E-3</v>
      </c>
      <c r="K33" s="135">
        <v>1.879E-3</v>
      </c>
      <c r="L33" s="135">
        <v>1.0449999999999999E-3</v>
      </c>
      <c r="M33" s="135">
        <v>3.6600000000000001E-4</v>
      </c>
      <c r="N33" s="135">
        <v>3.8000000000000002E-5</v>
      </c>
      <c r="O33" s="135">
        <v>2.3699999999999999E-4</v>
      </c>
      <c r="P33" s="135">
        <v>1.0900000000000001E-4</v>
      </c>
      <c r="Q33" s="135">
        <v>9.7999999999999997E-5</v>
      </c>
      <c r="R33" s="135">
        <v>5.7000000000000003E-5</v>
      </c>
      <c r="S33" s="135">
        <v>6.9999999999999999E-6</v>
      </c>
      <c r="T33" s="135">
        <v>3.39E-4</v>
      </c>
      <c r="U33" s="135">
        <v>3.7729999999999999E-3</v>
      </c>
      <c r="V33" s="135">
        <v>5.3629999999999997E-3</v>
      </c>
      <c r="W33" s="135">
        <v>1.7426000000000001E-2</v>
      </c>
      <c r="X33" s="135">
        <v>9.3570000000000007E-3</v>
      </c>
      <c r="Y33" s="135">
        <v>4.0800000000000003E-3</v>
      </c>
      <c r="Z33" s="135">
        <v>6.3879999999999996E-3</v>
      </c>
      <c r="AA33" s="135">
        <v>9.4990000000000005E-3</v>
      </c>
      <c r="AB33" s="135">
        <v>2.8540000000000002E-3</v>
      </c>
      <c r="AC33" s="135">
        <v>1.4662E-2</v>
      </c>
      <c r="AD33" s="135">
        <v>1.1332999999999999E-2</v>
      </c>
      <c r="AE33" s="135">
        <v>2.1559999999999999E-3</v>
      </c>
      <c r="AF33" s="135">
        <v>1.0000599999999999</v>
      </c>
      <c r="AG33" s="135">
        <v>1.06E-4</v>
      </c>
      <c r="AH33" s="135">
        <v>8.8599999999999996E-4</v>
      </c>
      <c r="AI33" s="135">
        <v>3.0242000000000002E-2</v>
      </c>
      <c r="AJ33" s="135">
        <v>1.6540000000000001E-3</v>
      </c>
      <c r="AK33" s="135">
        <v>2.6619999999999999E-3</v>
      </c>
      <c r="AL33" s="136">
        <v>8.7430000000000008E-3</v>
      </c>
    </row>
    <row r="34" spans="1:38">
      <c r="A34" s="66">
        <v>64</v>
      </c>
      <c r="B34" s="25" t="s">
        <v>62</v>
      </c>
      <c r="C34" s="131">
        <v>2.2599999999999999E-3</v>
      </c>
      <c r="D34" s="132">
        <v>1.4799999999999999E-4</v>
      </c>
      <c r="E34" s="132">
        <v>3.2400000000000001E-4</v>
      </c>
      <c r="F34" s="132">
        <v>3.6000000000000001E-5</v>
      </c>
      <c r="G34" s="132">
        <v>2.6840000000000002E-3</v>
      </c>
      <c r="H34" s="132">
        <v>3.2600000000000001E-4</v>
      </c>
      <c r="I34" s="132">
        <v>1.0430000000000001E-3</v>
      </c>
      <c r="J34" s="132">
        <v>4.8036000000000002E-2</v>
      </c>
      <c r="K34" s="132">
        <v>5.4640000000000001E-3</v>
      </c>
      <c r="L34" s="132">
        <v>5.8500000000000002E-4</v>
      </c>
      <c r="M34" s="132">
        <v>3.5100000000000002E-4</v>
      </c>
      <c r="N34" s="132">
        <v>3.0400000000000002E-4</v>
      </c>
      <c r="O34" s="132">
        <v>2.8200000000000002E-4</v>
      </c>
      <c r="P34" s="132">
        <v>1.3270000000000001E-3</v>
      </c>
      <c r="Q34" s="132">
        <v>6.3E-5</v>
      </c>
      <c r="R34" s="132">
        <v>2.1999999999999999E-5</v>
      </c>
      <c r="S34" s="132">
        <v>6.0000000000000002E-6</v>
      </c>
      <c r="T34" s="132">
        <v>3.01E-4</v>
      </c>
      <c r="U34" s="132">
        <v>2.49E-3</v>
      </c>
      <c r="V34" s="132">
        <v>3.0430000000000001E-3</v>
      </c>
      <c r="W34" s="132">
        <v>1.0792E-2</v>
      </c>
      <c r="X34" s="132">
        <v>5.4440000000000001E-3</v>
      </c>
      <c r="Y34" s="132">
        <v>2.6879999999999999E-3</v>
      </c>
      <c r="Z34" s="132">
        <v>2.2856999999999999E-2</v>
      </c>
      <c r="AA34" s="132">
        <v>9.2689999999999995E-3</v>
      </c>
      <c r="AB34" s="132">
        <v>1.0891E-2</v>
      </c>
      <c r="AC34" s="132">
        <v>1.0945E-2</v>
      </c>
      <c r="AD34" s="132">
        <v>1.2137999999999999E-2</v>
      </c>
      <c r="AE34" s="132">
        <v>1.042E-3</v>
      </c>
      <c r="AF34" s="132">
        <v>1.37E-4</v>
      </c>
      <c r="AG34" s="132">
        <v>1.0144150000000001</v>
      </c>
      <c r="AH34" s="132">
        <v>1.168E-3</v>
      </c>
      <c r="AI34" s="132">
        <v>3.0338E-2</v>
      </c>
      <c r="AJ34" s="132">
        <v>7.3559999999999997E-3</v>
      </c>
      <c r="AK34" s="132">
        <v>2.777E-3</v>
      </c>
      <c r="AL34" s="133">
        <v>4.2269999999999999E-3</v>
      </c>
    </row>
    <row r="35" spans="1:38">
      <c r="A35" s="66">
        <v>65</v>
      </c>
      <c r="B35" s="25" t="s">
        <v>63</v>
      </c>
      <c r="C35" s="131">
        <v>1.6930000000000001E-3</v>
      </c>
      <c r="D35" s="132">
        <v>2.6200000000000003E-4</v>
      </c>
      <c r="E35" s="132">
        <v>1.5999999999999999E-5</v>
      </c>
      <c r="F35" s="132">
        <v>1.5999999999999999E-5</v>
      </c>
      <c r="G35" s="132">
        <v>4.9200000000000003E-4</v>
      </c>
      <c r="H35" s="132">
        <v>2.3990000000000001E-3</v>
      </c>
      <c r="I35" s="132">
        <v>2.8170000000000001E-3</v>
      </c>
      <c r="J35" s="132">
        <v>1.9250000000000001E-3</v>
      </c>
      <c r="K35" s="132">
        <v>2.398E-3</v>
      </c>
      <c r="L35" s="132">
        <v>3.7399999999999998E-4</v>
      </c>
      <c r="M35" s="132">
        <v>5.0699999999999996E-4</v>
      </c>
      <c r="N35" s="132">
        <v>8.5000000000000006E-5</v>
      </c>
      <c r="O35" s="132">
        <v>8.25E-4</v>
      </c>
      <c r="P35" s="132">
        <v>1.56E-4</v>
      </c>
      <c r="Q35" s="132">
        <v>8.7999999999999998E-5</v>
      </c>
      <c r="R35" s="132">
        <v>2.4000000000000001E-5</v>
      </c>
      <c r="S35" s="132">
        <v>1.2E-5</v>
      </c>
      <c r="T35" s="132">
        <v>4.9600000000000002E-4</v>
      </c>
      <c r="U35" s="132">
        <v>1.4968E-2</v>
      </c>
      <c r="V35" s="132">
        <v>2.4710000000000001E-3</v>
      </c>
      <c r="W35" s="132">
        <v>4.5950000000000001E-3</v>
      </c>
      <c r="X35" s="132">
        <v>2.63E-3</v>
      </c>
      <c r="Y35" s="132">
        <v>4.37E-4</v>
      </c>
      <c r="Z35" s="132">
        <v>1.8506000000000002E-2</v>
      </c>
      <c r="AA35" s="132">
        <v>2.2360000000000001E-2</v>
      </c>
      <c r="AB35" s="132">
        <v>1.4852000000000001E-2</v>
      </c>
      <c r="AC35" s="132">
        <v>2.3309E-2</v>
      </c>
      <c r="AD35" s="132">
        <v>4.9992000000000002E-2</v>
      </c>
      <c r="AE35" s="132">
        <v>1.1410000000000001E-3</v>
      </c>
      <c r="AF35" s="132">
        <v>1.7899999999999999E-4</v>
      </c>
      <c r="AG35" s="132">
        <v>1.3300000000000001E-4</v>
      </c>
      <c r="AH35" s="132">
        <v>1.000359</v>
      </c>
      <c r="AI35" s="132">
        <v>4.8300999999999997E-2</v>
      </c>
      <c r="AJ35" s="132">
        <v>1.6819999999999999E-3</v>
      </c>
      <c r="AK35" s="132">
        <v>5.4510000000000001E-3</v>
      </c>
      <c r="AL35" s="133">
        <v>4.6280000000000002E-3</v>
      </c>
    </row>
    <row r="36" spans="1:38">
      <c r="A36" s="66">
        <v>66</v>
      </c>
      <c r="B36" s="25" t="s">
        <v>28</v>
      </c>
      <c r="C36" s="131">
        <v>4.6E-5</v>
      </c>
      <c r="D36" s="132">
        <v>8.3999999999999995E-5</v>
      </c>
      <c r="E36" s="132">
        <v>3.0000000000000001E-6</v>
      </c>
      <c r="F36" s="132">
        <v>1.4E-5</v>
      </c>
      <c r="G36" s="132">
        <v>4.1E-5</v>
      </c>
      <c r="H36" s="132">
        <v>2.3499999999999999E-4</v>
      </c>
      <c r="I36" s="132">
        <v>8.9499999999999996E-4</v>
      </c>
      <c r="J36" s="132">
        <v>2.0230000000000001E-3</v>
      </c>
      <c r="K36" s="132">
        <v>1.606E-3</v>
      </c>
      <c r="L36" s="132">
        <v>4.7600000000000002E-4</v>
      </c>
      <c r="M36" s="132">
        <v>1.6440000000000001E-3</v>
      </c>
      <c r="N36" s="132">
        <v>1.6699999999999999E-4</v>
      </c>
      <c r="O36" s="132">
        <v>4.8099999999999998E-4</v>
      </c>
      <c r="P36" s="132">
        <v>2.81E-3</v>
      </c>
      <c r="Q36" s="132">
        <v>1.3519999999999999E-3</v>
      </c>
      <c r="R36" s="132">
        <v>4.6099999999999998E-4</v>
      </c>
      <c r="S36" s="132">
        <v>1.03E-4</v>
      </c>
      <c r="T36" s="132">
        <v>8.933E-3</v>
      </c>
      <c r="U36" s="132">
        <v>5.6509999999999998E-3</v>
      </c>
      <c r="V36" s="132">
        <v>1.7899999999999999E-3</v>
      </c>
      <c r="W36" s="132">
        <v>4.9040000000000004E-3</v>
      </c>
      <c r="X36" s="132">
        <v>1.072E-3</v>
      </c>
      <c r="Y36" s="132">
        <v>5.6099999999999998E-4</v>
      </c>
      <c r="Z36" s="132">
        <v>1.025E-2</v>
      </c>
      <c r="AA36" s="132">
        <v>9.9909999999999999E-3</v>
      </c>
      <c r="AB36" s="132">
        <v>6.8910000000000004E-3</v>
      </c>
      <c r="AC36" s="132">
        <v>1.1618E-2</v>
      </c>
      <c r="AD36" s="132">
        <v>3.9396E-2</v>
      </c>
      <c r="AE36" s="132">
        <v>1.041E-3</v>
      </c>
      <c r="AF36" s="132">
        <v>4.6999999999999999E-4</v>
      </c>
      <c r="AG36" s="132">
        <v>1.25E-4</v>
      </c>
      <c r="AH36" s="132">
        <v>2.4880000000000002E-3</v>
      </c>
      <c r="AI36" s="132">
        <v>1.0760940000000001</v>
      </c>
      <c r="AJ36" s="132">
        <v>9.3700000000000001E-4</v>
      </c>
      <c r="AK36" s="132">
        <v>1.8129999999999999E-3</v>
      </c>
      <c r="AL36" s="133">
        <v>4.2199999999999998E-3</v>
      </c>
    </row>
    <row r="37" spans="1:38">
      <c r="A37" s="66">
        <v>67</v>
      </c>
      <c r="B37" s="25" t="s">
        <v>29</v>
      </c>
      <c r="C37" s="131">
        <v>1.6E-2</v>
      </c>
      <c r="D37" s="132">
        <v>8.3600000000000005E-4</v>
      </c>
      <c r="E37" s="132">
        <v>2.3089999999999999E-3</v>
      </c>
      <c r="F37" s="132">
        <v>5.8E-5</v>
      </c>
      <c r="G37" s="132">
        <v>3.1413000000000003E-2</v>
      </c>
      <c r="H37" s="132">
        <v>5.0299999999999997E-4</v>
      </c>
      <c r="I37" s="132">
        <v>1.1529999999999999E-3</v>
      </c>
      <c r="J37" s="132">
        <v>3.0530000000000002E-3</v>
      </c>
      <c r="K37" s="132">
        <v>3.8800000000000002E-3</v>
      </c>
      <c r="L37" s="132">
        <v>9.4899999999999997E-4</v>
      </c>
      <c r="M37" s="132">
        <v>5.2800000000000004E-4</v>
      </c>
      <c r="N37" s="132">
        <v>1.1900000000000001E-4</v>
      </c>
      <c r="O37" s="132">
        <v>9.0899999999999998E-4</v>
      </c>
      <c r="P37" s="132">
        <v>2.1699999999999999E-4</v>
      </c>
      <c r="Q37" s="132">
        <v>4.6999999999999997E-5</v>
      </c>
      <c r="R37" s="132">
        <v>2.6999999999999999E-5</v>
      </c>
      <c r="S37" s="132">
        <v>1.2999999999999999E-5</v>
      </c>
      <c r="T37" s="132">
        <v>3.6900000000000002E-4</v>
      </c>
      <c r="U37" s="132">
        <v>3.5509999999999999E-3</v>
      </c>
      <c r="V37" s="132">
        <v>3.3140000000000001E-3</v>
      </c>
      <c r="W37" s="132">
        <v>2.8771999999999999E-2</v>
      </c>
      <c r="X37" s="132">
        <v>1.0097E-2</v>
      </c>
      <c r="Y37" s="132">
        <v>1.4201999999999999E-2</v>
      </c>
      <c r="Z37" s="132">
        <v>3.3319000000000001E-2</v>
      </c>
      <c r="AA37" s="132">
        <v>1.0584E-2</v>
      </c>
      <c r="AB37" s="132">
        <v>1.0784E-2</v>
      </c>
      <c r="AC37" s="132">
        <v>2.8697E-2</v>
      </c>
      <c r="AD37" s="132">
        <v>1.7801999999999998E-2</v>
      </c>
      <c r="AE37" s="132">
        <v>9.1E-4</v>
      </c>
      <c r="AF37" s="132">
        <v>3.7500000000000001E-4</v>
      </c>
      <c r="AG37" s="132">
        <v>1.9100000000000001E-4</v>
      </c>
      <c r="AH37" s="132">
        <v>3.124E-3</v>
      </c>
      <c r="AI37" s="132">
        <v>2.6601E-2</v>
      </c>
      <c r="AJ37" s="132">
        <v>1.008988</v>
      </c>
      <c r="AK37" s="132">
        <v>2.2899999999999999E-3</v>
      </c>
      <c r="AL37" s="133">
        <v>3.6900000000000001E-3</v>
      </c>
    </row>
    <row r="38" spans="1:38">
      <c r="A38" s="67">
        <v>68</v>
      </c>
      <c r="B38" s="26" t="s">
        <v>30</v>
      </c>
      <c r="C38" s="134">
        <v>1.2E-4</v>
      </c>
      <c r="D38" s="135">
        <v>5.0460000000000001E-3</v>
      </c>
      <c r="E38" s="135">
        <v>6.9999999999999999E-6</v>
      </c>
      <c r="F38" s="135">
        <v>1.9000000000000001E-5</v>
      </c>
      <c r="G38" s="135">
        <v>8.0000000000000007E-5</v>
      </c>
      <c r="H38" s="135">
        <v>1.8760000000000001E-3</v>
      </c>
      <c r="I38" s="135">
        <v>5.4758000000000001E-2</v>
      </c>
      <c r="J38" s="135">
        <v>6.515E-3</v>
      </c>
      <c r="K38" s="135">
        <v>2.0709999999999999E-3</v>
      </c>
      <c r="L38" s="135">
        <v>2.65E-3</v>
      </c>
      <c r="M38" s="135">
        <v>9.5699999999999995E-4</v>
      </c>
      <c r="N38" s="135">
        <v>3.2000000000000003E-4</v>
      </c>
      <c r="O38" s="135">
        <v>5.1599999999999997E-4</v>
      </c>
      <c r="P38" s="135">
        <v>3.0079999999999998E-3</v>
      </c>
      <c r="Q38" s="135">
        <v>4.0899999999999999E-3</v>
      </c>
      <c r="R38" s="135">
        <v>1.7E-5</v>
      </c>
      <c r="S38" s="135">
        <v>3.9999999999999998E-6</v>
      </c>
      <c r="T38" s="135">
        <v>2.1599999999999999E-4</v>
      </c>
      <c r="U38" s="135">
        <v>5.0139999999999997E-2</v>
      </c>
      <c r="V38" s="135">
        <v>9.5100000000000002E-4</v>
      </c>
      <c r="W38" s="135">
        <v>5.3499999999999997E-3</v>
      </c>
      <c r="X38" s="135">
        <v>6.1200000000000002E-4</v>
      </c>
      <c r="Y38" s="135">
        <v>3.2299999999999999E-4</v>
      </c>
      <c r="Z38" s="135">
        <v>9.9618999999999999E-2</v>
      </c>
      <c r="AA38" s="135">
        <v>3.1319999999999998E-3</v>
      </c>
      <c r="AB38" s="135">
        <v>2.872E-3</v>
      </c>
      <c r="AC38" s="135">
        <v>3.4049000000000003E-2</v>
      </c>
      <c r="AD38" s="135">
        <v>3.833E-3</v>
      </c>
      <c r="AE38" s="135">
        <v>3.8999999999999999E-4</v>
      </c>
      <c r="AF38" s="135">
        <v>5.5999999999999999E-5</v>
      </c>
      <c r="AG38" s="135">
        <v>1.15E-4</v>
      </c>
      <c r="AH38" s="135">
        <v>2.7599999999999999E-4</v>
      </c>
      <c r="AI38" s="135">
        <v>9.2029999999999994E-3</v>
      </c>
      <c r="AJ38" s="135">
        <v>8.2000000000000001E-5</v>
      </c>
      <c r="AK38" s="135">
        <v>1.0003949999999999</v>
      </c>
      <c r="AL38" s="136">
        <v>1.5820000000000001E-3</v>
      </c>
    </row>
    <row r="39" spans="1:38">
      <c r="A39" s="127">
        <v>69</v>
      </c>
      <c r="B39" s="19" t="s">
        <v>31</v>
      </c>
      <c r="C39" s="137">
        <v>1.5200000000000001E-4</v>
      </c>
      <c r="D39" s="138">
        <v>4.6E-5</v>
      </c>
      <c r="E39" s="138">
        <v>2.5000000000000001E-5</v>
      </c>
      <c r="F39" s="138">
        <v>5.0000000000000002E-5</v>
      </c>
      <c r="G39" s="138">
        <v>8.8099999999999995E-4</v>
      </c>
      <c r="H39" s="138">
        <v>1.7100000000000001E-4</v>
      </c>
      <c r="I39" s="138">
        <v>4.7699999999999999E-4</v>
      </c>
      <c r="J39" s="138">
        <v>3.385E-3</v>
      </c>
      <c r="K39" s="138">
        <v>1.0024999999999999E-2</v>
      </c>
      <c r="L39" s="138">
        <v>2.4090000000000001E-3</v>
      </c>
      <c r="M39" s="138">
        <v>7.097E-3</v>
      </c>
      <c r="N39" s="138">
        <v>8.7000000000000001E-4</v>
      </c>
      <c r="O39" s="138">
        <v>2.0170000000000001E-3</v>
      </c>
      <c r="P39" s="138">
        <v>2.34E-4</v>
      </c>
      <c r="Q39" s="138">
        <v>1.2899999999999999E-4</v>
      </c>
      <c r="R39" s="138">
        <v>1.2899999999999999E-4</v>
      </c>
      <c r="S39" s="138">
        <v>3.1999999999999999E-5</v>
      </c>
      <c r="T39" s="138">
        <v>1.005E-3</v>
      </c>
      <c r="U39" s="138">
        <v>3.088E-3</v>
      </c>
      <c r="V39" s="138">
        <v>3.026E-3</v>
      </c>
      <c r="W39" s="138">
        <v>7.0949999999999997E-3</v>
      </c>
      <c r="X39" s="138">
        <v>2.9780000000000002E-3</v>
      </c>
      <c r="Y39" s="138">
        <v>1.4867999999999999E-2</v>
      </c>
      <c r="Z39" s="138">
        <v>7.4200000000000004E-3</v>
      </c>
      <c r="AA39" s="138">
        <v>1.0135E-2</v>
      </c>
      <c r="AB39" s="138">
        <v>2.1961000000000001E-2</v>
      </c>
      <c r="AC39" s="138">
        <v>5.5281999999999998E-2</v>
      </c>
      <c r="AD39" s="138">
        <v>5.7907E-2</v>
      </c>
      <c r="AE39" s="138">
        <v>0.24701500000000001</v>
      </c>
      <c r="AF39" s="138">
        <v>3.4400000000000001E-4</v>
      </c>
      <c r="AG39" s="138">
        <v>2.6289999999999998E-3</v>
      </c>
      <c r="AH39" s="138">
        <v>4.9459999999999999E-3</v>
      </c>
      <c r="AI39" s="138">
        <v>4.1805000000000002E-2</v>
      </c>
      <c r="AJ39" s="138">
        <v>1.258E-3</v>
      </c>
      <c r="AK39" s="138">
        <v>1.3730000000000001E-3</v>
      </c>
      <c r="AL39" s="139">
        <v>1.00163</v>
      </c>
    </row>
    <row r="40" spans="1:38" ht="11.25" customHeight="1"/>
  </sheetData>
  <mergeCells count="1">
    <mergeCell ref="A2:B3"/>
  </mergeCells>
  <phoneticPr fontId="32"/>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17409"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1740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H43"/>
  <sheetViews>
    <sheetView workbookViewId="0"/>
  </sheetViews>
  <sheetFormatPr defaultRowHeight="11.25"/>
  <cols>
    <col min="1" max="1" width="4" style="58" customWidth="1"/>
    <col min="2" max="2" width="27.1640625" style="52" bestFit="1" customWidth="1"/>
    <col min="3" max="3" width="12.1640625" style="52" bestFit="1" customWidth="1"/>
    <col min="4" max="5" width="14.83203125" style="119" customWidth="1"/>
    <col min="6" max="6" width="27" style="52" customWidth="1"/>
    <col min="7" max="7" width="12.1640625" style="52" bestFit="1" customWidth="1"/>
    <col min="8" max="8" width="2.6640625" style="52" customWidth="1"/>
    <col min="9" max="9" width="14.5" style="52" bestFit="1" customWidth="1"/>
    <col min="10" max="10" width="15.5" style="119" customWidth="1"/>
    <col min="11" max="11" width="14.5" style="119" customWidth="1"/>
    <col min="12" max="12" width="23.83203125" style="52" customWidth="1"/>
    <col min="13" max="13" width="12.1640625" style="52" bestFit="1" customWidth="1"/>
    <col min="14" max="14" width="2" style="52" customWidth="1"/>
    <col min="15" max="15" width="14.5" style="119" bestFit="1" customWidth="1"/>
    <col min="16" max="16" width="15.83203125" style="119" customWidth="1"/>
    <col min="17" max="17" width="14.5" style="119" customWidth="1"/>
    <col min="18" max="18" width="23.83203125" style="119" customWidth="1"/>
    <col min="19" max="19" width="12.1640625" style="119" bestFit="1" customWidth="1"/>
    <col min="20" max="20" width="2.6640625" style="119" customWidth="1"/>
    <col min="21" max="21" width="14.5" style="119" bestFit="1" customWidth="1"/>
    <col min="22" max="22" width="15.33203125" style="119" customWidth="1"/>
    <col min="23" max="23" width="14.5" style="119" customWidth="1"/>
    <col min="24" max="24" width="23.83203125" style="119" customWidth="1"/>
    <col min="25" max="25" width="12.1640625" style="119" bestFit="1" customWidth="1"/>
    <col min="26" max="26" width="2" style="119" customWidth="1"/>
    <col min="27" max="27" width="23.83203125" style="119" customWidth="1"/>
    <col min="28" max="28" width="12.1640625" style="119" bestFit="1" customWidth="1"/>
    <col min="29" max="29" width="4.6640625" style="119" customWidth="1"/>
    <col min="30" max="30" width="16.5" style="119" customWidth="1"/>
    <col min="31" max="31" width="15.1640625" style="119" customWidth="1"/>
    <col min="32" max="32" width="9.33203125" style="119"/>
    <col min="33" max="16384" width="9.33203125" style="52"/>
  </cols>
  <sheetData>
    <row r="1" spans="1:34" s="119" customFormat="1">
      <c r="A1" s="58"/>
    </row>
    <row r="2" spans="1:34" ht="15.75" customHeight="1">
      <c r="G2" s="120" t="s">
        <v>109</v>
      </c>
      <c r="M2" s="120" t="s">
        <v>109</v>
      </c>
      <c r="S2" s="120" t="s">
        <v>109</v>
      </c>
      <c r="Y2" s="120" t="s">
        <v>109</v>
      </c>
      <c r="AB2" s="120" t="s">
        <v>109</v>
      </c>
    </row>
    <row r="3" spans="1:34" ht="30" customHeight="1">
      <c r="A3" s="68"/>
      <c r="B3" s="69"/>
      <c r="C3" s="309" t="s">
        <v>158</v>
      </c>
      <c r="D3" s="309" t="s">
        <v>156</v>
      </c>
      <c r="E3" s="309" t="s">
        <v>159</v>
      </c>
      <c r="F3" s="309" t="s">
        <v>116</v>
      </c>
      <c r="G3" s="309" t="s">
        <v>108</v>
      </c>
      <c r="I3" s="313" t="s">
        <v>160</v>
      </c>
      <c r="J3" s="313" t="s">
        <v>161</v>
      </c>
      <c r="K3" s="313" t="s">
        <v>163</v>
      </c>
      <c r="L3" s="313" t="s">
        <v>116</v>
      </c>
      <c r="M3" s="313" t="s">
        <v>108</v>
      </c>
      <c r="O3" s="311" t="s">
        <v>165</v>
      </c>
      <c r="P3" s="311" t="s">
        <v>177</v>
      </c>
      <c r="Q3" s="311" t="s">
        <v>168</v>
      </c>
      <c r="R3" s="311" t="s">
        <v>119</v>
      </c>
      <c r="S3" s="311" t="s">
        <v>108</v>
      </c>
      <c r="U3" s="321" t="s">
        <v>171</v>
      </c>
      <c r="V3" s="321" t="s">
        <v>176</v>
      </c>
      <c r="W3" s="243"/>
      <c r="X3" s="321" t="s">
        <v>116</v>
      </c>
      <c r="Y3" s="321" t="s">
        <v>108</v>
      </c>
      <c r="AA3" s="323" t="s">
        <v>139</v>
      </c>
      <c r="AB3" s="323" t="s">
        <v>108</v>
      </c>
      <c r="AD3" s="319" t="s">
        <v>147</v>
      </c>
      <c r="AE3" s="315" t="s">
        <v>148</v>
      </c>
      <c r="AF3" s="316"/>
    </row>
    <row r="4" spans="1:34" ht="30" customHeight="1">
      <c r="A4" s="70"/>
      <c r="B4" s="71"/>
      <c r="C4" s="310"/>
      <c r="D4" s="310"/>
      <c r="E4" s="310"/>
      <c r="F4" s="310"/>
      <c r="G4" s="310"/>
      <c r="I4" s="314"/>
      <c r="J4" s="314"/>
      <c r="K4" s="314"/>
      <c r="L4" s="314"/>
      <c r="M4" s="314"/>
      <c r="O4" s="312"/>
      <c r="P4" s="312"/>
      <c r="Q4" s="312"/>
      <c r="R4" s="312"/>
      <c r="S4" s="312"/>
      <c r="U4" s="322"/>
      <c r="V4" s="322"/>
      <c r="W4" s="244"/>
      <c r="X4" s="322"/>
      <c r="Y4" s="322"/>
      <c r="AA4" s="324"/>
      <c r="AB4" s="324"/>
      <c r="AD4" s="320"/>
      <c r="AE4" s="317"/>
      <c r="AF4" s="318"/>
    </row>
    <row r="5" spans="1:34" ht="54" customHeight="1">
      <c r="A5" s="60"/>
      <c r="B5" s="47"/>
      <c r="C5" s="239" t="s">
        <v>34</v>
      </c>
      <c r="D5" s="239" t="s">
        <v>155</v>
      </c>
      <c r="E5" s="239" t="s">
        <v>157</v>
      </c>
      <c r="F5" s="239" t="s">
        <v>113</v>
      </c>
      <c r="G5" s="239"/>
      <c r="I5" s="240" t="s">
        <v>114</v>
      </c>
      <c r="J5" s="240" t="s">
        <v>162</v>
      </c>
      <c r="K5" s="240" t="s">
        <v>164</v>
      </c>
      <c r="L5" s="240" t="s">
        <v>138</v>
      </c>
      <c r="M5" s="240"/>
      <c r="O5" s="241" t="s">
        <v>166</v>
      </c>
      <c r="P5" s="241" t="s">
        <v>167</v>
      </c>
      <c r="Q5" s="241" t="s">
        <v>169</v>
      </c>
      <c r="R5" s="241" t="s">
        <v>170</v>
      </c>
      <c r="S5" s="241"/>
      <c r="U5" s="242" t="s">
        <v>172</v>
      </c>
      <c r="V5" s="242" t="s">
        <v>173</v>
      </c>
      <c r="W5" s="242" t="s">
        <v>174</v>
      </c>
      <c r="X5" s="242" t="s">
        <v>175</v>
      </c>
      <c r="Y5" s="242"/>
      <c r="AA5" s="53" t="s">
        <v>196</v>
      </c>
      <c r="AB5" s="53"/>
      <c r="AD5" s="210" t="s">
        <v>197</v>
      </c>
      <c r="AE5" s="307" t="s">
        <v>200</v>
      </c>
      <c r="AF5" s="308"/>
    </row>
    <row r="6" spans="1:34">
      <c r="A6" s="54">
        <v>1</v>
      </c>
      <c r="B6" s="39" t="s">
        <v>0</v>
      </c>
      <c r="C6" s="166">
        <f>データ入力表!E11</f>
        <v>0</v>
      </c>
      <c r="D6" s="238">
        <f>各種係数!C4</f>
        <v>0.101509</v>
      </c>
      <c r="E6" s="171">
        <f>C6*D6</f>
        <v>0</v>
      </c>
      <c r="F6" s="171">
        <f t="array" ref="F6:F41">MMULT(転置逆行列係数!C4:AL39,計算!E6:E41)</f>
        <v>0</v>
      </c>
      <c r="G6" s="166">
        <f>IFERROR((F6/F$42)*100,0)</f>
        <v>0</v>
      </c>
      <c r="I6" s="166">
        <f>データ入力表!F11</f>
        <v>0</v>
      </c>
      <c r="J6" s="238">
        <f>各種係数!D4</f>
        <v>0.20816499999999999</v>
      </c>
      <c r="K6" s="171">
        <f>I6*J6</f>
        <v>0</v>
      </c>
      <c r="L6" s="171">
        <f t="array" ref="L6:L41">MMULT(転置逆行列係数!C4:AL39,計算!K6:K41)</f>
        <v>0</v>
      </c>
      <c r="M6" s="166">
        <f>IFERROR((L6/L$42)*100,0)</f>
        <v>0</v>
      </c>
      <c r="O6" s="166">
        <f>データ入力表!G11</f>
        <v>0</v>
      </c>
      <c r="P6" s="238">
        <f>各種係数!E4</f>
        <v>0.15711600000000001</v>
      </c>
      <c r="Q6" s="171">
        <f>O6*P6</f>
        <v>0</v>
      </c>
      <c r="R6" s="171">
        <f t="array" ref="R6:R41">MMULT(転置逆行列係数!C4:AL39,計算!Q6:Q41)</f>
        <v>0</v>
      </c>
      <c r="S6" s="166">
        <f>IFERROR((R6/R$42)*100,0)</f>
        <v>0</v>
      </c>
      <c r="U6" s="166">
        <f>データ入力表!H11</f>
        <v>0</v>
      </c>
      <c r="V6" s="238">
        <f>各種係数!F4</f>
        <v>4.0044999999999997E-2</v>
      </c>
      <c r="W6" s="171">
        <f>U6*V6</f>
        <v>0</v>
      </c>
      <c r="X6" s="171">
        <f t="array" ref="X6:X41">MMULT(転置逆行列係数!C4:AL39,計算!W6:W41)</f>
        <v>0</v>
      </c>
      <c r="Y6" s="166">
        <f>IFERROR((X6/X$42)*100,0)</f>
        <v>0</v>
      </c>
      <c r="AA6" s="171">
        <f>F6+L6+R6+X6</f>
        <v>0</v>
      </c>
      <c r="AB6" s="166">
        <f>IFERROR((AA6/AA$42)*100,0)</f>
        <v>0</v>
      </c>
      <c r="AD6" s="211">
        <f>'H27取引基本表（生産者）(36)'!BA4</f>
        <v>141042</v>
      </c>
      <c r="AE6" s="212">
        <f>AA6*AD6</f>
        <v>0</v>
      </c>
      <c r="AF6" s="213"/>
      <c r="AG6" s="177"/>
      <c r="AH6" s="176"/>
    </row>
    <row r="7" spans="1:34">
      <c r="A7" s="54">
        <v>2</v>
      </c>
      <c r="B7" s="39" t="s">
        <v>1</v>
      </c>
      <c r="C7" s="167">
        <f>データ入力表!E12</f>
        <v>0</v>
      </c>
      <c r="D7" s="219">
        <f>各種係数!C5</f>
        <v>0.17749699999999999</v>
      </c>
      <c r="E7" s="172">
        <f t="shared" ref="E7:E41" si="0">C7*D7</f>
        <v>0</v>
      </c>
      <c r="F7" s="172">
        <v>0</v>
      </c>
      <c r="G7" s="167">
        <f t="shared" ref="G7:G42" si="1">IFERROR((F7/F$42)*100,0)</f>
        <v>0</v>
      </c>
      <c r="I7" s="167">
        <f>データ入力表!F12</f>
        <v>0</v>
      </c>
      <c r="J7" s="219">
        <f>各種係数!D5</f>
        <v>0.28093200000000002</v>
      </c>
      <c r="K7" s="172">
        <f t="shared" ref="K7:K41" si="2">I7*J7</f>
        <v>0</v>
      </c>
      <c r="L7" s="172">
        <v>0</v>
      </c>
      <c r="M7" s="167">
        <f t="shared" ref="M7:M42" si="3">IFERROR((L7/L$42)*100,0)</f>
        <v>0</v>
      </c>
      <c r="O7" s="167">
        <f>データ入力表!G12</f>
        <v>0</v>
      </c>
      <c r="P7" s="219">
        <f>各種係数!E5</f>
        <v>0.12562200000000001</v>
      </c>
      <c r="Q7" s="172">
        <f t="shared" ref="Q7:Q41" si="4">O7*P7</f>
        <v>0</v>
      </c>
      <c r="R7" s="172">
        <v>0</v>
      </c>
      <c r="S7" s="167">
        <f t="shared" ref="S7:S42" si="5">IFERROR((R7/R$42)*100,0)</f>
        <v>0</v>
      </c>
      <c r="U7" s="167">
        <f>データ入力表!H12</f>
        <v>0</v>
      </c>
      <c r="V7" s="219">
        <f>各種係数!F5</f>
        <v>2.5973E-2</v>
      </c>
      <c r="W7" s="172">
        <f t="shared" ref="W7:W41" si="6">U7*V7</f>
        <v>0</v>
      </c>
      <c r="X7" s="172">
        <v>0</v>
      </c>
      <c r="Y7" s="167">
        <f t="shared" ref="Y7:Y42" si="7">IFERROR((X7/X$42)*100,0)</f>
        <v>0</v>
      </c>
      <c r="AA7" s="172">
        <f t="shared" ref="AA7:AA41" si="8">F7+L7+R7+X7</f>
        <v>0</v>
      </c>
      <c r="AB7" s="167">
        <f t="shared" ref="AB7:AB42" si="9">IFERROR((AA7/AA$42)*100,0)</f>
        <v>0</v>
      </c>
      <c r="AD7" s="90">
        <f>'H27取引基本表（生産者）(36)'!BA5</f>
        <v>28530</v>
      </c>
      <c r="AE7" s="213">
        <f t="shared" ref="AE7:AE41" si="10">AA7*AD7</f>
        <v>0</v>
      </c>
      <c r="AF7" s="213"/>
      <c r="AG7" s="177"/>
      <c r="AH7" s="176"/>
    </row>
    <row r="8" spans="1:34">
      <c r="A8" s="54">
        <v>3</v>
      </c>
      <c r="B8" s="39" t="s">
        <v>2</v>
      </c>
      <c r="C8" s="167">
        <f>データ入力表!E13</f>
        <v>0</v>
      </c>
      <c r="D8" s="219">
        <f>各種係数!C6</f>
        <v>0.11745</v>
      </c>
      <c r="E8" s="172">
        <f t="shared" si="0"/>
        <v>0</v>
      </c>
      <c r="F8" s="172">
        <v>0</v>
      </c>
      <c r="G8" s="167">
        <f t="shared" si="1"/>
        <v>0</v>
      </c>
      <c r="I8" s="167">
        <f>データ入力表!F13</f>
        <v>0</v>
      </c>
      <c r="J8" s="219">
        <f>各種係数!D6</f>
        <v>0.176597</v>
      </c>
      <c r="K8" s="172">
        <f t="shared" si="2"/>
        <v>0</v>
      </c>
      <c r="L8" s="172">
        <v>0</v>
      </c>
      <c r="M8" s="167">
        <f t="shared" si="3"/>
        <v>0</v>
      </c>
      <c r="O8" s="167">
        <f>データ入力表!G13</f>
        <v>0</v>
      </c>
      <c r="P8" s="219">
        <f>各種係数!E6</f>
        <v>0.12709000000000001</v>
      </c>
      <c r="Q8" s="172">
        <f t="shared" si="4"/>
        <v>0</v>
      </c>
      <c r="R8" s="172">
        <v>0</v>
      </c>
      <c r="S8" s="167">
        <f t="shared" si="5"/>
        <v>0</v>
      </c>
      <c r="U8" s="167">
        <f>データ入力表!H13</f>
        <v>0</v>
      </c>
      <c r="V8" s="219">
        <f>各種係数!F6</f>
        <v>4.8347000000000001E-2</v>
      </c>
      <c r="W8" s="172">
        <f t="shared" si="6"/>
        <v>0</v>
      </c>
      <c r="X8" s="172">
        <v>0</v>
      </c>
      <c r="Y8" s="167">
        <f t="shared" si="7"/>
        <v>0</v>
      </c>
      <c r="AA8" s="172">
        <f t="shared" si="8"/>
        <v>0</v>
      </c>
      <c r="AB8" s="167">
        <f t="shared" si="9"/>
        <v>0</v>
      </c>
      <c r="AD8" s="90">
        <f>'H27取引基本表（生産者）(36)'!BA6</f>
        <v>41388</v>
      </c>
      <c r="AE8" s="213">
        <f t="shared" si="10"/>
        <v>0</v>
      </c>
      <c r="AF8" s="213"/>
      <c r="AG8" s="177"/>
      <c r="AH8" s="176"/>
    </row>
    <row r="9" spans="1:34">
      <c r="A9" s="54">
        <v>6</v>
      </c>
      <c r="B9" s="39" t="s">
        <v>3</v>
      </c>
      <c r="C9" s="167">
        <f>データ入力表!E14</f>
        <v>0</v>
      </c>
      <c r="D9" s="219">
        <f>各種係数!C7</f>
        <v>0.19927400000000001</v>
      </c>
      <c r="E9" s="172">
        <f t="shared" si="0"/>
        <v>0</v>
      </c>
      <c r="F9" s="172">
        <v>0</v>
      </c>
      <c r="G9" s="167">
        <f t="shared" si="1"/>
        <v>0</v>
      </c>
      <c r="I9" s="167">
        <f>データ入力表!F14</f>
        <v>0</v>
      </c>
      <c r="J9" s="219">
        <f>各種係数!D7</f>
        <v>9.4877000000000003E-2</v>
      </c>
      <c r="K9" s="172">
        <f t="shared" si="2"/>
        <v>0</v>
      </c>
      <c r="L9" s="172">
        <v>0</v>
      </c>
      <c r="M9" s="167">
        <f t="shared" si="3"/>
        <v>0</v>
      </c>
      <c r="O9" s="167">
        <f>データ入力表!G14</f>
        <v>0</v>
      </c>
      <c r="P9" s="219">
        <f>各種係数!E7</f>
        <v>0.112021</v>
      </c>
      <c r="Q9" s="172">
        <f t="shared" si="4"/>
        <v>0</v>
      </c>
      <c r="R9" s="172">
        <v>0</v>
      </c>
      <c r="S9" s="167">
        <f t="shared" si="5"/>
        <v>0</v>
      </c>
      <c r="U9" s="167">
        <f>データ入力表!H14</f>
        <v>0</v>
      </c>
      <c r="V9" s="219">
        <f>各種係数!F7</f>
        <v>4.7670999999999998E-2</v>
      </c>
      <c r="W9" s="172">
        <f t="shared" si="6"/>
        <v>0</v>
      </c>
      <c r="X9" s="172">
        <v>0</v>
      </c>
      <c r="Y9" s="167">
        <f t="shared" si="7"/>
        <v>0</v>
      </c>
      <c r="AA9" s="172">
        <f t="shared" si="8"/>
        <v>0</v>
      </c>
      <c r="AB9" s="167">
        <f t="shared" si="9"/>
        <v>0</v>
      </c>
      <c r="AD9" s="90">
        <f>'H27取引基本表（生産者）(36)'!BA7</f>
        <v>30039</v>
      </c>
      <c r="AE9" s="213">
        <f t="shared" si="10"/>
        <v>0</v>
      </c>
      <c r="AF9" s="213"/>
      <c r="AG9" s="177"/>
      <c r="AH9" s="176"/>
    </row>
    <row r="10" spans="1:34">
      <c r="A10" s="54">
        <v>11</v>
      </c>
      <c r="B10" s="39" t="s">
        <v>4</v>
      </c>
      <c r="C10" s="167">
        <f>データ入力表!E15</f>
        <v>0</v>
      </c>
      <c r="D10" s="219">
        <f>各種係数!C8</f>
        <v>0.15396799999999999</v>
      </c>
      <c r="E10" s="172">
        <f t="shared" si="0"/>
        <v>0</v>
      </c>
      <c r="F10" s="172">
        <v>0</v>
      </c>
      <c r="G10" s="167">
        <f t="shared" si="1"/>
        <v>0</v>
      </c>
      <c r="I10" s="167">
        <f>データ入力表!F15</f>
        <v>0</v>
      </c>
      <c r="J10" s="219">
        <f>各種係数!D8</f>
        <v>4.1020000000000001E-2</v>
      </c>
      <c r="K10" s="172">
        <f t="shared" si="2"/>
        <v>0</v>
      </c>
      <c r="L10" s="172">
        <v>0</v>
      </c>
      <c r="M10" s="167">
        <f t="shared" si="3"/>
        <v>0</v>
      </c>
      <c r="O10" s="167">
        <f>データ入力表!G15</f>
        <v>0</v>
      </c>
      <c r="P10" s="219">
        <f>各種係数!E8</f>
        <v>6.2109999999999999E-2</v>
      </c>
      <c r="Q10" s="172">
        <f t="shared" si="4"/>
        <v>0</v>
      </c>
      <c r="R10" s="172">
        <v>0</v>
      </c>
      <c r="S10" s="167">
        <f t="shared" si="5"/>
        <v>0</v>
      </c>
      <c r="U10" s="167">
        <f>データ入力表!H15</f>
        <v>0</v>
      </c>
      <c r="V10" s="219">
        <f>各種係数!F8</f>
        <v>0.15390599999999999</v>
      </c>
      <c r="W10" s="172">
        <f t="shared" si="6"/>
        <v>0</v>
      </c>
      <c r="X10" s="172">
        <v>0</v>
      </c>
      <c r="Y10" s="167">
        <f t="shared" si="7"/>
        <v>0</v>
      </c>
      <c r="AA10" s="172">
        <f t="shared" si="8"/>
        <v>0</v>
      </c>
      <c r="AB10" s="167">
        <f t="shared" si="9"/>
        <v>0</v>
      </c>
      <c r="AD10" s="90">
        <f>'H27取引基本表（生産者）(36)'!BA8</f>
        <v>292418</v>
      </c>
      <c r="AE10" s="213">
        <f t="shared" si="10"/>
        <v>0</v>
      </c>
      <c r="AF10" s="213"/>
      <c r="AG10" s="177"/>
      <c r="AH10" s="176"/>
    </row>
    <row r="11" spans="1:34">
      <c r="A11" s="55">
        <v>15</v>
      </c>
      <c r="B11" s="40" t="s">
        <v>5</v>
      </c>
      <c r="C11" s="168">
        <f>データ入力表!E16</f>
        <v>0</v>
      </c>
      <c r="D11" s="220">
        <f>各種係数!C9</f>
        <v>0.17602699999999999</v>
      </c>
      <c r="E11" s="173">
        <f t="shared" si="0"/>
        <v>0</v>
      </c>
      <c r="F11" s="173">
        <v>0</v>
      </c>
      <c r="G11" s="168">
        <f t="shared" si="1"/>
        <v>0</v>
      </c>
      <c r="I11" s="168">
        <f>データ入力表!F16</f>
        <v>0</v>
      </c>
      <c r="J11" s="220">
        <f>各種係数!D9</f>
        <v>7.0495000000000002E-2</v>
      </c>
      <c r="K11" s="173">
        <f t="shared" si="2"/>
        <v>0</v>
      </c>
      <c r="L11" s="173">
        <v>0</v>
      </c>
      <c r="M11" s="168">
        <f t="shared" si="3"/>
        <v>0</v>
      </c>
      <c r="O11" s="168">
        <f>データ入力表!G16</f>
        <v>0</v>
      </c>
      <c r="P11" s="220">
        <f>各種係数!E9</f>
        <v>0.105796</v>
      </c>
      <c r="Q11" s="173">
        <f t="shared" si="4"/>
        <v>0</v>
      </c>
      <c r="R11" s="173">
        <v>0</v>
      </c>
      <c r="S11" s="168">
        <f t="shared" si="5"/>
        <v>0</v>
      </c>
      <c r="U11" s="168">
        <f>データ入力表!H16</f>
        <v>0</v>
      </c>
      <c r="V11" s="220">
        <f>各種係数!F9</f>
        <v>4.8736000000000002E-2</v>
      </c>
      <c r="W11" s="173">
        <f t="shared" si="6"/>
        <v>0</v>
      </c>
      <c r="X11" s="173">
        <v>0</v>
      </c>
      <c r="Y11" s="168">
        <f t="shared" si="7"/>
        <v>0</v>
      </c>
      <c r="AA11" s="173">
        <f t="shared" si="8"/>
        <v>0</v>
      </c>
      <c r="AB11" s="168">
        <f t="shared" si="9"/>
        <v>0</v>
      </c>
      <c r="AD11" s="90">
        <f>'H27取引基本表（生産者）(36)'!BA9</f>
        <v>18980</v>
      </c>
      <c r="AE11" s="213">
        <f t="shared" si="10"/>
        <v>0</v>
      </c>
      <c r="AF11" s="213"/>
      <c r="AG11" s="177"/>
      <c r="AH11" s="176"/>
    </row>
    <row r="12" spans="1:34">
      <c r="A12" s="54">
        <v>16</v>
      </c>
      <c r="B12" s="39" t="s">
        <v>6</v>
      </c>
      <c r="C12" s="167">
        <f>データ入力表!E17</f>
        <v>0</v>
      </c>
      <c r="D12" s="219">
        <f>各種係数!C10</f>
        <v>0.230687</v>
      </c>
      <c r="E12" s="172">
        <f t="shared" si="0"/>
        <v>0</v>
      </c>
      <c r="F12" s="172">
        <v>0</v>
      </c>
      <c r="G12" s="167">
        <f t="shared" si="1"/>
        <v>0</v>
      </c>
      <c r="I12" s="167">
        <f>データ入力表!F17</f>
        <v>0</v>
      </c>
      <c r="J12" s="219">
        <f>各種係数!D10</f>
        <v>-1.6130000000000001E-3</v>
      </c>
      <c r="K12" s="172">
        <f t="shared" si="2"/>
        <v>0</v>
      </c>
      <c r="L12" s="172">
        <v>0</v>
      </c>
      <c r="M12" s="167">
        <f t="shared" si="3"/>
        <v>0</v>
      </c>
      <c r="O12" s="167">
        <f>データ入力表!G17</f>
        <v>0</v>
      </c>
      <c r="P12" s="219">
        <f>各種係数!E10</f>
        <v>5.6254999999999999E-2</v>
      </c>
      <c r="Q12" s="172">
        <f t="shared" si="4"/>
        <v>0</v>
      </c>
      <c r="R12" s="172">
        <v>0</v>
      </c>
      <c r="S12" s="167">
        <f t="shared" si="5"/>
        <v>0</v>
      </c>
      <c r="U12" s="167">
        <f>データ入力表!H17</f>
        <v>0</v>
      </c>
      <c r="V12" s="219">
        <f>各種係数!F10</f>
        <v>2.5037E-2</v>
      </c>
      <c r="W12" s="172">
        <f t="shared" si="6"/>
        <v>0</v>
      </c>
      <c r="X12" s="172">
        <v>0</v>
      </c>
      <c r="Y12" s="167">
        <f t="shared" si="7"/>
        <v>0</v>
      </c>
      <c r="AA12" s="172">
        <f t="shared" si="8"/>
        <v>0</v>
      </c>
      <c r="AB12" s="167">
        <f t="shared" si="9"/>
        <v>0</v>
      </c>
      <c r="AD12" s="90">
        <f>'H27取引基本表（生産者）(36)'!BA10</f>
        <v>66341</v>
      </c>
      <c r="AE12" s="213">
        <f t="shared" si="10"/>
        <v>0</v>
      </c>
      <c r="AF12" s="213"/>
      <c r="AG12" s="177"/>
      <c r="AH12" s="176"/>
    </row>
    <row r="13" spans="1:34">
      <c r="A13" s="54">
        <v>20</v>
      </c>
      <c r="B13" s="39" t="s">
        <v>7</v>
      </c>
      <c r="C13" s="167">
        <f>データ入力表!E18</f>
        <v>0</v>
      </c>
      <c r="D13" s="219">
        <f>各種係数!C11</f>
        <v>2.2426000000000001E-2</v>
      </c>
      <c r="E13" s="172">
        <f t="shared" si="0"/>
        <v>0</v>
      </c>
      <c r="F13" s="172">
        <v>0</v>
      </c>
      <c r="G13" s="167">
        <f t="shared" si="1"/>
        <v>0</v>
      </c>
      <c r="I13" s="167">
        <f>データ入力表!F18</f>
        <v>0</v>
      </c>
      <c r="J13" s="219">
        <f>各種係数!D11</f>
        <v>6.0217E-2</v>
      </c>
      <c r="K13" s="172">
        <f t="shared" si="2"/>
        <v>0</v>
      </c>
      <c r="L13" s="172">
        <v>0</v>
      </c>
      <c r="M13" s="167">
        <f t="shared" si="3"/>
        <v>0</v>
      </c>
      <c r="O13" s="167">
        <f>データ入力表!G18</f>
        <v>0</v>
      </c>
      <c r="P13" s="219">
        <f>各種係数!E11</f>
        <v>9.9427000000000001E-2</v>
      </c>
      <c r="Q13" s="172">
        <f t="shared" si="4"/>
        <v>0</v>
      </c>
      <c r="R13" s="172">
        <v>0</v>
      </c>
      <c r="S13" s="167">
        <f t="shared" si="5"/>
        <v>0</v>
      </c>
      <c r="U13" s="167">
        <f>データ入力表!H18</f>
        <v>0</v>
      </c>
      <c r="V13" s="219">
        <f>各種係数!F11</f>
        <v>1.7385000000000001E-2</v>
      </c>
      <c r="W13" s="172">
        <f t="shared" si="6"/>
        <v>0</v>
      </c>
      <c r="X13" s="172">
        <v>0</v>
      </c>
      <c r="Y13" s="167">
        <f t="shared" si="7"/>
        <v>0</v>
      </c>
      <c r="AA13" s="172">
        <f t="shared" si="8"/>
        <v>0</v>
      </c>
      <c r="AB13" s="167">
        <f t="shared" si="9"/>
        <v>0</v>
      </c>
      <c r="AD13" s="90">
        <f>'H27取引基本表（生産者）(36)'!BA11</f>
        <v>741055</v>
      </c>
      <c r="AE13" s="213">
        <f t="shared" si="10"/>
        <v>0</v>
      </c>
      <c r="AF13" s="213"/>
      <c r="AG13" s="177"/>
      <c r="AH13" s="176"/>
    </row>
    <row r="14" spans="1:34">
      <c r="A14" s="54">
        <v>21</v>
      </c>
      <c r="B14" s="39" t="s">
        <v>8</v>
      </c>
      <c r="C14" s="167">
        <f>データ入力表!E19</f>
        <v>0</v>
      </c>
      <c r="D14" s="219">
        <f>各種係数!C12</f>
        <v>5.2810000000000001E-3</v>
      </c>
      <c r="E14" s="172">
        <f t="shared" si="0"/>
        <v>0</v>
      </c>
      <c r="F14" s="172">
        <v>0</v>
      </c>
      <c r="G14" s="167">
        <f t="shared" si="1"/>
        <v>0</v>
      </c>
      <c r="I14" s="167">
        <f>データ入力表!F19</f>
        <v>0</v>
      </c>
      <c r="J14" s="219">
        <f>各種係数!D12</f>
        <v>3.8850999999999997E-2</v>
      </c>
      <c r="K14" s="172">
        <f t="shared" si="2"/>
        <v>0</v>
      </c>
      <c r="L14" s="172">
        <v>0</v>
      </c>
      <c r="M14" s="167">
        <f t="shared" si="3"/>
        <v>0</v>
      </c>
      <c r="O14" s="167">
        <f>データ入力表!G19</f>
        <v>0</v>
      </c>
      <c r="P14" s="219">
        <f>各種係数!E12</f>
        <v>2.9291999999999999E-2</v>
      </c>
      <c r="Q14" s="172">
        <f t="shared" si="4"/>
        <v>0</v>
      </c>
      <c r="R14" s="172">
        <v>0</v>
      </c>
      <c r="S14" s="167">
        <f t="shared" si="5"/>
        <v>0</v>
      </c>
      <c r="U14" s="167">
        <f>データ入力表!H19</f>
        <v>0</v>
      </c>
      <c r="V14" s="219">
        <f>各種係数!F12</f>
        <v>0.20610600000000001</v>
      </c>
      <c r="W14" s="172">
        <f t="shared" si="6"/>
        <v>0</v>
      </c>
      <c r="X14" s="172">
        <v>0</v>
      </c>
      <c r="Y14" s="167">
        <f t="shared" si="7"/>
        <v>0</v>
      </c>
      <c r="AA14" s="172">
        <f t="shared" si="8"/>
        <v>0</v>
      </c>
      <c r="AB14" s="167">
        <f t="shared" si="9"/>
        <v>0</v>
      </c>
      <c r="AD14" s="90">
        <f>'H27取引基本表（生産者）(36)'!BA12</f>
        <v>555617</v>
      </c>
      <c r="AE14" s="213">
        <f t="shared" si="10"/>
        <v>0</v>
      </c>
      <c r="AF14" s="213"/>
      <c r="AG14" s="177"/>
      <c r="AH14" s="176"/>
    </row>
    <row r="15" spans="1:34">
      <c r="A15" s="56">
        <v>25</v>
      </c>
      <c r="B15" s="41" t="s">
        <v>9</v>
      </c>
      <c r="C15" s="169">
        <f>データ入力表!E20</f>
        <v>0</v>
      </c>
      <c r="D15" s="221">
        <f>各種係数!C13</f>
        <v>0.20641499999999999</v>
      </c>
      <c r="E15" s="174">
        <f t="shared" si="0"/>
        <v>0</v>
      </c>
      <c r="F15" s="174">
        <v>0</v>
      </c>
      <c r="G15" s="169">
        <f t="shared" si="1"/>
        <v>0</v>
      </c>
      <c r="I15" s="169">
        <f>データ入力表!F20</f>
        <v>0</v>
      </c>
      <c r="J15" s="221">
        <f>各種係数!D13</f>
        <v>8.6787000000000003E-2</v>
      </c>
      <c r="K15" s="174">
        <f t="shared" si="2"/>
        <v>0</v>
      </c>
      <c r="L15" s="174">
        <v>0</v>
      </c>
      <c r="M15" s="169">
        <f t="shared" si="3"/>
        <v>0</v>
      </c>
      <c r="O15" s="169">
        <f>データ入力表!G20</f>
        <v>0</v>
      </c>
      <c r="P15" s="221">
        <f>各種係数!E13</f>
        <v>0.112191</v>
      </c>
      <c r="Q15" s="174">
        <f t="shared" si="4"/>
        <v>0</v>
      </c>
      <c r="R15" s="174">
        <v>0</v>
      </c>
      <c r="S15" s="169">
        <f t="shared" si="5"/>
        <v>0</v>
      </c>
      <c r="U15" s="169">
        <f>データ入力表!H20</f>
        <v>0</v>
      </c>
      <c r="V15" s="221">
        <f>各種係数!F13</f>
        <v>3.1149E-2</v>
      </c>
      <c r="W15" s="174">
        <f t="shared" si="6"/>
        <v>0</v>
      </c>
      <c r="X15" s="174">
        <v>0</v>
      </c>
      <c r="Y15" s="169">
        <f t="shared" si="7"/>
        <v>0</v>
      </c>
      <c r="AA15" s="174">
        <f t="shared" si="8"/>
        <v>0</v>
      </c>
      <c r="AB15" s="169">
        <f t="shared" si="9"/>
        <v>0</v>
      </c>
      <c r="AD15" s="90">
        <f>'H27取引基本表（生産者）(36)'!BA13</f>
        <v>92779</v>
      </c>
      <c r="AE15" s="213">
        <f t="shared" si="10"/>
        <v>0</v>
      </c>
      <c r="AF15" s="213"/>
      <c r="AG15" s="177"/>
      <c r="AH15" s="176"/>
    </row>
    <row r="16" spans="1:34">
      <c r="A16" s="54">
        <v>26</v>
      </c>
      <c r="B16" s="39" t="s">
        <v>10</v>
      </c>
      <c r="C16" s="167">
        <f>データ入力表!E21</f>
        <v>0</v>
      </c>
      <c r="D16" s="219">
        <f>各種係数!C14</f>
        <v>1.6234999999999999E-2</v>
      </c>
      <c r="E16" s="172">
        <f t="shared" si="0"/>
        <v>0</v>
      </c>
      <c r="F16" s="172">
        <v>0</v>
      </c>
      <c r="G16" s="167">
        <f t="shared" si="1"/>
        <v>0</v>
      </c>
      <c r="I16" s="167">
        <f>データ入力表!F21</f>
        <v>0</v>
      </c>
      <c r="J16" s="219">
        <f>各種係数!D14</f>
        <v>0.142985</v>
      </c>
      <c r="K16" s="172">
        <f t="shared" si="2"/>
        <v>0</v>
      </c>
      <c r="L16" s="172">
        <v>0</v>
      </c>
      <c r="M16" s="167">
        <f t="shared" si="3"/>
        <v>0</v>
      </c>
      <c r="O16" s="167">
        <f>データ入力表!G21</f>
        <v>0</v>
      </c>
      <c r="P16" s="219">
        <f>各種係数!E14</f>
        <v>6.9399000000000002E-2</v>
      </c>
      <c r="Q16" s="172">
        <f t="shared" si="4"/>
        <v>0</v>
      </c>
      <c r="R16" s="172">
        <v>0</v>
      </c>
      <c r="S16" s="167">
        <f t="shared" si="5"/>
        <v>0</v>
      </c>
      <c r="U16" s="167">
        <f>データ入力表!H21</f>
        <v>0</v>
      </c>
      <c r="V16" s="219">
        <f>各種係数!F14</f>
        <v>1.524E-2</v>
      </c>
      <c r="W16" s="172">
        <f t="shared" si="6"/>
        <v>0</v>
      </c>
      <c r="X16" s="172">
        <v>0</v>
      </c>
      <c r="Y16" s="167">
        <f t="shared" si="7"/>
        <v>0</v>
      </c>
      <c r="AA16" s="172">
        <f t="shared" si="8"/>
        <v>0</v>
      </c>
      <c r="AB16" s="167">
        <f t="shared" si="9"/>
        <v>0</v>
      </c>
      <c r="AD16" s="90">
        <f>'H27取引基本表（生産者）(36)'!BA14</f>
        <v>1393827</v>
      </c>
      <c r="AE16" s="213">
        <f t="shared" si="10"/>
        <v>0</v>
      </c>
      <c r="AF16" s="213"/>
      <c r="AG16" s="177"/>
      <c r="AH16" s="176"/>
    </row>
    <row r="17" spans="1:34">
      <c r="A17" s="54">
        <v>27</v>
      </c>
      <c r="B17" s="39" t="s">
        <v>11</v>
      </c>
      <c r="C17" s="167">
        <f>データ入力表!E22</f>
        <v>0</v>
      </c>
      <c r="D17" s="219">
        <f>各種係数!C15</f>
        <v>1.6102999999999999E-2</v>
      </c>
      <c r="E17" s="172">
        <f t="shared" si="0"/>
        <v>0</v>
      </c>
      <c r="F17" s="172">
        <v>0</v>
      </c>
      <c r="G17" s="167">
        <f t="shared" si="1"/>
        <v>0</v>
      </c>
      <c r="I17" s="167">
        <f>データ入力表!F22</f>
        <v>0</v>
      </c>
      <c r="J17" s="219">
        <f>各種係数!D15</f>
        <v>0.19101099999999999</v>
      </c>
      <c r="K17" s="172">
        <f t="shared" si="2"/>
        <v>0</v>
      </c>
      <c r="L17" s="172">
        <v>0</v>
      </c>
      <c r="M17" s="167">
        <f t="shared" si="3"/>
        <v>0</v>
      </c>
      <c r="O17" s="167">
        <f>データ入力表!G22</f>
        <v>0</v>
      </c>
      <c r="P17" s="219">
        <f>各種係数!E15</f>
        <v>3.2161000000000002E-2</v>
      </c>
      <c r="Q17" s="172">
        <f t="shared" si="4"/>
        <v>0</v>
      </c>
      <c r="R17" s="172">
        <v>0</v>
      </c>
      <c r="S17" s="167">
        <f t="shared" si="5"/>
        <v>0</v>
      </c>
      <c r="U17" s="167">
        <f>データ入力表!H22</f>
        <v>0</v>
      </c>
      <c r="V17" s="219">
        <f>各種係数!F15</f>
        <v>5.4390000000000003E-3</v>
      </c>
      <c r="W17" s="172">
        <f t="shared" si="6"/>
        <v>0</v>
      </c>
      <c r="X17" s="172">
        <v>0</v>
      </c>
      <c r="Y17" s="167">
        <f t="shared" si="7"/>
        <v>0</v>
      </c>
      <c r="AA17" s="172">
        <f t="shared" si="8"/>
        <v>0</v>
      </c>
      <c r="AB17" s="167">
        <f t="shared" si="9"/>
        <v>0</v>
      </c>
      <c r="AD17" s="90">
        <f>'H27取引基本表（生産者）(36)'!BA15</f>
        <v>509280</v>
      </c>
      <c r="AE17" s="213">
        <f t="shared" si="10"/>
        <v>0</v>
      </c>
      <c r="AF17" s="213"/>
      <c r="AG17" s="177"/>
      <c r="AH17" s="176"/>
    </row>
    <row r="18" spans="1:34">
      <c r="A18" s="54">
        <v>28</v>
      </c>
      <c r="B18" s="39" t="s">
        <v>12</v>
      </c>
      <c r="C18" s="167">
        <f>データ入力表!E23</f>
        <v>0</v>
      </c>
      <c r="D18" s="219">
        <f>各種係数!C16</f>
        <v>0.270951</v>
      </c>
      <c r="E18" s="172">
        <f t="shared" si="0"/>
        <v>0</v>
      </c>
      <c r="F18" s="172">
        <v>0</v>
      </c>
      <c r="G18" s="167">
        <f t="shared" si="1"/>
        <v>0</v>
      </c>
      <c r="I18" s="167">
        <f>データ入力表!F23</f>
        <v>0</v>
      </c>
      <c r="J18" s="219">
        <f>各種係数!D16</f>
        <v>4.7606999999999997E-2</v>
      </c>
      <c r="K18" s="172">
        <f t="shared" si="2"/>
        <v>0</v>
      </c>
      <c r="L18" s="172">
        <v>0</v>
      </c>
      <c r="M18" s="167">
        <f t="shared" si="3"/>
        <v>0</v>
      </c>
      <c r="O18" s="167">
        <f>データ入力表!G23</f>
        <v>0</v>
      </c>
      <c r="P18" s="219">
        <f>各種係数!E16</f>
        <v>8.1570000000000004E-2</v>
      </c>
      <c r="Q18" s="172">
        <f t="shared" si="4"/>
        <v>0</v>
      </c>
      <c r="R18" s="172">
        <v>0</v>
      </c>
      <c r="S18" s="167">
        <f t="shared" si="5"/>
        <v>0</v>
      </c>
      <c r="U18" s="167">
        <f>データ入力表!H23</f>
        <v>0</v>
      </c>
      <c r="V18" s="219">
        <f>各種係数!F16</f>
        <v>2.5638000000000001E-2</v>
      </c>
      <c r="W18" s="172">
        <f t="shared" si="6"/>
        <v>0</v>
      </c>
      <c r="X18" s="172">
        <v>0</v>
      </c>
      <c r="Y18" s="167">
        <f t="shared" si="7"/>
        <v>0</v>
      </c>
      <c r="AA18" s="172">
        <f t="shared" si="8"/>
        <v>0</v>
      </c>
      <c r="AB18" s="167">
        <f t="shared" si="9"/>
        <v>0</v>
      </c>
      <c r="AD18" s="90">
        <f>'H27取引基本表（生産者）(36)'!BA16</f>
        <v>51526</v>
      </c>
      <c r="AE18" s="213">
        <f t="shared" si="10"/>
        <v>0</v>
      </c>
      <c r="AF18" s="213"/>
      <c r="AG18" s="177"/>
      <c r="AH18" s="176"/>
    </row>
    <row r="19" spans="1:34">
      <c r="A19" s="54">
        <v>29</v>
      </c>
      <c r="B19" s="39" t="s">
        <v>13</v>
      </c>
      <c r="C19" s="167">
        <f>データ入力表!E24</f>
        <v>0</v>
      </c>
      <c r="D19" s="219">
        <f>各種係数!C17</f>
        <v>0.13978499999999999</v>
      </c>
      <c r="E19" s="172">
        <f t="shared" si="0"/>
        <v>0</v>
      </c>
      <c r="F19" s="172">
        <v>0</v>
      </c>
      <c r="G19" s="167">
        <f t="shared" si="1"/>
        <v>0</v>
      </c>
      <c r="I19" s="167">
        <f>データ入力表!F24</f>
        <v>0</v>
      </c>
      <c r="J19" s="219">
        <f>各種係数!D17</f>
        <v>0.127917</v>
      </c>
      <c r="K19" s="172">
        <f t="shared" si="2"/>
        <v>0</v>
      </c>
      <c r="L19" s="172">
        <v>0</v>
      </c>
      <c r="M19" s="167">
        <f t="shared" si="3"/>
        <v>0</v>
      </c>
      <c r="O19" s="167">
        <f>データ入力表!G24</f>
        <v>0</v>
      </c>
      <c r="P19" s="219">
        <f>各種係数!E17</f>
        <v>0.10446999999999999</v>
      </c>
      <c r="Q19" s="172">
        <f t="shared" si="4"/>
        <v>0</v>
      </c>
      <c r="R19" s="172">
        <v>0</v>
      </c>
      <c r="S19" s="167">
        <f t="shared" si="5"/>
        <v>0</v>
      </c>
      <c r="U19" s="167">
        <f>データ入力表!H24</f>
        <v>0</v>
      </c>
      <c r="V19" s="219">
        <f>各種係数!F17</f>
        <v>1.1508000000000001E-2</v>
      </c>
      <c r="W19" s="172">
        <f t="shared" si="6"/>
        <v>0</v>
      </c>
      <c r="X19" s="172">
        <v>0</v>
      </c>
      <c r="Y19" s="167">
        <f t="shared" si="7"/>
        <v>0</v>
      </c>
      <c r="AA19" s="172">
        <f t="shared" si="8"/>
        <v>0</v>
      </c>
      <c r="AB19" s="167">
        <f t="shared" si="9"/>
        <v>0</v>
      </c>
      <c r="AD19" s="90">
        <f>'H27取引基本表（生産者）(36)'!BA17</f>
        <v>239303</v>
      </c>
      <c r="AE19" s="213">
        <f t="shared" si="10"/>
        <v>0</v>
      </c>
      <c r="AF19" s="213"/>
      <c r="AG19" s="177"/>
      <c r="AH19" s="176"/>
    </row>
    <row r="20" spans="1:34">
      <c r="A20" s="54">
        <v>32</v>
      </c>
      <c r="B20" s="39" t="s">
        <v>16</v>
      </c>
      <c r="C20" s="167">
        <f>データ入力表!E25</f>
        <v>0</v>
      </c>
      <c r="D20" s="219">
        <f>各種係数!C18</f>
        <v>0.239007</v>
      </c>
      <c r="E20" s="172">
        <f t="shared" si="0"/>
        <v>0</v>
      </c>
      <c r="F20" s="172">
        <v>0</v>
      </c>
      <c r="G20" s="167">
        <f t="shared" si="1"/>
        <v>0</v>
      </c>
      <c r="I20" s="167">
        <f>データ入力表!F25</f>
        <v>0</v>
      </c>
      <c r="J20" s="219">
        <f>各種係数!D18</f>
        <v>-9.3132000000000006E-2</v>
      </c>
      <c r="K20" s="172">
        <f t="shared" si="2"/>
        <v>0</v>
      </c>
      <c r="L20" s="172">
        <v>0</v>
      </c>
      <c r="M20" s="167">
        <f t="shared" si="3"/>
        <v>0</v>
      </c>
      <c r="O20" s="167">
        <f>データ入力表!G25</f>
        <v>0</v>
      </c>
      <c r="P20" s="219">
        <f>各種係数!E18</f>
        <v>0.24182100000000001</v>
      </c>
      <c r="Q20" s="172">
        <f t="shared" si="4"/>
        <v>0</v>
      </c>
      <c r="R20" s="172">
        <v>0</v>
      </c>
      <c r="S20" s="167">
        <f t="shared" si="5"/>
        <v>0</v>
      </c>
      <c r="U20" s="167">
        <f>データ入力表!H25</f>
        <v>0</v>
      </c>
      <c r="V20" s="219">
        <f>各種係数!F18</f>
        <v>1.1107000000000001E-2</v>
      </c>
      <c r="W20" s="172">
        <f t="shared" si="6"/>
        <v>0</v>
      </c>
      <c r="X20" s="172">
        <v>0</v>
      </c>
      <c r="Y20" s="167">
        <f t="shared" si="7"/>
        <v>0</v>
      </c>
      <c r="AA20" s="172">
        <f t="shared" si="8"/>
        <v>0</v>
      </c>
      <c r="AB20" s="167">
        <f t="shared" si="9"/>
        <v>0</v>
      </c>
      <c r="AD20" s="90">
        <f>'H27取引基本表（生産者）(36)'!BA18</f>
        <v>213203</v>
      </c>
      <c r="AE20" s="213">
        <f t="shared" si="10"/>
        <v>0</v>
      </c>
      <c r="AF20" s="213"/>
      <c r="AG20" s="177"/>
      <c r="AH20" s="176"/>
    </row>
    <row r="21" spans="1:34">
      <c r="A21" s="55">
        <v>33</v>
      </c>
      <c r="B21" s="40" t="s">
        <v>14</v>
      </c>
      <c r="C21" s="168">
        <f>データ入力表!E26</f>
        <v>0</v>
      </c>
      <c r="D21" s="220">
        <f>各種係数!C19</f>
        <v>0.222467</v>
      </c>
      <c r="E21" s="173">
        <f t="shared" si="0"/>
        <v>0</v>
      </c>
      <c r="F21" s="173">
        <v>0</v>
      </c>
      <c r="G21" s="168">
        <f t="shared" si="1"/>
        <v>0</v>
      </c>
      <c r="I21" s="168">
        <f>データ入力表!F26</f>
        <v>0</v>
      </c>
      <c r="J21" s="220">
        <f>各種係数!D19</f>
        <v>-3.7331999999999997E-2</v>
      </c>
      <c r="K21" s="173">
        <f t="shared" si="2"/>
        <v>0</v>
      </c>
      <c r="L21" s="173">
        <v>0</v>
      </c>
      <c r="M21" s="168">
        <f t="shared" si="3"/>
        <v>0</v>
      </c>
      <c r="O21" s="168">
        <f>データ入力表!G26</f>
        <v>0</v>
      </c>
      <c r="P21" s="220">
        <f>各種係数!E19</f>
        <v>0.171906</v>
      </c>
      <c r="Q21" s="173">
        <f t="shared" si="4"/>
        <v>0</v>
      </c>
      <c r="R21" s="173">
        <v>0</v>
      </c>
      <c r="S21" s="168">
        <f t="shared" si="5"/>
        <v>0</v>
      </c>
      <c r="U21" s="168">
        <f>データ入力表!H26</f>
        <v>0</v>
      </c>
      <c r="V21" s="220">
        <f>各種係数!F19</f>
        <v>6.293E-3</v>
      </c>
      <c r="W21" s="173">
        <f t="shared" si="6"/>
        <v>0</v>
      </c>
      <c r="X21" s="173">
        <v>0</v>
      </c>
      <c r="Y21" s="168">
        <f t="shared" si="7"/>
        <v>0</v>
      </c>
      <c r="AA21" s="173">
        <f t="shared" si="8"/>
        <v>0</v>
      </c>
      <c r="AB21" s="168">
        <f t="shared" si="9"/>
        <v>0</v>
      </c>
      <c r="AD21" s="90">
        <f>'H27取引基本表（生産者）(36)'!BA19</f>
        <v>32733</v>
      </c>
      <c r="AE21" s="213">
        <f t="shared" si="10"/>
        <v>0</v>
      </c>
      <c r="AF21" s="213"/>
      <c r="AG21" s="177"/>
      <c r="AH21" s="176"/>
    </row>
    <row r="22" spans="1:34">
      <c r="A22" s="54">
        <v>34</v>
      </c>
      <c r="B22" s="39" t="s">
        <v>15</v>
      </c>
      <c r="C22" s="167">
        <f>データ入力表!E27</f>
        <v>0</v>
      </c>
      <c r="D22" s="219">
        <f>各種係数!C20</f>
        <v>0.20969199999999999</v>
      </c>
      <c r="E22" s="172">
        <f t="shared" si="0"/>
        <v>0</v>
      </c>
      <c r="F22" s="172">
        <v>0</v>
      </c>
      <c r="G22" s="167">
        <f t="shared" si="1"/>
        <v>0</v>
      </c>
      <c r="I22" s="167">
        <f>データ入力表!F27</f>
        <v>0</v>
      </c>
      <c r="J22" s="219">
        <f>各種係数!D20</f>
        <v>-5.8187000000000003E-2</v>
      </c>
      <c r="K22" s="172">
        <f t="shared" si="2"/>
        <v>0</v>
      </c>
      <c r="L22" s="172">
        <v>0</v>
      </c>
      <c r="M22" s="167">
        <f t="shared" si="3"/>
        <v>0</v>
      </c>
      <c r="O22" s="167">
        <f>データ入力表!G27</f>
        <v>0</v>
      </c>
      <c r="P22" s="219">
        <f>各種係数!E20</f>
        <v>0.201989</v>
      </c>
      <c r="Q22" s="172">
        <f t="shared" si="4"/>
        <v>0</v>
      </c>
      <c r="R22" s="172">
        <v>0</v>
      </c>
      <c r="S22" s="167">
        <f t="shared" si="5"/>
        <v>0</v>
      </c>
      <c r="U22" s="167">
        <f>データ入力表!H27</f>
        <v>0</v>
      </c>
      <c r="V22" s="219">
        <f>各種係数!F20</f>
        <v>2.9513000000000001E-2</v>
      </c>
      <c r="W22" s="172">
        <f t="shared" si="6"/>
        <v>0</v>
      </c>
      <c r="X22" s="172">
        <v>0</v>
      </c>
      <c r="Y22" s="167">
        <f t="shared" si="7"/>
        <v>0</v>
      </c>
      <c r="AA22" s="172">
        <f t="shared" si="8"/>
        <v>0</v>
      </c>
      <c r="AB22" s="167">
        <f t="shared" si="9"/>
        <v>0</v>
      </c>
      <c r="AD22" s="90">
        <f>'H27取引基本表（生産者）(36)'!BA20</f>
        <v>207571</v>
      </c>
      <c r="AE22" s="213">
        <f t="shared" si="10"/>
        <v>0</v>
      </c>
      <c r="AF22" s="213"/>
      <c r="AG22" s="177"/>
      <c r="AH22" s="176"/>
    </row>
    <row r="23" spans="1:34">
      <c r="A23" s="54">
        <v>35</v>
      </c>
      <c r="B23" s="39" t="s">
        <v>17</v>
      </c>
      <c r="C23" s="167">
        <f>データ入力表!E28</f>
        <v>0</v>
      </c>
      <c r="D23" s="219">
        <f>各種係数!C21</f>
        <v>7.3922000000000002E-2</v>
      </c>
      <c r="E23" s="172">
        <f t="shared" si="0"/>
        <v>0</v>
      </c>
      <c r="F23" s="172">
        <v>0</v>
      </c>
      <c r="G23" s="167">
        <f t="shared" si="1"/>
        <v>0</v>
      </c>
      <c r="I23" s="167">
        <f>データ入力表!F28</f>
        <v>0</v>
      </c>
      <c r="J23" s="219">
        <f>各種係数!D21</f>
        <v>6.0033999999999997E-2</v>
      </c>
      <c r="K23" s="172">
        <f t="shared" si="2"/>
        <v>0</v>
      </c>
      <c r="L23" s="172">
        <v>0</v>
      </c>
      <c r="M23" s="167">
        <f t="shared" si="3"/>
        <v>0</v>
      </c>
      <c r="O23" s="167">
        <f>データ入力表!G28</f>
        <v>0</v>
      </c>
      <c r="P23" s="219">
        <f>各種係数!E21</f>
        <v>8.8901999999999995E-2</v>
      </c>
      <c r="Q23" s="172">
        <f t="shared" si="4"/>
        <v>0</v>
      </c>
      <c r="R23" s="172">
        <v>0</v>
      </c>
      <c r="S23" s="167">
        <f t="shared" si="5"/>
        <v>0</v>
      </c>
      <c r="U23" s="167">
        <f>データ入力表!H28</f>
        <v>0</v>
      </c>
      <c r="V23" s="219">
        <f>各種係数!F21</f>
        <v>6.11E-4</v>
      </c>
      <c r="W23" s="172">
        <f t="shared" si="6"/>
        <v>0</v>
      </c>
      <c r="X23" s="172">
        <v>0</v>
      </c>
      <c r="Y23" s="167">
        <f t="shared" si="7"/>
        <v>0</v>
      </c>
      <c r="AA23" s="172">
        <f t="shared" si="8"/>
        <v>0</v>
      </c>
      <c r="AB23" s="167">
        <f t="shared" si="9"/>
        <v>0</v>
      </c>
      <c r="AD23" s="90">
        <f>'H27取引基本表（生産者）(36)'!BA21</f>
        <v>615598</v>
      </c>
      <c r="AE23" s="213">
        <f t="shared" si="10"/>
        <v>0</v>
      </c>
      <c r="AF23" s="213"/>
      <c r="AG23" s="177"/>
      <c r="AH23" s="176"/>
    </row>
    <row r="24" spans="1:34">
      <c r="A24" s="54">
        <v>39</v>
      </c>
      <c r="B24" s="39" t="s">
        <v>18</v>
      </c>
      <c r="C24" s="167">
        <f>データ入力表!E29</f>
        <v>0</v>
      </c>
      <c r="D24" s="219">
        <f>各種係数!C22</f>
        <v>0.22426499999999999</v>
      </c>
      <c r="E24" s="172">
        <f t="shared" si="0"/>
        <v>0</v>
      </c>
      <c r="F24" s="172">
        <v>0</v>
      </c>
      <c r="G24" s="167">
        <f t="shared" si="1"/>
        <v>0</v>
      </c>
      <c r="I24" s="167">
        <f>データ入力表!F29</f>
        <v>0</v>
      </c>
      <c r="J24" s="219">
        <f>各種係数!D22</f>
        <v>2.9936999999999998E-2</v>
      </c>
      <c r="K24" s="172">
        <f t="shared" si="2"/>
        <v>0</v>
      </c>
      <c r="L24" s="172">
        <v>0</v>
      </c>
      <c r="M24" s="167">
        <f t="shared" si="3"/>
        <v>0</v>
      </c>
      <c r="O24" s="167">
        <f>データ入力表!G29</f>
        <v>0</v>
      </c>
      <c r="P24" s="219">
        <f>各種係数!E22</f>
        <v>8.0301999999999998E-2</v>
      </c>
      <c r="Q24" s="172">
        <f t="shared" si="4"/>
        <v>0</v>
      </c>
      <c r="R24" s="172">
        <v>0</v>
      </c>
      <c r="S24" s="167">
        <f t="shared" si="5"/>
        <v>0</v>
      </c>
      <c r="U24" s="167">
        <f>データ入力表!H29</f>
        <v>0</v>
      </c>
      <c r="V24" s="219">
        <f>各種係数!F22</f>
        <v>4.2874000000000002E-2</v>
      </c>
      <c r="W24" s="172">
        <f t="shared" si="6"/>
        <v>0</v>
      </c>
      <c r="X24" s="172">
        <v>0</v>
      </c>
      <c r="Y24" s="167">
        <f t="shared" si="7"/>
        <v>0</v>
      </c>
      <c r="AA24" s="172">
        <f t="shared" si="8"/>
        <v>0</v>
      </c>
      <c r="AB24" s="167">
        <f t="shared" si="9"/>
        <v>0</v>
      </c>
      <c r="AD24" s="90">
        <f>'H27取引基本表（生産者）(36)'!BA22</f>
        <v>133882</v>
      </c>
      <c r="AE24" s="213">
        <f t="shared" si="10"/>
        <v>0</v>
      </c>
      <c r="AF24" s="213"/>
      <c r="AG24" s="177"/>
      <c r="AH24" s="176"/>
    </row>
    <row r="25" spans="1:34">
      <c r="A25" s="56">
        <v>41</v>
      </c>
      <c r="B25" s="41" t="s">
        <v>19</v>
      </c>
      <c r="C25" s="169">
        <f>データ入力表!E30</f>
        <v>0</v>
      </c>
      <c r="D25" s="221">
        <f>各種係数!C23</f>
        <v>0.36487000000000003</v>
      </c>
      <c r="E25" s="174">
        <f t="shared" si="0"/>
        <v>0</v>
      </c>
      <c r="F25" s="174">
        <v>0</v>
      </c>
      <c r="G25" s="169">
        <f t="shared" si="1"/>
        <v>0</v>
      </c>
      <c r="I25" s="169">
        <f>データ入力表!F30</f>
        <v>0</v>
      </c>
      <c r="J25" s="221">
        <f>各種係数!D23</f>
        <v>1.8435E-2</v>
      </c>
      <c r="K25" s="174">
        <f t="shared" si="2"/>
        <v>0</v>
      </c>
      <c r="L25" s="174">
        <v>0</v>
      </c>
      <c r="M25" s="169">
        <f t="shared" si="3"/>
        <v>0</v>
      </c>
      <c r="O25" s="169">
        <f>データ入力表!G30</f>
        <v>0</v>
      </c>
      <c r="P25" s="221">
        <f>各種係数!E23</f>
        <v>4.0894E-2</v>
      </c>
      <c r="Q25" s="174">
        <f t="shared" si="4"/>
        <v>0</v>
      </c>
      <c r="R25" s="174">
        <v>0</v>
      </c>
      <c r="S25" s="169">
        <f t="shared" si="5"/>
        <v>0</v>
      </c>
      <c r="U25" s="169">
        <f>データ入力表!H30</f>
        <v>0</v>
      </c>
      <c r="V25" s="221">
        <f>各種係数!F23</f>
        <v>3.7346999999999998E-2</v>
      </c>
      <c r="W25" s="174">
        <f t="shared" si="6"/>
        <v>0</v>
      </c>
      <c r="X25" s="174">
        <v>0</v>
      </c>
      <c r="Y25" s="169">
        <f t="shared" si="7"/>
        <v>0</v>
      </c>
      <c r="AA25" s="174">
        <f t="shared" si="8"/>
        <v>0</v>
      </c>
      <c r="AB25" s="169">
        <f t="shared" si="9"/>
        <v>0</v>
      </c>
      <c r="AD25" s="90">
        <f>'H27取引基本表（生産者）(36)'!BA23</f>
        <v>471760</v>
      </c>
      <c r="AE25" s="213">
        <f t="shared" si="10"/>
        <v>0</v>
      </c>
      <c r="AF25" s="213"/>
      <c r="AG25" s="177"/>
      <c r="AH25" s="176"/>
    </row>
    <row r="26" spans="1:34">
      <c r="A26" s="54">
        <v>46</v>
      </c>
      <c r="B26" s="39" t="s">
        <v>20</v>
      </c>
      <c r="C26" s="167">
        <f>データ入力表!E31</f>
        <v>0</v>
      </c>
      <c r="D26" s="219">
        <f>各種係数!C24</f>
        <v>6.9545999999999997E-2</v>
      </c>
      <c r="E26" s="172">
        <f t="shared" si="0"/>
        <v>0</v>
      </c>
      <c r="F26" s="172">
        <v>0</v>
      </c>
      <c r="G26" s="167">
        <f t="shared" si="1"/>
        <v>0</v>
      </c>
      <c r="I26" s="167">
        <f>データ入力表!F31</f>
        <v>0</v>
      </c>
      <c r="J26" s="219">
        <f>各種係数!D24</f>
        <v>8.4094000000000002E-2</v>
      </c>
      <c r="K26" s="172">
        <f t="shared" si="2"/>
        <v>0</v>
      </c>
      <c r="L26" s="172">
        <v>0</v>
      </c>
      <c r="M26" s="167">
        <f t="shared" si="3"/>
        <v>0</v>
      </c>
      <c r="O26" s="167">
        <f>データ入力表!G31</f>
        <v>0</v>
      </c>
      <c r="P26" s="219">
        <f>各種係数!E24</f>
        <v>0.17385900000000001</v>
      </c>
      <c r="Q26" s="172">
        <f t="shared" si="4"/>
        <v>0</v>
      </c>
      <c r="R26" s="172">
        <v>0</v>
      </c>
      <c r="S26" s="167">
        <f t="shared" si="5"/>
        <v>0</v>
      </c>
      <c r="U26" s="167">
        <f>データ入力表!H31</f>
        <v>0</v>
      </c>
      <c r="V26" s="219">
        <f>各種係数!F24</f>
        <v>2.9159999999999998E-2</v>
      </c>
      <c r="W26" s="172">
        <f t="shared" si="6"/>
        <v>0</v>
      </c>
      <c r="X26" s="172">
        <v>0</v>
      </c>
      <c r="Y26" s="167">
        <f t="shared" si="7"/>
        <v>0</v>
      </c>
      <c r="AA26" s="172">
        <f t="shared" si="8"/>
        <v>0</v>
      </c>
      <c r="AB26" s="167">
        <f t="shared" si="9"/>
        <v>0</v>
      </c>
      <c r="AD26" s="90">
        <f>'H27取引基本表（生産者）(36)'!BA24</f>
        <v>351855</v>
      </c>
      <c r="AE26" s="213">
        <f t="shared" si="10"/>
        <v>0</v>
      </c>
      <c r="AF26" s="213"/>
      <c r="AG26" s="177"/>
      <c r="AH26" s="176"/>
    </row>
    <row r="27" spans="1:34">
      <c r="A27" s="54">
        <v>47</v>
      </c>
      <c r="B27" s="39" t="s">
        <v>58</v>
      </c>
      <c r="C27" s="167">
        <f>データ入力表!E32</f>
        <v>0</v>
      </c>
      <c r="D27" s="219">
        <f>各種係数!C25</f>
        <v>0.147531</v>
      </c>
      <c r="E27" s="172">
        <f t="shared" si="0"/>
        <v>0</v>
      </c>
      <c r="F27" s="172">
        <v>0</v>
      </c>
      <c r="G27" s="167">
        <f t="shared" si="1"/>
        <v>0</v>
      </c>
      <c r="I27" s="167">
        <f>データ入力表!F32</f>
        <v>0</v>
      </c>
      <c r="J27" s="219">
        <f>各種係数!D25</f>
        <v>0.17949100000000001</v>
      </c>
      <c r="K27" s="172">
        <f t="shared" si="2"/>
        <v>0</v>
      </c>
      <c r="L27" s="172">
        <v>0</v>
      </c>
      <c r="M27" s="167">
        <f t="shared" si="3"/>
        <v>0</v>
      </c>
      <c r="O27" s="167">
        <f>データ入力表!G32</f>
        <v>0</v>
      </c>
      <c r="P27" s="219">
        <f>各種係数!E25</f>
        <v>0.201511</v>
      </c>
      <c r="Q27" s="172">
        <f t="shared" si="4"/>
        <v>0</v>
      </c>
      <c r="R27" s="172">
        <v>0</v>
      </c>
      <c r="S27" s="167">
        <f t="shared" si="5"/>
        <v>0</v>
      </c>
      <c r="U27" s="167">
        <f>データ入力表!H32</f>
        <v>0</v>
      </c>
      <c r="V27" s="219">
        <f>各種係数!F25</f>
        <v>4.3227000000000002E-2</v>
      </c>
      <c r="W27" s="172">
        <f t="shared" si="6"/>
        <v>0</v>
      </c>
      <c r="X27" s="172">
        <v>0</v>
      </c>
      <c r="Y27" s="167">
        <f t="shared" si="7"/>
        <v>0</v>
      </c>
      <c r="AA27" s="172">
        <f t="shared" si="8"/>
        <v>0</v>
      </c>
      <c r="AB27" s="167">
        <f t="shared" si="9"/>
        <v>0</v>
      </c>
      <c r="AD27" s="90">
        <f>'H27取引基本表（生産者）(36)'!BA25</f>
        <v>36921</v>
      </c>
      <c r="AE27" s="213">
        <f t="shared" si="10"/>
        <v>0</v>
      </c>
      <c r="AF27" s="213"/>
      <c r="AG27" s="177"/>
      <c r="AH27" s="176"/>
    </row>
    <row r="28" spans="1:34">
      <c r="A28" s="54">
        <v>48</v>
      </c>
      <c r="B28" s="39" t="s">
        <v>59</v>
      </c>
      <c r="C28" s="167">
        <f>データ入力表!E33</f>
        <v>0</v>
      </c>
      <c r="D28" s="219">
        <f>各種係数!C26</f>
        <v>0.40787600000000002</v>
      </c>
      <c r="E28" s="172">
        <f t="shared" si="0"/>
        <v>0</v>
      </c>
      <c r="F28" s="172">
        <v>0</v>
      </c>
      <c r="G28" s="167">
        <f t="shared" si="1"/>
        <v>0</v>
      </c>
      <c r="I28" s="167">
        <f>データ入力表!F33</f>
        <v>0</v>
      </c>
      <c r="J28" s="219">
        <f>各種係数!D26</f>
        <v>0.133577</v>
      </c>
      <c r="K28" s="172">
        <f t="shared" si="2"/>
        <v>0</v>
      </c>
      <c r="L28" s="172">
        <v>0</v>
      </c>
      <c r="M28" s="167">
        <f t="shared" si="3"/>
        <v>0</v>
      </c>
      <c r="O28" s="167">
        <f>データ入力表!G33</f>
        <v>0</v>
      </c>
      <c r="P28" s="219">
        <f>各種係数!E26</f>
        <v>7.6549000000000006E-2</v>
      </c>
      <c r="Q28" s="172">
        <f t="shared" si="4"/>
        <v>0</v>
      </c>
      <c r="R28" s="172">
        <v>0</v>
      </c>
      <c r="S28" s="167">
        <f t="shared" si="5"/>
        <v>0</v>
      </c>
      <c r="U28" s="167">
        <f>データ入力表!H33</f>
        <v>0</v>
      </c>
      <c r="V28" s="219">
        <f>各種係数!F26</f>
        <v>1.9092000000000001E-2</v>
      </c>
      <c r="W28" s="172">
        <f t="shared" si="6"/>
        <v>0</v>
      </c>
      <c r="X28" s="172">
        <v>0</v>
      </c>
      <c r="Y28" s="167">
        <f t="shared" si="7"/>
        <v>0</v>
      </c>
      <c r="AA28" s="172">
        <f t="shared" si="8"/>
        <v>0</v>
      </c>
      <c r="AB28" s="167">
        <f t="shared" si="9"/>
        <v>0</v>
      </c>
      <c r="AD28" s="90">
        <f>'H27取引基本表（生産者）(36)'!BA26</f>
        <v>44364</v>
      </c>
      <c r="AE28" s="213">
        <f t="shared" si="10"/>
        <v>0</v>
      </c>
      <c r="AF28" s="213"/>
      <c r="AG28" s="177"/>
      <c r="AH28" s="176"/>
    </row>
    <row r="29" spans="1:34">
      <c r="A29" s="54">
        <v>51</v>
      </c>
      <c r="B29" s="39" t="s">
        <v>21</v>
      </c>
      <c r="C29" s="167">
        <f>データ入力表!E34</f>
        <v>0</v>
      </c>
      <c r="D29" s="219">
        <f>各種係数!C27</f>
        <v>0.46028599999999997</v>
      </c>
      <c r="E29" s="172">
        <f t="shared" si="0"/>
        <v>0</v>
      </c>
      <c r="F29" s="172">
        <v>0</v>
      </c>
      <c r="G29" s="167">
        <f t="shared" si="1"/>
        <v>0</v>
      </c>
      <c r="I29" s="167">
        <f>データ入力表!F34</f>
        <v>0</v>
      </c>
      <c r="J29" s="219">
        <f>各種係数!D27</f>
        <v>9.2096999999999998E-2</v>
      </c>
      <c r="K29" s="172">
        <f t="shared" si="2"/>
        <v>0</v>
      </c>
      <c r="L29" s="172">
        <v>0</v>
      </c>
      <c r="M29" s="167">
        <f t="shared" si="3"/>
        <v>0</v>
      </c>
      <c r="O29" s="167">
        <f>データ入力表!G34</f>
        <v>0</v>
      </c>
      <c r="P29" s="219">
        <f>各種係数!E27</f>
        <v>8.9237999999999998E-2</v>
      </c>
      <c r="Q29" s="172">
        <f t="shared" si="4"/>
        <v>0</v>
      </c>
      <c r="R29" s="172">
        <v>0</v>
      </c>
      <c r="S29" s="167">
        <f t="shared" si="5"/>
        <v>0</v>
      </c>
      <c r="U29" s="167">
        <f>データ入力表!H34</f>
        <v>0</v>
      </c>
      <c r="V29" s="219">
        <f>各種係数!F27</f>
        <v>4.1494000000000003E-2</v>
      </c>
      <c r="W29" s="172">
        <f t="shared" si="6"/>
        <v>0</v>
      </c>
      <c r="X29" s="172">
        <v>0</v>
      </c>
      <c r="Y29" s="167">
        <f t="shared" si="7"/>
        <v>0</v>
      </c>
      <c r="AA29" s="172">
        <f t="shared" si="8"/>
        <v>0</v>
      </c>
      <c r="AB29" s="167">
        <f t="shared" si="9"/>
        <v>0</v>
      </c>
      <c r="AD29" s="90">
        <f>'H27取引基本表（生産者）(36)'!BA27</f>
        <v>577391</v>
      </c>
      <c r="AE29" s="213">
        <f t="shared" si="10"/>
        <v>0</v>
      </c>
      <c r="AF29" s="213"/>
      <c r="AG29" s="177"/>
      <c r="AH29" s="176"/>
    </row>
    <row r="30" spans="1:34">
      <c r="A30" s="54">
        <v>53</v>
      </c>
      <c r="B30" s="39" t="s">
        <v>22</v>
      </c>
      <c r="C30" s="167">
        <f>データ入力表!E35</f>
        <v>0</v>
      </c>
      <c r="D30" s="219">
        <f>各種係数!C28</f>
        <v>0.33348299999999997</v>
      </c>
      <c r="E30" s="172">
        <f t="shared" si="0"/>
        <v>0</v>
      </c>
      <c r="F30" s="172">
        <v>0</v>
      </c>
      <c r="G30" s="167">
        <f t="shared" si="1"/>
        <v>0</v>
      </c>
      <c r="I30" s="167">
        <f>データ入力表!F35</f>
        <v>0</v>
      </c>
      <c r="J30" s="219">
        <f>各種係数!D28</f>
        <v>0.23751900000000001</v>
      </c>
      <c r="K30" s="172">
        <f t="shared" si="2"/>
        <v>0</v>
      </c>
      <c r="L30" s="172">
        <v>0</v>
      </c>
      <c r="M30" s="167">
        <f t="shared" si="3"/>
        <v>0</v>
      </c>
      <c r="O30" s="167">
        <f>データ入力表!G35</f>
        <v>0</v>
      </c>
      <c r="P30" s="219">
        <f>各種係数!E28</f>
        <v>7.5630000000000003E-2</v>
      </c>
      <c r="Q30" s="172">
        <f t="shared" si="4"/>
        <v>0</v>
      </c>
      <c r="R30" s="172">
        <v>0</v>
      </c>
      <c r="S30" s="167">
        <f t="shared" si="5"/>
        <v>0</v>
      </c>
      <c r="U30" s="167">
        <f>データ入力表!H35</f>
        <v>0</v>
      </c>
      <c r="V30" s="219">
        <f>各種係数!F28</f>
        <v>2.0317999999999999E-2</v>
      </c>
      <c r="W30" s="172">
        <f t="shared" si="6"/>
        <v>0</v>
      </c>
      <c r="X30" s="172">
        <v>0</v>
      </c>
      <c r="Y30" s="167">
        <f t="shared" si="7"/>
        <v>0</v>
      </c>
      <c r="AA30" s="172">
        <f t="shared" si="8"/>
        <v>0</v>
      </c>
      <c r="AB30" s="167">
        <f t="shared" si="9"/>
        <v>0</v>
      </c>
      <c r="AD30" s="90">
        <f>'H27取引基本表（生産者）(36)'!BA28</f>
        <v>235409</v>
      </c>
      <c r="AE30" s="213">
        <f t="shared" si="10"/>
        <v>0</v>
      </c>
      <c r="AF30" s="213"/>
      <c r="AG30" s="177"/>
      <c r="AH30" s="176"/>
    </row>
    <row r="31" spans="1:34">
      <c r="A31" s="55">
        <v>55</v>
      </c>
      <c r="B31" s="40" t="s">
        <v>23</v>
      </c>
      <c r="C31" s="168">
        <f>データ入力表!E36</f>
        <v>0</v>
      </c>
      <c r="D31" s="220">
        <f>各種係数!C29</f>
        <v>4.0515000000000002E-2</v>
      </c>
      <c r="E31" s="173">
        <f t="shared" si="0"/>
        <v>0</v>
      </c>
      <c r="F31" s="173">
        <v>0</v>
      </c>
      <c r="G31" s="168">
        <f t="shared" si="1"/>
        <v>0</v>
      </c>
      <c r="I31" s="168">
        <f>データ入力表!F36</f>
        <v>0</v>
      </c>
      <c r="J31" s="220">
        <f>各種係数!D29</f>
        <v>0.42378900000000003</v>
      </c>
      <c r="K31" s="173">
        <f t="shared" si="2"/>
        <v>0</v>
      </c>
      <c r="L31" s="173">
        <v>0</v>
      </c>
      <c r="M31" s="168">
        <f t="shared" si="3"/>
        <v>0</v>
      </c>
      <c r="O31" s="168">
        <f>データ入力表!G36</f>
        <v>0</v>
      </c>
      <c r="P31" s="220">
        <f>各種係数!E29</f>
        <v>0.335671</v>
      </c>
      <c r="Q31" s="173">
        <f t="shared" si="4"/>
        <v>0</v>
      </c>
      <c r="R31" s="173">
        <v>0</v>
      </c>
      <c r="S31" s="168">
        <f t="shared" si="5"/>
        <v>0</v>
      </c>
      <c r="U31" s="168">
        <f>データ入力表!H36</f>
        <v>0</v>
      </c>
      <c r="V31" s="220">
        <f>各種係数!F29</f>
        <v>4.6883000000000001E-2</v>
      </c>
      <c r="W31" s="173">
        <f t="shared" si="6"/>
        <v>0</v>
      </c>
      <c r="X31" s="173">
        <v>0</v>
      </c>
      <c r="Y31" s="168">
        <f t="shared" si="7"/>
        <v>0</v>
      </c>
      <c r="AA31" s="173">
        <f t="shared" si="8"/>
        <v>0</v>
      </c>
      <c r="AB31" s="168">
        <f t="shared" si="9"/>
        <v>0</v>
      </c>
      <c r="AD31" s="90">
        <f>'H27取引基本表（生産者）(36)'!BA29</f>
        <v>526354</v>
      </c>
      <c r="AE31" s="213">
        <f t="shared" si="10"/>
        <v>0</v>
      </c>
      <c r="AF31" s="213"/>
      <c r="AG31" s="177"/>
      <c r="AH31" s="176"/>
    </row>
    <row r="32" spans="1:34">
      <c r="A32" s="54">
        <v>57</v>
      </c>
      <c r="B32" s="39" t="s">
        <v>66</v>
      </c>
      <c r="C32" s="167">
        <f>データ入力表!E37</f>
        <v>0</v>
      </c>
      <c r="D32" s="219">
        <f>各種係数!C30</f>
        <v>0.23637900000000001</v>
      </c>
      <c r="E32" s="172">
        <f t="shared" si="0"/>
        <v>0</v>
      </c>
      <c r="F32" s="172">
        <v>0</v>
      </c>
      <c r="G32" s="167">
        <f t="shared" si="1"/>
        <v>0</v>
      </c>
      <c r="I32" s="167">
        <f>データ入力表!F37</f>
        <v>0</v>
      </c>
      <c r="J32" s="219">
        <f>各種係数!D30</f>
        <v>7.6267000000000001E-2</v>
      </c>
      <c r="K32" s="172">
        <f t="shared" si="2"/>
        <v>0</v>
      </c>
      <c r="L32" s="172">
        <v>0</v>
      </c>
      <c r="M32" s="167">
        <f t="shared" si="3"/>
        <v>0</v>
      </c>
      <c r="O32" s="167">
        <f>データ入力表!G37</f>
        <v>0</v>
      </c>
      <c r="P32" s="219">
        <f>各種係数!E30</f>
        <v>0.106264</v>
      </c>
      <c r="Q32" s="172">
        <f t="shared" si="4"/>
        <v>0</v>
      </c>
      <c r="R32" s="172">
        <v>0</v>
      </c>
      <c r="S32" s="167">
        <f t="shared" si="5"/>
        <v>0</v>
      </c>
      <c r="U32" s="167">
        <f>データ入力表!H37</f>
        <v>0</v>
      </c>
      <c r="V32" s="219">
        <f>各種係数!F30</f>
        <v>4.3152000000000003E-2</v>
      </c>
      <c r="W32" s="172">
        <f t="shared" si="6"/>
        <v>0</v>
      </c>
      <c r="X32" s="172">
        <v>0</v>
      </c>
      <c r="Y32" s="167">
        <f t="shared" si="7"/>
        <v>0</v>
      </c>
      <c r="AA32" s="172">
        <f t="shared" si="8"/>
        <v>0</v>
      </c>
      <c r="AB32" s="167">
        <f t="shared" si="9"/>
        <v>0</v>
      </c>
      <c r="AD32" s="90">
        <f>'H27取引基本表（生産者）(36)'!BA30</f>
        <v>512883</v>
      </c>
      <c r="AE32" s="213">
        <f t="shared" si="10"/>
        <v>0</v>
      </c>
      <c r="AF32" s="213"/>
      <c r="AG32" s="177"/>
      <c r="AH32" s="176"/>
    </row>
    <row r="33" spans="1:34">
      <c r="A33" s="54">
        <v>59</v>
      </c>
      <c r="B33" s="39" t="s">
        <v>25</v>
      </c>
      <c r="C33" s="167">
        <f>データ入力表!E38</f>
        <v>0</v>
      </c>
      <c r="D33" s="219">
        <f>各種係数!C31</f>
        <v>0.156359</v>
      </c>
      <c r="E33" s="172">
        <f t="shared" si="0"/>
        <v>0</v>
      </c>
      <c r="F33" s="172">
        <v>0</v>
      </c>
      <c r="G33" s="167">
        <f t="shared" si="1"/>
        <v>0</v>
      </c>
      <c r="I33" s="167">
        <f>データ入力表!F38</f>
        <v>0</v>
      </c>
      <c r="J33" s="219">
        <f>各種係数!D31</f>
        <v>0.1845</v>
      </c>
      <c r="K33" s="172">
        <f t="shared" si="2"/>
        <v>0</v>
      </c>
      <c r="L33" s="172">
        <v>0</v>
      </c>
      <c r="M33" s="167">
        <f t="shared" si="3"/>
        <v>0</v>
      </c>
      <c r="O33" s="167">
        <f>データ入力表!G38</f>
        <v>0</v>
      </c>
      <c r="P33" s="219">
        <f>各種係数!E31</f>
        <v>0.14575299999999999</v>
      </c>
      <c r="Q33" s="172">
        <f t="shared" si="4"/>
        <v>0</v>
      </c>
      <c r="R33" s="172">
        <v>0</v>
      </c>
      <c r="S33" s="167">
        <f t="shared" si="5"/>
        <v>0</v>
      </c>
      <c r="U33" s="167">
        <f>データ入力表!H38</f>
        <v>0</v>
      </c>
      <c r="V33" s="219">
        <f>各種係数!F31</f>
        <v>3.4026000000000001E-2</v>
      </c>
      <c r="W33" s="172">
        <f t="shared" si="6"/>
        <v>0</v>
      </c>
      <c r="X33" s="172">
        <v>0</v>
      </c>
      <c r="Y33" s="167">
        <f t="shared" si="7"/>
        <v>0</v>
      </c>
      <c r="AA33" s="172">
        <f t="shared" si="8"/>
        <v>0</v>
      </c>
      <c r="AB33" s="167">
        <f t="shared" si="9"/>
        <v>0</v>
      </c>
      <c r="AD33" s="90">
        <f>'H27取引基本表（生産者）(36)'!BA31</f>
        <v>231941</v>
      </c>
      <c r="AE33" s="213">
        <f t="shared" si="10"/>
        <v>0</v>
      </c>
      <c r="AF33" s="213"/>
      <c r="AG33" s="177"/>
      <c r="AH33" s="176"/>
    </row>
    <row r="34" spans="1:34">
      <c r="A34" s="54">
        <v>61</v>
      </c>
      <c r="B34" s="39" t="s">
        <v>26</v>
      </c>
      <c r="C34" s="167">
        <f>データ入力表!E39</f>
        <v>0</v>
      </c>
      <c r="D34" s="219">
        <f>各種係数!C32</f>
        <v>0.41886699999999999</v>
      </c>
      <c r="E34" s="172">
        <f t="shared" si="0"/>
        <v>0</v>
      </c>
      <c r="F34" s="172">
        <v>0</v>
      </c>
      <c r="G34" s="167">
        <f t="shared" si="1"/>
        <v>0</v>
      </c>
      <c r="I34" s="167">
        <f>データ入力表!F39</f>
        <v>0</v>
      </c>
      <c r="J34" s="219">
        <f>各種係数!D32</f>
        <v>0</v>
      </c>
      <c r="K34" s="172">
        <f t="shared" si="2"/>
        <v>0</v>
      </c>
      <c r="L34" s="172">
        <v>0</v>
      </c>
      <c r="M34" s="167">
        <f t="shared" si="3"/>
        <v>0</v>
      </c>
      <c r="O34" s="167">
        <f>データ入力表!G39</f>
        <v>0</v>
      </c>
      <c r="P34" s="219">
        <f>各種係数!E32</f>
        <v>0.28444399999999997</v>
      </c>
      <c r="Q34" s="172">
        <f t="shared" si="4"/>
        <v>0</v>
      </c>
      <c r="R34" s="172">
        <v>0</v>
      </c>
      <c r="S34" s="167">
        <f t="shared" si="5"/>
        <v>0</v>
      </c>
      <c r="U34" s="167">
        <f>データ入力表!H39</f>
        <v>0</v>
      </c>
      <c r="V34" s="219">
        <f>各種係数!F32</f>
        <v>2.1080000000000001E-3</v>
      </c>
      <c r="W34" s="172">
        <f t="shared" si="6"/>
        <v>0</v>
      </c>
      <c r="X34" s="172">
        <v>0</v>
      </c>
      <c r="Y34" s="167">
        <f t="shared" si="7"/>
        <v>0</v>
      </c>
      <c r="AA34" s="172">
        <f t="shared" si="8"/>
        <v>0</v>
      </c>
      <c r="AB34" s="167">
        <f t="shared" si="9"/>
        <v>0</v>
      </c>
      <c r="AD34" s="90">
        <f>'H27取引基本表（生産者）(36)'!BA32</f>
        <v>365190</v>
      </c>
      <c r="AE34" s="213">
        <f t="shared" si="10"/>
        <v>0</v>
      </c>
      <c r="AF34" s="213"/>
      <c r="AG34" s="177"/>
      <c r="AH34" s="176"/>
    </row>
    <row r="35" spans="1:34">
      <c r="A35" s="56">
        <v>63</v>
      </c>
      <c r="B35" s="41" t="s">
        <v>27</v>
      </c>
      <c r="C35" s="169">
        <f>データ入力表!E40</f>
        <v>0</v>
      </c>
      <c r="D35" s="221">
        <f>各種係数!C33</f>
        <v>0.596105</v>
      </c>
      <c r="E35" s="174">
        <f t="shared" si="0"/>
        <v>0</v>
      </c>
      <c r="F35" s="174">
        <v>0</v>
      </c>
      <c r="G35" s="169">
        <f t="shared" si="1"/>
        <v>0</v>
      </c>
      <c r="I35" s="169">
        <f>データ入力表!F40</f>
        <v>0</v>
      </c>
      <c r="J35" s="221">
        <f>各種係数!D33</f>
        <v>1.482E-3</v>
      </c>
      <c r="K35" s="174">
        <f t="shared" si="2"/>
        <v>0</v>
      </c>
      <c r="L35" s="174">
        <v>0</v>
      </c>
      <c r="M35" s="169">
        <f t="shared" si="3"/>
        <v>0</v>
      </c>
      <c r="O35" s="169">
        <f>データ入力表!G40</f>
        <v>0</v>
      </c>
      <c r="P35" s="221">
        <f>各種係数!E33</f>
        <v>0.182645</v>
      </c>
      <c r="Q35" s="174">
        <f t="shared" si="4"/>
        <v>0</v>
      </c>
      <c r="R35" s="174">
        <v>0</v>
      </c>
      <c r="S35" s="169">
        <f t="shared" si="5"/>
        <v>0</v>
      </c>
      <c r="U35" s="169">
        <f>データ入力表!H40</f>
        <v>0</v>
      </c>
      <c r="V35" s="221">
        <f>各種係数!F33</f>
        <v>9.5589999999999998E-3</v>
      </c>
      <c r="W35" s="174">
        <f t="shared" si="6"/>
        <v>0</v>
      </c>
      <c r="X35" s="174">
        <v>0</v>
      </c>
      <c r="Y35" s="169">
        <f t="shared" si="7"/>
        <v>0</v>
      </c>
      <c r="AA35" s="174">
        <f t="shared" si="8"/>
        <v>0</v>
      </c>
      <c r="AB35" s="169">
        <f t="shared" si="9"/>
        <v>0</v>
      </c>
      <c r="AD35" s="90">
        <f>'H27取引基本表（生産者）(36)'!BA33</f>
        <v>290202</v>
      </c>
      <c r="AE35" s="213">
        <f t="shared" si="10"/>
        <v>0</v>
      </c>
      <c r="AF35" s="213"/>
      <c r="AG35" s="177"/>
      <c r="AH35" s="176"/>
    </row>
    <row r="36" spans="1:34">
      <c r="A36" s="55">
        <v>64</v>
      </c>
      <c r="B36" s="40" t="s">
        <v>62</v>
      </c>
      <c r="C36" s="168">
        <f>データ入力表!E41</f>
        <v>0</v>
      </c>
      <c r="D36" s="220">
        <f>各種係数!C34</f>
        <v>0.53967699999999996</v>
      </c>
      <c r="E36" s="173">
        <f t="shared" si="0"/>
        <v>0</v>
      </c>
      <c r="F36" s="173">
        <v>0</v>
      </c>
      <c r="G36" s="168">
        <f t="shared" si="1"/>
        <v>0</v>
      </c>
      <c r="I36" s="168">
        <f>データ入力表!F41</f>
        <v>0</v>
      </c>
      <c r="J36" s="220">
        <f>各種係数!D34</f>
        <v>1.3410999999999999E-2</v>
      </c>
      <c r="K36" s="173">
        <f t="shared" si="2"/>
        <v>0</v>
      </c>
      <c r="L36" s="173">
        <v>0</v>
      </c>
      <c r="M36" s="168">
        <f t="shared" si="3"/>
        <v>0</v>
      </c>
      <c r="O36" s="168">
        <f>データ入力表!G41</f>
        <v>0</v>
      </c>
      <c r="P36" s="220">
        <f>各種係数!E34</f>
        <v>6.4659999999999995E-2</v>
      </c>
      <c r="Q36" s="173">
        <f t="shared" si="4"/>
        <v>0</v>
      </c>
      <c r="R36" s="173">
        <v>0</v>
      </c>
      <c r="S36" s="168">
        <f t="shared" si="5"/>
        <v>0</v>
      </c>
      <c r="U36" s="168">
        <f>データ入力表!H41</f>
        <v>0</v>
      </c>
      <c r="V36" s="220">
        <f>各種係数!F34</f>
        <v>1.4203E-2</v>
      </c>
      <c r="W36" s="173">
        <f t="shared" si="6"/>
        <v>0</v>
      </c>
      <c r="X36" s="173">
        <v>0</v>
      </c>
      <c r="Y36" s="168">
        <f t="shared" si="7"/>
        <v>0</v>
      </c>
      <c r="AA36" s="173">
        <f t="shared" si="8"/>
        <v>0</v>
      </c>
      <c r="AB36" s="168">
        <f t="shared" si="9"/>
        <v>0</v>
      </c>
      <c r="AD36" s="90">
        <f>'H27取引基本表（生産者）(36)'!BA34</f>
        <v>753419</v>
      </c>
      <c r="AE36" s="213">
        <f t="shared" si="10"/>
        <v>0</v>
      </c>
      <c r="AF36" s="213"/>
      <c r="AG36" s="177"/>
      <c r="AH36" s="176"/>
    </row>
    <row r="37" spans="1:34">
      <c r="A37" s="54">
        <v>65</v>
      </c>
      <c r="B37" s="39" t="s">
        <v>63</v>
      </c>
      <c r="C37" s="167">
        <f>データ入力表!E42</f>
        <v>0</v>
      </c>
      <c r="D37" s="219">
        <f>各種係数!C35</f>
        <v>0.45696199999999998</v>
      </c>
      <c r="E37" s="172">
        <f t="shared" si="0"/>
        <v>0</v>
      </c>
      <c r="F37" s="172">
        <v>0</v>
      </c>
      <c r="G37" s="167">
        <f t="shared" si="1"/>
        <v>0</v>
      </c>
      <c r="I37" s="167">
        <f>データ入力表!F42</f>
        <v>0</v>
      </c>
      <c r="J37" s="219">
        <f>各種係数!D35</f>
        <v>3.7321E-2</v>
      </c>
      <c r="K37" s="172">
        <f t="shared" si="2"/>
        <v>0</v>
      </c>
      <c r="L37" s="172">
        <v>0</v>
      </c>
      <c r="M37" s="167">
        <f t="shared" si="3"/>
        <v>0</v>
      </c>
      <c r="O37" s="167">
        <f>データ入力表!G42</f>
        <v>0</v>
      </c>
      <c r="P37" s="219">
        <f>各種係数!E35</f>
        <v>6.1427000000000002E-2</v>
      </c>
      <c r="Q37" s="172">
        <f t="shared" si="4"/>
        <v>0</v>
      </c>
      <c r="R37" s="172">
        <v>0</v>
      </c>
      <c r="S37" s="167">
        <f t="shared" si="5"/>
        <v>0</v>
      </c>
      <c r="U37" s="167">
        <f>データ入力表!H42</f>
        <v>0</v>
      </c>
      <c r="V37" s="219">
        <f>各種係数!F35</f>
        <v>3.4516999999999999E-2</v>
      </c>
      <c r="W37" s="172">
        <f t="shared" si="6"/>
        <v>0</v>
      </c>
      <c r="X37" s="172">
        <v>0</v>
      </c>
      <c r="Y37" s="167">
        <f t="shared" si="7"/>
        <v>0</v>
      </c>
      <c r="AA37" s="172">
        <f t="shared" si="8"/>
        <v>0</v>
      </c>
      <c r="AB37" s="167">
        <f t="shared" si="9"/>
        <v>0</v>
      </c>
      <c r="AD37" s="90">
        <f>'H27取引基本表（生産者）(36)'!BA35</f>
        <v>46006</v>
      </c>
      <c r="AE37" s="213">
        <f t="shared" si="10"/>
        <v>0</v>
      </c>
      <c r="AF37" s="213"/>
      <c r="AG37" s="177"/>
      <c r="AH37" s="176"/>
    </row>
    <row r="38" spans="1:34">
      <c r="A38" s="54">
        <v>66</v>
      </c>
      <c r="B38" s="39" t="s">
        <v>28</v>
      </c>
      <c r="C38" s="167">
        <f>データ入力表!E43</f>
        <v>0</v>
      </c>
      <c r="D38" s="219">
        <f>各種係数!C36</f>
        <v>0.46322200000000002</v>
      </c>
      <c r="E38" s="172">
        <f t="shared" si="0"/>
        <v>0</v>
      </c>
      <c r="F38" s="172">
        <v>0</v>
      </c>
      <c r="G38" s="167">
        <f t="shared" si="1"/>
        <v>0</v>
      </c>
      <c r="I38" s="167">
        <f>データ入力表!F43</f>
        <v>0</v>
      </c>
      <c r="J38" s="219">
        <f>各種係数!D36</f>
        <v>-2.366E-2</v>
      </c>
      <c r="K38" s="172">
        <f t="shared" si="2"/>
        <v>0</v>
      </c>
      <c r="L38" s="172">
        <v>0</v>
      </c>
      <c r="M38" s="167">
        <f t="shared" si="3"/>
        <v>0</v>
      </c>
      <c r="O38" s="167">
        <f>データ入力表!G43</f>
        <v>0</v>
      </c>
      <c r="P38" s="219">
        <f>各種係数!E36</f>
        <v>0.13519</v>
      </c>
      <c r="Q38" s="172">
        <f t="shared" si="4"/>
        <v>0</v>
      </c>
      <c r="R38" s="172">
        <v>0</v>
      </c>
      <c r="S38" s="167">
        <f t="shared" si="5"/>
        <v>0</v>
      </c>
      <c r="U38" s="167">
        <f>データ入力表!H43</f>
        <v>0</v>
      </c>
      <c r="V38" s="219">
        <f>各種係数!F36</f>
        <v>4.7418000000000002E-2</v>
      </c>
      <c r="W38" s="172">
        <f t="shared" si="6"/>
        <v>0</v>
      </c>
      <c r="X38" s="172">
        <v>0</v>
      </c>
      <c r="Y38" s="167">
        <f t="shared" si="7"/>
        <v>0</v>
      </c>
      <c r="AA38" s="172">
        <f t="shared" si="8"/>
        <v>0</v>
      </c>
      <c r="AB38" s="167">
        <f t="shared" si="9"/>
        <v>0</v>
      </c>
      <c r="AD38" s="90">
        <f>'H27取引基本表（生産者）(36)'!BA36</f>
        <v>295940</v>
      </c>
      <c r="AE38" s="213">
        <f t="shared" si="10"/>
        <v>0</v>
      </c>
      <c r="AF38" s="213"/>
      <c r="AG38" s="177"/>
      <c r="AH38" s="176"/>
    </row>
    <row r="39" spans="1:34">
      <c r="A39" s="54">
        <v>67</v>
      </c>
      <c r="B39" s="39" t="s">
        <v>29</v>
      </c>
      <c r="C39" s="167">
        <f>データ入力表!E44</f>
        <v>0</v>
      </c>
      <c r="D39" s="219">
        <f>各種係数!C37</f>
        <v>0.26046599999999998</v>
      </c>
      <c r="E39" s="172">
        <f t="shared" si="0"/>
        <v>0</v>
      </c>
      <c r="F39" s="172">
        <v>0</v>
      </c>
      <c r="G39" s="167">
        <f t="shared" si="1"/>
        <v>0</v>
      </c>
      <c r="I39" s="167">
        <f>データ入力表!F44</f>
        <v>0</v>
      </c>
      <c r="J39" s="219">
        <f>各種係数!D37</f>
        <v>0.116073</v>
      </c>
      <c r="K39" s="172">
        <f t="shared" si="2"/>
        <v>0</v>
      </c>
      <c r="L39" s="172">
        <v>0</v>
      </c>
      <c r="M39" s="167">
        <f t="shared" si="3"/>
        <v>0</v>
      </c>
      <c r="O39" s="167">
        <f>データ入力表!G44</f>
        <v>0</v>
      </c>
      <c r="P39" s="219">
        <f>各種係数!E37</f>
        <v>0.104519</v>
      </c>
      <c r="Q39" s="172">
        <f t="shared" si="4"/>
        <v>0</v>
      </c>
      <c r="R39" s="172">
        <v>0</v>
      </c>
      <c r="S39" s="167">
        <f t="shared" si="5"/>
        <v>0</v>
      </c>
      <c r="U39" s="167">
        <f>データ入力表!H44</f>
        <v>0</v>
      </c>
      <c r="V39" s="219">
        <f>各種係数!F37</f>
        <v>4.0222000000000001E-2</v>
      </c>
      <c r="W39" s="172">
        <f t="shared" si="6"/>
        <v>0</v>
      </c>
      <c r="X39" s="172">
        <v>0</v>
      </c>
      <c r="Y39" s="167">
        <f t="shared" si="7"/>
        <v>0</v>
      </c>
      <c r="AA39" s="172">
        <f t="shared" si="8"/>
        <v>0</v>
      </c>
      <c r="AB39" s="167">
        <f t="shared" si="9"/>
        <v>0</v>
      </c>
      <c r="AD39" s="90">
        <f>'H27取引基本表（生産者）(36)'!BA37</f>
        <v>371292</v>
      </c>
      <c r="AE39" s="213">
        <f t="shared" si="10"/>
        <v>0</v>
      </c>
      <c r="AF39" s="213"/>
      <c r="AG39" s="177"/>
      <c r="AH39" s="176"/>
    </row>
    <row r="40" spans="1:34">
      <c r="A40" s="56">
        <v>68</v>
      </c>
      <c r="B40" s="41" t="s">
        <v>30</v>
      </c>
      <c r="C40" s="169">
        <f>データ入力表!E45</f>
        <v>0</v>
      </c>
      <c r="D40" s="221">
        <f>各種係数!C38</f>
        <v>0</v>
      </c>
      <c r="E40" s="174">
        <f t="shared" si="0"/>
        <v>0</v>
      </c>
      <c r="F40" s="174">
        <v>0</v>
      </c>
      <c r="G40" s="169">
        <f t="shared" si="1"/>
        <v>0</v>
      </c>
      <c r="I40" s="169">
        <f>データ入力表!F45</f>
        <v>0</v>
      </c>
      <c r="J40" s="221">
        <f>各種係数!D38</f>
        <v>0</v>
      </c>
      <c r="K40" s="174">
        <f t="shared" si="2"/>
        <v>0</v>
      </c>
      <c r="L40" s="174">
        <v>0</v>
      </c>
      <c r="M40" s="169">
        <f t="shared" si="3"/>
        <v>0</v>
      </c>
      <c r="O40" s="169">
        <f>データ入力表!G45</f>
        <v>0</v>
      </c>
      <c r="P40" s="221">
        <f>各種係数!E38</f>
        <v>0</v>
      </c>
      <c r="Q40" s="174">
        <f t="shared" si="4"/>
        <v>0</v>
      </c>
      <c r="R40" s="174">
        <v>0</v>
      </c>
      <c r="S40" s="169">
        <f t="shared" si="5"/>
        <v>0</v>
      </c>
      <c r="U40" s="169">
        <f>データ入力表!H45</f>
        <v>0</v>
      </c>
      <c r="V40" s="221">
        <f>各種係数!F38</f>
        <v>0</v>
      </c>
      <c r="W40" s="174">
        <f t="shared" si="6"/>
        <v>0</v>
      </c>
      <c r="X40" s="174">
        <v>0</v>
      </c>
      <c r="Y40" s="169">
        <f t="shared" si="7"/>
        <v>0</v>
      </c>
      <c r="AA40" s="174">
        <f t="shared" si="8"/>
        <v>0</v>
      </c>
      <c r="AB40" s="169">
        <f t="shared" si="9"/>
        <v>0</v>
      </c>
      <c r="AD40" s="90">
        <f>'H27取引基本表（生産者）(36)'!BA38</f>
        <v>11331</v>
      </c>
      <c r="AE40" s="213">
        <f t="shared" si="10"/>
        <v>0</v>
      </c>
      <c r="AF40" s="213"/>
      <c r="AG40" s="177"/>
      <c r="AH40" s="176"/>
    </row>
    <row r="41" spans="1:34">
      <c r="A41" s="57">
        <v>69</v>
      </c>
      <c r="B41" s="42" t="s">
        <v>31</v>
      </c>
      <c r="C41" s="167">
        <f>データ入力表!E46</f>
        <v>0</v>
      </c>
      <c r="D41" s="219">
        <f>各種係数!C39</f>
        <v>8.9130000000000008E-3</v>
      </c>
      <c r="E41" s="172">
        <f t="shared" si="0"/>
        <v>0</v>
      </c>
      <c r="F41" s="172">
        <v>0</v>
      </c>
      <c r="G41" s="167">
        <f t="shared" si="1"/>
        <v>0</v>
      </c>
      <c r="I41" s="167">
        <f>データ入力表!F46</f>
        <v>0</v>
      </c>
      <c r="J41" s="219">
        <f>各種係数!D39</f>
        <v>0.35326600000000002</v>
      </c>
      <c r="K41" s="172">
        <f t="shared" si="2"/>
        <v>0</v>
      </c>
      <c r="L41" s="172">
        <v>0</v>
      </c>
      <c r="M41" s="167">
        <f t="shared" si="3"/>
        <v>0</v>
      </c>
      <c r="O41" s="167">
        <f>データ入力表!G46</f>
        <v>0</v>
      </c>
      <c r="P41" s="219">
        <f>各種係数!E39</f>
        <v>4.9036000000000003E-2</v>
      </c>
      <c r="Q41" s="172">
        <f t="shared" si="4"/>
        <v>0</v>
      </c>
      <c r="R41" s="172">
        <v>0</v>
      </c>
      <c r="S41" s="167">
        <f t="shared" si="5"/>
        <v>0</v>
      </c>
      <c r="U41" s="167">
        <f>データ入力表!H46</f>
        <v>0</v>
      </c>
      <c r="V41" s="219">
        <f>各種係数!F39</f>
        <v>1.7495E-2</v>
      </c>
      <c r="W41" s="172">
        <f t="shared" si="6"/>
        <v>0</v>
      </c>
      <c r="X41" s="172">
        <v>0</v>
      </c>
      <c r="Y41" s="167">
        <f t="shared" si="7"/>
        <v>0</v>
      </c>
      <c r="AA41" s="172">
        <f t="shared" si="8"/>
        <v>0</v>
      </c>
      <c r="AB41" s="167">
        <f t="shared" si="9"/>
        <v>0</v>
      </c>
      <c r="AD41" s="93">
        <f>'H27取引基本表（生産者）(36)'!BA39</f>
        <v>36239</v>
      </c>
      <c r="AE41" s="214">
        <f t="shared" si="10"/>
        <v>0</v>
      </c>
      <c r="AF41" s="214"/>
      <c r="AG41" s="177"/>
      <c r="AH41" s="176"/>
    </row>
    <row r="42" spans="1:34">
      <c r="A42" s="65"/>
      <c r="B42" s="44" t="s">
        <v>35</v>
      </c>
      <c r="C42" s="170">
        <f>SUM(C6:C41)</f>
        <v>0</v>
      </c>
      <c r="D42" s="170"/>
      <c r="E42" s="170"/>
      <c r="F42" s="175">
        <f t="shared" ref="F42" si="11">SUM(F6:F41)</f>
        <v>0</v>
      </c>
      <c r="G42" s="170">
        <f t="shared" si="1"/>
        <v>0</v>
      </c>
      <c r="I42" s="170">
        <f>SUM(I6:I41)</f>
        <v>0</v>
      </c>
      <c r="J42" s="170"/>
      <c r="K42" s="170"/>
      <c r="L42" s="175">
        <f>SUM(L6:L41)</f>
        <v>0</v>
      </c>
      <c r="M42" s="170">
        <f t="shared" si="3"/>
        <v>0</v>
      </c>
      <c r="O42" s="170">
        <f>SUM(O6:O41)</f>
        <v>0</v>
      </c>
      <c r="P42" s="170"/>
      <c r="Q42" s="170"/>
      <c r="R42" s="175">
        <f>SUM(R6:R41)</f>
        <v>0</v>
      </c>
      <c r="S42" s="170">
        <f t="shared" si="5"/>
        <v>0</v>
      </c>
      <c r="U42" s="170">
        <f>SUM(U6:U41)</f>
        <v>0</v>
      </c>
      <c r="V42" s="170"/>
      <c r="W42" s="170"/>
      <c r="X42" s="175">
        <f>SUM(X6:X41)</f>
        <v>0</v>
      </c>
      <c r="Y42" s="170">
        <f t="shared" si="7"/>
        <v>0</v>
      </c>
      <c r="AA42" s="175">
        <f>SUM(AA6:AA41)</f>
        <v>0</v>
      </c>
      <c r="AB42" s="170">
        <f t="shared" si="9"/>
        <v>0</v>
      </c>
      <c r="AD42" s="93">
        <f>'H27取引基本表（生産者）(36)'!BA40</f>
        <v>10563609</v>
      </c>
      <c r="AE42" s="214">
        <f>SUM(AE6:AE41)</f>
        <v>0</v>
      </c>
      <c r="AF42" s="215">
        <f>AE42/AD42</f>
        <v>0</v>
      </c>
    </row>
    <row r="43" spans="1:34">
      <c r="AD43" s="52"/>
      <c r="AE43" s="52"/>
      <c r="AF43" s="52"/>
    </row>
  </sheetData>
  <mergeCells count="24">
    <mergeCell ref="Y3:Y4"/>
    <mergeCell ref="AA3:AA4"/>
    <mergeCell ref="AB3:AB4"/>
    <mergeCell ref="P3:P4"/>
    <mergeCell ref="Q3:Q4"/>
    <mergeCell ref="V3:V4"/>
    <mergeCell ref="U3:U4"/>
    <mergeCell ref="X3:X4"/>
    <mergeCell ref="AE5:AF5"/>
    <mergeCell ref="C3:C4"/>
    <mergeCell ref="F3:F4"/>
    <mergeCell ref="G3:G4"/>
    <mergeCell ref="R3:R4"/>
    <mergeCell ref="S3:S4"/>
    <mergeCell ref="I3:I4"/>
    <mergeCell ref="L3:L4"/>
    <mergeCell ref="M3:M4"/>
    <mergeCell ref="O3:O4"/>
    <mergeCell ref="AE3:AF4"/>
    <mergeCell ref="AD3:AD4"/>
    <mergeCell ref="D3:D4"/>
    <mergeCell ref="E3:E4"/>
    <mergeCell ref="J3:J4"/>
    <mergeCell ref="K3:K4"/>
  </mergeCells>
  <phoneticPr fontId="4"/>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N41"/>
  <sheetViews>
    <sheetView workbookViewId="0"/>
  </sheetViews>
  <sheetFormatPr defaultRowHeight="11.25"/>
  <cols>
    <col min="1" max="1" width="4" customWidth="1"/>
    <col min="2" max="2" width="27.1640625" bestFit="1" customWidth="1"/>
    <col min="3" max="6" width="15.83203125" customWidth="1"/>
    <col min="14" max="14" width="10" bestFit="1" customWidth="1"/>
    <col min="252" max="252" width="4" customWidth="1"/>
    <col min="253" max="253" width="27.1640625" bestFit="1" customWidth="1"/>
    <col min="254" max="254" width="12.1640625" customWidth="1"/>
    <col min="255" max="258" width="10" customWidth="1"/>
    <col min="259" max="260" width="10" bestFit="1" customWidth="1"/>
    <col min="262" max="262" width="14.33203125" customWidth="1"/>
    <col min="270" max="270" width="10" bestFit="1" customWidth="1"/>
    <col min="508" max="508" width="4" customWidth="1"/>
    <col min="509" max="509" width="27.1640625" bestFit="1" customWidth="1"/>
    <col min="510" max="510" width="12.1640625" customWidth="1"/>
    <col min="511" max="514" width="10" customWidth="1"/>
    <col min="515" max="516" width="10" bestFit="1" customWidth="1"/>
    <col min="518" max="518" width="14.33203125" customWidth="1"/>
    <col min="526" max="526" width="10" bestFit="1" customWidth="1"/>
    <col min="764" max="764" width="4" customWidth="1"/>
    <col min="765" max="765" width="27.1640625" bestFit="1" customWidth="1"/>
    <col min="766" max="766" width="12.1640625" customWidth="1"/>
    <col min="767" max="770" width="10" customWidth="1"/>
    <col min="771" max="772" width="10" bestFit="1" customWidth="1"/>
    <col min="774" max="774" width="14.33203125" customWidth="1"/>
    <col min="782" max="782" width="10" bestFit="1" customWidth="1"/>
    <col min="1020" max="1020" width="4" customWidth="1"/>
    <col min="1021" max="1021" width="27.1640625" bestFit="1" customWidth="1"/>
    <col min="1022" max="1022" width="12.1640625" customWidth="1"/>
    <col min="1023" max="1026" width="10" customWidth="1"/>
    <col min="1027" max="1028" width="10" bestFit="1" customWidth="1"/>
    <col min="1030" max="1030" width="14.33203125" customWidth="1"/>
    <col min="1038" max="1038" width="10" bestFit="1" customWidth="1"/>
    <col min="1276" max="1276" width="4" customWidth="1"/>
    <col min="1277" max="1277" width="27.1640625" bestFit="1" customWidth="1"/>
    <col min="1278" max="1278" width="12.1640625" customWidth="1"/>
    <col min="1279" max="1282" width="10" customWidth="1"/>
    <col min="1283" max="1284" width="10" bestFit="1" customWidth="1"/>
    <col min="1286" max="1286" width="14.33203125" customWidth="1"/>
    <col min="1294" max="1294" width="10" bestFit="1" customWidth="1"/>
    <col min="1532" max="1532" width="4" customWidth="1"/>
    <col min="1533" max="1533" width="27.1640625" bestFit="1" customWidth="1"/>
    <col min="1534" max="1534" width="12.1640625" customWidth="1"/>
    <col min="1535" max="1538" width="10" customWidth="1"/>
    <col min="1539" max="1540" width="10" bestFit="1" customWidth="1"/>
    <col min="1542" max="1542" width="14.33203125" customWidth="1"/>
    <col min="1550" max="1550" width="10" bestFit="1" customWidth="1"/>
    <col min="1788" max="1788" width="4" customWidth="1"/>
    <col min="1789" max="1789" width="27.1640625" bestFit="1" customWidth="1"/>
    <col min="1790" max="1790" width="12.1640625" customWidth="1"/>
    <col min="1791" max="1794" width="10" customWidth="1"/>
    <col min="1795" max="1796" width="10" bestFit="1" customWidth="1"/>
    <col min="1798" max="1798" width="14.33203125" customWidth="1"/>
    <col min="1806" max="1806" width="10" bestFit="1" customWidth="1"/>
    <col min="2044" max="2044" width="4" customWidth="1"/>
    <col min="2045" max="2045" width="27.1640625" bestFit="1" customWidth="1"/>
    <col min="2046" max="2046" width="12.1640625" customWidth="1"/>
    <col min="2047" max="2050" width="10" customWidth="1"/>
    <col min="2051" max="2052" width="10" bestFit="1" customWidth="1"/>
    <col min="2054" max="2054" width="14.33203125" customWidth="1"/>
    <col min="2062" max="2062" width="10" bestFit="1" customWidth="1"/>
    <col min="2300" max="2300" width="4" customWidth="1"/>
    <col min="2301" max="2301" width="27.1640625" bestFit="1" customWidth="1"/>
    <col min="2302" max="2302" width="12.1640625" customWidth="1"/>
    <col min="2303" max="2306" width="10" customWidth="1"/>
    <col min="2307" max="2308" width="10" bestFit="1" customWidth="1"/>
    <col min="2310" max="2310" width="14.33203125" customWidth="1"/>
    <col min="2318" max="2318" width="10" bestFit="1" customWidth="1"/>
    <col min="2556" max="2556" width="4" customWidth="1"/>
    <col min="2557" max="2557" width="27.1640625" bestFit="1" customWidth="1"/>
    <col min="2558" max="2558" width="12.1640625" customWidth="1"/>
    <col min="2559" max="2562" width="10" customWidth="1"/>
    <col min="2563" max="2564" width="10" bestFit="1" customWidth="1"/>
    <col min="2566" max="2566" width="14.33203125" customWidth="1"/>
    <col min="2574" max="2574" width="10" bestFit="1" customWidth="1"/>
    <col min="2812" max="2812" width="4" customWidth="1"/>
    <col min="2813" max="2813" width="27.1640625" bestFit="1" customWidth="1"/>
    <col min="2814" max="2814" width="12.1640625" customWidth="1"/>
    <col min="2815" max="2818" width="10" customWidth="1"/>
    <col min="2819" max="2820" width="10" bestFit="1" customWidth="1"/>
    <col min="2822" max="2822" width="14.33203125" customWidth="1"/>
    <col min="2830" max="2830" width="10" bestFit="1" customWidth="1"/>
    <col min="3068" max="3068" width="4" customWidth="1"/>
    <col min="3069" max="3069" width="27.1640625" bestFit="1" customWidth="1"/>
    <col min="3070" max="3070" width="12.1640625" customWidth="1"/>
    <col min="3071" max="3074" width="10" customWidth="1"/>
    <col min="3075" max="3076" width="10" bestFit="1" customWidth="1"/>
    <col min="3078" max="3078" width="14.33203125" customWidth="1"/>
    <col min="3086" max="3086" width="10" bestFit="1" customWidth="1"/>
    <col min="3324" max="3324" width="4" customWidth="1"/>
    <col min="3325" max="3325" width="27.1640625" bestFit="1" customWidth="1"/>
    <col min="3326" max="3326" width="12.1640625" customWidth="1"/>
    <col min="3327" max="3330" width="10" customWidth="1"/>
    <col min="3331" max="3332" width="10" bestFit="1" customWidth="1"/>
    <col min="3334" max="3334" width="14.33203125" customWidth="1"/>
    <col min="3342" max="3342" width="10" bestFit="1" customWidth="1"/>
    <col min="3580" max="3580" width="4" customWidth="1"/>
    <col min="3581" max="3581" width="27.1640625" bestFit="1" customWidth="1"/>
    <col min="3582" max="3582" width="12.1640625" customWidth="1"/>
    <col min="3583" max="3586" width="10" customWidth="1"/>
    <col min="3587" max="3588" width="10" bestFit="1" customWidth="1"/>
    <col min="3590" max="3590" width="14.33203125" customWidth="1"/>
    <col min="3598" max="3598" width="10" bestFit="1" customWidth="1"/>
    <col min="3836" max="3836" width="4" customWidth="1"/>
    <col min="3837" max="3837" width="27.1640625" bestFit="1" customWidth="1"/>
    <col min="3838" max="3838" width="12.1640625" customWidth="1"/>
    <col min="3839" max="3842" width="10" customWidth="1"/>
    <col min="3843" max="3844" width="10" bestFit="1" customWidth="1"/>
    <col min="3846" max="3846" width="14.33203125" customWidth="1"/>
    <col min="3854" max="3854" width="10" bestFit="1" customWidth="1"/>
    <col min="4092" max="4092" width="4" customWidth="1"/>
    <col min="4093" max="4093" width="27.1640625" bestFit="1" customWidth="1"/>
    <col min="4094" max="4094" width="12.1640625" customWidth="1"/>
    <col min="4095" max="4098" width="10" customWidth="1"/>
    <col min="4099" max="4100" width="10" bestFit="1" customWidth="1"/>
    <col min="4102" max="4102" width="14.33203125" customWidth="1"/>
    <col min="4110" max="4110" width="10" bestFit="1" customWidth="1"/>
    <col min="4348" max="4348" width="4" customWidth="1"/>
    <col min="4349" max="4349" width="27.1640625" bestFit="1" customWidth="1"/>
    <col min="4350" max="4350" width="12.1640625" customWidth="1"/>
    <col min="4351" max="4354" width="10" customWidth="1"/>
    <col min="4355" max="4356" width="10" bestFit="1" customWidth="1"/>
    <col min="4358" max="4358" width="14.33203125" customWidth="1"/>
    <col min="4366" max="4366" width="10" bestFit="1" customWidth="1"/>
    <col min="4604" max="4604" width="4" customWidth="1"/>
    <col min="4605" max="4605" width="27.1640625" bestFit="1" customWidth="1"/>
    <col min="4606" max="4606" width="12.1640625" customWidth="1"/>
    <col min="4607" max="4610" width="10" customWidth="1"/>
    <col min="4611" max="4612" width="10" bestFit="1" customWidth="1"/>
    <col min="4614" max="4614" width="14.33203125" customWidth="1"/>
    <col min="4622" max="4622" width="10" bestFit="1" customWidth="1"/>
    <col min="4860" max="4860" width="4" customWidth="1"/>
    <col min="4861" max="4861" width="27.1640625" bestFit="1" customWidth="1"/>
    <col min="4862" max="4862" width="12.1640625" customWidth="1"/>
    <col min="4863" max="4866" width="10" customWidth="1"/>
    <col min="4867" max="4868" width="10" bestFit="1" customWidth="1"/>
    <col min="4870" max="4870" width="14.33203125" customWidth="1"/>
    <col min="4878" max="4878" width="10" bestFit="1" customWidth="1"/>
    <col min="5116" max="5116" width="4" customWidth="1"/>
    <col min="5117" max="5117" width="27.1640625" bestFit="1" customWidth="1"/>
    <col min="5118" max="5118" width="12.1640625" customWidth="1"/>
    <col min="5119" max="5122" width="10" customWidth="1"/>
    <col min="5123" max="5124" width="10" bestFit="1" customWidth="1"/>
    <col min="5126" max="5126" width="14.33203125" customWidth="1"/>
    <col min="5134" max="5134" width="10" bestFit="1" customWidth="1"/>
    <col min="5372" max="5372" width="4" customWidth="1"/>
    <col min="5373" max="5373" width="27.1640625" bestFit="1" customWidth="1"/>
    <col min="5374" max="5374" width="12.1640625" customWidth="1"/>
    <col min="5375" max="5378" width="10" customWidth="1"/>
    <col min="5379" max="5380" width="10" bestFit="1" customWidth="1"/>
    <col min="5382" max="5382" width="14.33203125" customWidth="1"/>
    <col min="5390" max="5390" width="10" bestFit="1" customWidth="1"/>
    <col min="5628" max="5628" width="4" customWidth="1"/>
    <col min="5629" max="5629" width="27.1640625" bestFit="1" customWidth="1"/>
    <col min="5630" max="5630" width="12.1640625" customWidth="1"/>
    <col min="5631" max="5634" width="10" customWidth="1"/>
    <col min="5635" max="5636" width="10" bestFit="1" customWidth="1"/>
    <col min="5638" max="5638" width="14.33203125" customWidth="1"/>
    <col min="5646" max="5646" width="10" bestFit="1" customWidth="1"/>
    <col min="5884" max="5884" width="4" customWidth="1"/>
    <col min="5885" max="5885" width="27.1640625" bestFit="1" customWidth="1"/>
    <col min="5886" max="5886" width="12.1640625" customWidth="1"/>
    <col min="5887" max="5890" width="10" customWidth="1"/>
    <col min="5891" max="5892" width="10" bestFit="1" customWidth="1"/>
    <col min="5894" max="5894" width="14.33203125" customWidth="1"/>
    <col min="5902" max="5902" width="10" bestFit="1" customWidth="1"/>
    <col min="6140" max="6140" width="4" customWidth="1"/>
    <col min="6141" max="6141" width="27.1640625" bestFit="1" customWidth="1"/>
    <col min="6142" max="6142" width="12.1640625" customWidth="1"/>
    <col min="6143" max="6146" width="10" customWidth="1"/>
    <col min="6147" max="6148" width="10" bestFit="1" customWidth="1"/>
    <col min="6150" max="6150" width="14.33203125" customWidth="1"/>
    <col min="6158" max="6158" width="10" bestFit="1" customWidth="1"/>
    <col min="6396" max="6396" width="4" customWidth="1"/>
    <col min="6397" max="6397" width="27.1640625" bestFit="1" customWidth="1"/>
    <col min="6398" max="6398" width="12.1640625" customWidth="1"/>
    <col min="6399" max="6402" width="10" customWidth="1"/>
    <col min="6403" max="6404" width="10" bestFit="1" customWidth="1"/>
    <col min="6406" max="6406" width="14.33203125" customWidth="1"/>
    <col min="6414" max="6414" width="10" bestFit="1" customWidth="1"/>
    <col min="6652" max="6652" width="4" customWidth="1"/>
    <col min="6653" max="6653" width="27.1640625" bestFit="1" customWidth="1"/>
    <col min="6654" max="6654" width="12.1640625" customWidth="1"/>
    <col min="6655" max="6658" width="10" customWidth="1"/>
    <col min="6659" max="6660" width="10" bestFit="1" customWidth="1"/>
    <col min="6662" max="6662" width="14.33203125" customWidth="1"/>
    <col min="6670" max="6670" width="10" bestFit="1" customWidth="1"/>
    <col min="6908" max="6908" width="4" customWidth="1"/>
    <col min="6909" max="6909" width="27.1640625" bestFit="1" customWidth="1"/>
    <col min="6910" max="6910" width="12.1640625" customWidth="1"/>
    <col min="6911" max="6914" width="10" customWidth="1"/>
    <col min="6915" max="6916" width="10" bestFit="1" customWidth="1"/>
    <col min="6918" max="6918" width="14.33203125" customWidth="1"/>
    <col min="6926" max="6926" width="10" bestFit="1" customWidth="1"/>
    <col min="7164" max="7164" width="4" customWidth="1"/>
    <col min="7165" max="7165" width="27.1640625" bestFit="1" customWidth="1"/>
    <col min="7166" max="7166" width="12.1640625" customWidth="1"/>
    <col min="7167" max="7170" width="10" customWidth="1"/>
    <col min="7171" max="7172" width="10" bestFit="1" customWidth="1"/>
    <col min="7174" max="7174" width="14.33203125" customWidth="1"/>
    <col min="7182" max="7182" width="10" bestFit="1" customWidth="1"/>
    <col min="7420" max="7420" width="4" customWidth="1"/>
    <col min="7421" max="7421" width="27.1640625" bestFit="1" customWidth="1"/>
    <col min="7422" max="7422" width="12.1640625" customWidth="1"/>
    <col min="7423" max="7426" width="10" customWidth="1"/>
    <col min="7427" max="7428" width="10" bestFit="1" customWidth="1"/>
    <col min="7430" max="7430" width="14.33203125" customWidth="1"/>
    <col min="7438" max="7438" width="10" bestFit="1" customWidth="1"/>
    <col min="7676" max="7676" width="4" customWidth="1"/>
    <col min="7677" max="7677" width="27.1640625" bestFit="1" customWidth="1"/>
    <col min="7678" max="7678" width="12.1640625" customWidth="1"/>
    <col min="7679" max="7682" width="10" customWidth="1"/>
    <col min="7683" max="7684" width="10" bestFit="1" customWidth="1"/>
    <col min="7686" max="7686" width="14.33203125" customWidth="1"/>
    <col min="7694" max="7694" width="10" bestFit="1" customWidth="1"/>
    <col min="7932" max="7932" width="4" customWidth="1"/>
    <col min="7933" max="7933" width="27.1640625" bestFit="1" customWidth="1"/>
    <col min="7934" max="7934" width="12.1640625" customWidth="1"/>
    <col min="7935" max="7938" width="10" customWidth="1"/>
    <col min="7939" max="7940" width="10" bestFit="1" customWidth="1"/>
    <col min="7942" max="7942" width="14.33203125" customWidth="1"/>
    <col min="7950" max="7950" width="10" bestFit="1" customWidth="1"/>
    <col min="8188" max="8188" width="4" customWidth="1"/>
    <col min="8189" max="8189" width="27.1640625" bestFit="1" customWidth="1"/>
    <col min="8190" max="8190" width="12.1640625" customWidth="1"/>
    <col min="8191" max="8194" width="10" customWidth="1"/>
    <col min="8195" max="8196" width="10" bestFit="1" customWidth="1"/>
    <col min="8198" max="8198" width="14.33203125" customWidth="1"/>
    <col min="8206" max="8206" width="10" bestFit="1" customWidth="1"/>
    <col min="8444" max="8444" width="4" customWidth="1"/>
    <col min="8445" max="8445" width="27.1640625" bestFit="1" customWidth="1"/>
    <col min="8446" max="8446" width="12.1640625" customWidth="1"/>
    <col min="8447" max="8450" width="10" customWidth="1"/>
    <col min="8451" max="8452" width="10" bestFit="1" customWidth="1"/>
    <col min="8454" max="8454" width="14.33203125" customWidth="1"/>
    <col min="8462" max="8462" width="10" bestFit="1" customWidth="1"/>
    <col min="8700" max="8700" width="4" customWidth="1"/>
    <col min="8701" max="8701" width="27.1640625" bestFit="1" customWidth="1"/>
    <col min="8702" max="8702" width="12.1640625" customWidth="1"/>
    <col min="8703" max="8706" width="10" customWidth="1"/>
    <col min="8707" max="8708" width="10" bestFit="1" customWidth="1"/>
    <col min="8710" max="8710" width="14.33203125" customWidth="1"/>
    <col min="8718" max="8718" width="10" bestFit="1" customWidth="1"/>
    <col min="8956" max="8956" width="4" customWidth="1"/>
    <col min="8957" max="8957" width="27.1640625" bestFit="1" customWidth="1"/>
    <col min="8958" max="8958" width="12.1640625" customWidth="1"/>
    <col min="8959" max="8962" width="10" customWidth="1"/>
    <col min="8963" max="8964" width="10" bestFit="1" customWidth="1"/>
    <col min="8966" max="8966" width="14.33203125" customWidth="1"/>
    <col min="8974" max="8974" width="10" bestFit="1" customWidth="1"/>
    <col min="9212" max="9212" width="4" customWidth="1"/>
    <col min="9213" max="9213" width="27.1640625" bestFit="1" customWidth="1"/>
    <col min="9214" max="9214" width="12.1640625" customWidth="1"/>
    <col min="9215" max="9218" width="10" customWidth="1"/>
    <col min="9219" max="9220" width="10" bestFit="1" customWidth="1"/>
    <col min="9222" max="9222" width="14.33203125" customWidth="1"/>
    <col min="9230" max="9230" width="10" bestFit="1" customWidth="1"/>
    <col min="9468" max="9468" width="4" customWidth="1"/>
    <col min="9469" max="9469" width="27.1640625" bestFit="1" customWidth="1"/>
    <col min="9470" max="9470" width="12.1640625" customWidth="1"/>
    <col min="9471" max="9474" width="10" customWidth="1"/>
    <col min="9475" max="9476" width="10" bestFit="1" customWidth="1"/>
    <col min="9478" max="9478" width="14.33203125" customWidth="1"/>
    <col min="9486" max="9486" width="10" bestFit="1" customWidth="1"/>
    <col min="9724" max="9724" width="4" customWidth="1"/>
    <col min="9725" max="9725" width="27.1640625" bestFit="1" customWidth="1"/>
    <col min="9726" max="9726" width="12.1640625" customWidth="1"/>
    <col min="9727" max="9730" width="10" customWidth="1"/>
    <col min="9731" max="9732" width="10" bestFit="1" customWidth="1"/>
    <col min="9734" max="9734" width="14.33203125" customWidth="1"/>
    <col min="9742" max="9742" width="10" bestFit="1" customWidth="1"/>
    <col min="9980" max="9980" width="4" customWidth="1"/>
    <col min="9981" max="9981" width="27.1640625" bestFit="1" customWidth="1"/>
    <col min="9982" max="9982" width="12.1640625" customWidth="1"/>
    <col min="9983" max="9986" width="10" customWidth="1"/>
    <col min="9987" max="9988" width="10" bestFit="1" customWidth="1"/>
    <col min="9990" max="9990" width="14.33203125" customWidth="1"/>
    <col min="9998" max="9998" width="10" bestFit="1" customWidth="1"/>
    <col min="10236" max="10236" width="4" customWidth="1"/>
    <col min="10237" max="10237" width="27.1640625" bestFit="1" customWidth="1"/>
    <col min="10238" max="10238" width="12.1640625" customWidth="1"/>
    <col min="10239" max="10242" width="10" customWidth="1"/>
    <col min="10243" max="10244" width="10" bestFit="1" customWidth="1"/>
    <col min="10246" max="10246" width="14.33203125" customWidth="1"/>
    <col min="10254" max="10254" width="10" bestFit="1" customWidth="1"/>
    <col min="10492" max="10492" width="4" customWidth="1"/>
    <col min="10493" max="10493" width="27.1640625" bestFit="1" customWidth="1"/>
    <col min="10494" max="10494" width="12.1640625" customWidth="1"/>
    <col min="10495" max="10498" width="10" customWidth="1"/>
    <col min="10499" max="10500" width="10" bestFit="1" customWidth="1"/>
    <col min="10502" max="10502" width="14.33203125" customWidth="1"/>
    <col min="10510" max="10510" width="10" bestFit="1" customWidth="1"/>
    <col min="10748" max="10748" width="4" customWidth="1"/>
    <col min="10749" max="10749" width="27.1640625" bestFit="1" customWidth="1"/>
    <col min="10750" max="10750" width="12.1640625" customWidth="1"/>
    <col min="10751" max="10754" width="10" customWidth="1"/>
    <col min="10755" max="10756" width="10" bestFit="1" customWidth="1"/>
    <col min="10758" max="10758" width="14.33203125" customWidth="1"/>
    <col min="10766" max="10766" width="10" bestFit="1" customWidth="1"/>
    <col min="11004" max="11004" width="4" customWidth="1"/>
    <col min="11005" max="11005" width="27.1640625" bestFit="1" customWidth="1"/>
    <col min="11006" max="11006" width="12.1640625" customWidth="1"/>
    <col min="11007" max="11010" width="10" customWidth="1"/>
    <col min="11011" max="11012" width="10" bestFit="1" customWidth="1"/>
    <col min="11014" max="11014" width="14.33203125" customWidth="1"/>
    <col min="11022" max="11022" width="10" bestFit="1" customWidth="1"/>
    <col min="11260" max="11260" width="4" customWidth="1"/>
    <col min="11261" max="11261" width="27.1640625" bestFit="1" customWidth="1"/>
    <col min="11262" max="11262" width="12.1640625" customWidth="1"/>
    <col min="11263" max="11266" width="10" customWidth="1"/>
    <col min="11267" max="11268" width="10" bestFit="1" customWidth="1"/>
    <col min="11270" max="11270" width="14.33203125" customWidth="1"/>
    <col min="11278" max="11278" width="10" bestFit="1" customWidth="1"/>
    <col min="11516" max="11516" width="4" customWidth="1"/>
    <col min="11517" max="11517" width="27.1640625" bestFit="1" customWidth="1"/>
    <col min="11518" max="11518" width="12.1640625" customWidth="1"/>
    <col min="11519" max="11522" width="10" customWidth="1"/>
    <col min="11523" max="11524" width="10" bestFit="1" customWidth="1"/>
    <col min="11526" max="11526" width="14.33203125" customWidth="1"/>
    <col min="11534" max="11534" width="10" bestFit="1" customWidth="1"/>
    <col min="11772" max="11772" width="4" customWidth="1"/>
    <col min="11773" max="11773" width="27.1640625" bestFit="1" customWidth="1"/>
    <col min="11774" max="11774" width="12.1640625" customWidth="1"/>
    <col min="11775" max="11778" width="10" customWidth="1"/>
    <col min="11779" max="11780" width="10" bestFit="1" customWidth="1"/>
    <col min="11782" max="11782" width="14.33203125" customWidth="1"/>
    <col min="11790" max="11790" width="10" bestFit="1" customWidth="1"/>
    <col min="12028" max="12028" width="4" customWidth="1"/>
    <col min="12029" max="12029" width="27.1640625" bestFit="1" customWidth="1"/>
    <col min="12030" max="12030" width="12.1640625" customWidth="1"/>
    <col min="12031" max="12034" width="10" customWidth="1"/>
    <col min="12035" max="12036" width="10" bestFit="1" customWidth="1"/>
    <col min="12038" max="12038" width="14.33203125" customWidth="1"/>
    <col min="12046" max="12046" width="10" bestFit="1" customWidth="1"/>
    <col min="12284" max="12284" width="4" customWidth="1"/>
    <col min="12285" max="12285" width="27.1640625" bestFit="1" customWidth="1"/>
    <col min="12286" max="12286" width="12.1640625" customWidth="1"/>
    <col min="12287" max="12290" width="10" customWidth="1"/>
    <col min="12291" max="12292" width="10" bestFit="1" customWidth="1"/>
    <col min="12294" max="12294" width="14.33203125" customWidth="1"/>
    <col min="12302" max="12302" width="10" bestFit="1" customWidth="1"/>
    <col min="12540" max="12540" width="4" customWidth="1"/>
    <col min="12541" max="12541" width="27.1640625" bestFit="1" customWidth="1"/>
    <col min="12542" max="12542" width="12.1640625" customWidth="1"/>
    <col min="12543" max="12546" width="10" customWidth="1"/>
    <col min="12547" max="12548" width="10" bestFit="1" customWidth="1"/>
    <col min="12550" max="12550" width="14.33203125" customWidth="1"/>
    <col min="12558" max="12558" width="10" bestFit="1" customWidth="1"/>
    <col min="12796" max="12796" width="4" customWidth="1"/>
    <col min="12797" max="12797" width="27.1640625" bestFit="1" customWidth="1"/>
    <col min="12798" max="12798" width="12.1640625" customWidth="1"/>
    <col min="12799" max="12802" width="10" customWidth="1"/>
    <col min="12803" max="12804" width="10" bestFit="1" customWidth="1"/>
    <col min="12806" max="12806" width="14.33203125" customWidth="1"/>
    <col min="12814" max="12814" width="10" bestFit="1" customWidth="1"/>
    <col min="13052" max="13052" width="4" customWidth="1"/>
    <col min="13053" max="13053" width="27.1640625" bestFit="1" customWidth="1"/>
    <col min="13054" max="13054" width="12.1640625" customWidth="1"/>
    <col min="13055" max="13058" width="10" customWidth="1"/>
    <col min="13059" max="13060" width="10" bestFit="1" customWidth="1"/>
    <col min="13062" max="13062" width="14.33203125" customWidth="1"/>
    <col min="13070" max="13070" width="10" bestFit="1" customWidth="1"/>
    <col min="13308" max="13308" width="4" customWidth="1"/>
    <col min="13309" max="13309" width="27.1640625" bestFit="1" customWidth="1"/>
    <col min="13310" max="13310" width="12.1640625" customWidth="1"/>
    <col min="13311" max="13314" width="10" customWidth="1"/>
    <col min="13315" max="13316" width="10" bestFit="1" customWidth="1"/>
    <col min="13318" max="13318" width="14.33203125" customWidth="1"/>
    <col min="13326" max="13326" width="10" bestFit="1" customWidth="1"/>
    <col min="13564" max="13564" width="4" customWidth="1"/>
    <col min="13565" max="13565" width="27.1640625" bestFit="1" customWidth="1"/>
    <col min="13566" max="13566" width="12.1640625" customWidth="1"/>
    <col min="13567" max="13570" width="10" customWidth="1"/>
    <col min="13571" max="13572" width="10" bestFit="1" customWidth="1"/>
    <col min="13574" max="13574" width="14.33203125" customWidth="1"/>
    <col min="13582" max="13582" width="10" bestFit="1" customWidth="1"/>
    <col min="13820" max="13820" width="4" customWidth="1"/>
    <col min="13821" max="13821" width="27.1640625" bestFit="1" customWidth="1"/>
    <col min="13822" max="13822" width="12.1640625" customWidth="1"/>
    <col min="13823" max="13826" width="10" customWidth="1"/>
    <col min="13827" max="13828" width="10" bestFit="1" customWidth="1"/>
    <col min="13830" max="13830" width="14.33203125" customWidth="1"/>
    <col min="13838" max="13838" width="10" bestFit="1" customWidth="1"/>
    <col min="14076" max="14076" width="4" customWidth="1"/>
    <col min="14077" max="14077" width="27.1640625" bestFit="1" customWidth="1"/>
    <col min="14078" max="14078" width="12.1640625" customWidth="1"/>
    <col min="14079" max="14082" width="10" customWidth="1"/>
    <col min="14083" max="14084" width="10" bestFit="1" customWidth="1"/>
    <col min="14086" max="14086" width="14.33203125" customWidth="1"/>
    <col min="14094" max="14094" width="10" bestFit="1" customWidth="1"/>
    <col min="14332" max="14332" width="4" customWidth="1"/>
    <col min="14333" max="14333" width="27.1640625" bestFit="1" customWidth="1"/>
    <col min="14334" max="14334" width="12.1640625" customWidth="1"/>
    <col min="14335" max="14338" width="10" customWidth="1"/>
    <col min="14339" max="14340" width="10" bestFit="1" customWidth="1"/>
    <col min="14342" max="14342" width="14.33203125" customWidth="1"/>
    <col min="14350" max="14350" width="10" bestFit="1" customWidth="1"/>
    <col min="14588" max="14588" width="4" customWidth="1"/>
    <col min="14589" max="14589" width="27.1640625" bestFit="1" customWidth="1"/>
    <col min="14590" max="14590" width="12.1640625" customWidth="1"/>
    <col min="14591" max="14594" width="10" customWidth="1"/>
    <col min="14595" max="14596" width="10" bestFit="1" customWidth="1"/>
    <col min="14598" max="14598" width="14.33203125" customWidth="1"/>
    <col min="14606" max="14606" width="10" bestFit="1" customWidth="1"/>
    <col min="14844" max="14844" width="4" customWidth="1"/>
    <col min="14845" max="14845" width="27.1640625" bestFit="1" customWidth="1"/>
    <col min="14846" max="14846" width="12.1640625" customWidth="1"/>
    <col min="14847" max="14850" width="10" customWidth="1"/>
    <col min="14851" max="14852" width="10" bestFit="1" customWidth="1"/>
    <col min="14854" max="14854" width="14.33203125" customWidth="1"/>
    <col min="14862" max="14862" width="10" bestFit="1" customWidth="1"/>
    <col min="15100" max="15100" width="4" customWidth="1"/>
    <col min="15101" max="15101" width="27.1640625" bestFit="1" customWidth="1"/>
    <col min="15102" max="15102" width="12.1640625" customWidth="1"/>
    <col min="15103" max="15106" width="10" customWidth="1"/>
    <col min="15107" max="15108" width="10" bestFit="1" customWidth="1"/>
    <col min="15110" max="15110" width="14.33203125" customWidth="1"/>
    <col min="15118" max="15118" width="10" bestFit="1" customWidth="1"/>
    <col min="15356" max="15356" width="4" customWidth="1"/>
    <col min="15357" max="15357" width="27.1640625" bestFit="1" customWidth="1"/>
    <col min="15358" max="15358" width="12.1640625" customWidth="1"/>
    <col min="15359" max="15362" width="10" customWidth="1"/>
    <col min="15363" max="15364" width="10" bestFit="1" customWidth="1"/>
    <col min="15366" max="15366" width="14.33203125" customWidth="1"/>
    <col min="15374" max="15374" width="10" bestFit="1" customWidth="1"/>
    <col min="15612" max="15612" width="4" customWidth="1"/>
    <col min="15613" max="15613" width="27.1640625" bestFit="1" customWidth="1"/>
    <col min="15614" max="15614" width="12.1640625" customWidth="1"/>
    <col min="15615" max="15618" width="10" customWidth="1"/>
    <col min="15619" max="15620" width="10" bestFit="1" customWidth="1"/>
    <col min="15622" max="15622" width="14.33203125" customWidth="1"/>
    <col min="15630" max="15630" width="10" bestFit="1" customWidth="1"/>
    <col min="15868" max="15868" width="4" customWidth="1"/>
    <col min="15869" max="15869" width="27.1640625" bestFit="1" customWidth="1"/>
    <col min="15870" max="15870" width="12.1640625" customWidth="1"/>
    <col min="15871" max="15874" width="10" customWidth="1"/>
    <col min="15875" max="15876" width="10" bestFit="1" customWidth="1"/>
    <col min="15878" max="15878" width="14.33203125" customWidth="1"/>
    <col min="15886" max="15886" width="10" bestFit="1" customWidth="1"/>
    <col min="16124" max="16124" width="4" customWidth="1"/>
    <col min="16125" max="16125" width="27.1640625" bestFit="1" customWidth="1"/>
    <col min="16126" max="16126" width="12.1640625" customWidth="1"/>
    <col min="16127" max="16130" width="10" customWidth="1"/>
    <col min="16131" max="16132" width="10" bestFit="1" customWidth="1"/>
    <col min="16134" max="16134" width="14.33203125" customWidth="1"/>
    <col min="16142" max="16142" width="10" bestFit="1" customWidth="1"/>
  </cols>
  <sheetData>
    <row r="1" spans="1:14">
      <c r="A1" t="s">
        <v>150</v>
      </c>
    </row>
    <row r="3" spans="1:14" ht="18" customHeight="1">
      <c r="A3" s="216"/>
      <c r="B3" s="217"/>
      <c r="C3" s="194" t="s">
        <v>151</v>
      </c>
      <c r="D3" s="195" t="s">
        <v>152</v>
      </c>
      <c r="E3" s="195" t="s">
        <v>153</v>
      </c>
      <c r="F3" s="195" t="s">
        <v>154</v>
      </c>
    </row>
    <row r="4" spans="1:14">
      <c r="A4" s="218">
        <v>1</v>
      </c>
      <c r="B4" s="6" t="s">
        <v>0</v>
      </c>
      <c r="C4" s="219">
        <f t="array" ref="C4:C39">TRANSPOSE(投入係数!C42:AL42)</f>
        <v>0.101509</v>
      </c>
      <c r="D4" s="219">
        <f t="array" ref="D4:D39">TRANSPOSE(投入係数!C43:AL43)</f>
        <v>0.20816499999999999</v>
      </c>
      <c r="E4" s="219">
        <f t="array" ref="E4:E39">TRANSPOSE(投入係数!C44:AL44)</f>
        <v>0.15711600000000001</v>
      </c>
      <c r="F4" s="219">
        <f t="array" ref="F4:F39">TRANSPOSE(投入係数!C45:AL45)</f>
        <v>4.0044999999999997E-2</v>
      </c>
      <c r="N4" s="223"/>
    </row>
    <row r="5" spans="1:14">
      <c r="A5" s="218">
        <v>2</v>
      </c>
      <c r="B5" s="6" t="s">
        <v>1</v>
      </c>
      <c r="C5" s="219">
        <v>0.17749699999999999</v>
      </c>
      <c r="D5" s="219">
        <v>0.28093200000000002</v>
      </c>
      <c r="E5" s="219">
        <v>0.12562200000000001</v>
      </c>
      <c r="F5" s="219">
        <v>2.5973E-2</v>
      </c>
      <c r="N5" s="223"/>
    </row>
    <row r="6" spans="1:14">
      <c r="A6" s="218">
        <v>3</v>
      </c>
      <c r="B6" s="6" t="s">
        <v>2</v>
      </c>
      <c r="C6" s="219">
        <v>0.11745</v>
      </c>
      <c r="D6" s="219">
        <v>0.176597</v>
      </c>
      <c r="E6" s="219">
        <v>0.12709000000000001</v>
      </c>
      <c r="F6" s="219">
        <v>4.8347000000000001E-2</v>
      </c>
      <c r="N6" s="223"/>
    </row>
    <row r="7" spans="1:14">
      <c r="A7" s="218">
        <v>6</v>
      </c>
      <c r="B7" s="6" t="s">
        <v>3</v>
      </c>
      <c r="C7" s="219">
        <v>0.19927400000000001</v>
      </c>
      <c r="D7" s="219">
        <v>9.4877000000000003E-2</v>
      </c>
      <c r="E7" s="219">
        <v>0.112021</v>
      </c>
      <c r="F7" s="219">
        <v>4.7670999999999998E-2</v>
      </c>
      <c r="N7" s="223"/>
    </row>
    <row r="8" spans="1:14">
      <c r="A8" s="218">
        <v>11</v>
      </c>
      <c r="B8" s="6" t="s">
        <v>4</v>
      </c>
      <c r="C8" s="219">
        <v>0.15396799999999999</v>
      </c>
      <c r="D8" s="219">
        <v>4.1020000000000001E-2</v>
      </c>
      <c r="E8" s="219">
        <v>6.2109999999999999E-2</v>
      </c>
      <c r="F8" s="219">
        <v>0.15390599999999999</v>
      </c>
      <c r="N8" s="223"/>
    </row>
    <row r="9" spans="1:14">
      <c r="A9" s="224">
        <v>15</v>
      </c>
      <c r="B9" s="7" t="s">
        <v>5</v>
      </c>
      <c r="C9" s="220">
        <v>0.17602699999999999</v>
      </c>
      <c r="D9" s="220">
        <v>7.0495000000000002E-2</v>
      </c>
      <c r="E9" s="220">
        <v>0.105796</v>
      </c>
      <c r="F9" s="220">
        <v>4.8736000000000002E-2</v>
      </c>
      <c r="N9" s="223"/>
    </row>
    <row r="10" spans="1:14">
      <c r="A10" s="218">
        <v>16</v>
      </c>
      <c r="B10" s="6" t="s">
        <v>6</v>
      </c>
      <c r="C10" s="219">
        <v>0.230687</v>
      </c>
      <c r="D10" s="219">
        <v>-1.6130000000000001E-3</v>
      </c>
      <c r="E10" s="219">
        <v>5.6254999999999999E-2</v>
      </c>
      <c r="F10" s="219">
        <v>2.5037E-2</v>
      </c>
      <c r="N10" s="223"/>
    </row>
    <row r="11" spans="1:14">
      <c r="A11" s="218">
        <v>20</v>
      </c>
      <c r="B11" s="6" t="s">
        <v>7</v>
      </c>
      <c r="C11" s="219">
        <v>2.2426000000000001E-2</v>
      </c>
      <c r="D11" s="219">
        <v>6.0217E-2</v>
      </c>
      <c r="E11" s="219">
        <v>9.9427000000000001E-2</v>
      </c>
      <c r="F11" s="219">
        <v>1.7385000000000001E-2</v>
      </c>
      <c r="N11" s="223"/>
    </row>
    <row r="12" spans="1:14">
      <c r="A12" s="218">
        <v>21</v>
      </c>
      <c r="B12" s="6" t="s">
        <v>8</v>
      </c>
      <c r="C12" s="219">
        <v>5.2810000000000001E-3</v>
      </c>
      <c r="D12" s="219">
        <v>3.8850999999999997E-2</v>
      </c>
      <c r="E12" s="219">
        <v>2.9291999999999999E-2</v>
      </c>
      <c r="F12" s="219">
        <v>0.20610600000000001</v>
      </c>
      <c r="N12" s="223"/>
    </row>
    <row r="13" spans="1:14">
      <c r="A13" s="225">
        <v>25</v>
      </c>
      <c r="B13" s="8" t="s">
        <v>9</v>
      </c>
      <c r="C13" s="221">
        <v>0.20641499999999999</v>
      </c>
      <c r="D13" s="221">
        <v>8.6787000000000003E-2</v>
      </c>
      <c r="E13" s="221">
        <v>0.112191</v>
      </c>
      <c r="F13" s="221">
        <v>3.1149E-2</v>
      </c>
      <c r="N13" s="223"/>
    </row>
    <row r="14" spans="1:14">
      <c r="A14" s="218">
        <v>26</v>
      </c>
      <c r="B14" s="6" t="s">
        <v>10</v>
      </c>
      <c r="C14" s="219">
        <v>1.6234999999999999E-2</v>
      </c>
      <c r="D14" s="219">
        <v>0.142985</v>
      </c>
      <c r="E14" s="219">
        <v>6.9399000000000002E-2</v>
      </c>
      <c r="F14" s="219">
        <v>1.524E-2</v>
      </c>
      <c r="N14" s="223"/>
    </row>
    <row r="15" spans="1:14">
      <c r="A15" s="218">
        <v>27</v>
      </c>
      <c r="B15" s="6" t="s">
        <v>11</v>
      </c>
      <c r="C15" s="219">
        <v>1.6102999999999999E-2</v>
      </c>
      <c r="D15" s="219">
        <v>0.19101099999999999</v>
      </c>
      <c r="E15" s="219">
        <v>3.2161000000000002E-2</v>
      </c>
      <c r="F15" s="219">
        <v>5.4390000000000003E-3</v>
      </c>
      <c r="N15" s="223"/>
    </row>
    <row r="16" spans="1:14">
      <c r="A16" s="218">
        <v>28</v>
      </c>
      <c r="B16" s="6" t="s">
        <v>12</v>
      </c>
      <c r="C16" s="219">
        <v>0.270951</v>
      </c>
      <c r="D16" s="219">
        <v>4.7606999999999997E-2</v>
      </c>
      <c r="E16" s="219">
        <v>8.1570000000000004E-2</v>
      </c>
      <c r="F16" s="219">
        <v>2.5638000000000001E-2</v>
      </c>
      <c r="N16" s="223"/>
    </row>
    <row r="17" spans="1:14">
      <c r="A17" s="218">
        <v>29</v>
      </c>
      <c r="B17" s="6" t="s">
        <v>13</v>
      </c>
      <c r="C17" s="219">
        <v>0.13978499999999999</v>
      </c>
      <c r="D17" s="219">
        <v>0.127917</v>
      </c>
      <c r="E17" s="219">
        <v>0.10446999999999999</v>
      </c>
      <c r="F17" s="219">
        <v>1.1508000000000001E-2</v>
      </c>
      <c r="N17" s="223"/>
    </row>
    <row r="18" spans="1:14">
      <c r="A18" s="218">
        <v>32</v>
      </c>
      <c r="B18" s="6" t="s">
        <v>16</v>
      </c>
      <c r="C18" s="219">
        <v>0.239007</v>
      </c>
      <c r="D18" s="219">
        <v>-9.3132000000000006E-2</v>
      </c>
      <c r="E18" s="219">
        <v>0.24182100000000001</v>
      </c>
      <c r="F18" s="219">
        <v>1.1107000000000001E-2</v>
      </c>
      <c r="N18" s="223"/>
    </row>
    <row r="19" spans="1:14">
      <c r="A19" s="224">
        <v>33</v>
      </c>
      <c r="B19" s="7" t="s">
        <v>14</v>
      </c>
      <c r="C19" s="220">
        <v>0.222467</v>
      </c>
      <c r="D19" s="220">
        <v>-3.7331999999999997E-2</v>
      </c>
      <c r="E19" s="220">
        <v>0.171906</v>
      </c>
      <c r="F19" s="220">
        <v>6.293E-3</v>
      </c>
      <c r="N19" s="223"/>
    </row>
    <row r="20" spans="1:14">
      <c r="A20" s="218">
        <v>34</v>
      </c>
      <c r="B20" s="6" t="s">
        <v>15</v>
      </c>
      <c r="C20" s="219">
        <v>0.20969199999999999</v>
      </c>
      <c r="D20" s="219">
        <v>-5.8187000000000003E-2</v>
      </c>
      <c r="E20" s="219">
        <v>0.201989</v>
      </c>
      <c r="F20" s="219">
        <v>2.9513000000000001E-2</v>
      </c>
      <c r="N20" s="223"/>
    </row>
    <row r="21" spans="1:14">
      <c r="A21" s="218">
        <v>35</v>
      </c>
      <c r="B21" s="6" t="s">
        <v>17</v>
      </c>
      <c r="C21" s="219">
        <v>7.3922000000000002E-2</v>
      </c>
      <c r="D21" s="219">
        <v>6.0033999999999997E-2</v>
      </c>
      <c r="E21" s="219">
        <v>8.8901999999999995E-2</v>
      </c>
      <c r="F21" s="219">
        <v>6.11E-4</v>
      </c>
      <c r="N21" s="223"/>
    </row>
    <row r="22" spans="1:14">
      <c r="A22" s="218">
        <v>39</v>
      </c>
      <c r="B22" s="6" t="s">
        <v>18</v>
      </c>
      <c r="C22" s="219">
        <v>0.22426499999999999</v>
      </c>
      <c r="D22" s="219">
        <v>2.9936999999999998E-2</v>
      </c>
      <c r="E22" s="219">
        <v>8.0301999999999998E-2</v>
      </c>
      <c r="F22" s="219">
        <v>4.2874000000000002E-2</v>
      </c>
      <c r="N22" s="223"/>
    </row>
    <row r="23" spans="1:14">
      <c r="A23" s="225">
        <v>41</v>
      </c>
      <c r="B23" s="8" t="s">
        <v>19</v>
      </c>
      <c r="C23" s="221">
        <v>0.36487000000000003</v>
      </c>
      <c r="D23" s="221">
        <v>1.8435E-2</v>
      </c>
      <c r="E23" s="221">
        <v>4.0894E-2</v>
      </c>
      <c r="F23" s="221">
        <v>3.7346999999999998E-2</v>
      </c>
      <c r="N23" s="223"/>
    </row>
    <row r="24" spans="1:14">
      <c r="A24" s="218">
        <v>46</v>
      </c>
      <c r="B24" s="6" t="s">
        <v>20</v>
      </c>
      <c r="C24" s="219">
        <v>6.9545999999999997E-2</v>
      </c>
      <c r="D24" s="219">
        <v>8.4094000000000002E-2</v>
      </c>
      <c r="E24" s="219">
        <v>0.17385900000000001</v>
      </c>
      <c r="F24" s="219">
        <v>2.9159999999999998E-2</v>
      </c>
      <c r="N24" s="223"/>
    </row>
    <row r="25" spans="1:14">
      <c r="A25" s="218">
        <v>47</v>
      </c>
      <c r="B25" s="6" t="s">
        <v>58</v>
      </c>
      <c r="C25" s="219">
        <v>0.147531</v>
      </c>
      <c r="D25" s="219">
        <v>0.17949100000000001</v>
      </c>
      <c r="E25" s="219">
        <v>0.201511</v>
      </c>
      <c r="F25" s="219">
        <v>4.3227000000000002E-2</v>
      </c>
      <c r="N25" s="223"/>
    </row>
    <row r="26" spans="1:14">
      <c r="A26" s="218">
        <v>48</v>
      </c>
      <c r="B26" s="6" t="s">
        <v>59</v>
      </c>
      <c r="C26" s="219">
        <v>0.40787600000000002</v>
      </c>
      <c r="D26" s="219">
        <v>0.133577</v>
      </c>
      <c r="E26" s="219">
        <v>7.6549000000000006E-2</v>
      </c>
      <c r="F26" s="219">
        <v>1.9092000000000001E-2</v>
      </c>
      <c r="N26" s="223"/>
    </row>
    <row r="27" spans="1:14">
      <c r="A27" s="218">
        <v>51</v>
      </c>
      <c r="B27" s="6" t="s">
        <v>21</v>
      </c>
      <c r="C27" s="219">
        <v>0.46028599999999997</v>
      </c>
      <c r="D27" s="219">
        <v>9.2096999999999998E-2</v>
      </c>
      <c r="E27" s="219">
        <v>8.9237999999999998E-2</v>
      </c>
      <c r="F27" s="219">
        <v>4.1494000000000003E-2</v>
      </c>
      <c r="N27" s="223"/>
    </row>
    <row r="28" spans="1:14">
      <c r="A28" s="218">
        <v>53</v>
      </c>
      <c r="B28" s="6" t="s">
        <v>22</v>
      </c>
      <c r="C28" s="219">
        <v>0.33348299999999997</v>
      </c>
      <c r="D28" s="219">
        <v>0.23751900000000001</v>
      </c>
      <c r="E28" s="219">
        <v>7.5630000000000003E-2</v>
      </c>
      <c r="F28" s="219">
        <v>2.0317999999999999E-2</v>
      </c>
      <c r="N28" s="223"/>
    </row>
    <row r="29" spans="1:14">
      <c r="A29" s="224">
        <v>55</v>
      </c>
      <c r="B29" s="7" t="s">
        <v>23</v>
      </c>
      <c r="C29" s="220">
        <v>4.0515000000000002E-2</v>
      </c>
      <c r="D29" s="220">
        <v>0.42378900000000003</v>
      </c>
      <c r="E29" s="220">
        <v>0.335671</v>
      </c>
      <c r="F29" s="220">
        <v>4.6883000000000001E-2</v>
      </c>
      <c r="N29" s="223"/>
    </row>
    <row r="30" spans="1:14">
      <c r="A30" s="218">
        <v>57</v>
      </c>
      <c r="B30" s="6" t="s">
        <v>66</v>
      </c>
      <c r="C30" s="219">
        <v>0.23637900000000001</v>
      </c>
      <c r="D30" s="219">
        <v>7.6267000000000001E-2</v>
      </c>
      <c r="E30" s="219">
        <v>0.106264</v>
      </c>
      <c r="F30" s="219">
        <v>4.3152000000000003E-2</v>
      </c>
      <c r="N30" s="223"/>
    </row>
    <row r="31" spans="1:14">
      <c r="A31" s="218">
        <v>59</v>
      </c>
      <c r="B31" s="6" t="s">
        <v>25</v>
      </c>
      <c r="C31" s="219">
        <v>0.156359</v>
      </c>
      <c r="D31" s="219">
        <v>0.1845</v>
      </c>
      <c r="E31" s="219">
        <v>0.14575299999999999</v>
      </c>
      <c r="F31" s="219">
        <v>3.4026000000000001E-2</v>
      </c>
      <c r="N31" s="223"/>
    </row>
    <row r="32" spans="1:14">
      <c r="A32" s="218">
        <v>61</v>
      </c>
      <c r="B32" s="6" t="s">
        <v>26</v>
      </c>
      <c r="C32" s="219">
        <v>0.41886699999999999</v>
      </c>
      <c r="D32" s="219">
        <v>0</v>
      </c>
      <c r="E32" s="219">
        <v>0.28444399999999997</v>
      </c>
      <c r="F32" s="219">
        <v>2.1080000000000001E-3</v>
      </c>
      <c r="N32" s="223"/>
    </row>
    <row r="33" spans="1:14">
      <c r="A33" s="225">
        <v>63</v>
      </c>
      <c r="B33" s="8" t="s">
        <v>27</v>
      </c>
      <c r="C33" s="221">
        <v>0.596105</v>
      </c>
      <c r="D33" s="221">
        <v>1.482E-3</v>
      </c>
      <c r="E33" s="221">
        <v>0.182645</v>
      </c>
      <c r="F33" s="221">
        <v>9.5589999999999998E-3</v>
      </c>
      <c r="N33" s="223"/>
    </row>
    <row r="34" spans="1:14">
      <c r="A34" s="224">
        <v>64</v>
      </c>
      <c r="B34" s="7" t="s">
        <v>62</v>
      </c>
      <c r="C34" s="220">
        <v>0.53967699999999996</v>
      </c>
      <c r="D34" s="220">
        <v>1.3410999999999999E-2</v>
      </c>
      <c r="E34" s="220">
        <v>6.4659999999999995E-2</v>
      </c>
      <c r="F34" s="220">
        <v>1.4203E-2</v>
      </c>
      <c r="N34" s="223"/>
    </row>
    <row r="35" spans="1:14">
      <c r="A35" s="218">
        <v>65</v>
      </c>
      <c r="B35" s="6" t="s">
        <v>63</v>
      </c>
      <c r="C35" s="219">
        <v>0.45696199999999998</v>
      </c>
      <c r="D35" s="219">
        <v>3.7321E-2</v>
      </c>
      <c r="E35" s="219">
        <v>6.1427000000000002E-2</v>
      </c>
      <c r="F35" s="219">
        <v>3.4516999999999999E-2</v>
      </c>
      <c r="N35" s="223"/>
    </row>
    <row r="36" spans="1:14">
      <c r="A36" s="218">
        <v>66</v>
      </c>
      <c r="B36" s="6" t="s">
        <v>28</v>
      </c>
      <c r="C36" s="219">
        <v>0.46322200000000002</v>
      </c>
      <c r="D36" s="219">
        <v>-2.366E-2</v>
      </c>
      <c r="E36" s="219">
        <v>0.13519</v>
      </c>
      <c r="F36" s="219">
        <v>4.7418000000000002E-2</v>
      </c>
      <c r="N36" s="223"/>
    </row>
    <row r="37" spans="1:14">
      <c r="A37" s="218">
        <v>67</v>
      </c>
      <c r="B37" s="6" t="s">
        <v>29</v>
      </c>
      <c r="C37" s="219">
        <v>0.26046599999999998</v>
      </c>
      <c r="D37" s="219">
        <v>0.116073</v>
      </c>
      <c r="E37" s="219">
        <v>0.104519</v>
      </c>
      <c r="F37" s="219">
        <v>4.0222000000000001E-2</v>
      </c>
      <c r="N37" s="223"/>
    </row>
    <row r="38" spans="1:14">
      <c r="A38" s="225">
        <v>68</v>
      </c>
      <c r="B38" s="8" t="s">
        <v>30</v>
      </c>
      <c r="C38" s="221">
        <v>0</v>
      </c>
      <c r="D38" s="221">
        <v>0</v>
      </c>
      <c r="E38" s="221">
        <v>0</v>
      </c>
      <c r="F38" s="221">
        <v>0</v>
      </c>
      <c r="N38" s="223"/>
    </row>
    <row r="39" spans="1:14">
      <c r="A39" s="226">
        <v>69</v>
      </c>
      <c r="B39" s="9" t="s">
        <v>31</v>
      </c>
      <c r="C39" s="227">
        <v>8.9130000000000008E-3</v>
      </c>
      <c r="D39" s="222">
        <v>0.35326600000000002</v>
      </c>
      <c r="E39" s="222">
        <v>4.9036000000000003E-2</v>
      </c>
      <c r="F39" s="222">
        <v>1.7495E-2</v>
      </c>
      <c r="N39" s="223"/>
    </row>
    <row r="41" spans="1:14">
      <c r="A41" t="s">
        <v>209</v>
      </c>
    </row>
  </sheetData>
  <phoneticPr fontId="32"/>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cols>
    <col min="1" max="1" width="4.6640625" style="15" bestFit="1" customWidth="1"/>
    <col min="2" max="2" width="31.6640625" style="15" bestFit="1" customWidth="1"/>
    <col min="3" max="16384" width="10.33203125" style="15"/>
  </cols>
  <sheetData>
    <row r="1" spans="1:40" ht="21" customHeight="1">
      <c r="A1" s="106" t="s">
        <v>32</v>
      </c>
      <c r="C1" s="15" t="s">
        <v>202</v>
      </c>
      <c r="J1" s="106" t="s">
        <v>33</v>
      </c>
      <c r="AN1" s="33"/>
    </row>
    <row r="2" spans="1:40">
      <c r="A2" s="16"/>
      <c r="B2" s="17"/>
      <c r="C2" s="34">
        <v>1</v>
      </c>
      <c r="D2" s="35">
        <v>2</v>
      </c>
      <c r="E2" s="35">
        <v>3</v>
      </c>
      <c r="F2" s="35">
        <v>6</v>
      </c>
      <c r="G2" s="35">
        <v>11</v>
      </c>
      <c r="H2" s="35">
        <v>15</v>
      </c>
      <c r="I2" s="35">
        <v>16</v>
      </c>
      <c r="J2" s="35">
        <v>20</v>
      </c>
      <c r="K2" s="35">
        <v>21</v>
      </c>
      <c r="L2" s="35">
        <v>25</v>
      </c>
      <c r="M2" s="35">
        <v>26</v>
      </c>
      <c r="N2" s="35">
        <v>27</v>
      </c>
      <c r="O2" s="35">
        <v>28</v>
      </c>
      <c r="P2" s="35">
        <v>29</v>
      </c>
      <c r="Q2" s="35">
        <v>32</v>
      </c>
      <c r="R2" s="35">
        <v>33</v>
      </c>
      <c r="S2" s="35">
        <v>34</v>
      </c>
      <c r="T2" s="35">
        <v>35</v>
      </c>
      <c r="U2" s="35">
        <v>39</v>
      </c>
      <c r="V2" s="35">
        <v>41</v>
      </c>
      <c r="W2" s="35">
        <v>46</v>
      </c>
      <c r="X2" s="35">
        <v>47</v>
      </c>
      <c r="Y2" s="35">
        <v>48</v>
      </c>
      <c r="Z2" s="35">
        <v>51</v>
      </c>
      <c r="AA2" s="35">
        <v>53</v>
      </c>
      <c r="AB2" s="35">
        <v>55</v>
      </c>
      <c r="AC2" s="35">
        <v>57</v>
      </c>
      <c r="AD2" s="35">
        <v>59</v>
      </c>
      <c r="AE2" s="35">
        <v>61</v>
      </c>
      <c r="AF2" s="35">
        <v>63</v>
      </c>
      <c r="AG2" s="35">
        <v>64</v>
      </c>
      <c r="AH2" s="35">
        <v>65</v>
      </c>
      <c r="AI2" s="35">
        <v>66</v>
      </c>
      <c r="AJ2" s="35">
        <v>67</v>
      </c>
      <c r="AK2" s="35">
        <v>68</v>
      </c>
      <c r="AL2" s="36">
        <v>69</v>
      </c>
      <c r="AM2" s="37"/>
      <c r="AN2" s="37"/>
    </row>
    <row r="3" spans="1:40" ht="33.75">
      <c r="A3" s="18"/>
      <c r="B3" s="19"/>
      <c r="C3" s="20" t="s">
        <v>0</v>
      </c>
      <c r="D3" s="21" t="s">
        <v>1</v>
      </c>
      <c r="E3" s="21" t="s">
        <v>2</v>
      </c>
      <c r="F3" s="21" t="s">
        <v>3</v>
      </c>
      <c r="G3" s="21" t="s">
        <v>4</v>
      </c>
      <c r="H3" s="21" t="s">
        <v>5</v>
      </c>
      <c r="I3" s="21" t="s">
        <v>6</v>
      </c>
      <c r="J3" s="21" t="s">
        <v>7</v>
      </c>
      <c r="K3" s="21" t="s">
        <v>67</v>
      </c>
      <c r="L3" s="21" t="s">
        <v>68</v>
      </c>
      <c r="M3" s="21" t="s">
        <v>10</v>
      </c>
      <c r="N3" s="21" t="s">
        <v>11</v>
      </c>
      <c r="O3" s="21" t="s">
        <v>12</v>
      </c>
      <c r="P3" s="21" t="s">
        <v>13</v>
      </c>
      <c r="Q3" s="21" t="s">
        <v>16</v>
      </c>
      <c r="R3" s="21" t="s">
        <v>14</v>
      </c>
      <c r="S3" s="21" t="s">
        <v>69</v>
      </c>
      <c r="T3" s="21" t="s">
        <v>17</v>
      </c>
      <c r="U3" s="21" t="s">
        <v>18</v>
      </c>
      <c r="V3" s="21" t="s">
        <v>19</v>
      </c>
      <c r="W3" s="21" t="s">
        <v>70</v>
      </c>
      <c r="X3" s="21" t="s">
        <v>58</v>
      </c>
      <c r="Y3" s="21" t="s">
        <v>59</v>
      </c>
      <c r="Z3" s="21" t="s">
        <v>21</v>
      </c>
      <c r="AA3" s="21" t="s">
        <v>22</v>
      </c>
      <c r="AB3" s="21" t="s">
        <v>23</v>
      </c>
      <c r="AC3" s="21" t="s">
        <v>66</v>
      </c>
      <c r="AD3" s="21" t="s">
        <v>25</v>
      </c>
      <c r="AE3" s="21" t="s">
        <v>26</v>
      </c>
      <c r="AF3" s="21" t="s">
        <v>27</v>
      </c>
      <c r="AG3" s="21" t="s">
        <v>62</v>
      </c>
      <c r="AH3" s="21" t="s">
        <v>63</v>
      </c>
      <c r="AI3" s="21" t="s">
        <v>71</v>
      </c>
      <c r="AJ3" s="21" t="s">
        <v>72</v>
      </c>
      <c r="AK3" s="21" t="s">
        <v>30</v>
      </c>
      <c r="AL3" s="22" t="s">
        <v>31</v>
      </c>
      <c r="AM3" s="23" t="s">
        <v>82</v>
      </c>
      <c r="AN3" s="23" t="s">
        <v>83</v>
      </c>
    </row>
    <row r="4" spans="1:40">
      <c r="A4" s="59">
        <v>1</v>
      </c>
      <c r="B4" s="17" t="s">
        <v>0</v>
      </c>
      <c r="C4" s="10">
        <v>1.106865</v>
      </c>
      <c r="D4" s="24">
        <v>2.8999999999999998E-3</v>
      </c>
      <c r="E4" s="24">
        <v>4.8700000000000002E-3</v>
      </c>
      <c r="F4" s="24">
        <v>2.9E-5</v>
      </c>
      <c r="G4" s="24">
        <v>0.12522800000000001</v>
      </c>
      <c r="H4" s="24">
        <v>6.901E-3</v>
      </c>
      <c r="I4" s="24">
        <v>3.1500000000000001E-4</v>
      </c>
      <c r="J4" s="24">
        <v>2.8400000000000002E-4</v>
      </c>
      <c r="K4" s="24">
        <v>3.9999999999999998E-6</v>
      </c>
      <c r="L4" s="24">
        <v>5.1999999999999997E-5</v>
      </c>
      <c r="M4" s="24">
        <v>1.9000000000000001E-5</v>
      </c>
      <c r="N4" s="24">
        <v>1.8E-5</v>
      </c>
      <c r="O4" s="24">
        <v>1.9000000000000001E-5</v>
      </c>
      <c r="P4" s="24">
        <v>3.3000000000000003E-5</v>
      </c>
      <c r="Q4" s="24">
        <v>3.1999999999999999E-5</v>
      </c>
      <c r="R4" s="24">
        <v>3.6000000000000001E-5</v>
      </c>
      <c r="S4" s="24">
        <v>2.9E-5</v>
      </c>
      <c r="T4" s="24">
        <v>2.6999999999999999E-5</v>
      </c>
      <c r="U4" s="24">
        <v>1.6130000000000001E-3</v>
      </c>
      <c r="V4" s="24">
        <v>9.3700000000000001E-4</v>
      </c>
      <c r="W4" s="24">
        <v>2.4000000000000001E-5</v>
      </c>
      <c r="X4" s="24">
        <v>7.6000000000000004E-5</v>
      </c>
      <c r="Y4" s="24">
        <v>2.5000000000000001E-5</v>
      </c>
      <c r="Z4" s="24">
        <v>1.3100000000000001E-4</v>
      </c>
      <c r="AA4" s="24">
        <v>2.8E-5</v>
      </c>
      <c r="AB4" s="24">
        <v>1.8E-5</v>
      </c>
      <c r="AC4" s="24">
        <v>4.8000000000000001E-5</v>
      </c>
      <c r="AD4" s="24">
        <v>9.8999999999999994E-5</v>
      </c>
      <c r="AE4" s="24">
        <v>5.8999999999999998E-5</v>
      </c>
      <c r="AF4" s="24">
        <v>1.9530000000000001E-3</v>
      </c>
      <c r="AG4" s="24">
        <v>2.2599999999999999E-3</v>
      </c>
      <c r="AH4" s="24">
        <v>1.6930000000000001E-3</v>
      </c>
      <c r="AI4" s="24">
        <v>4.6E-5</v>
      </c>
      <c r="AJ4" s="24">
        <v>1.6E-2</v>
      </c>
      <c r="AK4" s="24">
        <v>1.2E-4</v>
      </c>
      <c r="AL4" s="11">
        <v>1.5200000000000001E-4</v>
      </c>
      <c r="AM4" s="13">
        <v>1.2729440000000001</v>
      </c>
      <c r="AN4" s="13">
        <v>0.99883</v>
      </c>
    </row>
    <row r="5" spans="1:40">
      <c r="A5" s="66">
        <v>2</v>
      </c>
      <c r="B5" s="25" t="s">
        <v>1</v>
      </c>
      <c r="C5" s="12">
        <v>4.9399999999999997E-4</v>
      </c>
      <c r="D5" s="1">
        <v>1.144522</v>
      </c>
      <c r="E5" s="1">
        <v>3.2200000000000002E-4</v>
      </c>
      <c r="F5" s="1">
        <v>9.2999999999999997E-5</v>
      </c>
      <c r="G5" s="1">
        <v>4.0499999999999998E-4</v>
      </c>
      <c r="H5" s="1">
        <v>1.08E-4</v>
      </c>
      <c r="I5" s="1">
        <v>9.4728999999999994E-2</v>
      </c>
      <c r="J5" s="1">
        <v>7.2999999999999999E-5</v>
      </c>
      <c r="K5" s="1">
        <v>3.0000000000000001E-6</v>
      </c>
      <c r="L5" s="1">
        <v>2.5300000000000002E-4</v>
      </c>
      <c r="M5" s="1">
        <v>1.4E-5</v>
      </c>
      <c r="N5" s="1">
        <v>1.4E-5</v>
      </c>
      <c r="O5" s="1">
        <v>4.1E-5</v>
      </c>
      <c r="P5" s="1">
        <v>6.0000000000000002E-5</v>
      </c>
      <c r="Q5" s="1">
        <v>6.0000000000000002E-5</v>
      </c>
      <c r="R5" s="1">
        <v>9.2999999999999997E-5</v>
      </c>
      <c r="S5" s="1">
        <v>7.2000000000000002E-5</v>
      </c>
      <c r="T5" s="1">
        <v>6.2000000000000003E-5</v>
      </c>
      <c r="U5" s="1">
        <v>3.0200000000000002E-4</v>
      </c>
      <c r="V5" s="1">
        <v>5.5900000000000004E-4</v>
      </c>
      <c r="W5" s="1">
        <v>5.5999999999999999E-5</v>
      </c>
      <c r="X5" s="1">
        <v>8.2999999999999998E-5</v>
      </c>
      <c r="Y5" s="1">
        <v>7.2000000000000002E-5</v>
      </c>
      <c r="Z5" s="1">
        <v>1.1900000000000001E-4</v>
      </c>
      <c r="AA5" s="1">
        <v>8.8999999999999995E-5</v>
      </c>
      <c r="AB5" s="1">
        <v>1.9000000000000001E-5</v>
      </c>
      <c r="AC5" s="1">
        <v>5.5999999999999999E-5</v>
      </c>
      <c r="AD5" s="1">
        <v>2.1000000000000001E-4</v>
      </c>
      <c r="AE5" s="1">
        <v>4.8999999999999998E-5</v>
      </c>
      <c r="AF5" s="1">
        <v>1.25E-4</v>
      </c>
      <c r="AG5" s="1">
        <v>1.4799999999999999E-4</v>
      </c>
      <c r="AH5" s="1">
        <v>2.6200000000000003E-4</v>
      </c>
      <c r="AI5" s="1">
        <v>8.3999999999999995E-5</v>
      </c>
      <c r="AJ5" s="1">
        <v>8.3600000000000005E-4</v>
      </c>
      <c r="AK5" s="1">
        <v>5.0460000000000001E-3</v>
      </c>
      <c r="AL5" s="2">
        <v>4.6E-5</v>
      </c>
      <c r="AM5" s="3">
        <v>1.2495810000000001</v>
      </c>
      <c r="AN5" s="3">
        <v>0.98049799999999998</v>
      </c>
    </row>
    <row r="6" spans="1:40">
      <c r="A6" s="66">
        <v>3</v>
      </c>
      <c r="B6" s="25" t="s">
        <v>2</v>
      </c>
      <c r="C6" s="12">
        <v>8.6499999999999999E-4</v>
      </c>
      <c r="D6" s="1">
        <v>2.0100000000000001E-4</v>
      </c>
      <c r="E6" s="1">
        <v>1.0256749999999999</v>
      </c>
      <c r="F6" s="1">
        <v>1.9999999999999999E-6</v>
      </c>
      <c r="G6" s="1">
        <v>2.4993000000000001E-2</v>
      </c>
      <c r="H6" s="1">
        <v>1.1E-5</v>
      </c>
      <c r="I6" s="1">
        <v>2.5999999999999998E-5</v>
      </c>
      <c r="J6" s="1">
        <v>1.1E-5</v>
      </c>
      <c r="K6" s="1">
        <v>0</v>
      </c>
      <c r="L6" s="1">
        <v>5.0000000000000004E-6</v>
      </c>
      <c r="M6" s="1">
        <v>9.9999999999999995E-7</v>
      </c>
      <c r="N6" s="1">
        <v>9.9999999999999995E-7</v>
      </c>
      <c r="O6" s="1">
        <v>9.9999999999999995E-7</v>
      </c>
      <c r="P6" s="1">
        <v>1.9999999999999999E-6</v>
      </c>
      <c r="Q6" s="1">
        <v>1.9999999999999999E-6</v>
      </c>
      <c r="R6" s="1">
        <v>1.9999999999999999E-6</v>
      </c>
      <c r="S6" s="1">
        <v>1.9999999999999999E-6</v>
      </c>
      <c r="T6" s="1">
        <v>1.9999999999999999E-6</v>
      </c>
      <c r="U6" s="1">
        <v>1.1900000000000001E-4</v>
      </c>
      <c r="V6" s="1">
        <v>3.0000000000000001E-6</v>
      </c>
      <c r="W6" s="1">
        <v>9.9999999999999995E-7</v>
      </c>
      <c r="X6" s="1">
        <v>3.0000000000000001E-6</v>
      </c>
      <c r="Y6" s="1">
        <v>1.9999999999999999E-6</v>
      </c>
      <c r="Z6" s="1">
        <v>3.0000000000000001E-6</v>
      </c>
      <c r="AA6" s="1">
        <v>1.9999999999999999E-6</v>
      </c>
      <c r="AB6" s="1">
        <v>9.9999999999999995E-7</v>
      </c>
      <c r="AC6" s="1">
        <v>3.9999999999999998E-6</v>
      </c>
      <c r="AD6" s="1">
        <v>1.1E-5</v>
      </c>
      <c r="AE6" s="1">
        <v>6.0000000000000002E-6</v>
      </c>
      <c r="AF6" s="1">
        <v>7.4999999999999993E-5</v>
      </c>
      <c r="AG6" s="1">
        <v>3.2400000000000001E-4</v>
      </c>
      <c r="AH6" s="1">
        <v>1.5999999999999999E-5</v>
      </c>
      <c r="AI6" s="1">
        <v>3.0000000000000001E-6</v>
      </c>
      <c r="AJ6" s="1">
        <v>2.3089999999999999E-3</v>
      </c>
      <c r="AK6" s="1">
        <v>6.9999999999999999E-6</v>
      </c>
      <c r="AL6" s="2">
        <v>2.5000000000000001E-5</v>
      </c>
      <c r="AM6" s="3">
        <v>1.0547169999999999</v>
      </c>
      <c r="AN6" s="3">
        <v>0.827596</v>
      </c>
    </row>
    <row r="7" spans="1:40">
      <c r="A7" s="66">
        <v>6</v>
      </c>
      <c r="B7" s="25" t="s">
        <v>3</v>
      </c>
      <c r="C7" s="12">
        <v>3.6000000000000001E-5</v>
      </c>
      <c r="D7" s="1">
        <v>3.3000000000000003E-5</v>
      </c>
      <c r="E7" s="1">
        <v>5.5000000000000002E-5</v>
      </c>
      <c r="F7" s="1">
        <v>1.000113</v>
      </c>
      <c r="G7" s="1">
        <v>3.1000000000000001E-5</v>
      </c>
      <c r="H7" s="1">
        <v>4.8999999999999998E-5</v>
      </c>
      <c r="I7" s="1">
        <v>1.06E-4</v>
      </c>
      <c r="J7" s="1">
        <v>3.5100000000000002E-4</v>
      </c>
      <c r="K7" s="1">
        <v>3.117E-3</v>
      </c>
      <c r="L7" s="1">
        <v>7.8200000000000003E-4</v>
      </c>
      <c r="M7" s="1">
        <v>9.9400000000000009E-4</v>
      </c>
      <c r="N7" s="1">
        <v>2.65E-3</v>
      </c>
      <c r="O7" s="1">
        <v>2.61E-4</v>
      </c>
      <c r="P7" s="1">
        <v>7.7999999999999999E-5</v>
      </c>
      <c r="Q7" s="1">
        <v>7.7000000000000001E-5</v>
      </c>
      <c r="R7" s="1">
        <v>7.7000000000000001E-5</v>
      </c>
      <c r="S7" s="1">
        <v>5.8E-5</v>
      </c>
      <c r="T7" s="1">
        <v>1.1400000000000001E-4</v>
      </c>
      <c r="U7" s="1">
        <v>6.4999999999999994E-5</v>
      </c>
      <c r="V7" s="1">
        <v>1.0900000000000001E-4</v>
      </c>
      <c r="W7" s="1">
        <v>1.7179999999999999E-3</v>
      </c>
      <c r="X7" s="1">
        <v>7.4999999999999993E-5</v>
      </c>
      <c r="Y7" s="1">
        <v>9.7E-5</v>
      </c>
      <c r="Z7" s="1">
        <v>3.3000000000000003E-5</v>
      </c>
      <c r="AA7" s="1">
        <v>1.1E-5</v>
      </c>
      <c r="AB7" s="1">
        <v>6.0000000000000002E-6</v>
      </c>
      <c r="AC7" s="1">
        <v>1.2799999999999999E-4</v>
      </c>
      <c r="AD7" s="1">
        <v>1.5E-5</v>
      </c>
      <c r="AE7" s="1">
        <v>3.1000000000000001E-5</v>
      </c>
      <c r="AF7" s="1">
        <v>3.4E-5</v>
      </c>
      <c r="AG7" s="1">
        <v>3.6000000000000001E-5</v>
      </c>
      <c r="AH7" s="1">
        <v>1.5999999999999999E-5</v>
      </c>
      <c r="AI7" s="1">
        <v>1.4E-5</v>
      </c>
      <c r="AJ7" s="1">
        <v>5.8E-5</v>
      </c>
      <c r="AK7" s="1">
        <v>1.9000000000000001E-5</v>
      </c>
      <c r="AL7" s="2">
        <v>5.0000000000000002E-5</v>
      </c>
      <c r="AM7" s="3">
        <v>1.011498</v>
      </c>
      <c r="AN7" s="3">
        <v>0.79368300000000003</v>
      </c>
    </row>
    <row r="8" spans="1:40">
      <c r="A8" s="67">
        <v>11</v>
      </c>
      <c r="B8" s="26" t="s">
        <v>4</v>
      </c>
      <c r="C8" s="14">
        <v>3.5788E-2</v>
      </c>
      <c r="D8" s="27">
        <v>8.3009999999999994E-3</v>
      </c>
      <c r="E8" s="27">
        <v>3.9837999999999998E-2</v>
      </c>
      <c r="F8" s="27">
        <v>3.0000000000000001E-5</v>
      </c>
      <c r="G8" s="27">
        <v>1.0350029999999999</v>
      </c>
      <c r="H8" s="27">
        <v>4.1599999999999997E-4</v>
      </c>
      <c r="I8" s="27">
        <v>1.0349999999999999E-3</v>
      </c>
      <c r="J8" s="27">
        <v>3.1599999999999998E-4</v>
      </c>
      <c r="K8" s="27">
        <v>3.0000000000000001E-6</v>
      </c>
      <c r="L8" s="27">
        <v>1.6200000000000001E-4</v>
      </c>
      <c r="M8" s="27">
        <v>1.0000000000000001E-5</v>
      </c>
      <c r="N8" s="27">
        <v>7.9999999999999996E-6</v>
      </c>
      <c r="O8" s="27">
        <v>1.2999999999999999E-5</v>
      </c>
      <c r="P8" s="27">
        <v>1.9000000000000001E-5</v>
      </c>
      <c r="Q8" s="27">
        <v>1.7E-5</v>
      </c>
      <c r="R8" s="27">
        <v>1.5999999999999999E-5</v>
      </c>
      <c r="S8" s="27">
        <v>1.5999999999999999E-5</v>
      </c>
      <c r="T8" s="27">
        <v>1.5999999999999999E-5</v>
      </c>
      <c r="U8" s="27">
        <v>3.1700000000000001E-4</v>
      </c>
      <c r="V8" s="27">
        <v>6.8999999999999997E-5</v>
      </c>
      <c r="W8" s="27">
        <v>1.1E-5</v>
      </c>
      <c r="X8" s="27">
        <v>3.4E-5</v>
      </c>
      <c r="Y8" s="27">
        <v>2.5999999999999998E-5</v>
      </c>
      <c r="Z8" s="27">
        <v>6.9999999999999994E-5</v>
      </c>
      <c r="AA8" s="27">
        <v>2.0999999999999999E-5</v>
      </c>
      <c r="AB8" s="27">
        <v>1.2999999999999999E-5</v>
      </c>
      <c r="AC8" s="27">
        <v>5.3999999999999998E-5</v>
      </c>
      <c r="AD8" s="27">
        <v>1.5200000000000001E-4</v>
      </c>
      <c r="AE8" s="27">
        <v>1.06E-4</v>
      </c>
      <c r="AF8" s="27">
        <v>1.745E-3</v>
      </c>
      <c r="AG8" s="27">
        <v>2.6840000000000002E-3</v>
      </c>
      <c r="AH8" s="27">
        <v>4.9200000000000003E-4</v>
      </c>
      <c r="AI8" s="27">
        <v>4.1E-5</v>
      </c>
      <c r="AJ8" s="27">
        <v>3.1413000000000003E-2</v>
      </c>
      <c r="AK8" s="27">
        <v>8.0000000000000007E-5</v>
      </c>
      <c r="AL8" s="28">
        <v>8.8099999999999995E-4</v>
      </c>
      <c r="AM8" s="4">
        <v>1.1592150000000001</v>
      </c>
      <c r="AN8" s="4">
        <v>0.90959100000000004</v>
      </c>
    </row>
    <row r="9" spans="1:40">
      <c r="A9" s="66">
        <v>15</v>
      </c>
      <c r="B9" s="25" t="s">
        <v>5</v>
      </c>
      <c r="C9" s="12">
        <v>4.4700000000000002E-4</v>
      </c>
      <c r="D9" s="1">
        <v>2.3499999999999999E-4</v>
      </c>
      <c r="E9" s="1">
        <v>1.4829999999999999E-3</v>
      </c>
      <c r="F9" s="1">
        <v>3.6099999999999999E-4</v>
      </c>
      <c r="G9" s="1">
        <v>1.7100000000000001E-4</v>
      </c>
      <c r="H9" s="1">
        <v>1.0226519999999999</v>
      </c>
      <c r="I9" s="1">
        <v>5.5199999999999997E-4</v>
      </c>
      <c r="J9" s="1">
        <v>5.8E-5</v>
      </c>
      <c r="K9" s="1">
        <v>1.2E-5</v>
      </c>
      <c r="L9" s="1">
        <v>2.03E-4</v>
      </c>
      <c r="M9" s="1">
        <v>5.0000000000000002E-5</v>
      </c>
      <c r="N9" s="1">
        <v>3.4999999999999997E-5</v>
      </c>
      <c r="O9" s="1">
        <v>1.4100000000000001E-4</v>
      </c>
      <c r="P9" s="1">
        <v>1.44E-4</v>
      </c>
      <c r="Q9" s="1">
        <v>5.4600000000000004E-4</v>
      </c>
      <c r="R9" s="1">
        <v>2.1800000000000001E-4</v>
      </c>
      <c r="S9" s="1">
        <v>1.3300000000000001E-4</v>
      </c>
      <c r="T9" s="1">
        <v>2.8299999999999999E-4</v>
      </c>
      <c r="U9" s="1">
        <v>4.4900000000000002E-4</v>
      </c>
      <c r="V9" s="1">
        <v>3.1599999999999998E-4</v>
      </c>
      <c r="W9" s="1">
        <v>3.8999999999999999E-5</v>
      </c>
      <c r="X9" s="1">
        <v>1.63E-4</v>
      </c>
      <c r="Y9" s="1">
        <v>2.1699999999999999E-4</v>
      </c>
      <c r="Z9" s="1">
        <v>4.2200000000000001E-4</v>
      </c>
      <c r="AA9" s="1">
        <v>1.74E-4</v>
      </c>
      <c r="AB9" s="1">
        <v>2.0000000000000002E-5</v>
      </c>
      <c r="AC9" s="1">
        <v>3.1E-4</v>
      </c>
      <c r="AD9" s="1">
        <v>1.12E-4</v>
      </c>
      <c r="AE9" s="1">
        <v>3.3700000000000001E-4</v>
      </c>
      <c r="AF9" s="1">
        <v>5.3000000000000001E-5</v>
      </c>
      <c r="AG9" s="1">
        <v>3.2600000000000001E-4</v>
      </c>
      <c r="AH9" s="1">
        <v>2.3990000000000001E-3</v>
      </c>
      <c r="AI9" s="1">
        <v>2.3499999999999999E-4</v>
      </c>
      <c r="AJ9" s="1">
        <v>5.0299999999999997E-4</v>
      </c>
      <c r="AK9" s="1">
        <v>1.8760000000000001E-3</v>
      </c>
      <c r="AL9" s="2">
        <v>1.7100000000000001E-4</v>
      </c>
      <c r="AM9" s="3">
        <v>1.035847</v>
      </c>
      <c r="AN9" s="3">
        <v>0.81278899999999998</v>
      </c>
    </row>
    <row r="10" spans="1:40">
      <c r="A10" s="66">
        <v>16</v>
      </c>
      <c r="B10" s="25" t="s">
        <v>6</v>
      </c>
      <c r="C10" s="12">
        <v>3.9020000000000001E-3</v>
      </c>
      <c r="D10" s="1">
        <v>1.506E-3</v>
      </c>
      <c r="E10" s="1">
        <v>9.0799999999999995E-4</v>
      </c>
      <c r="F10" s="1">
        <v>4.84E-4</v>
      </c>
      <c r="G10" s="1">
        <v>3.0590000000000001E-3</v>
      </c>
      <c r="H10" s="1">
        <v>1.1529999999999999E-3</v>
      </c>
      <c r="I10" s="1">
        <v>1.02841</v>
      </c>
      <c r="J10" s="1">
        <v>6.1899999999999998E-4</v>
      </c>
      <c r="K10" s="1">
        <v>3.1000000000000001E-5</v>
      </c>
      <c r="L10" s="1">
        <v>2.7360000000000002E-3</v>
      </c>
      <c r="M10" s="1">
        <v>1.4100000000000001E-4</v>
      </c>
      <c r="N10" s="1">
        <v>1.4899999999999999E-4</v>
      </c>
      <c r="O10" s="1">
        <v>4.3600000000000003E-4</v>
      </c>
      <c r="P10" s="1">
        <v>6.3900000000000003E-4</v>
      </c>
      <c r="Q10" s="1">
        <v>6.4499999999999996E-4</v>
      </c>
      <c r="R10" s="1">
        <v>1.003E-3</v>
      </c>
      <c r="S10" s="1">
        <v>7.7200000000000001E-4</v>
      </c>
      <c r="T10" s="1">
        <v>6.5399999999999996E-4</v>
      </c>
      <c r="U10" s="1">
        <v>2.7799999999999999E-3</v>
      </c>
      <c r="V10" s="1">
        <v>5.7780000000000001E-3</v>
      </c>
      <c r="W10" s="1">
        <v>6.0599999999999998E-4</v>
      </c>
      <c r="X10" s="1">
        <v>8.8599999999999996E-4</v>
      </c>
      <c r="Y10" s="1">
        <v>7.7399999999999995E-4</v>
      </c>
      <c r="Z10" s="1">
        <v>1.2830000000000001E-3</v>
      </c>
      <c r="AA10" s="1">
        <v>9.6299999999999999E-4</v>
      </c>
      <c r="AB10" s="1">
        <v>2.05E-4</v>
      </c>
      <c r="AC10" s="1">
        <v>6.0400000000000004E-4</v>
      </c>
      <c r="AD10" s="1">
        <v>2.2420000000000001E-3</v>
      </c>
      <c r="AE10" s="1">
        <v>5.0199999999999995E-4</v>
      </c>
      <c r="AF10" s="1">
        <v>8.4599999999999996E-4</v>
      </c>
      <c r="AG10" s="1">
        <v>1.0430000000000001E-3</v>
      </c>
      <c r="AH10" s="1">
        <v>2.8170000000000001E-3</v>
      </c>
      <c r="AI10" s="1">
        <v>8.9499999999999996E-4</v>
      </c>
      <c r="AJ10" s="1">
        <v>1.1529999999999999E-3</v>
      </c>
      <c r="AK10" s="1">
        <v>5.4758000000000001E-2</v>
      </c>
      <c r="AL10" s="2">
        <v>4.7699999999999999E-4</v>
      </c>
      <c r="AM10" s="3">
        <v>1.125858</v>
      </c>
      <c r="AN10" s="3">
        <v>0.88341700000000001</v>
      </c>
    </row>
    <row r="11" spans="1:40">
      <c r="A11" s="66">
        <v>20</v>
      </c>
      <c r="B11" s="25" t="s">
        <v>7</v>
      </c>
      <c r="C11" s="12">
        <v>2.5822999999999999E-2</v>
      </c>
      <c r="D11" s="1">
        <v>6.6399999999999999E-4</v>
      </c>
      <c r="E11" s="1">
        <v>7.6740000000000003E-3</v>
      </c>
      <c r="F11" s="1">
        <v>9.4190000000000003E-3</v>
      </c>
      <c r="G11" s="1">
        <v>5.8609999999999999E-3</v>
      </c>
      <c r="H11" s="1">
        <v>3.8151999999999998E-2</v>
      </c>
      <c r="I11" s="1">
        <v>9.3570000000000007E-3</v>
      </c>
      <c r="J11" s="1">
        <v>1.158361</v>
      </c>
      <c r="K11" s="1">
        <v>3.5199999999999999E-4</v>
      </c>
      <c r="L11" s="1">
        <v>5.8250000000000003E-3</v>
      </c>
      <c r="M11" s="1">
        <v>1.9689999999999998E-3</v>
      </c>
      <c r="N11" s="1">
        <v>1.3979999999999999E-3</v>
      </c>
      <c r="O11" s="1">
        <v>4.3270000000000001E-3</v>
      </c>
      <c r="P11" s="1">
        <v>5.28E-3</v>
      </c>
      <c r="Q11" s="1">
        <v>6.9179999999999997E-3</v>
      </c>
      <c r="R11" s="1">
        <v>4.3550000000000004E-3</v>
      </c>
      <c r="S11" s="1">
        <v>6.79E-3</v>
      </c>
      <c r="T11" s="1">
        <v>6.0010000000000003E-3</v>
      </c>
      <c r="U11" s="1">
        <v>4.8068E-2</v>
      </c>
      <c r="V11" s="1">
        <v>2.673E-3</v>
      </c>
      <c r="W11" s="1">
        <v>4.8899999999999996E-4</v>
      </c>
      <c r="X11" s="1">
        <v>4.6080000000000001E-3</v>
      </c>
      <c r="Y11" s="1">
        <v>5.8849999999999996E-3</v>
      </c>
      <c r="Z11" s="1">
        <v>3.7399999999999998E-4</v>
      </c>
      <c r="AA11" s="1">
        <v>4.9299999999999995E-4</v>
      </c>
      <c r="AB11" s="1">
        <v>1.13E-4</v>
      </c>
      <c r="AC11" s="1">
        <v>6.2699999999999995E-4</v>
      </c>
      <c r="AD11" s="1">
        <v>1.145E-3</v>
      </c>
      <c r="AE11" s="1">
        <v>8.0400000000000003E-4</v>
      </c>
      <c r="AF11" s="1">
        <v>1.341E-3</v>
      </c>
      <c r="AG11" s="1">
        <v>4.8036000000000002E-2</v>
      </c>
      <c r="AH11" s="1">
        <v>1.9250000000000001E-3</v>
      </c>
      <c r="AI11" s="1">
        <v>2.0230000000000001E-3</v>
      </c>
      <c r="AJ11" s="1">
        <v>3.0530000000000002E-3</v>
      </c>
      <c r="AK11" s="1">
        <v>6.515E-3</v>
      </c>
      <c r="AL11" s="2">
        <v>3.385E-3</v>
      </c>
      <c r="AM11" s="3">
        <v>1.4300839999999999</v>
      </c>
      <c r="AN11" s="3">
        <v>1.1221319999999999</v>
      </c>
    </row>
    <row r="12" spans="1:40">
      <c r="A12" s="66">
        <v>21</v>
      </c>
      <c r="B12" s="25" t="s">
        <v>8</v>
      </c>
      <c r="C12" s="12">
        <v>6.4840000000000002E-3</v>
      </c>
      <c r="D12" s="1">
        <v>6.9459999999999999E-3</v>
      </c>
      <c r="E12" s="1">
        <v>1.3780000000000001E-2</v>
      </c>
      <c r="F12" s="1">
        <v>1.2914E-2</v>
      </c>
      <c r="G12" s="1">
        <v>3.0929999999999998E-3</v>
      </c>
      <c r="H12" s="1">
        <v>5.3220000000000003E-3</v>
      </c>
      <c r="I12" s="1">
        <v>4.6100000000000004E-3</v>
      </c>
      <c r="J12" s="1">
        <v>9.6020999999999995E-2</v>
      </c>
      <c r="K12" s="1">
        <v>1.019604</v>
      </c>
      <c r="L12" s="1">
        <v>1.0743000000000001E-2</v>
      </c>
      <c r="M12" s="1">
        <v>2.4257000000000001E-2</v>
      </c>
      <c r="N12" s="1">
        <v>2.4069999999999999E-3</v>
      </c>
      <c r="O12" s="1">
        <v>7.1029999999999999E-3</v>
      </c>
      <c r="P12" s="1">
        <v>2.545E-3</v>
      </c>
      <c r="Q12" s="1">
        <v>2.3509999999999998E-3</v>
      </c>
      <c r="R12" s="1">
        <v>2.1970000000000002E-3</v>
      </c>
      <c r="S12" s="1">
        <v>1.5839999999999999E-3</v>
      </c>
      <c r="T12" s="1">
        <v>3.6150000000000002E-3</v>
      </c>
      <c r="U12" s="1">
        <v>8.1469999999999997E-3</v>
      </c>
      <c r="V12" s="1">
        <v>7.3829999999999998E-3</v>
      </c>
      <c r="W12" s="1">
        <v>2.2534999999999999E-2</v>
      </c>
      <c r="X12" s="1">
        <v>6.5040000000000002E-3</v>
      </c>
      <c r="Y12" s="1">
        <v>6.8190000000000004E-3</v>
      </c>
      <c r="Z12" s="1">
        <v>2.0730000000000002E-3</v>
      </c>
      <c r="AA12" s="1">
        <v>1.1789999999999999E-3</v>
      </c>
      <c r="AB12" s="1">
        <v>3.9300000000000001E-4</v>
      </c>
      <c r="AC12" s="1">
        <v>3.7787000000000001E-2</v>
      </c>
      <c r="AD12" s="1">
        <v>1.328E-3</v>
      </c>
      <c r="AE12" s="1">
        <v>4.8040000000000001E-3</v>
      </c>
      <c r="AF12" s="1">
        <v>1.879E-3</v>
      </c>
      <c r="AG12" s="1">
        <v>5.4640000000000001E-3</v>
      </c>
      <c r="AH12" s="1">
        <v>2.398E-3</v>
      </c>
      <c r="AI12" s="1">
        <v>1.606E-3</v>
      </c>
      <c r="AJ12" s="1">
        <v>3.8800000000000002E-3</v>
      </c>
      <c r="AK12" s="1">
        <v>2.0709999999999999E-3</v>
      </c>
      <c r="AL12" s="2">
        <v>1.0024999999999999E-2</v>
      </c>
      <c r="AM12" s="3">
        <v>1.3518520000000001</v>
      </c>
      <c r="AN12" s="3">
        <v>1.060746</v>
      </c>
    </row>
    <row r="13" spans="1:40">
      <c r="A13" s="67">
        <v>25</v>
      </c>
      <c r="B13" s="26" t="s">
        <v>9</v>
      </c>
      <c r="C13" s="14">
        <v>1.5690000000000001E-3</v>
      </c>
      <c r="D13" s="27">
        <v>5.2999999999999998E-4</v>
      </c>
      <c r="E13" s="27">
        <v>2.7999999999999998E-4</v>
      </c>
      <c r="F13" s="27">
        <v>2.6499999999999999E-4</v>
      </c>
      <c r="G13" s="27">
        <v>3.5790000000000001E-3</v>
      </c>
      <c r="H13" s="27">
        <v>6.7400000000000001E-4</v>
      </c>
      <c r="I13" s="27">
        <v>1.735E-3</v>
      </c>
      <c r="J13" s="27">
        <v>1.4170000000000001E-3</v>
      </c>
      <c r="K13" s="27">
        <v>6.4999999999999994E-5</v>
      </c>
      <c r="L13" s="27">
        <v>1.0285550000000001</v>
      </c>
      <c r="M13" s="27">
        <v>2.9150000000000001E-3</v>
      </c>
      <c r="N13" s="27">
        <v>5.2999999999999998E-4</v>
      </c>
      <c r="O13" s="27">
        <v>2.408E-3</v>
      </c>
      <c r="P13" s="27">
        <v>5.8430000000000001E-3</v>
      </c>
      <c r="Q13" s="27">
        <v>1.1795E-2</v>
      </c>
      <c r="R13" s="27">
        <v>3.1939999999999998E-3</v>
      </c>
      <c r="S13" s="27">
        <v>3.0890000000000002E-3</v>
      </c>
      <c r="T13" s="27">
        <v>3.3310000000000002E-3</v>
      </c>
      <c r="U13" s="27">
        <v>1.4270000000000001E-3</v>
      </c>
      <c r="V13" s="27">
        <v>2.5489000000000001E-2</v>
      </c>
      <c r="W13" s="27">
        <v>3.9100000000000002E-4</v>
      </c>
      <c r="X13" s="27">
        <v>3.248E-3</v>
      </c>
      <c r="Y13" s="27">
        <v>4.4299999999999998E-4</v>
      </c>
      <c r="Z13" s="27">
        <v>2.5300000000000002E-4</v>
      </c>
      <c r="AA13" s="27">
        <v>1.4999999999999999E-4</v>
      </c>
      <c r="AB13" s="27">
        <v>2.9E-4</v>
      </c>
      <c r="AC13" s="27">
        <v>2.6899999999999998E-4</v>
      </c>
      <c r="AD13" s="27">
        <v>2.1699999999999999E-4</v>
      </c>
      <c r="AE13" s="27">
        <v>3.6400000000000001E-4</v>
      </c>
      <c r="AF13" s="27">
        <v>1.0449999999999999E-3</v>
      </c>
      <c r="AG13" s="27">
        <v>5.8500000000000002E-4</v>
      </c>
      <c r="AH13" s="27">
        <v>3.7399999999999998E-4</v>
      </c>
      <c r="AI13" s="27">
        <v>4.7600000000000002E-4</v>
      </c>
      <c r="AJ13" s="27">
        <v>9.4899999999999997E-4</v>
      </c>
      <c r="AK13" s="27">
        <v>2.65E-3</v>
      </c>
      <c r="AL13" s="28">
        <v>2.4090000000000001E-3</v>
      </c>
      <c r="AM13" s="4">
        <v>1.1128039999999999</v>
      </c>
      <c r="AN13" s="4">
        <v>0.87317500000000003</v>
      </c>
    </row>
    <row r="14" spans="1:40">
      <c r="A14" s="66">
        <v>26</v>
      </c>
      <c r="B14" s="25" t="s">
        <v>10</v>
      </c>
      <c r="C14" s="12">
        <v>5.2899999999999996E-4</v>
      </c>
      <c r="D14" s="1">
        <v>3.5E-4</v>
      </c>
      <c r="E14" s="1">
        <v>2.3540000000000002E-3</v>
      </c>
      <c r="F14" s="1">
        <v>3.0130000000000001E-3</v>
      </c>
      <c r="G14" s="1">
        <v>2.183E-3</v>
      </c>
      <c r="H14" s="1">
        <v>8.7900000000000001E-4</v>
      </c>
      <c r="I14" s="1">
        <v>8.5450000000000005E-3</v>
      </c>
      <c r="J14" s="1">
        <v>4.7600000000000002E-4</v>
      </c>
      <c r="K14" s="1">
        <v>1.02E-4</v>
      </c>
      <c r="L14" s="1">
        <v>9.7900000000000001E-3</v>
      </c>
      <c r="M14" s="1">
        <v>1.6447780000000001</v>
      </c>
      <c r="N14" s="1">
        <v>5.8299999999999997E-4</v>
      </c>
      <c r="O14" s="1">
        <v>0.32985599999999998</v>
      </c>
      <c r="P14" s="1">
        <v>6.4614000000000005E-2</v>
      </c>
      <c r="Q14" s="1">
        <v>2.735E-3</v>
      </c>
      <c r="R14" s="1">
        <v>5.5726999999999999E-2</v>
      </c>
      <c r="S14" s="1">
        <v>2.7754000000000001E-2</v>
      </c>
      <c r="T14" s="1">
        <v>0.132076</v>
      </c>
      <c r="U14" s="1">
        <v>3.6180000000000001E-3</v>
      </c>
      <c r="V14" s="1">
        <v>3.7596999999999998E-2</v>
      </c>
      <c r="W14" s="1">
        <v>6.3500000000000004E-4</v>
      </c>
      <c r="X14" s="1">
        <v>1.6379999999999999E-3</v>
      </c>
      <c r="Y14" s="1">
        <v>3.9800000000000002E-4</v>
      </c>
      <c r="Z14" s="1">
        <v>5.5400000000000002E-4</v>
      </c>
      <c r="AA14" s="1">
        <v>3.0600000000000001E-4</v>
      </c>
      <c r="AB14" s="1">
        <v>4.2499999999999998E-4</v>
      </c>
      <c r="AC14" s="1">
        <v>1.072E-3</v>
      </c>
      <c r="AD14" s="1">
        <v>4.4700000000000002E-4</v>
      </c>
      <c r="AE14" s="1">
        <v>1.1019999999999999E-3</v>
      </c>
      <c r="AF14" s="1">
        <v>3.6600000000000001E-4</v>
      </c>
      <c r="AG14" s="1">
        <v>3.5100000000000002E-4</v>
      </c>
      <c r="AH14" s="1">
        <v>5.0699999999999996E-4</v>
      </c>
      <c r="AI14" s="1">
        <v>1.6440000000000001E-3</v>
      </c>
      <c r="AJ14" s="1">
        <v>5.2800000000000004E-4</v>
      </c>
      <c r="AK14" s="1">
        <v>9.5699999999999995E-4</v>
      </c>
      <c r="AL14" s="2">
        <v>7.097E-3</v>
      </c>
      <c r="AM14" s="3">
        <v>2.3455859999999999</v>
      </c>
      <c r="AN14" s="3">
        <v>1.8404910000000001</v>
      </c>
    </row>
    <row r="15" spans="1:40">
      <c r="A15" s="66">
        <v>27</v>
      </c>
      <c r="B15" s="25" t="s">
        <v>11</v>
      </c>
      <c r="C15" s="12">
        <v>4.8999999999999998E-5</v>
      </c>
      <c r="D15" s="1">
        <v>2.5999999999999998E-5</v>
      </c>
      <c r="E15" s="1">
        <v>8.5000000000000006E-5</v>
      </c>
      <c r="F15" s="1">
        <v>2.2699999999999999E-4</v>
      </c>
      <c r="G15" s="1">
        <v>3.21E-4</v>
      </c>
      <c r="H15" s="1">
        <v>4.3000000000000002E-5</v>
      </c>
      <c r="I15" s="1">
        <v>4.3300000000000001E-4</v>
      </c>
      <c r="J15" s="1">
        <v>4.8200000000000001E-4</v>
      </c>
      <c r="K15" s="1">
        <v>7.9999999999999996E-6</v>
      </c>
      <c r="L15" s="1">
        <v>2.2430000000000002E-3</v>
      </c>
      <c r="M15" s="1">
        <v>6.3100000000000005E-4</v>
      </c>
      <c r="N15" s="1">
        <v>1.01749</v>
      </c>
      <c r="O15" s="1">
        <v>1.1538E-2</v>
      </c>
      <c r="P15" s="1">
        <v>5.1419999999999999E-3</v>
      </c>
      <c r="Q15" s="1">
        <v>8.6370000000000006E-3</v>
      </c>
      <c r="R15" s="1">
        <v>1.0008E-2</v>
      </c>
      <c r="S15" s="1">
        <v>1.01E-2</v>
      </c>
      <c r="T15" s="1">
        <v>4.4099999999999999E-3</v>
      </c>
      <c r="U15" s="1">
        <v>6.3199999999999997E-4</v>
      </c>
      <c r="V15" s="1">
        <v>2.372E-3</v>
      </c>
      <c r="W15" s="1">
        <v>9.3999999999999994E-5</v>
      </c>
      <c r="X15" s="1">
        <v>1.7899999999999999E-4</v>
      </c>
      <c r="Y15" s="1">
        <v>4.1999999999999998E-5</v>
      </c>
      <c r="Z15" s="1">
        <v>4.0000000000000003E-5</v>
      </c>
      <c r="AA15" s="1">
        <v>2.9E-5</v>
      </c>
      <c r="AB15" s="1">
        <v>2.8E-5</v>
      </c>
      <c r="AC15" s="1">
        <v>6.6000000000000005E-5</v>
      </c>
      <c r="AD15" s="1">
        <v>6.0000000000000002E-5</v>
      </c>
      <c r="AE15" s="1">
        <v>1.0399999999999999E-4</v>
      </c>
      <c r="AF15" s="1">
        <v>3.8000000000000002E-5</v>
      </c>
      <c r="AG15" s="1">
        <v>3.0400000000000002E-4</v>
      </c>
      <c r="AH15" s="1">
        <v>8.5000000000000006E-5</v>
      </c>
      <c r="AI15" s="1">
        <v>1.6699999999999999E-4</v>
      </c>
      <c r="AJ15" s="1">
        <v>1.1900000000000001E-4</v>
      </c>
      <c r="AK15" s="1">
        <v>3.2000000000000003E-4</v>
      </c>
      <c r="AL15" s="2">
        <v>8.7000000000000001E-4</v>
      </c>
      <c r="AM15" s="3">
        <v>1.0774239999999999</v>
      </c>
      <c r="AN15" s="3">
        <v>0.845414</v>
      </c>
    </row>
    <row r="16" spans="1:40">
      <c r="A16" s="66">
        <v>28</v>
      </c>
      <c r="B16" s="25" t="s">
        <v>12</v>
      </c>
      <c r="C16" s="12">
        <v>7.8100000000000001E-4</v>
      </c>
      <c r="D16" s="1">
        <v>3.4200000000000002E-4</v>
      </c>
      <c r="E16" s="1">
        <v>9.5799999999999998E-4</v>
      </c>
      <c r="F16" s="1">
        <v>3.7209999999999999E-3</v>
      </c>
      <c r="G16" s="1">
        <v>5.9329999999999999E-3</v>
      </c>
      <c r="H16" s="1">
        <v>6.8999999999999997E-4</v>
      </c>
      <c r="I16" s="1">
        <v>3.3709999999999999E-3</v>
      </c>
      <c r="J16" s="1">
        <v>9.4200000000000002E-4</v>
      </c>
      <c r="K16" s="1">
        <v>2.0000000000000001E-4</v>
      </c>
      <c r="L16" s="1">
        <v>2.4390000000000002E-3</v>
      </c>
      <c r="M16" s="1">
        <v>2.2900000000000001E-4</v>
      </c>
      <c r="N16" s="1">
        <v>2.14E-4</v>
      </c>
      <c r="O16" s="1">
        <v>1.0160709999999999</v>
      </c>
      <c r="P16" s="1">
        <v>5.9480000000000002E-3</v>
      </c>
      <c r="Q16" s="1">
        <v>3.9490000000000003E-3</v>
      </c>
      <c r="R16" s="1">
        <v>8.4620000000000008E-3</v>
      </c>
      <c r="S16" s="1">
        <v>7.273E-3</v>
      </c>
      <c r="T16" s="1">
        <v>5.3730000000000002E-3</v>
      </c>
      <c r="U16" s="1">
        <v>2.0219999999999999E-3</v>
      </c>
      <c r="V16" s="1">
        <v>2.4222E-2</v>
      </c>
      <c r="W16" s="1">
        <v>4.7199999999999998E-4</v>
      </c>
      <c r="X16" s="1">
        <v>1.0939999999999999E-3</v>
      </c>
      <c r="Y16" s="1">
        <v>2.3800000000000001E-4</v>
      </c>
      <c r="Z16" s="1">
        <v>9.1600000000000004E-4</v>
      </c>
      <c r="AA16" s="1">
        <v>1.8200000000000001E-4</v>
      </c>
      <c r="AB16" s="1">
        <v>3.3599999999999998E-4</v>
      </c>
      <c r="AC16" s="1">
        <v>7.0899999999999999E-4</v>
      </c>
      <c r="AD16" s="1">
        <v>3.5300000000000002E-4</v>
      </c>
      <c r="AE16" s="1">
        <v>1.4599999999999999E-3</v>
      </c>
      <c r="AF16" s="1">
        <v>2.3699999999999999E-4</v>
      </c>
      <c r="AG16" s="1">
        <v>2.8200000000000002E-4</v>
      </c>
      <c r="AH16" s="1">
        <v>8.25E-4</v>
      </c>
      <c r="AI16" s="1">
        <v>4.8099999999999998E-4</v>
      </c>
      <c r="AJ16" s="1">
        <v>9.0899999999999998E-4</v>
      </c>
      <c r="AK16" s="1">
        <v>5.1599999999999997E-4</v>
      </c>
      <c r="AL16" s="2">
        <v>2.0170000000000001E-3</v>
      </c>
      <c r="AM16" s="3">
        <v>1.104168</v>
      </c>
      <c r="AN16" s="3">
        <v>0.866398</v>
      </c>
    </row>
    <row r="17" spans="1:40">
      <c r="A17" s="66">
        <v>29</v>
      </c>
      <c r="B17" s="25" t="s">
        <v>13</v>
      </c>
      <c r="C17" s="12">
        <v>9.7E-5</v>
      </c>
      <c r="D17" s="1">
        <v>1.2300000000000001E-4</v>
      </c>
      <c r="E17" s="1">
        <v>7.2000000000000002E-5</v>
      </c>
      <c r="F17" s="1">
        <v>4.2099999999999999E-4</v>
      </c>
      <c r="G17" s="1">
        <v>1E-4</v>
      </c>
      <c r="H17" s="1">
        <v>7.4999999999999993E-5</v>
      </c>
      <c r="I17" s="1">
        <v>3.21E-4</v>
      </c>
      <c r="J17" s="1">
        <v>5.7000000000000003E-5</v>
      </c>
      <c r="K17" s="1">
        <v>1.5E-5</v>
      </c>
      <c r="L17" s="1">
        <v>6.3699999999999998E-4</v>
      </c>
      <c r="M17" s="1">
        <v>4.1E-5</v>
      </c>
      <c r="N17" s="1">
        <v>2.9E-5</v>
      </c>
      <c r="O17" s="1">
        <v>3.6099999999999999E-4</v>
      </c>
      <c r="P17" s="1">
        <v>1.0221290000000001</v>
      </c>
      <c r="Q17" s="1">
        <v>8.2600000000000002E-4</v>
      </c>
      <c r="R17" s="1">
        <v>1.459E-3</v>
      </c>
      <c r="S17" s="1">
        <v>1.304E-3</v>
      </c>
      <c r="T17" s="1">
        <v>2.0079999999999998E-3</v>
      </c>
      <c r="U17" s="1">
        <v>3.3E-4</v>
      </c>
      <c r="V17" s="1">
        <v>9.7499999999999996E-4</v>
      </c>
      <c r="W17" s="1">
        <v>1.01E-4</v>
      </c>
      <c r="X17" s="1">
        <v>1.722E-3</v>
      </c>
      <c r="Y17" s="1">
        <v>1.3799999999999999E-4</v>
      </c>
      <c r="Z17" s="1">
        <v>2.72E-4</v>
      </c>
      <c r="AA17" s="1">
        <v>1.95E-4</v>
      </c>
      <c r="AB17" s="1">
        <v>5.8E-5</v>
      </c>
      <c r="AC17" s="1">
        <v>2.0900000000000001E-4</v>
      </c>
      <c r="AD17" s="1">
        <v>2.52E-4</v>
      </c>
      <c r="AE17" s="1">
        <v>5.8900000000000001E-4</v>
      </c>
      <c r="AF17" s="1">
        <v>1.0900000000000001E-4</v>
      </c>
      <c r="AG17" s="1">
        <v>1.3270000000000001E-3</v>
      </c>
      <c r="AH17" s="1">
        <v>1.56E-4</v>
      </c>
      <c r="AI17" s="1">
        <v>2.81E-3</v>
      </c>
      <c r="AJ17" s="1">
        <v>2.1699999999999999E-4</v>
      </c>
      <c r="AK17" s="1">
        <v>3.0079999999999998E-3</v>
      </c>
      <c r="AL17" s="2">
        <v>2.34E-4</v>
      </c>
      <c r="AM17" s="3">
        <v>1.042775</v>
      </c>
      <c r="AN17" s="3">
        <v>0.81822499999999998</v>
      </c>
    </row>
    <row r="18" spans="1:40">
      <c r="A18" s="67">
        <v>32</v>
      </c>
      <c r="B18" s="26" t="s">
        <v>16</v>
      </c>
      <c r="C18" s="14">
        <v>2.5999999999999998E-5</v>
      </c>
      <c r="D18" s="27">
        <v>4.1E-5</v>
      </c>
      <c r="E18" s="27">
        <v>3.4E-5</v>
      </c>
      <c r="F18" s="27">
        <v>6.2000000000000003E-5</v>
      </c>
      <c r="G18" s="27">
        <v>4.3000000000000002E-5</v>
      </c>
      <c r="H18" s="27">
        <v>3.6000000000000001E-5</v>
      </c>
      <c r="I18" s="27">
        <v>3.3000000000000003E-5</v>
      </c>
      <c r="J18" s="27">
        <v>2.5000000000000001E-5</v>
      </c>
      <c r="K18" s="27">
        <v>5.0000000000000004E-6</v>
      </c>
      <c r="L18" s="27">
        <v>4.8999999999999998E-5</v>
      </c>
      <c r="M18" s="27">
        <v>1.5E-5</v>
      </c>
      <c r="N18" s="27">
        <v>1.5999999999999999E-5</v>
      </c>
      <c r="O18" s="27">
        <v>1.5799999999999999E-4</v>
      </c>
      <c r="P18" s="27">
        <v>9.2379999999999997E-3</v>
      </c>
      <c r="Q18" s="27">
        <v>1.0273870000000001</v>
      </c>
      <c r="R18" s="27">
        <v>1.5032E-2</v>
      </c>
      <c r="S18" s="27">
        <v>3.1097E-2</v>
      </c>
      <c r="T18" s="27">
        <v>9.859999999999999E-4</v>
      </c>
      <c r="U18" s="27">
        <v>6.2000000000000003E-5</v>
      </c>
      <c r="V18" s="27">
        <v>1.3100000000000001E-4</v>
      </c>
      <c r="W18" s="27">
        <v>4.3999999999999999E-5</v>
      </c>
      <c r="X18" s="27">
        <v>1.37E-4</v>
      </c>
      <c r="Y18" s="27">
        <v>6.6000000000000005E-5</v>
      </c>
      <c r="Z18" s="27">
        <v>8.1000000000000004E-5</v>
      </c>
      <c r="AA18" s="27">
        <v>1.0900000000000001E-4</v>
      </c>
      <c r="AB18" s="27">
        <v>2.5999999999999998E-5</v>
      </c>
      <c r="AC18" s="27">
        <v>9.3999999999999994E-5</v>
      </c>
      <c r="AD18" s="27">
        <v>2.24E-4</v>
      </c>
      <c r="AE18" s="27">
        <v>3.4099999999999999E-4</v>
      </c>
      <c r="AF18" s="27">
        <v>9.7999999999999997E-5</v>
      </c>
      <c r="AG18" s="27">
        <v>6.3E-5</v>
      </c>
      <c r="AH18" s="27">
        <v>8.7999999999999998E-5</v>
      </c>
      <c r="AI18" s="27">
        <v>1.3519999999999999E-3</v>
      </c>
      <c r="AJ18" s="27">
        <v>4.6999999999999997E-5</v>
      </c>
      <c r="AK18" s="27">
        <v>4.0899999999999999E-3</v>
      </c>
      <c r="AL18" s="28">
        <v>1.2899999999999999E-4</v>
      </c>
      <c r="AM18" s="4">
        <v>1.0914710000000001</v>
      </c>
      <c r="AN18" s="4">
        <v>0.85643499999999995</v>
      </c>
    </row>
    <row r="19" spans="1:40">
      <c r="A19" s="66">
        <v>33</v>
      </c>
      <c r="B19" s="25" t="s">
        <v>14</v>
      </c>
      <c r="C19" s="12">
        <v>1.4E-5</v>
      </c>
      <c r="D19" s="1">
        <v>1.2999999999999999E-5</v>
      </c>
      <c r="E19" s="1">
        <v>8.3999999999999995E-5</v>
      </c>
      <c r="F19" s="1">
        <v>9.1000000000000003E-5</v>
      </c>
      <c r="G19" s="1">
        <v>1.7E-5</v>
      </c>
      <c r="H19" s="1">
        <v>1.2999999999999999E-5</v>
      </c>
      <c r="I19" s="1">
        <v>2.5999999999999998E-5</v>
      </c>
      <c r="J19" s="1">
        <v>1.0000000000000001E-5</v>
      </c>
      <c r="K19" s="1">
        <v>3.0000000000000001E-6</v>
      </c>
      <c r="L19" s="1">
        <v>2.1999999999999999E-5</v>
      </c>
      <c r="M19" s="1">
        <v>7.9999999999999996E-6</v>
      </c>
      <c r="N19" s="1">
        <v>6.0000000000000002E-6</v>
      </c>
      <c r="O19" s="1">
        <v>4.6999999999999997E-5</v>
      </c>
      <c r="P19" s="1">
        <v>1.377E-3</v>
      </c>
      <c r="Q19" s="1">
        <v>1.402E-3</v>
      </c>
      <c r="R19" s="1">
        <v>1.008567</v>
      </c>
      <c r="S19" s="1">
        <v>1.372E-3</v>
      </c>
      <c r="T19" s="1">
        <v>1.949E-3</v>
      </c>
      <c r="U19" s="1">
        <v>2.3E-5</v>
      </c>
      <c r="V19" s="1">
        <v>5.5099999999999995E-4</v>
      </c>
      <c r="W19" s="1">
        <v>2.1999999999999999E-5</v>
      </c>
      <c r="X19" s="1">
        <v>7.2000000000000002E-5</v>
      </c>
      <c r="Y19" s="1">
        <v>2.1999999999999999E-5</v>
      </c>
      <c r="Z19" s="1">
        <v>4.0000000000000003E-5</v>
      </c>
      <c r="AA19" s="1">
        <v>3.1999999999999999E-5</v>
      </c>
      <c r="AB19" s="1">
        <v>1.4E-5</v>
      </c>
      <c r="AC19" s="1">
        <v>5.1999999999999997E-5</v>
      </c>
      <c r="AD19" s="1">
        <v>4.8999999999999998E-5</v>
      </c>
      <c r="AE19" s="1">
        <v>1.54E-4</v>
      </c>
      <c r="AF19" s="1">
        <v>5.7000000000000003E-5</v>
      </c>
      <c r="AG19" s="1">
        <v>2.1999999999999999E-5</v>
      </c>
      <c r="AH19" s="1">
        <v>2.4000000000000001E-5</v>
      </c>
      <c r="AI19" s="1">
        <v>4.6099999999999998E-4</v>
      </c>
      <c r="AJ19" s="1">
        <v>2.6999999999999999E-5</v>
      </c>
      <c r="AK19" s="1">
        <v>1.7E-5</v>
      </c>
      <c r="AL19" s="2">
        <v>1.2899999999999999E-4</v>
      </c>
      <c r="AM19" s="3">
        <v>1.0167889999999999</v>
      </c>
      <c r="AN19" s="3">
        <v>0.79783599999999999</v>
      </c>
    </row>
    <row r="20" spans="1:40">
      <c r="A20" s="66">
        <v>34</v>
      </c>
      <c r="B20" s="25" t="s">
        <v>15</v>
      </c>
      <c r="C20" s="12">
        <v>3.0000000000000001E-6</v>
      </c>
      <c r="D20" s="1">
        <v>1.5999999999999999E-5</v>
      </c>
      <c r="E20" s="1">
        <v>1.1E-5</v>
      </c>
      <c r="F20" s="1">
        <v>5.0000000000000004E-6</v>
      </c>
      <c r="G20" s="1">
        <v>6.9999999999999999E-6</v>
      </c>
      <c r="H20" s="1">
        <v>3.9999999999999998E-6</v>
      </c>
      <c r="I20" s="1">
        <v>5.0000000000000004E-6</v>
      </c>
      <c r="J20" s="1">
        <v>3.0000000000000001E-6</v>
      </c>
      <c r="K20" s="1">
        <v>9.9999999999999995E-7</v>
      </c>
      <c r="L20" s="1">
        <v>5.0000000000000004E-6</v>
      </c>
      <c r="M20" s="1">
        <v>1.9999999999999999E-6</v>
      </c>
      <c r="N20" s="1">
        <v>1.9999999999999999E-6</v>
      </c>
      <c r="O20" s="1">
        <v>6.9999999999999999E-6</v>
      </c>
      <c r="P20" s="1">
        <v>5.0000000000000002E-5</v>
      </c>
      <c r="Q20" s="1">
        <v>1.2E-5</v>
      </c>
      <c r="R20" s="1">
        <v>6.0000000000000002E-6</v>
      </c>
      <c r="S20" s="1">
        <v>1.0019880000000001</v>
      </c>
      <c r="T20" s="1">
        <v>6.4000000000000005E-4</v>
      </c>
      <c r="U20" s="1">
        <v>6.0000000000000002E-6</v>
      </c>
      <c r="V20" s="1">
        <v>1.08E-4</v>
      </c>
      <c r="W20" s="1">
        <v>6.0000000000000002E-6</v>
      </c>
      <c r="X20" s="1">
        <v>1.2999999999999999E-5</v>
      </c>
      <c r="Y20" s="1">
        <v>6.9999999999999999E-6</v>
      </c>
      <c r="Z20" s="1">
        <v>2.5000000000000001E-5</v>
      </c>
      <c r="AA20" s="1">
        <v>1.5999999999999999E-5</v>
      </c>
      <c r="AB20" s="1">
        <v>6.9999999999999999E-6</v>
      </c>
      <c r="AC20" s="1">
        <v>1.5999999999999999E-5</v>
      </c>
      <c r="AD20" s="1">
        <v>2.0999999999999999E-5</v>
      </c>
      <c r="AE20" s="1">
        <v>1.11E-4</v>
      </c>
      <c r="AF20" s="1">
        <v>6.9999999999999999E-6</v>
      </c>
      <c r="AG20" s="1">
        <v>6.0000000000000002E-6</v>
      </c>
      <c r="AH20" s="1">
        <v>1.2E-5</v>
      </c>
      <c r="AI20" s="1">
        <v>1.03E-4</v>
      </c>
      <c r="AJ20" s="1">
        <v>1.2999999999999999E-5</v>
      </c>
      <c r="AK20" s="1">
        <v>3.9999999999999998E-6</v>
      </c>
      <c r="AL20" s="2">
        <v>3.1999999999999999E-5</v>
      </c>
      <c r="AM20" s="3">
        <v>1.003277</v>
      </c>
      <c r="AN20" s="3">
        <v>0.78723299999999996</v>
      </c>
    </row>
    <row r="21" spans="1:40">
      <c r="A21" s="66">
        <v>35</v>
      </c>
      <c r="B21" s="25" t="s">
        <v>17</v>
      </c>
      <c r="C21" s="12">
        <v>2.9399999999999999E-4</v>
      </c>
      <c r="D21" s="1">
        <v>3.7399999999999998E-4</v>
      </c>
      <c r="E21" s="1">
        <v>1.2054E-2</v>
      </c>
      <c r="F21" s="1">
        <v>7.5600000000000005E-4</v>
      </c>
      <c r="G21" s="1">
        <v>6.29E-4</v>
      </c>
      <c r="H21" s="1">
        <v>2.5599999999999999E-4</v>
      </c>
      <c r="I21" s="1">
        <v>2.8600000000000001E-4</v>
      </c>
      <c r="J21" s="1">
        <v>2.04E-4</v>
      </c>
      <c r="K21" s="1">
        <v>7.8999999999999996E-5</v>
      </c>
      <c r="L21" s="1">
        <v>3.8900000000000002E-4</v>
      </c>
      <c r="M21" s="1">
        <v>1.45E-4</v>
      </c>
      <c r="N21" s="1">
        <v>1.6200000000000001E-4</v>
      </c>
      <c r="O21" s="1">
        <v>2.5500000000000002E-4</v>
      </c>
      <c r="P21" s="1">
        <v>2.7999999999999998E-4</v>
      </c>
      <c r="Q21" s="1">
        <v>3.1399999999999999E-4</v>
      </c>
      <c r="R21" s="1">
        <v>2.8400000000000002E-4</v>
      </c>
      <c r="S21" s="1">
        <v>1.8100000000000001E-4</v>
      </c>
      <c r="T21" s="1">
        <v>1.134695</v>
      </c>
      <c r="U21" s="1">
        <v>5.8100000000000003E-4</v>
      </c>
      <c r="V21" s="1">
        <v>5.7499999999999999E-4</v>
      </c>
      <c r="W21" s="1">
        <v>3.6000000000000002E-4</v>
      </c>
      <c r="X21" s="1">
        <v>7.9000000000000001E-4</v>
      </c>
      <c r="Y21" s="1">
        <v>4.75E-4</v>
      </c>
      <c r="Z21" s="1">
        <v>5.4000000000000001E-4</v>
      </c>
      <c r="AA21" s="1">
        <v>6.3900000000000003E-4</v>
      </c>
      <c r="AB21" s="1">
        <v>1.6200000000000001E-4</v>
      </c>
      <c r="AC21" s="1">
        <v>4.9649999999999998E-3</v>
      </c>
      <c r="AD21" s="1">
        <v>7.6499999999999995E-4</v>
      </c>
      <c r="AE21" s="1">
        <v>2.2750000000000001E-3</v>
      </c>
      <c r="AF21" s="1">
        <v>3.39E-4</v>
      </c>
      <c r="AG21" s="1">
        <v>3.01E-4</v>
      </c>
      <c r="AH21" s="1">
        <v>4.9600000000000002E-4</v>
      </c>
      <c r="AI21" s="1">
        <v>8.933E-3</v>
      </c>
      <c r="AJ21" s="1">
        <v>3.6900000000000002E-4</v>
      </c>
      <c r="AK21" s="1">
        <v>2.1599999999999999E-4</v>
      </c>
      <c r="AL21" s="2">
        <v>1.005E-3</v>
      </c>
      <c r="AM21" s="3">
        <v>1.175421</v>
      </c>
      <c r="AN21" s="3">
        <v>0.92230800000000002</v>
      </c>
    </row>
    <row r="22" spans="1:40">
      <c r="A22" s="66">
        <v>39</v>
      </c>
      <c r="B22" s="25" t="s">
        <v>18</v>
      </c>
      <c r="C22" s="12">
        <v>3.3379999999999998E-3</v>
      </c>
      <c r="D22" s="1">
        <v>6.3379999999999999E-3</v>
      </c>
      <c r="E22" s="1">
        <v>5.6990000000000001E-3</v>
      </c>
      <c r="F22" s="1">
        <v>3.0850000000000001E-3</v>
      </c>
      <c r="G22" s="1">
        <v>7.8399999999999997E-3</v>
      </c>
      <c r="H22" s="1">
        <v>8.0610000000000005E-3</v>
      </c>
      <c r="I22" s="1">
        <v>1.0937000000000001E-2</v>
      </c>
      <c r="J22" s="1">
        <v>2.362E-3</v>
      </c>
      <c r="K22" s="1">
        <v>8.9999999999999998E-4</v>
      </c>
      <c r="L22" s="1">
        <v>5.0039999999999998E-3</v>
      </c>
      <c r="M22" s="1">
        <v>4.7130000000000002E-3</v>
      </c>
      <c r="N22" s="1">
        <v>5.2979999999999998E-3</v>
      </c>
      <c r="O22" s="1">
        <v>2.8600000000000001E-3</v>
      </c>
      <c r="P22" s="1">
        <v>1.2297000000000001E-2</v>
      </c>
      <c r="Q22" s="1">
        <v>9.8429999999999993E-3</v>
      </c>
      <c r="R22" s="1">
        <v>1.5351E-2</v>
      </c>
      <c r="S22" s="1">
        <v>1.2534E-2</v>
      </c>
      <c r="T22" s="1">
        <v>1.0314E-2</v>
      </c>
      <c r="U22" s="1">
        <v>1.040872</v>
      </c>
      <c r="V22" s="1">
        <v>5.1349999999999998E-3</v>
      </c>
      <c r="W22" s="1">
        <v>3.009E-3</v>
      </c>
      <c r="X22" s="1">
        <v>1.2808999999999999E-2</v>
      </c>
      <c r="Y22" s="1">
        <v>5.3689999999999996E-3</v>
      </c>
      <c r="Z22" s="1">
        <v>3.7590000000000002E-3</v>
      </c>
      <c r="AA22" s="1">
        <v>5.8700000000000002E-3</v>
      </c>
      <c r="AB22" s="1">
        <v>6.8199999999999999E-4</v>
      </c>
      <c r="AC22" s="1">
        <v>2.2680000000000001E-3</v>
      </c>
      <c r="AD22" s="1">
        <v>6.7559999999999999E-3</v>
      </c>
      <c r="AE22" s="1">
        <v>3.6210000000000001E-3</v>
      </c>
      <c r="AF22" s="1">
        <v>3.7729999999999999E-3</v>
      </c>
      <c r="AG22" s="1">
        <v>2.49E-3</v>
      </c>
      <c r="AH22" s="1">
        <v>1.4968E-2</v>
      </c>
      <c r="AI22" s="1">
        <v>5.6509999999999998E-3</v>
      </c>
      <c r="AJ22" s="1">
        <v>3.5509999999999999E-3</v>
      </c>
      <c r="AK22" s="1">
        <v>5.0139999999999997E-2</v>
      </c>
      <c r="AL22" s="2">
        <v>3.088E-3</v>
      </c>
      <c r="AM22" s="3">
        <v>1.3005850000000001</v>
      </c>
      <c r="AN22" s="3">
        <v>1.020519</v>
      </c>
    </row>
    <row r="23" spans="1:40">
      <c r="A23" s="67">
        <v>41</v>
      </c>
      <c r="B23" s="26" t="s">
        <v>19</v>
      </c>
      <c r="C23" s="14">
        <v>3.6350000000000002E-3</v>
      </c>
      <c r="D23" s="27">
        <v>2.091E-3</v>
      </c>
      <c r="E23" s="27">
        <v>1.8979999999999999E-3</v>
      </c>
      <c r="F23" s="27">
        <v>3.64E-3</v>
      </c>
      <c r="G23" s="27">
        <v>1.511E-3</v>
      </c>
      <c r="H23" s="27">
        <v>2.6229999999999999E-3</v>
      </c>
      <c r="I23" s="27">
        <v>4.8650000000000004E-3</v>
      </c>
      <c r="J23" s="27">
        <v>3.4489999999999998E-3</v>
      </c>
      <c r="K23" s="27">
        <v>5.4100000000000003E-4</v>
      </c>
      <c r="L23" s="27">
        <v>7.0530000000000002E-3</v>
      </c>
      <c r="M23" s="27">
        <v>5.8250000000000003E-3</v>
      </c>
      <c r="N23" s="27">
        <v>3.3059999999999999E-3</v>
      </c>
      <c r="O23" s="27">
        <v>5.0379999999999999E-3</v>
      </c>
      <c r="P23" s="27">
        <v>1.828E-3</v>
      </c>
      <c r="Q23" s="27">
        <v>2.1489999999999999E-3</v>
      </c>
      <c r="R23" s="27">
        <v>2.248E-3</v>
      </c>
      <c r="S23" s="27">
        <v>8.6799999999999996E-4</v>
      </c>
      <c r="T23" s="27">
        <v>1.4989999999999999E-3</v>
      </c>
      <c r="U23" s="27">
        <v>3.235E-3</v>
      </c>
      <c r="V23" s="27">
        <v>1.001471</v>
      </c>
      <c r="W23" s="27">
        <v>1.3417999999999999E-2</v>
      </c>
      <c r="X23" s="27">
        <v>3.1137999999999999E-2</v>
      </c>
      <c r="Y23" s="27">
        <v>4.0419999999999996E-3</v>
      </c>
      <c r="Z23" s="27">
        <v>3.692E-3</v>
      </c>
      <c r="AA23" s="27">
        <v>3.2750000000000001E-3</v>
      </c>
      <c r="AB23" s="27">
        <v>9.4210000000000006E-3</v>
      </c>
      <c r="AC23" s="27">
        <v>5.9709999999999997E-3</v>
      </c>
      <c r="AD23" s="27">
        <v>5.3169999999999997E-3</v>
      </c>
      <c r="AE23" s="27">
        <v>8.4550000000000007E-3</v>
      </c>
      <c r="AF23" s="27">
        <v>5.3629999999999997E-3</v>
      </c>
      <c r="AG23" s="27">
        <v>3.0430000000000001E-3</v>
      </c>
      <c r="AH23" s="27">
        <v>2.4710000000000001E-3</v>
      </c>
      <c r="AI23" s="27">
        <v>1.7899999999999999E-3</v>
      </c>
      <c r="AJ23" s="27">
        <v>3.3140000000000001E-3</v>
      </c>
      <c r="AK23" s="27">
        <v>9.5100000000000002E-4</v>
      </c>
      <c r="AL23" s="28">
        <v>3.026E-3</v>
      </c>
      <c r="AM23" s="4">
        <v>1.1634599999999999</v>
      </c>
      <c r="AN23" s="4">
        <v>0.91292200000000001</v>
      </c>
    </row>
    <row r="24" spans="1:40">
      <c r="A24" s="66">
        <v>46</v>
      </c>
      <c r="B24" s="25" t="s">
        <v>20</v>
      </c>
      <c r="C24" s="12">
        <v>8.9730000000000001E-3</v>
      </c>
      <c r="D24" s="1">
        <v>6.4689999999999999E-3</v>
      </c>
      <c r="E24" s="1">
        <v>7.1089999999999999E-3</v>
      </c>
      <c r="F24" s="1">
        <v>2.9672E-2</v>
      </c>
      <c r="G24" s="1">
        <v>1.0011000000000001E-2</v>
      </c>
      <c r="H24" s="1">
        <v>1.9427E-2</v>
      </c>
      <c r="I24" s="1">
        <v>4.1502999999999998E-2</v>
      </c>
      <c r="J24" s="1">
        <v>2.1166000000000001E-2</v>
      </c>
      <c r="K24" s="1">
        <v>5.2180000000000004E-3</v>
      </c>
      <c r="L24" s="1">
        <v>5.9700999999999997E-2</v>
      </c>
      <c r="M24" s="1">
        <v>2.6945E-2</v>
      </c>
      <c r="N24" s="1">
        <v>2.3299E-2</v>
      </c>
      <c r="O24" s="1">
        <v>2.0046000000000001E-2</v>
      </c>
      <c r="P24" s="1">
        <v>1.1768000000000001E-2</v>
      </c>
      <c r="Q24" s="1">
        <v>2.4597999999999998E-2</v>
      </c>
      <c r="R24" s="1">
        <v>8.3289999999999996E-3</v>
      </c>
      <c r="S24" s="1">
        <v>6.5300000000000002E-3</v>
      </c>
      <c r="T24" s="1">
        <v>1.2156E-2</v>
      </c>
      <c r="U24" s="1">
        <v>2.1621999999999999E-2</v>
      </c>
      <c r="V24" s="1">
        <v>5.9059999999999998E-3</v>
      </c>
      <c r="W24" s="1">
        <v>1.05738</v>
      </c>
      <c r="X24" s="1">
        <v>3.2478E-2</v>
      </c>
      <c r="Y24" s="1">
        <v>4.8446999999999997E-2</v>
      </c>
      <c r="Z24" s="1">
        <v>1.6538000000000001E-2</v>
      </c>
      <c r="AA24" s="1">
        <v>4.6950000000000004E-3</v>
      </c>
      <c r="AB24" s="1">
        <v>2.6450000000000002E-3</v>
      </c>
      <c r="AC24" s="1">
        <v>7.4200000000000004E-3</v>
      </c>
      <c r="AD24" s="1">
        <v>6.7279999999999996E-3</v>
      </c>
      <c r="AE24" s="1">
        <v>9.4629999999999992E-3</v>
      </c>
      <c r="AF24" s="1">
        <v>1.7426000000000001E-2</v>
      </c>
      <c r="AG24" s="1">
        <v>1.0792E-2</v>
      </c>
      <c r="AH24" s="1">
        <v>4.5950000000000001E-3</v>
      </c>
      <c r="AI24" s="1">
        <v>4.9040000000000004E-3</v>
      </c>
      <c r="AJ24" s="1">
        <v>2.8771999999999999E-2</v>
      </c>
      <c r="AK24" s="1">
        <v>5.3499999999999997E-3</v>
      </c>
      <c r="AL24" s="2">
        <v>7.0949999999999997E-3</v>
      </c>
      <c r="AM24" s="3">
        <v>1.635176</v>
      </c>
      <c r="AN24" s="3">
        <v>1.2830600000000001</v>
      </c>
    </row>
    <row r="25" spans="1:40">
      <c r="A25" s="66">
        <v>47</v>
      </c>
      <c r="B25" s="25" t="s">
        <v>58</v>
      </c>
      <c r="C25" s="12">
        <v>1.083E-3</v>
      </c>
      <c r="D25" s="1">
        <v>4.9200000000000003E-4</v>
      </c>
      <c r="E25" s="1">
        <v>6.4300000000000002E-4</v>
      </c>
      <c r="F25" s="1">
        <v>3.1909999999999998E-3</v>
      </c>
      <c r="G25" s="1">
        <v>2.395E-3</v>
      </c>
      <c r="H25" s="1">
        <v>1.101E-3</v>
      </c>
      <c r="I25" s="1">
        <v>3.4580000000000001E-3</v>
      </c>
      <c r="J25" s="1">
        <v>2.029E-3</v>
      </c>
      <c r="K25" s="1">
        <v>5.4299999999999997E-4</v>
      </c>
      <c r="L25" s="1">
        <v>1.2520000000000001E-3</v>
      </c>
      <c r="M25" s="1">
        <v>1.0579999999999999E-3</v>
      </c>
      <c r="N25" s="1">
        <v>7.54E-4</v>
      </c>
      <c r="O25" s="1">
        <v>1.0430000000000001E-3</v>
      </c>
      <c r="P25" s="1">
        <v>7.6099999999999996E-4</v>
      </c>
      <c r="Q25" s="1">
        <v>1.307E-3</v>
      </c>
      <c r="R25" s="1">
        <v>8.6799999999999996E-4</v>
      </c>
      <c r="S25" s="1">
        <v>3.6900000000000002E-4</v>
      </c>
      <c r="T25" s="1">
        <v>6.87E-4</v>
      </c>
      <c r="U25" s="1">
        <v>1.593E-3</v>
      </c>
      <c r="V25" s="1">
        <v>1.091E-3</v>
      </c>
      <c r="W25" s="1">
        <v>8.0400000000000003E-4</v>
      </c>
      <c r="X25" s="1">
        <v>1.003215</v>
      </c>
      <c r="Y25" s="1">
        <v>9.3779999999999992E-3</v>
      </c>
      <c r="Z25" s="1">
        <v>2.7239999999999999E-3</v>
      </c>
      <c r="AA25" s="1">
        <v>1.6019999999999999E-3</v>
      </c>
      <c r="AB25" s="1">
        <v>4.4700000000000002E-4</v>
      </c>
      <c r="AC25" s="1">
        <v>3.1099999999999999E-3</v>
      </c>
      <c r="AD25" s="1">
        <v>3.9090000000000001E-3</v>
      </c>
      <c r="AE25" s="1">
        <v>4.4029999999999998E-3</v>
      </c>
      <c r="AF25" s="1">
        <v>9.3570000000000007E-3</v>
      </c>
      <c r="AG25" s="1">
        <v>5.4440000000000001E-3</v>
      </c>
      <c r="AH25" s="1">
        <v>2.63E-3</v>
      </c>
      <c r="AI25" s="1">
        <v>1.072E-3</v>
      </c>
      <c r="AJ25" s="1">
        <v>1.0097E-2</v>
      </c>
      <c r="AK25" s="1">
        <v>6.1200000000000002E-4</v>
      </c>
      <c r="AL25" s="2">
        <v>2.9780000000000002E-3</v>
      </c>
      <c r="AM25" s="3">
        <v>1.0875010000000001</v>
      </c>
      <c r="AN25" s="3">
        <v>0.853321</v>
      </c>
    </row>
    <row r="26" spans="1:40">
      <c r="A26" s="66">
        <v>48</v>
      </c>
      <c r="B26" s="25" t="s">
        <v>59</v>
      </c>
      <c r="C26" s="12">
        <v>5.7499999999999999E-4</v>
      </c>
      <c r="D26" s="1">
        <v>4.0099999999999999E-4</v>
      </c>
      <c r="E26" s="1">
        <v>2.8299999999999999E-4</v>
      </c>
      <c r="F26" s="1">
        <v>2.0409999999999998E-3</v>
      </c>
      <c r="G26" s="1">
        <v>7.2499999999999995E-4</v>
      </c>
      <c r="H26" s="1">
        <v>4.2700000000000002E-4</v>
      </c>
      <c r="I26" s="1">
        <v>2.0920000000000001E-3</v>
      </c>
      <c r="J26" s="1">
        <v>1.469E-3</v>
      </c>
      <c r="K26" s="1">
        <v>9.0000000000000006E-5</v>
      </c>
      <c r="L26" s="1">
        <v>2.0530000000000001E-3</v>
      </c>
      <c r="M26" s="1">
        <v>5.5099999999999995E-4</v>
      </c>
      <c r="N26" s="1">
        <v>2.8400000000000002E-4</v>
      </c>
      <c r="O26" s="1">
        <v>3.8200000000000002E-4</v>
      </c>
      <c r="P26" s="1">
        <v>3.4200000000000002E-4</v>
      </c>
      <c r="Q26" s="1">
        <v>8.2399999999999997E-4</v>
      </c>
      <c r="R26" s="1">
        <v>4.1599999999999997E-4</v>
      </c>
      <c r="S26" s="1">
        <v>2.2000000000000001E-4</v>
      </c>
      <c r="T26" s="1">
        <v>4.84E-4</v>
      </c>
      <c r="U26" s="1">
        <v>4.6299999999999998E-4</v>
      </c>
      <c r="V26" s="1">
        <v>1.8929999999999999E-3</v>
      </c>
      <c r="W26" s="1">
        <v>5.607E-3</v>
      </c>
      <c r="X26" s="1">
        <v>1.6980000000000001E-3</v>
      </c>
      <c r="Y26" s="1">
        <v>1.000683</v>
      </c>
      <c r="Z26" s="1">
        <v>1.3309999999999999E-3</v>
      </c>
      <c r="AA26" s="1">
        <v>2.3270000000000001E-3</v>
      </c>
      <c r="AB26" s="1">
        <v>2.12E-4</v>
      </c>
      <c r="AC26" s="1">
        <v>1.861E-3</v>
      </c>
      <c r="AD26" s="1">
        <v>4.3550000000000004E-3</v>
      </c>
      <c r="AE26" s="1">
        <v>1.7502E-2</v>
      </c>
      <c r="AF26" s="1">
        <v>4.0800000000000003E-3</v>
      </c>
      <c r="AG26" s="1">
        <v>2.6879999999999999E-3</v>
      </c>
      <c r="AH26" s="1">
        <v>4.37E-4</v>
      </c>
      <c r="AI26" s="1">
        <v>5.6099999999999998E-4</v>
      </c>
      <c r="AJ26" s="1">
        <v>1.4201999999999999E-2</v>
      </c>
      <c r="AK26" s="1">
        <v>3.2299999999999999E-4</v>
      </c>
      <c r="AL26" s="2">
        <v>1.4867999999999999E-2</v>
      </c>
      <c r="AM26" s="3">
        <v>1.0887500000000001</v>
      </c>
      <c r="AN26" s="3">
        <v>0.85429999999999995</v>
      </c>
    </row>
    <row r="27" spans="1:40">
      <c r="A27" s="66">
        <v>51</v>
      </c>
      <c r="B27" s="25" t="s">
        <v>21</v>
      </c>
      <c r="C27" s="12">
        <v>3.4023999999999999E-2</v>
      </c>
      <c r="D27" s="1">
        <v>1.3429E-2</v>
      </c>
      <c r="E27" s="1">
        <v>3.5500999999999998E-2</v>
      </c>
      <c r="F27" s="1">
        <v>1.0970000000000001E-2</v>
      </c>
      <c r="G27" s="1">
        <v>3.0563E-2</v>
      </c>
      <c r="H27" s="1">
        <v>3.3568000000000001E-2</v>
      </c>
      <c r="I27" s="1">
        <v>3.4408000000000001E-2</v>
      </c>
      <c r="J27" s="1">
        <v>1.1476E-2</v>
      </c>
      <c r="K27" s="1">
        <v>4.8060000000000004E-3</v>
      </c>
      <c r="L27" s="1">
        <v>1.4625000000000001E-2</v>
      </c>
      <c r="M27" s="1">
        <v>7.273E-3</v>
      </c>
      <c r="N27" s="1">
        <v>6.7990000000000004E-3</v>
      </c>
      <c r="O27" s="1">
        <v>2.2356000000000001E-2</v>
      </c>
      <c r="P27" s="1">
        <v>2.3730000000000001E-2</v>
      </c>
      <c r="Q27" s="1">
        <v>1.9753E-2</v>
      </c>
      <c r="R27" s="1">
        <v>2.4039999999999999E-2</v>
      </c>
      <c r="S27" s="1">
        <v>2.0337999999999998E-2</v>
      </c>
      <c r="T27" s="1">
        <v>1.9925999999999999E-2</v>
      </c>
      <c r="U27" s="1">
        <v>2.2848E-2</v>
      </c>
      <c r="V27" s="1">
        <v>2.4993000000000001E-2</v>
      </c>
      <c r="W27" s="1">
        <v>9.3670000000000003E-3</v>
      </c>
      <c r="X27" s="1">
        <v>1.1376000000000001E-2</v>
      </c>
      <c r="Y27" s="1">
        <v>8.3420000000000005E-3</v>
      </c>
      <c r="Z27" s="1">
        <v>1.0062070000000001</v>
      </c>
      <c r="AA27" s="1">
        <v>4.1349999999999998E-3</v>
      </c>
      <c r="AB27" s="1">
        <v>1.286E-3</v>
      </c>
      <c r="AC27" s="1">
        <v>1.3997000000000001E-2</v>
      </c>
      <c r="AD27" s="1">
        <v>6.8389999999999996E-3</v>
      </c>
      <c r="AE27" s="1">
        <v>5.9649999999999998E-3</v>
      </c>
      <c r="AF27" s="1">
        <v>6.3879999999999996E-3</v>
      </c>
      <c r="AG27" s="1">
        <v>2.2856999999999999E-2</v>
      </c>
      <c r="AH27" s="1">
        <v>1.8506000000000002E-2</v>
      </c>
      <c r="AI27" s="1">
        <v>1.025E-2</v>
      </c>
      <c r="AJ27" s="1">
        <v>3.3319000000000001E-2</v>
      </c>
      <c r="AK27" s="1">
        <v>9.9618999999999999E-2</v>
      </c>
      <c r="AL27" s="2">
        <v>7.4200000000000004E-3</v>
      </c>
      <c r="AM27" s="3">
        <v>1.6813</v>
      </c>
      <c r="AN27" s="3">
        <v>1.319251</v>
      </c>
    </row>
    <row r="28" spans="1:40">
      <c r="A28" s="67">
        <v>53</v>
      </c>
      <c r="B28" s="26" t="s">
        <v>22</v>
      </c>
      <c r="C28" s="14">
        <v>6.9490000000000003E-3</v>
      </c>
      <c r="D28" s="27">
        <v>7.0860000000000003E-3</v>
      </c>
      <c r="E28" s="27">
        <v>9.8709999999999996E-3</v>
      </c>
      <c r="F28" s="27">
        <v>3.0301999999999999E-2</v>
      </c>
      <c r="G28" s="27">
        <v>1.2869E-2</v>
      </c>
      <c r="H28" s="27">
        <v>1.3867000000000001E-2</v>
      </c>
      <c r="I28" s="27">
        <v>1.0848E-2</v>
      </c>
      <c r="J28" s="27">
        <v>8.6569999999999998E-3</v>
      </c>
      <c r="K28" s="27">
        <v>3.441E-3</v>
      </c>
      <c r="L28" s="27">
        <v>1.1198E-2</v>
      </c>
      <c r="M28" s="27">
        <v>6.3709999999999999E-3</v>
      </c>
      <c r="N28" s="27">
        <v>6.2599999999999999E-3</v>
      </c>
      <c r="O28" s="27">
        <v>1.2808999999999999E-2</v>
      </c>
      <c r="P28" s="27">
        <v>6.9979999999999999E-3</v>
      </c>
      <c r="Q28" s="27">
        <v>5.9899999999999997E-3</v>
      </c>
      <c r="R28" s="27">
        <v>5.5180000000000003E-3</v>
      </c>
      <c r="S28" s="27">
        <v>4.9899999999999996E-3</v>
      </c>
      <c r="T28" s="27">
        <v>6.6829999999999997E-3</v>
      </c>
      <c r="U28" s="27">
        <v>7.1919999999999996E-3</v>
      </c>
      <c r="V28" s="27">
        <v>1.278E-2</v>
      </c>
      <c r="W28" s="27">
        <v>1.5996E-2</v>
      </c>
      <c r="X28" s="27">
        <v>2.3585999999999999E-2</v>
      </c>
      <c r="Y28" s="27">
        <v>2.3779999999999999E-2</v>
      </c>
      <c r="Z28" s="27">
        <v>1.5913E-2</v>
      </c>
      <c r="AA28" s="27">
        <v>1.035574</v>
      </c>
      <c r="AB28" s="27">
        <v>5.9853000000000003E-2</v>
      </c>
      <c r="AC28" s="27">
        <v>2.4192999999999999E-2</v>
      </c>
      <c r="AD28" s="27">
        <v>8.6890000000000005E-3</v>
      </c>
      <c r="AE28" s="27">
        <v>1.8252999999999998E-2</v>
      </c>
      <c r="AF28" s="27">
        <v>9.4990000000000005E-3</v>
      </c>
      <c r="AG28" s="27">
        <v>9.2689999999999995E-3</v>
      </c>
      <c r="AH28" s="27">
        <v>2.2360000000000001E-2</v>
      </c>
      <c r="AI28" s="27">
        <v>9.9909999999999999E-3</v>
      </c>
      <c r="AJ28" s="27">
        <v>1.0584E-2</v>
      </c>
      <c r="AK28" s="27">
        <v>3.1319999999999998E-3</v>
      </c>
      <c r="AL28" s="28">
        <v>1.0135E-2</v>
      </c>
      <c r="AM28" s="4">
        <v>1.4914879999999999</v>
      </c>
      <c r="AN28" s="4">
        <v>1.1703129999999999</v>
      </c>
    </row>
    <row r="29" spans="1:40">
      <c r="A29" s="66">
        <v>55</v>
      </c>
      <c r="B29" s="25" t="s">
        <v>23</v>
      </c>
      <c r="C29" s="12">
        <v>2.8149999999999998E-3</v>
      </c>
      <c r="D29" s="1">
        <v>2.3779999999999999E-3</v>
      </c>
      <c r="E29" s="1">
        <v>2.4269999999999999E-3</v>
      </c>
      <c r="F29" s="1">
        <v>6.1469999999999997E-3</v>
      </c>
      <c r="G29" s="1">
        <v>3.261E-3</v>
      </c>
      <c r="H29" s="1">
        <v>3.6059999999999998E-3</v>
      </c>
      <c r="I29" s="1">
        <v>3.1589999999999999E-3</v>
      </c>
      <c r="J29" s="1">
        <v>2.48E-3</v>
      </c>
      <c r="K29" s="1">
        <v>6.4999999999999997E-4</v>
      </c>
      <c r="L29" s="1">
        <v>3.2569999999999999E-3</v>
      </c>
      <c r="M29" s="1">
        <v>1.7769999999999999E-3</v>
      </c>
      <c r="N29" s="1">
        <v>1.1050000000000001E-3</v>
      </c>
      <c r="O29" s="1">
        <v>5.0419999999999996E-3</v>
      </c>
      <c r="P29" s="1">
        <v>3.2360000000000002E-3</v>
      </c>
      <c r="Q29" s="1">
        <v>2.0939999999999999E-3</v>
      </c>
      <c r="R29" s="1">
        <v>2.4629999999999999E-3</v>
      </c>
      <c r="S29" s="1">
        <v>3.5209999999999998E-3</v>
      </c>
      <c r="T29" s="1">
        <v>1.9170000000000001E-3</v>
      </c>
      <c r="U29" s="1">
        <v>4.3020000000000003E-3</v>
      </c>
      <c r="V29" s="1">
        <v>4.4720000000000003E-3</v>
      </c>
      <c r="W29" s="1">
        <v>4.431E-3</v>
      </c>
      <c r="X29" s="1">
        <v>3.1259999999999999E-3</v>
      </c>
      <c r="Y29" s="1">
        <v>3.4150000000000001E-3</v>
      </c>
      <c r="Z29" s="1">
        <v>1.9727000000000001E-2</v>
      </c>
      <c r="AA29" s="1">
        <v>1.3091999999999999E-2</v>
      </c>
      <c r="AB29" s="1">
        <v>1.0269189999999999</v>
      </c>
      <c r="AC29" s="1">
        <v>2.4125000000000001E-2</v>
      </c>
      <c r="AD29" s="1">
        <v>1.2014E-2</v>
      </c>
      <c r="AE29" s="1">
        <v>2.2690000000000002E-3</v>
      </c>
      <c r="AF29" s="1">
        <v>2.8540000000000002E-3</v>
      </c>
      <c r="AG29" s="1">
        <v>1.0891E-2</v>
      </c>
      <c r="AH29" s="1">
        <v>1.4852000000000001E-2</v>
      </c>
      <c r="AI29" s="1">
        <v>6.8910000000000004E-3</v>
      </c>
      <c r="AJ29" s="1">
        <v>1.0784E-2</v>
      </c>
      <c r="AK29" s="1">
        <v>2.872E-3</v>
      </c>
      <c r="AL29" s="2">
        <v>2.1961000000000001E-2</v>
      </c>
      <c r="AM29" s="3">
        <v>1.2403360000000001</v>
      </c>
      <c r="AN29" s="3">
        <v>0.973244</v>
      </c>
    </row>
    <row r="30" spans="1:40">
      <c r="A30" s="66">
        <v>57</v>
      </c>
      <c r="B30" s="25" t="s">
        <v>66</v>
      </c>
      <c r="C30" s="12">
        <v>3.5576000000000003E-2</v>
      </c>
      <c r="D30" s="1">
        <v>4.4356E-2</v>
      </c>
      <c r="E30" s="1">
        <v>2.6974999999999999E-2</v>
      </c>
      <c r="F30" s="1">
        <v>0.119405</v>
      </c>
      <c r="G30" s="1">
        <v>2.3622000000000001E-2</v>
      </c>
      <c r="H30" s="1">
        <v>1.5499000000000001E-2</v>
      </c>
      <c r="I30" s="1">
        <v>2.9635000000000002E-2</v>
      </c>
      <c r="J30" s="1">
        <v>1.4489999999999999E-2</v>
      </c>
      <c r="K30" s="1">
        <v>1.1429E-2</v>
      </c>
      <c r="L30" s="1">
        <v>3.5406E-2</v>
      </c>
      <c r="M30" s="1">
        <v>1.4942E-2</v>
      </c>
      <c r="N30" s="1">
        <v>2.3976999999999998E-2</v>
      </c>
      <c r="O30" s="1">
        <v>2.1589000000000001E-2</v>
      </c>
      <c r="P30" s="1">
        <v>1.7153999999999999E-2</v>
      </c>
      <c r="Q30" s="1">
        <v>1.3769999999999999E-2</v>
      </c>
      <c r="R30" s="1">
        <v>1.4382000000000001E-2</v>
      </c>
      <c r="S30" s="1">
        <v>9.7470000000000005E-3</v>
      </c>
      <c r="T30" s="1">
        <v>1.4024999999999999E-2</v>
      </c>
      <c r="U30" s="1">
        <v>7.6206999999999997E-2</v>
      </c>
      <c r="V30" s="1">
        <v>2.6814999999999999E-2</v>
      </c>
      <c r="W30" s="1">
        <v>2.2221999999999999E-2</v>
      </c>
      <c r="X30" s="1">
        <v>1.6611000000000001E-2</v>
      </c>
      <c r="Y30" s="1">
        <v>3.5224999999999999E-2</v>
      </c>
      <c r="Z30" s="1">
        <v>2.9201999999999999E-2</v>
      </c>
      <c r="AA30" s="1">
        <v>2.1156000000000001E-2</v>
      </c>
      <c r="AB30" s="1">
        <v>3.0920000000000001E-3</v>
      </c>
      <c r="AC30" s="1">
        <v>1.0925</v>
      </c>
      <c r="AD30" s="1">
        <v>1.7479000000000001E-2</v>
      </c>
      <c r="AE30" s="1">
        <v>2.0358000000000001E-2</v>
      </c>
      <c r="AF30" s="1">
        <v>1.4662E-2</v>
      </c>
      <c r="AG30" s="1">
        <v>1.0945E-2</v>
      </c>
      <c r="AH30" s="1">
        <v>2.3309E-2</v>
      </c>
      <c r="AI30" s="1">
        <v>1.1618E-2</v>
      </c>
      <c r="AJ30" s="1">
        <v>2.8697E-2</v>
      </c>
      <c r="AK30" s="1">
        <v>3.4049000000000003E-2</v>
      </c>
      <c r="AL30" s="2">
        <v>5.5281999999999998E-2</v>
      </c>
      <c r="AM30" s="3">
        <v>2.0254059999999998</v>
      </c>
      <c r="AN30" s="3">
        <v>1.5892580000000001</v>
      </c>
    </row>
    <row r="31" spans="1:40">
      <c r="A31" s="66">
        <v>59</v>
      </c>
      <c r="B31" s="25" t="s">
        <v>25</v>
      </c>
      <c r="C31" s="12">
        <v>5.3249999999999999E-3</v>
      </c>
      <c r="D31" s="1">
        <v>3.5379999999999999E-3</v>
      </c>
      <c r="E31" s="1">
        <v>6.1980000000000004E-3</v>
      </c>
      <c r="F31" s="1">
        <v>1.0548999999999999E-2</v>
      </c>
      <c r="G31" s="1">
        <v>6.8640000000000003E-3</v>
      </c>
      <c r="H31" s="1">
        <v>6.8760000000000002E-3</v>
      </c>
      <c r="I31" s="1">
        <v>6.8009999999999998E-3</v>
      </c>
      <c r="J31" s="1">
        <v>5.8529999999999997E-3</v>
      </c>
      <c r="K31" s="1">
        <v>1.0219999999999999E-3</v>
      </c>
      <c r="L31" s="1">
        <v>7.5259999999999997E-3</v>
      </c>
      <c r="M31" s="1">
        <v>3.6700000000000001E-3</v>
      </c>
      <c r="N31" s="1">
        <v>2.7680000000000001E-3</v>
      </c>
      <c r="O31" s="1">
        <v>6.6499999999999997E-3</v>
      </c>
      <c r="P31" s="1">
        <v>6.7730000000000004E-3</v>
      </c>
      <c r="Q31" s="1">
        <v>8.5360000000000002E-3</v>
      </c>
      <c r="R31" s="1">
        <v>1.2393E-2</v>
      </c>
      <c r="S31" s="1">
        <v>9.946E-3</v>
      </c>
      <c r="T31" s="1">
        <v>4.4380000000000001E-3</v>
      </c>
      <c r="U31" s="1">
        <v>7.0219999999999996E-3</v>
      </c>
      <c r="V31" s="1">
        <v>9.9869999999999994E-3</v>
      </c>
      <c r="W31" s="1">
        <v>9.8379999999999995E-3</v>
      </c>
      <c r="X31" s="1">
        <v>3.4896999999999997E-2</v>
      </c>
      <c r="Y31" s="1">
        <v>1.0971E-2</v>
      </c>
      <c r="Z31" s="1">
        <v>2.8414999999999999E-2</v>
      </c>
      <c r="AA31" s="1">
        <v>4.335E-2</v>
      </c>
      <c r="AB31" s="1">
        <v>5.4920000000000004E-3</v>
      </c>
      <c r="AC31" s="1">
        <v>1.2943E-2</v>
      </c>
      <c r="AD31" s="1">
        <v>1.1343099999999999</v>
      </c>
      <c r="AE31" s="1">
        <v>2.3415999999999999E-2</v>
      </c>
      <c r="AF31" s="1">
        <v>1.1332999999999999E-2</v>
      </c>
      <c r="AG31" s="1">
        <v>1.2137999999999999E-2</v>
      </c>
      <c r="AH31" s="1">
        <v>4.9992000000000002E-2</v>
      </c>
      <c r="AI31" s="1">
        <v>3.9396E-2</v>
      </c>
      <c r="AJ31" s="1">
        <v>1.7801999999999998E-2</v>
      </c>
      <c r="AK31" s="1">
        <v>3.833E-3</v>
      </c>
      <c r="AL31" s="2">
        <v>5.7907E-2</v>
      </c>
      <c r="AM31" s="3">
        <v>1.628771</v>
      </c>
      <c r="AN31" s="3">
        <v>1.2780339999999999</v>
      </c>
    </row>
    <row r="32" spans="1:40">
      <c r="A32" s="66">
        <v>61</v>
      </c>
      <c r="B32" s="25" t="s">
        <v>26</v>
      </c>
      <c r="C32" s="12">
        <v>1.0460000000000001E-3</v>
      </c>
      <c r="D32" s="1">
        <v>1.6000000000000001E-3</v>
      </c>
      <c r="E32" s="1">
        <v>1.488E-3</v>
      </c>
      <c r="F32" s="1">
        <v>3.392E-3</v>
      </c>
      <c r="G32" s="1">
        <v>1.6019999999999999E-3</v>
      </c>
      <c r="H32" s="1">
        <v>1.0529999999999999E-3</v>
      </c>
      <c r="I32" s="1">
        <v>1.1360000000000001E-3</v>
      </c>
      <c r="J32" s="1">
        <v>5.62E-4</v>
      </c>
      <c r="K32" s="1">
        <v>9.7999999999999997E-5</v>
      </c>
      <c r="L32" s="1">
        <v>1.474E-3</v>
      </c>
      <c r="M32" s="1">
        <v>8.2299999999999995E-4</v>
      </c>
      <c r="N32" s="1">
        <v>8.6700000000000004E-4</v>
      </c>
      <c r="O32" s="1">
        <v>1.2880000000000001E-3</v>
      </c>
      <c r="P32" s="1">
        <v>1.338E-3</v>
      </c>
      <c r="Q32" s="1">
        <v>2.5099999999999998E-4</v>
      </c>
      <c r="R32" s="1">
        <v>9.4600000000000001E-4</v>
      </c>
      <c r="S32" s="1">
        <v>5.0900000000000001E-4</v>
      </c>
      <c r="T32" s="1">
        <v>1.2899999999999999E-3</v>
      </c>
      <c r="U32" s="1">
        <v>8.1599999999999999E-4</v>
      </c>
      <c r="V32" s="1">
        <v>2.8470000000000001E-3</v>
      </c>
      <c r="W32" s="1">
        <v>7.4100000000000001E-4</v>
      </c>
      <c r="X32" s="1">
        <v>2.382E-3</v>
      </c>
      <c r="Y32" s="1">
        <v>4.3189999999999999E-3</v>
      </c>
      <c r="Z32" s="1">
        <v>1.536E-3</v>
      </c>
      <c r="AA32" s="1">
        <v>1.209E-3</v>
      </c>
      <c r="AB32" s="1">
        <v>3.8699999999999997E-4</v>
      </c>
      <c r="AC32" s="1">
        <v>1.933E-3</v>
      </c>
      <c r="AD32" s="1">
        <v>8.8900000000000003E-4</v>
      </c>
      <c r="AE32" s="1">
        <v>1.000424</v>
      </c>
      <c r="AF32" s="1">
        <v>2.1559999999999999E-3</v>
      </c>
      <c r="AG32" s="1">
        <v>1.042E-3</v>
      </c>
      <c r="AH32" s="1">
        <v>1.1410000000000001E-3</v>
      </c>
      <c r="AI32" s="1">
        <v>1.041E-3</v>
      </c>
      <c r="AJ32" s="1">
        <v>9.1E-4</v>
      </c>
      <c r="AK32" s="1">
        <v>3.8999999999999999E-4</v>
      </c>
      <c r="AL32" s="2">
        <v>0.24701500000000001</v>
      </c>
      <c r="AM32" s="3">
        <v>1.291941</v>
      </c>
      <c r="AN32" s="3">
        <v>1.013736</v>
      </c>
    </row>
    <row r="33" spans="1:40">
      <c r="A33" s="67">
        <v>63</v>
      </c>
      <c r="B33" s="26" t="s">
        <v>27</v>
      </c>
      <c r="C33" s="14">
        <v>7.6000000000000004E-5</v>
      </c>
      <c r="D33" s="27">
        <v>2.04E-4</v>
      </c>
      <c r="E33" s="27">
        <v>5.1E-5</v>
      </c>
      <c r="F33" s="27">
        <v>7.3800000000000005E-4</v>
      </c>
      <c r="G33" s="27">
        <v>2.14E-4</v>
      </c>
      <c r="H33" s="27">
        <v>5.5999999999999999E-5</v>
      </c>
      <c r="I33" s="27">
        <v>1.6100000000000001E-4</v>
      </c>
      <c r="J33" s="27">
        <v>3.01E-4</v>
      </c>
      <c r="K33" s="27">
        <v>1.7E-5</v>
      </c>
      <c r="L33" s="27">
        <v>5.7399999999999997E-4</v>
      </c>
      <c r="M33" s="27">
        <v>5.7000000000000003E-5</v>
      </c>
      <c r="N33" s="27">
        <v>3.1000000000000001E-5</v>
      </c>
      <c r="O33" s="27">
        <v>4.46E-4</v>
      </c>
      <c r="P33" s="27">
        <v>3.48E-4</v>
      </c>
      <c r="Q33" s="27">
        <v>7.6099999999999996E-4</v>
      </c>
      <c r="R33" s="27">
        <v>6.4700000000000001E-4</v>
      </c>
      <c r="S33" s="27">
        <v>2.92E-4</v>
      </c>
      <c r="T33" s="27">
        <v>2.0599999999999999E-4</v>
      </c>
      <c r="U33" s="27">
        <v>1.4200000000000001E-4</v>
      </c>
      <c r="V33" s="27">
        <v>2.0100000000000001E-4</v>
      </c>
      <c r="W33" s="27">
        <v>4.2499999999999998E-4</v>
      </c>
      <c r="X33" s="27">
        <v>2.3499999999999999E-4</v>
      </c>
      <c r="Y33" s="27">
        <v>1.75E-4</v>
      </c>
      <c r="Z33" s="27">
        <v>2.6499999999999999E-4</v>
      </c>
      <c r="AA33" s="27">
        <v>3.0600000000000001E-4</v>
      </c>
      <c r="AB33" s="27">
        <v>3.4E-5</v>
      </c>
      <c r="AC33" s="27">
        <v>3.7100000000000002E-4</v>
      </c>
      <c r="AD33" s="27">
        <v>3.3340000000000002E-3</v>
      </c>
      <c r="AE33" s="27">
        <v>1.9100000000000001E-4</v>
      </c>
      <c r="AF33" s="27">
        <v>1.0000599999999999</v>
      </c>
      <c r="AG33" s="27">
        <v>1.37E-4</v>
      </c>
      <c r="AH33" s="27">
        <v>1.7899999999999999E-4</v>
      </c>
      <c r="AI33" s="27">
        <v>4.6999999999999999E-4</v>
      </c>
      <c r="AJ33" s="27">
        <v>3.7500000000000001E-4</v>
      </c>
      <c r="AK33" s="27">
        <v>5.5999999999999999E-5</v>
      </c>
      <c r="AL33" s="28">
        <v>3.4400000000000001E-4</v>
      </c>
      <c r="AM33" s="4">
        <v>1.0124759999999999</v>
      </c>
      <c r="AN33" s="4">
        <v>0.79445100000000002</v>
      </c>
    </row>
    <row r="34" spans="1:40">
      <c r="A34" s="66">
        <v>64</v>
      </c>
      <c r="B34" s="25" t="s">
        <v>62</v>
      </c>
      <c r="C34" s="12">
        <v>4.8999999999999998E-4</v>
      </c>
      <c r="D34" s="1">
        <v>1.5799999999999999E-4</v>
      </c>
      <c r="E34" s="1">
        <v>1.07E-4</v>
      </c>
      <c r="F34" s="1">
        <v>4.15E-4</v>
      </c>
      <c r="G34" s="1">
        <v>1.3999999999999999E-4</v>
      </c>
      <c r="H34" s="1">
        <v>6.9999999999999994E-5</v>
      </c>
      <c r="I34" s="1">
        <v>1.12E-4</v>
      </c>
      <c r="J34" s="1">
        <v>6.0999999999999999E-5</v>
      </c>
      <c r="K34" s="1">
        <v>3.8000000000000002E-5</v>
      </c>
      <c r="L34" s="1">
        <v>1.3300000000000001E-4</v>
      </c>
      <c r="M34" s="1">
        <v>6.2000000000000003E-5</v>
      </c>
      <c r="N34" s="1">
        <v>8.6000000000000003E-5</v>
      </c>
      <c r="O34" s="1">
        <v>8.8999999999999995E-5</v>
      </c>
      <c r="P34" s="1">
        <v>7.4999999999999993E-5</v>
      </c>
      <c r="Q34" s="1">
        <v>5.5000000000000002E-5</v>
      </c>
      <c r="R34" s="1">
        <v>6.7000000000000002E-5</v>
      </c>
      <c r="S34" s="1">
        <v>4.6E-5</v>
      </c>
      <c r="T34" s="1">
        <v>6.2000000000000003E-5</v>
      </c>
      <c r="U34" s="1">
        <v>2.5099999999999998E-4</v>
      </c>
      <c r="V34" s="1">
        <v>1.2400000000000001E-4</v>
      </c>
      <c r="W34" s="1">
        <v>9.3999999999999994E-5</v>
      </c>
      <c r="X34" s="1">
        <v>4.0700000000000003E-4</v>
      </c>
      <c r="Y34" s="1">
        <v>1.6799999999999999E-4</v>
      </c>
      <c r="Z34" s="1">
        <v>1.6200000000000001E-4</v>
      </c>
      <c r="AA34" s="1">
        <v>2.7399999999999999E-4</v>
      </c>
      <c r="AB34" s="1">
        <v>3.4E-5</v>
      </c>
      <c r="AC34" s="1">
        <v>3.3790000000000001E-3</v>
      </c>
      <c r="AD34" s="1">
        <v>1.057E-3</v>
      </c>
      <c r="AE34" s="1">
        <v>1.2E-4</v>
      </c>
      <c r="AF34" s="1">
        <v>1.06E-4</v>
      </c>
      <c r="AG34" s="1">
        <v>1.0144150000000001</v>
      </c>
      <c r="AH34" s="1">
        <v>1.3300000000000001E-4</v>
      </c>
      <c r="AI34" s="1">
        <v>1.25E-4</v>
      </c>
      <c r="AJ34" s="1">
        <v>1.9100000000000001E-4</v>
      </c>
      <c r="AK34" s="1">
        <v>1.15E-4</v>
      </c>
      <c r="AL34" s="2">
        <v>2.6289999999999998E-3</v>
      </c>
      <c r="AM34" s="3">
        <v>1.0260530000000001</v>
      </c>
      <c r="AN34" s="3">
        <v>0.80510400000000004</v>
      </c>
    </row>
    <row r="35" spans="1:40">
      <c r="A35" s="66">
        <v>65</v>
      </c>
      <c r="B35" s="25" t="s">
        <v>63</v>
      </c>
      <c r="C35" s="12">
        <v>3.4699999999999998E-4</v>
      </c>
      <c r="D35" s="1">
        <v>3.6299999999999999E-4</v>
      </c>
      <c r="E35" s="1">
        <v>1.1389E-2</v>
      </c>
      <c r="F35" s="1">
        <v>3.0500000000000002E-3</v>
      </c>
      <c r="G35" s="1">
        <v>1.6720000000000001E-3</v>
      </c>
      <c r="H35" s="1">
        <v>7.4600000000000003E-4</v>
      </c>
      <c r="I35" s="1">
        <v>1.477E-3</v>
      </c>
      <c r="J35" s="1">
        <v>1.1119999999999999E-3</v>
      </c>
      <c r="K35" s="1">
        <v>2.1000000000000001E-4</v>
      </c>
      <c r="L35" s="1">
        <v>1.3370000000000001E-3</v>
      </c>
      <c r="M35" s="1">
        <v>1.635E-3</v>
      </c>
      <c r="N35" s="1">
        <v>4.3399999999999998E-4</v>
      </c>
      <c r="O35" s="1">
        <v>1.42E-3</v>
      </c>
      <c r="P35" s="1">
        <v>1.7030000000000001E-3</v>
      </c>
      <c r="Q35" s="1">
        <v>9.8200000000000002E-4</v>
      </c>
      <c r="R35" s="1">
        <v>7.7999999999999999E-4</v>
      </c>
      <c r="S35" s="1">
        <v>2.4600000000000002E-4</v>
      </c>
      <c r="T35" s="1">
        <v>6.0300000000000002E-4</v>
      </c>
      <c r="U35" s="1">
        <v>1.0499999999999999E-3</v>
      </c>
      <c r="V35" s="1">
        <v>1.408E-3</v>
      </c>
      <c r="W35" s="1">
        <v>1.1999999999999999E-3</v>
      </c>
      <c r="X35" s="1">
        <v>9.2309999999999996E-3</v>
      </c>
      <c r="Y35" s="1">
        <v>2.2850000000000001E-3</v>
      </c>
      <c r="Z35" s="1">
        <v>8.8800000000000001E-4</v>
      </c>
      <c r="AA35" s="1">
        <v>3.4780000000000002E-3</v>
      </c>
      <c r="AB35" s="1">
        <v>5.7899999999999998E-4</v>
      </c>
      <c r="AC35" s="1">
        <v>1.887E-3</v>
      </c>
      <c r="AD35" s="1">
        <v>1.737E-3</v>
      </c>
      <c r="AE35" s="1">
        <v>3.4099999999999999E-4</v>
      </c>
      <c r="AF35" s="1">
        <v>8.8599999999999996E-4</v>
      </c>
      <c r="AG35" s="1">
        <v>1.168E-3</v>
      </c>
      <c r="AH35" s="1">
        <v>1.000359</v>
      </c>
      <c r="AI35" s="1">
        <v>2.4880000000000002E-3</v>
      </c>
      <c r="AJ35" s="1">
        <v>3.124E-3</v>
      </c>
      <c r="AK35" s="1">
        <v>2.7599999999999999E-4</v>
      </c>
      <c r="AL35" s="2">
        <v>4.9459999999999999E-3</v>
      </c>
      <c r="AM35" s="3">
        <v>1.0668340000000001</v>
      </c>
      <c r="AN35" s="3">
        <v>0.83710399999999996</v>
      </c>
    </row>
    <row r="36" spans="1:40">
      <c r="A36" s="66">
        <v>66</v>
      </c>
      <c r="B36" s="25" t="s">
        <v>28</v>
      </c>
      <c r="C36" s="12">
        <v>1.6625000000000001E-2</v>
      </c>
      <c r="D36" s="1">
        <v>2.2710999999999999E-2</v>
      </c>
      <c r="E36" s="1">
        <v>1.3056999999999999E-2</v>
      </c>
      <c r="F36" s="1">
        <v>3.1761999999999999E-2</v>
      </c>
      <c r="G36" s="1">
        <v>2.9186E-2</v>
      </c>
      <c r="H36" s="1">
        <v>2.3099000000000001E-2</v>
      </c>
      <c r="I36" s="1">
        <v>1.9719E-2</v>
      </c>
      <c r="J36" s="1">
        <v>1.7464E-2</v>
      </c>
      <c r="K36" s="1">
        <v>3.8579999999999999E-3</v>
      </c>
      <c r="L36" s="1">
        <v>2.9311E-2</v>
      </c>
      <c r="M36" s="1">
        <v>9.9369999999999997E-3</v>
      </c>
      <c r="N36" s="1">
        <v>7.6189999999999999E-3</v>
      </c>
      <c r="O36" s="1">
        <v>1.9879000000000001E-2</v>
      </c>
      <c r="P36" s="1">
        <v>2.4811E-2</v>
      </c>
      <c r="Q36" s="1">
        <v>3.1126000000000001E-2</v>
      </c>
      <c r="R36" s="1">
        <v>2.7045E-2</v>
      </c>
      <c r="S36" s="1">
        <v>1.6997999999999999E-2</v>
      </c>
      <c r="T36" s="1">
        <v>1.9036000000000001E-2</v>
      </c>
      <c r="U36" s="1">
        <v>3.2301999999999997E-2</v>
      </c>
      <c r="V36" s="1">
        <v>5.5747999999999999E-2</v>
      </c>
      <c r="W36" s="1">
        <v>3.2479000000000001E-2</v>
      </c>
      <c r="X36" s="1">
        <v>8.7028999999999995E-2</v>
      </c>
      <c r="Y36" s="1">
        <v>3.9174E-2</v>
      </c>
      <c r="Z36" s="1">
        <v>5.0604000000000003E-2</v>
      </c>
      <c r="AA36" s="1">
        <v>6.6707000000000002E-2</v>
      </c>
      <c r="AB36" s="1">
        <v>1.8015E-2</v>
      </c>
      <c r="AC36" s="1">
        <v>6.0455000000000002E-2</v>
      </c>
      <c r="AD36" s="1">
        <v>8.3785999999999999E-2</v>
      </c>
      <c r="AE36" s="1">
        <v>5.2745E-2</v>
      </c>
      <c r="AF36" s="1">
        <v>3.0242000000000002E-2</v>
      </c>
      <c r="AG36" s="1">
        <v>3.0338E-2</v>
      </c>
      <c r="AH36" s="1">
        <v>4.8300999999999997E-2</v>
      </c>
      <c r="AI36" s="1">
        <v>1.0760940000000001</v>
      </c>
      <c r="AJ36" s="1">
        <v>2.6601E-2</v>
      </c>
      <c r="AK36" s="1">
        <v>9.2029999999999994E-3</v>
      </c>
      <c r="AL36" s="2">
        <v>4.1805000000000002E-2</v>
      </c>
      <c r="AM36" s="3">
        <v>2.2048670000000001</v>
      </c>
      <c r="AN36" s="3">
        <v>1.730075</v>
      </c>
    </row>
    <row r="37" spans="1:40">
      <c r="A37" s="66">
        <v>67</v>
      </c>
      <c r="B37" s="25" t="s">
        <v>29</v>
      </c>
      <c r="C37" s="12">
        <v>1.21E-4</v>
      </c>
      <c r="D37" s="1">
        <v>1.66E-4</v>
      </c>
      <c r="E37" s="1">
        <v>5.6099999999999998E-4</v>
      </c>
      <c r="F37" s="1">
        <v>2.3000000000000001E-4</v>
      </c>
      <c r="G37" s="1">
        <v>1.74E-4</v>
      </c>
      <c r="H37" s="1">
        <v>1.01E-4</v>
      </c>
      <c r="I37" s="1">
        <v>1.0900000000000001E-4</v>
      </c>
      <c r="J37" s="1">
        <v>8.0000000000000007E-5</v>
      </c>
      <c r="K37" s="1">
        <v>2.1999999999999999E-5</v>
      </c>
      <c r="L37" s="1">
        <v>1.0900000000000001E-4</v>
      </c>
      <c r="M37" s="1">
        <v>8.5000000000000006E-5</v>
      </c>
      <c r="N37" s="1">
        <v>5.3999999999999998E-5</v>
      </c>
      <c r="O37" s="1">
        <v>8.7000000000000001E-5</v>
      </c>
      <c r="P37" s="1">
        <v>1.73E-4</v>
      </c>
      <c r="Q37" s="1">
        <v>2.0599999999999999E-4</v>
      </c>
      <c r="R37" s="1">
        <v>9.2E-5</v>
      </c>
      <c r="S37" s="1">
        <v>1.83E-4</v>
      </c>
      <c r="T37" s="1">
        <v>1.21E-4</v>
      </c>
      <c r="U37" s="1">
        <v>1.25E-4</v>
      </c>
      <c r="V37" s="1">
        <v>2.6699999999999998E-4</v>
      </c>
      <c r="W37" s="1">
        <v>1.22E-4</v>
      </c>
      <c r="X37" s="1">
        <v>3.86E-4</v>
      </c>
      <c r="Y37" s="1">
        <v>1.46E-4</v>
      </c>
      <c r="Z37" s="1">
        <v>6.2299999999999996E-4</v>
      </c>
      <c r="AA37" s="1">
        <v>3.5E-4</v>
      </c>
      <c r="AB37" s="1">
        <v>3.1500000000000001E-4</v>
      </c>
      <c r="AC37" s="1">
        <v>3.5500000000000001E-4</v>
      </c>
      <c r="AD37" s="1">
        <v>4.3099999999999996E-3</v>
      </c>
      <c r="AE37" s="1">
        <v>4.0900000000000002E-4</v>
      </c>
      <c r="AF37" s="1">
        <v>1.6540000000000001E-3</v>
      </c>
      <c r="AG37" s="1">
        <v>7.3559999999999997E-3</v>
      </c>
      <c r="AH37" s="1">
        <v>1.6819999999999999E-3</v>
      </c>
      <c r="AI37" s="1">
        <v>9.3700000000000001E-4</v>
      </c>
      <c r="AJ37" s="1">
        <v>1.008988</v>
      </c>
      <c r="AK37" s="1">
        <v>8.2000000000000001E-5</v>
      </c>
      <c r="AL37" s="2">
        <v>1.258E-3</v>
      </c>
      <c r="AM37" s="3">
        <v>1.0320400000000001</v>
      </c>
      <c r="AN37" s="3">
        <v>0.80980200000000002</v>
      </c>
    </row>
    <row r="38" spans="1:40">
      <c r="A38" s="67">
        <v>68</v>
      </c>
      <c r="B38" s="26" t="s">
        <v>30</v>
      </c>
      <c r="C38" s="14">
        <v>8.83E-4</v>
      </c>
      <c r="D38" s="27">
        <v>2.7070000000000002E-3</v>
      </c>
      <c r="E38" s="27">
        <v>1.3749999999999999E-3</v>
      </c>
      <c r="F38" s="27">
        <v>1.9550000000000001E-3</v>
      </c>
      <c r="G38" s="27">
        <v>9.7199999999999999E-4</v>
      </c>
      <c r="H38" s="27">
        <v>1.2600000000000001E-3</v>
      </c>
      <c r="I38" s="27">
        <v>1.011E-3</v>
      </c>
      <c r="J38" s="27">
        <v>4.46E-4</v>
      </c>
      <c r="K38" s="27">
        <v>8.3999999999999995E-5</v>
      </c>
      <c r="L38" s="27">
        <v>1.2390000000000001E-3</v>
      </c>
      <c r="M38" s="27">
        <v>2.9500000000000001E-4</v>
      </c>
      <c r="N38" s="27">
        <v>2.5599999999999999E-4</v>
      </c>
      <c r="O38" s="27">
        <v>5.8399999999999999E-4</v>
      </c>
      <c r="P38" s="27">
        <v>1.691E-3</v>
      </c>
      <c r="Q38" s="27">
        <v>8.6200000000000003E-4</v>
      </c>
      <c r="R38" s="27">
        <v>1.1410000000000001E-3</v>
      </c>
      <c r="S38" s="27">
        <v>5.2400000000000005E-4</v>
      </c>
      <c r="T38" s="27">
        <v>5.1099999999999995E-4</v>
      </c>
      <c r="U38" s="27">
        <v>7.1100000000000004E-4</v>
      </c>
      <c r="V38" s="27">
        <v>1.3619999999999999E-3</v>
      </c>
      <c r="W38" s="27">
        <v>2.7799999999999998E-4</v>
      </c>
      <c r="X38" s="27">
        <v>1.4940000000000001E-3</v>
      </c>
      <c r="Y38" s="27">
        <v>3.5599999999999998E-3</v>
      </c>
      <c r="Z38" s="27">
        <v>2.385E-3</v>
      </c>
      <c r="AA38" s="27">
        <v>3.8570000000000002E-3</v>
      </c>
      <c r="AB38" s="27">
        <v>5.5800000000000001E-4</v>
      </c>
      <c r="AC38" s="27">
        <v>2.7590000000000002E-3</v>
      </c>
      <c r="AD38" s="27">
        <v>2.8349999999999998E-3</v>
      </c>
      <c r="AE38" s="27">
        <v>3.1949999999999999E-3</v>
      </c>
      <c r="AF38" s="27">
        <v>2.6619999999999999E-3</v>
      </c>
      <c r="AG38" s="27">
        <v>2.777E-3</v>
      </c>
      <c r="AH38" s="27">
        <v>5.4510000000000001E-3</v>
      </c>
      <c r="AI38" s="27">
        <v>1.8129999999999999E-3</v>
      </c>
      <c r="AJ38" s="27">
        <v>2.2899999999999999E-3</v>
      </c>
      <c r="AK38" s="27">
        <v>1.0003949999999999</v>
      </c>
      <c r="AL38" s="28">
        <v>1.3730000000000001E-3</v>
      </c>
      <c r="AM38" s="4">
        <v>1.0575540000000001</v>
      </c>
      <c r="AN38" s="4">
        <v>0.82982199999999995</v>
      </c>
    </row>
    <row r="39" spans="1:40">
      <c r="A39" s="66">
        <v>69</v>
      </c>
      <c r="B39" s="25" t="s">
        <v>31</v>
      </c>
      <c r="C39" s="12">
        <v>4.2420000000000001E-3</v>
      </c>
      <c r="D39" s="1">
        <v>6.4879999999999998E-3</v>
      </c>
      <c r="E39" s="1">
        <v>6.0350000000000004E-3</v>
      </c>
      <c r="F39" s="1">
        <v>1.3756000000000001E-2</v>
      </c>
      <c r="G39" s="1">
        <v>6.4939999999999998E-3</v>
      </c>
      <c r="H39" s="1">
        <v>4.2709999999999996E-3</v>
      </c>
      <c r="I39" s="1">
        <v>4.6049999999999997E-3</v>
      </c>
      <c r="J39" s="1">
        <v>2.2769999999999999E-3</v>
      </c>
      <c r="K39" s="1">
        <v>3.9800000000000002E-4</v>
      </c>
      <c r="L39" s="1">
        <v>5.9760000000000004E-3</v>
      </c>
      <c r="M39" s="1">
        <v>3.3370000000000001E-3</v>
      </c>
      <c r="N39" s="1">
        <v>3.516E-3</v>
      </c>
      <c r="O39" s="1">
        <v>5.2249999999999996E-3</v>
      </c>
      <c r="P39" s="1">
        <v>5.4260000000000003E-3</v>
      </c>
      <c r="Q39" s="1">
        <v>1.016E-3</v>
      </c>
      <c r="R39" s="1">
        <v>3.836E-3</v>
      </c>
      <c r="S39" s="1">
        <v>2.065E-3</v>
      </c>
      <c r="T39" s="1">
        <v>5.2290000000000001E-3</v>
      </c>
      <c r="U39" s="1">
        <v>3.307E-3</v>
      </c>
      <c r="V39" s="1">
        <v>1.1542999999999999E-2</v>
      </c>
      <c r="W39" s="1">
        <v>3.0040000000000002E-3</v>
      </c>
      <c r="X39" s="1">
        <v>9.6589999999999992E-3</v>
      </c>
      <c r="Y39" s="1">
        <v>1.7513000000000001E-2</v>
      </c>
      <c r="Z39" s="1">
        <v>6.2269999999999999E-3</v>
      </c>
      <c r="AA39" s="1">
        <v>4.9040000000000004E-3</v>
      </c>
      <c r="AB39" s="1">
        <v>1.5690000000000001E-3</v>
      </c>
      <c r="AC39" s="1">
        <v>7.8390000000000005E-3</v>
      </c>
      <c r="AD39" s="1">
        <v>3.6059999999999998E-3</v>
      </c>
      <c r="AE39" s="1">
        <v>1.72E-3</v>
      </c>
      <c r="AF39" s="1">
        <v>8.7430000000000008E-3</v>
      </c>
      <c r="AG39" s="1">
        <v>4.2269999999999999E-3</v>
      </c>
      <c r="AH39" s="1">
        <v>4.6280000000000002E-3</v>
      </c>
      <c r="AI39" s="1">
        <v>4.2199999999999998E-3</v>
      </c>
      <c r="AJ39" s="1">
        <v>3.6900000000000001E-3</v>
      </c>
      <c r="AK39" s="1">
        <v>1.5820000000000001E-3</v>
      </c>
      <c r="AL39" s="2">
        <v>1.00163</v>
      </c>
      <c r="AM39" s="3">
        <v>1.1838029999999999</v>
      </c>
      <c r="AN39" s="3">
        <v>0.92888499999999996</v>
      </c>
    </row>
    <row r="40" spans="1:40">
      <c r="A40" s="38"/>
      <c r="B40" s="29" t="s">
        <v>84</v>
      </c>
      <c r="C40" s="30">
        <v>1.3101879999999999</v>
      </c>
      <c r="D40" s="31">
        <v>1.2881009999999999</v>
      </c>
      <c r="E40" s="31">
        <v>1.2412069999999999</v>
      </c>
      <c r="F40" s="31">
        <v>1.306306</v>
      </c>
      <c r="G40" s="31">
        <v>1.3507690000000001</v>
      </c>
      <c r="H40" s="31">
        <v>1.2131449999999999</v>
      </c>
      <c r="I40" s="31">
        <v>1.329931</v>
      </c>
      <c r="J40" s="31">
        <v>1.355445</v>
      </c>
      <c r="K40" s="31">
        <v>1.056969</v>
      </c>
      <c r="L40" s="31">
        <v>1.252119</v>
      </c>
      <c r="M40" s="31">
        <v>1.7655749999999999</v>
      </c>
      <c r="N40" s="31">
        <v>1.1124270000000001</v>
      </c>
      <c r="O40" s="31">
        <v>1.4998769999999999</v>
      </c>
      <c r="P40" s="31">
        <v>1.2438739999999999</v>
      </c>
      <c r="Q40" s="31">
        <v>1.191832</v>
      </c>
      <c r="R40" s="31">
        <v>1.2313000000000001</v>
      </c>
      <c r="S40" s="31">
        <v>1.1835389999999999</v>
      </c>
      <c r="T40" s="31">
        <v>1.3954260000000001</v>
      </c>
      <c r="U40" s="31">
        <v>1.294621</v>
      </c>
      <c r="V40" s="31">
        <v>1.2778910000000001</v>
      </c>
      <c r="W40" s="31">
        <v>1.208018</v>
      </c>
      <c r="X40" s="31">
        <v>1.3030809999999999</v>
      </c>
      <c r="Y40" s="31">
        <v>1.2327379999999999</v>
      </c>
      <c r="Z40" s="31">
        <v>1.197425</v>
      </c>
      <c r="AA40" s="31">
        <v>1.220777</v>
      </c>
      <c r="AB40" s="31">
        <v>1.1336729999999999</v>
      </c>
      <c r="AC40" s="31">
        <v>1.3144359999999999</v>
      </c>
      <c r="AD40" s="31">
        <v>1.3156540000000001</v>
      </c>
      <c r="AE40" s="31">
        <v>1.18605</v>
      </c>
      <c r="AF40" s="31">
        <v>1.1415900000000001</v>
      </c>
      <c r="AG40" s="31">
        <v>1.2155800000000001</v>
      </c>
      <c r="AH40" s="31">
        <v>1.23058</v>
      </c>
      <c r="AI40" s="31">
        <v>1.200685</v>
      </c>
      <c r="AJ40" s="31">
        <v>1.2696769999999999</v>
      </c>
      <c r="AK40" s="31">
        <v>1.2952520000000001</v>
      </c>
      <c r="AL40" s="32">
        <v>1.5138940000000001</v>
      </c>
      <c r="AM40" s="10"/>
      <c r="AN40" s="24"/>
    </row>
    <row r="41" spans="1:40">
      <c r="A41" s="38"/>
      <c r="B41" s="29" t="s">
        <v>85</v>
      </c>
      <c r="C41" s="30">
        <v>1.028054</v>
      </c>
      <c r="D41" s="31">
        <v>1.010723</v>
      </c>
      <c r="E41" s="31">
        <v>0.97392800000000002</v>
      </c>
      <c r="F41" s="31">
        <v>1.0250079999999999</v>
      </c>
      <c r="G41" s="31">
        <v>1.0598970000000001</v>
      </c>
      <c r="H41" s="31">
        <v>0.95190799999999998</v>
      </c>
      <c r="I41" s="31">
        <v>1.0435460000000001</v>
      </c>
      <c r="J41" s="31">
        <v>1.0635650000000001</v>
      </c>
      <c r="K41" s="31">
        <v>0.82936299999999996</v>
      </c>
      <c r="L41" s="31">
        <v>0.98248999999999997</v>
      </c>
      <c r="M41" s="31">
        <v>1.3853789999999999</v>
      </c>
      <c r="N41" s="31">
        <v>0.87287899999999996</v>
      </c>
      <c r="O41" s="31">
        <v>1.1768959999999999</v>
      </c>
      <c r="P41" s="31">
        <v>0.97602</v>
      </c>
      <c r="Q41" s="31">
        <v>0.93518400000000002</v>
      </c>
      <c r="R41" s="31">
        <v>0.96615399999999996</v>
      </c>
      <c r="S41" s="31">
        <v>0.928678</v>
      </c>
      <c r="T41" s="31">
        <v>1.094937</v>
      </c>
      <c r="U41" s="31">
        <v>1.0158389999999999</v>
      </c>
      <c r="V41" s="31">
        <v>1.002712</v>
      </c>
      <c r="W41" s="31">
        <v>0.94788499999999998</v>
      </c>
      <c r="X41" s="31">
        <v>1.022478</v>
      </c>
      <c r="Y41" s="31">
        <v>0.96728199999999998</v>
      </c>
      <c r="Z41" s="31">
        <v>0.93957400000000002</v>
      </c>
      <c r="AA41" s="31">
        <v>0.957897</v>
      </c>
      <c r="AB41" s="31">
        <v>0.88954999999999995</v>
      </c>
      <c r="AC41" s="31">
        <v>1.0313870000000001</v>
      </c>
      <c r="AD41" s="31">
        <v>1.032343</v>
      </c>
      <c r="AE41" s="31">
        <v>0.93064800000000003</v>
      </c>
      <c r="AF41" s="31">
        <v>0.89576199999999995</v>
      </c>
      <c r="AG41" s="31">
        <v>0.95381899999999997</v>
      </c>
      <c r="AH41" s="31">
        <v>0.96558900000000003</v>
      </c>
      <c r="AI41" s="31">
        <v>0.94213100000000005</v>
      </c>
      <c r="AJ41" s="31">
        <v>0.99626599999999998</v>
      </c>
      <c r="AK41" s="31">
        <v>1.0163340000000001</v>
      </c>
      <c r="AL41" s="32">
        <v>1.187894</v>
      </c>
      <c r="AM41" s="12"/>
      <c r="AN41" s="1"/>
    </row>
    <row r="42" spans="1:40" ht="11.25" customHeight="1"/>
  </sheetData>
  <phoneticPr fontId="4"/>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4"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C4" activePane="bottomRight" state="frozen"/>
      <selection activeCell="S46" sqref="S46"/>
      <selection pane="topRight" activeCell="S46" sqref="S46"/>
      <selection pane="bottomLeft" activeCell="S46" sqref="S46"/>
      <selection pane="bottomRight"/>
    </sheetView>
  </sheetViews>
  <sheetFormatPr defaultColWidth="10.33203125" defaultRowHeight="11.25"/>
  <cols>
    <col min="1" max="1" width="4.6640625" style="15" bestFit="1" customWidth="1"/>
    <col min="2" max="2" width="31.6640625" style="15" bestFit="1" customWidth="1"/>
    <col min="3" max="39" width="10.33203125" style="15" customWidth="1"/>
    <col min="40" max="16384" width="10.33203125" style="15"/>
  </cols>
  <sheetData>
    <row r="1" spans="1:39" ht="21" customHeight="1">
      <c r="A1" s="106" t="s">
        <v>206</v>
      </c>
      <c r="C1" s="15" t="s">
        <v>202</v>
      </c>
    </row>
    <row r="2" spans="1:39">
      <c r="A2" s="16"/>
      <c r="B2" s="17"/>
      <c r="C2" s="228">
        <v>1</v>
      </c>
      <c r="D2" s="229">
        <v>2</v>
      </c>
      <c r="E2" s="229">
        <v>3</v>
      </c>
      <c r="F2" s="229">
        <v>6</v>
      </c>
      <c r="G2" s="229">
        <v>11</v>
      </c>
      <c r="H2" s="229">
        <v>15</v>
      </c>
      <c r="I2" s="229">
        <v>16</v>
      </c>
      <c r="J2" s="229">
        <v>20</v>
      </c>
      <c r="K2" s="229">
        <v>21</v>
      </c>
      <c r="L2" s="229">
        <v>25</v>
      </c>
      <c r="M2" s="229">
        <v>26</v>
      </c>
      <c r="N2" s="229">
        <v>27</v>
      </c>
      <c r="O2" s="229">
        <v>28</v>
      </c>
      <c r="P2" s="229">
        <v>29</v>
      </c>
      <c r="Q2" s="229">
        <v>32</v>
      </c>
      <c r="R2" s="229">
        <v>33</v>
      </c>
      <c r="S2" s="229">
        <v>34</v>
      </c>
      <c r="T2" s="229">
        <v>35</v>
      </c>
      <c r="U2" s="229">
        <v>39</v>
      </c>
      <c r="V2" s="229">
        <v>41</v>
      </c>
      <c r="W2" s="229">
        <v>46</v>
      </c>
      <c r="X2" s="229">
        <v>47</v>
      </c>
      <c r="Y2" s="229">
        <v>48</v>
      </c>
      <c r="Z2" s="229">
        <v>51</v>
      </c>
      <c r="AA2" s="229">
        <v>53</v>
      </c>
      <c r="AB2" s="229">
        <v>55</v>
      </c>
      <c r="AC2" s="229">
        <v>57</v>
      </c>
      <c r="AD2" s="229">
        <v>59</v>
      </c>
      <c r="AE2" s="229">
        <v>61</v>
      </c>
      <c r="AF2" s="229">
        <v>63</v>
      </c>
      <c r="AG2" s="229">
        <v>64</v>
      </c>
      <c r="AH2" s="229">
        <v>65</v>
      </c>
      <c r="AI2" s="229">
        <v>66</v>
      </c>
      <c r="AJ2" s="229">
        <v>67</v>
      </c>
      <c r="AK2" s="229">
        <v>68</v>
      </c>
      <c r="AL2" s="230">
        <v>69</v>
      </c>
      <c r="AM2" s="231">
        <v>70</v>
      </c>
    </row>
    <row r="3" spans="1:39" ht="33.75">
      <c r="A3" s="18"/>
      <c r="B3" s="19"/>
      <c r="C3" s="20" t="s">
        <v>0</v>
      </c>
      <c r="D3" s="21" t="s">
        <v>1</v>
      </c>
      <c r="E3" s="21" t="s">
        <v>2</v>
      </c>
      <c r="F3" s="21" t="s">
        <v>3</v>
      </c>
      <c r="G3" s="21" t="s">
        <v>4</v>
      </c>
      <c r="H3" s="21" t="s">
        <v>5</v>
      </c>
      <c r="I3" s="21" t="s">
        <v>6</v>
      </c>
      <c r="J3" s="21" t="s">
        <v>7</v>
      </c>
      <c r="K3" s="21" t="s">
        <v>67</v>
      </c>
      <c r="L3" s="21" t="s">
        <v>68</v>
      </c>
      <c r="M3" s="21" t="s">
        <v>10</v>
      </c>
      <c r="N3" s="21" t="s">
        <v>11</v>
      </c>
      <c r="O3" s="21" t="s">
        <v>12</v>
      </c>
      <c r="P3" s="21" t="s">
        <v>13</v>
      </c>
      <c r="Q3" s="21" t="s">
        <v>16</v>
      </c>
      <c r="R3" s="21" t="s">
        <v>14</v>
      </c>
      <c r="S3" s="21" t="s">
        <v>69</v>
      </c>
      <c r="T3" s="21" t="s">
        <v>17</v>
      </c>
      <c r="U3" s="21" t="s">
        <v>18</v>
      </c>
      <c r="V3" s="21" t="s">
        <v>19</v>
      </c>
      <c r="W3" s="21" t="s">
        <v>70</v>
      </c>
      <c r="X3" s="21" t="s">
        <v>58</v>
      </c>
      <c r="Y3" s="21" t="s">
        <v>59</v>
      </c>
      <c r="Z3" s="21" t="s">
        <v>21</v>
      </c>
      <c r="AA3" s="21" t="s">
        <v>22</v>
      </c>
      <c r="AB3" s="21" t="s">
        <v>23</v>
      </c>
      <c r="AC3" s="21" t="s">
        <v>66</v>
      </c>
      <c r="AD3" s="21" t="s">
        <v>25</v>
      </c>
      <c r="AE3" s="21" t="s">
        <v>26</v>
      </c>
      <c r="AF3" s="21" t="s">
        <v>27</v>
      </c>
      <c r="AG3" s="21" t="s">
        <v>62</v>
      </c>
      <c r="AH3" s="21" t="s">
        <v>63</v>
      </c>
      <c r="AI3" s="21" t="s">
        <v>71</v>
      </c>
      <c r="AJ3" s="21" t="s">
        <v>72</v>
      </c>
      <c r="AK3" s="21" t="s">
        <v>30</v>
      </c>
      <c r="AL3" s="22" t="s">
        <v>31</v>
      </c>
      <c r="AM3" s="23" t="s">
        <v>73</v>
      </c>
    </row>
    <row r="4" spans="1:39">
      <c r="A4" s="232">
        <v>1</v>
      </c>
      <c r="B4" s="17" t="s">
        <v>0</v>
      </c>
      <c r="C4" s="10">
        <v>0.13359099999999999</v>
      </c>
      <c r="D4" s="24">
        <v>2.1380000000000001E-3</v>
      </c>
      <c r="E4" s="24">
        <v>0</v>
      </c>
      <c r="F4" s="24">
        <v>0</v>
      </c>
      <c r="G4" s="24">
        <v>0.15764400000000001</v>
      </c>
      <c r="H4" s="24">
        <v>8.6929999999999993E-3</v>
      </c>
      <c r="I4" s="24">
        <v>0</v>
      </c>
      <c r="J4" s="24">
        <v>2.63E-4</v>
      </c>
      <c r="K4" s="24">
        <v>0</v>
      </c>
      <c r="L4" s="24">
        <v>1.1E-5</v>
      </c>
      <c r="M4" s="24">
        <v>0</v>
      </c>
      <c r="N4" s="24">
        <v>3.9999999999999998E-6</v>
      </c>
      <c r="O4" s="24">
        <v>0</v>
      </c>
      <c r="P4" s="24">
        <v>0</v>
      </c>
      <c r="Q4" s="24">
        <v>0</v>
      </c>
      <c r="R4" s="24">
        <v>0</v>
      </c>
      <c r="S4" s="24">
        <v>0</v>
      </c>
      <c r="T4" s="24">
        <v>0</v>
      </c>
      <c r="U4" s="24">
        <v>1.9419999999999999E-3</v>
      </c>
      <c r="V4" s="24">
        <v>1.181E-3</v>
      </c>
      <c r="W4" s="24">
        <v>0</v>
      </c>
      <c r="X4" s="24">
        <v>0</v>
      </c>
      <c r="Y4" s="24">
        <v>0</v>
      </c>
      <c r="Z4" s="24">
        <v>1.2999999999999999E-4</v>
      </c>
      <c r="AA4" s="24">
        <v>0</v>
      </c>
      <c r="AB4" s="24">
        <v>1.9999999999999999E-6</v>
      </c>
      <c r="AC4" s="24">
        <v>1.8E-5</v>
      </c>
      <c r="AD4" s="24">
        <v>0</v>
      </c>
      <c r="AE4" s="24">
        <v>3.0000000000000001E-5</v>
      </c>
      <c r="AF4" s="24">
        <v>2.2260000000000001E-3</v>
      </c>
      <c r="AG4" s="24">
        <v>2.343E-3</v>
      </c>
      <c r="AH4" s="24">
        <v>2.0430000000000001E-3</v>
      </c>
      <c r="AI4" s="24">
        <v>1.4E-5</v>
      </c>
      <c r="AJ4" s="24">
        <v>1.5726E-2</v>
      </c>
      <c r="AK4" s="24">
        <v>0</v>
      </c>
      <c r="AL4" s="11">
        <v>0</v>
      </c>
      <c r="AM4" s="13">
        <v>7.064E-3</v>
      </c>
    </row>
    <row r="5" spans="1:39">
      <c r="A5" s="233">
        <v>2</v>
      </c>
      <c r="B5" s="25" t="s">
        <v>1</v>
      </c>
      <c r="C5" s="12">
        <v>1.63E-4</v>
      </c>
      <c r="D5" s="1">
        <v>0.19950899999999999</v>
      </c>
      <c r="E5" s="1">
        <v>3.1399999999999999E-4</v>
      </c>
      <c r="F5" s="1">
        <v>6.7000000000000002E-5</v>
      </c>
      <c r="G5" s="1">
        <v>1.37E-4</v>
      </c>
      <c r="H5" s="1">
        <v>0</v>
      </c>
      <c r="I5" s="1">
        <v>0.12728200000000001</v>
      </c>
      <c r="J5" s="1">
        <v>1.9000000000000001E-5</v>
      </c>
      <c r="K5" s="1">
        <v>0</v>
      </c>
      <c r="L5" s="1">
        <v>0</v>
      </c>
      <c r="M5" s="1">
        <v>0</v>
      </c>
      <c r="N5" s="1">
        <v>0</v>
      </c>
      <c r="O5" s="1">
        <v>0</v>
      </c>
      <c r="P5" s="1">
        <v>0</v>
      </c>
      <c r="Q5" s="1">
        <v>0</v>
      </c>
      <c r="R5" s="1">
        <v>0</v>
      </c>
      <c r="S5" s="1">
        <v>0</v>
      </c>
      <c r="T5" s="1">
        <v>1.9999999999999999E-6</v>
      </c>
      <c r="U5" s="1">
        <v>6.0000000000000002E-5</v>
      </c>
      <c r="V5" s="1">
        <v>3.6000000000000001E-5</v>
      </c>
      <c r="W5" s="1">
        <v>0</v>
      </c>
      <c r="X5" s="1">
        <v>0</v>
      </c>
      <c r="Y5" s="1">
        <v>0</v>
      </c>
      <c r="Z5" s="1">
        <v>0</v>
      </c>
      <c r="AA5" s="1">
        <v>0</v>
      </c>
      <c r="AB5" s="1">
        <v>0</v>
      </c>
      <c r="AC5" s="1">
        <v>0</v>
      </c>
      <c r="AD5" s="1">
        <v>0</v>
      </c>
      <c r="AE5" s="1">
        <v>3.0000000000000001E-6</v>
      </c>
      <c r="AF5" s="1">
        <v>6.2000000000000003E-5</v>
      </c>
      <c r="AG5" s="1">
        <v>6.0999999999999999E-5</v>
      </c>
      <c r="AH5" s="1">
        <v>0</v>
      </c>
      <c r="AI5" s="1">
        <v>0</v>
      </c>
      <c r="AJ5" s="1">
        <v>9.9099999999999991E-4</v>
      </c>
      <c r="AK5" s="1">
        <v>0</v>
      </c>
      <c r="AL5" s="2">
        <v>0</v>
      </c>
      <c r="AM5" s="3">
        <v>1.39E-3</v>
      </c>
    </row>
    <row r="6" spans="1:39">
      <c r="A6" s="233">
        <v>3</v>
      </c>
      <c r="B6" s="25" t="s">
        <v>2</v>
      </c>
      <c r="C6" s="12">
        <v>0</v>
      </c>
      <c r="D6" s="1">
        <v>0</v>
      </c>
      <c r="E6" s="1">
        <v>5.7215000000000002E-2</v>
      </c>
      <c r="F6" s="1">
        <v>0</v>
      </c>
      <c r="G6" s="1">
        <v>5.5905999999999997E-2</v>
      </c>
      <c r="H6" s="1">
        <v>0</v>
      </c>
      <c r="I6" s="1">
        <v>0</v>
      </c>
      <c r="J6" s="1">
        <v>6.9999999999999999E-6</v>
      </c>
      <c r="K6" s="1">
        <v>0</v>
      </c>
      <c r="L6" s="1">
        <v>0</v>
      </c>
      <c r="M6" s="1">
        <v>0</v>
      </c>
      <c r="N6" s="1">
        <v>0</v>
      </c>
      <c r="O6" s="1">
        <v>0</v>
      </c>
      <c r="P6" s="1">
        <v>0</v>
      </c>
      <c r="Q6" s="1">
        <v>0</v>
      </c>
      <c r="R6" s="1">
        <v>0</v>
      </c>
      <c r="S6" s="1">
        <v>0</v>
      </c>
      <c r="T6" s="1">
        <v>0</v>
      </c>
      <c r="U6" s="1">
        <v>2.4600000000000002E-4</v>
      </c>
      <c r="V6" s="1">
        <v>0</v>
      </c>
      <c r="W6" s="1">
        <v>0</v>
      </c>
      <c r="X6" s="1">
        <v>0</v>
      </c>
      <c r="Y6" s="1">
        <v>0</v>
      </c>
      <c r="Z6" s="1">
        <v>0</v>
      </c>
      <c r="AA6" s="1">
        <v>0</v>
      </c>
      <c r="AB6" s="1">
        <v>0</v>
      </c>
      <c r="AC6" s="1">
        <v>1.9999999999999999E-6</v>
      </c>
      <c r="AD6" s="1">
        <v>0</v>
      </c>
      <c r="AE6" s="1">
        <v>5.0000000000000004E-6</v>
      </c>
      <c r="AF6" s="1">
        <v>6.8999999999999997E-5</v>
      </c>
      <c r="AG6" s="1">
        <v>5.6400000000000005E-4</v>
      </c>
      <c r="AH6" s="1">
        <v>0</v>
      </c>
      <c r="AI6" s="1">
        <v>0</v>
      </c>
      <c r="AJ6" s="1">
        <v>3.558E-3</v>
      </c>
      <c r="AK6" s="1">
        <v>0</v>
      </c>
      <c r="AL6" s="2">
        <v>0</v>
      </c>
      <c r="AM6" s="3">
        <v>1.9430000000000001E-3</v>
      </c>
    </row>
    <row r="7" spans="1:39">
      <c r="A7" s="233">
        <v>6</v>
      </c>
      <c r="B7" s="25" t="s">
        <v>3</v>
      </c>
      <c r="C7" s="12">
        <v>0</v>
      </c>
      <c r="D7" s="1">
        <v>1.75E-4</v>
      </c>
      <c r="E7" s="1">
        <v>0</v>
      </c>
      <c r="F7" s="1">
        <v>4.8599999999999997E-3</v>
      </c>
      <c r="G7" s="1">
        <v>2.3599999999999999E-4</v>
      </c>
      <c r="H7" s="1">
        <v>1.05E-4</v>
      </c>
      <c r="I7" s="1">
        <v>3.8739999999999998E-3</v>
      </c>
      <c r="J7" s="1">
        <v>3.8549999999999999E-3</v>
      </c>
      <c r="K7" s="1">
        <v>0.61051200000000005</v>
      </c>
      <c r="L7" s="1">
        <v>0.12563199999999999</v>
      </c>
      <c r="M7" s="1">
        <v>0.1065</v>
      </c>
      <c r="N7" s="1">
        <v>0.51277099999999998</v>
      </c>
      <c r="O7" s="1">
        <v>2.13E-4</v>
      </c>
      <c r="P7" s="1">
        <v>2.9E-5</v>
      </c>
      <c r="Q7" s="1">
        <v>9.3999999999999994E-5</v>
      </c>
      <c r="R7" s="1">
        <v>3.1000000000000001E-5</v>
      </c>
      <c r="S7" s="1">
        <v>1.0000000000000001E-5</v>
      </c>
      <c r="T7" s="1">
        <v>5.8E-5</v>
      </c>
      <c r="U7" s="1">
        <v>1.34E-4</v>
      </c>
      <c r="V7" s="1">
        <v>7.0590000000000002E-3</v>
      </c>
      <c r="W7" s="1">
        <v>0.31211699999999998</v>
      </c>
      <c r="X7" s="1">
        <v>0</v>
      </c>
      <c r="Y7" s="1">
        <v>0</v>
      </c>
      <c r="Z7" s="1">
        <v>1.9999999999999999E-6</v>
      </c>
      <c r="AA7" s="1">
        <v>0</v>
      </c>
      <c r="AB7" s="1">
        <v>0</v>
      </c>
      <c r="AC7" s="1">
        <v>0</v>
      </c>
      <c r="AD7" s="1">
        <v>0</v>
      </c>
      <c r="AE7" s="1">
        <v>7.9999999999999996E-6</v>
      </c>
      <c r="AF7" s="1">
        <v>1.4E-5</v>
      </c>
      <c r="AG7" s="1">
        <v>1.1E-5</v>
      </c>
      <c r="AH7" s="1">
        <v>6.4999999999999994E-5</v>
      </c>
      <c r="AI7" s="1">
        <v>1.0000000000000001E-5</v>
      </c>
      <c r="AJ7" s="1">
        <v>2.4000000000000001E-5</v>
      </c>
      <c r="AK7" s="1">
        <v>0</v>
      </c>
      <c r="AL7" s="2">
        <v>2.2100000000000001E-4</v>
      </c>
      <c r="AM7" s="3">
        <v>8.3028000000000005E-2</v>
      </c>
    </row>
    <row r="8" spans="1:39">
      <c r="A8" s="234">
        <v>11</v>
      </c>
      <c r="B8" s="26" t="s">
        <v>4</v>
      </c>
      <c r="C8" s="14">
        <v>0.122304</v>
      </c>
      <c r="D8" s="27">
        <v>2.7094E-2</v>
      </c>
      <c r="E8" s="27">
        <v>0.14644299999999999</v>
      </c>
      <c r="F8" s="27">
        <v>0</v>
      </c>
      <c r="G8" s="27">
        <v>0.11355700000000001</v>
      </c>
      <c r="H8" s="27">
        <v>6.3199999999999997E-4</v>
      </c>
      <c r="I8" s="27">
        <v>1.2210000000000001E-3</v>
      </c>
      <c r="J8" s="27">
        <v>9.7599999999999998E-4</v>
      </c>
      <c r="K8" s="27">
        <v>3.9999999999999998E-6</v>
      </c>
      <c r="L8" s="27">
        <v>5.2800000000000004E-4</v>
      </c>
      <c r="M8" s="27">
        <v>0</v>
      </c>
      <c r="N8" s="27">
        <v>0</v>
      </c>
      <c r="O8" s="27">
        <v>0</v>
      </c>
      <c r="P8" s="27">
        <v>0</v>
      </c>
      <c r="Q8" s="27">
        <v>0</v>
      </c>
      <c r="R8" s="27">
        <v>0</v>
      </c>
      <c r="S8" s="27">
        <v>0</v>
      </c>
      <c r="T8" s="27">
        <v>0</v>
      </c>
      <c r="U8" s="27">
        <v>8.5099999999999998E-4</v>
      </c>
      <c r="V8" s="27">
        <v>2.5000000000000001E-5</v>
      </c>
      <c r="W8" s="27">
        <v>0</v>
      </c>
      <c r="X8" s="27">
        <v>0</v>
      </c>
      <c r="Y8" s="27">
        <v>0</v>
      </c>
      <c r="Z8" s="27">
        <v>1.4200000000000001E-4</v>
      </c>
      <c r="AA8" s="27">
        <v>0</v>
      </c>
      <c r="AB8" s="27">
        <v>0</v>
      </c>
      <c r="AC8" s="27">
        <v>8.3999999999999995E-5</v>
      </c>
      <c r="AD8" s="27">
        <v>0</v>
      </c>
      <c r="AE8" s="27">
        <v>3.2899999999999997E-4</v>
      </c>
      <c r="AF8" s="27">
        <v>6.1269999999999996E-3</v>
      </c>
      <c r="AG8" s="27">
        <v>8.7919999999999995E-3</v>
      </c>
      <c r="AH8" s="27">
        <v>1.413E-3</v>
      </c>
      <c r="AI8" s="27">
        <v>6.9999999999999999E-6</v>
      </c>
      <c r="AJ8" s="27">
        <v>0.115621</v>
      </c>
      <c r="AK8" s="27">
        <v>0</v>
      </c>
      <c r="AL8" s="28">
        <v>3.0349999999999999E-3</v>
      </c>
      <c r="AM8" s="4">
        <v>1.0416999999999999E-2</v>
      </c>
    </row>
    <row r="9" spans="1:39">
      <c r="A9" s="233">
        <v>15</v>
      </c>
      <c r="B9" s="25" t="s">
        <v>5</v>
      </c>
      <c r="C9" s="12">
        <v>4.0559999999999997E-3</v>
      </c>
      <c r="D9" s="1">
        <v>1.928E-3</v>
      </c>
      <c r="E9" s="1">
        <v>1.5198E-2</v>
      </c>
      <c r="F9" s="1">
        <v>3.2959999999999999E-3</v>
      </c>
      <c r="G9" s="1">
        <v>5.44E-4</v>
      </c>
      <c r="H9" s="1">
        <v>0.24857699999999999</v>
      </c>
      <c r="I9" s="1">
        <v>5.2909999999999997E-3</v>
      </c>
      <c r="J9" s="1">
        <v>3.59E-4</v>
      </c>
      <c r="K9" s="1">
        <v>3.6000000000000001E-5</v>
      </c>
      <c r="L9" s="1">
        <v>1.789E-3</v>
      </c>
      <c r="M9" s="1">
        <v>2.03E-4</v>
      </c>
      <c r="N9" s="1">
        <v>1.94E-4</v>
      </c>
      <c r="O9" s="1">
        <v>1.145E-3</v>
      </c>
      <c r="P9" s="1">
        <v>1.1069999999999999E-3</v>
      </c>
      <c r="Q9" s="1">
        <v>5.5160000000000001E-3</v>
      </c>
      <c r="R9" s="1">
        <v>1.9250000000000001E-3</v>
      </c>
      <c r="S9" s="1">
        <v>1.0120000000000001E-3</v>
      </c>
      <c r="T9" s="1">
        <v>2.4559999999999998E-3</v>
      </c>
      <c r="U9" s="1">
        <v>4.2649999999999997E-3</v>
      </c>
      <c r="V9" s="1">
        <v>2.921E-3</v>
      </c>
      <c r="W9" s="1">
        <v>1.02E-4</v>
      </c>
      <c r="X9" s="1">
        <v>1.0020000000000001E-3</v>
      </c>
      <c r="Y9" s="1">
        <v>1.916E-3</v>
      </c>
      <c r="Z9" s="1">
        <v>4.2519999999999997E-3</v>
      </c>
      <c r="AA9" s="1">
        <v>1.389E-3</v>
      </c>
      <c r="AB9" s="1">
        <v>1.9000000000000001E-5</v>
      </c>
      <c r="AC9" s="1">
        <v>2.7390000000000001E-3</v>
      </c>
      <c r="AD9" s="1">
        <v>6.7299999999999999E-4</v>
      </c>
      <c r="AE9" s="1">
        <v>3.3019999999999998E-3</v>
      </c>
      <c r="AF9" s="1">
        <v>2.6899999999999998E-4</v>
      </c>
      <c r="AG9" s="1">
        <v>3.127E-3</v>
      </c>
      <c r="AH9" s="1">
        <v>2.5822999999999999E-2</v>
      </c>
      <c r="AI9" s="1">
        <v>2.1250000000000002E-3</v>
      </c>
      <c r="AJ9" s="1">
        <v>4.8510000000000003E-3</v>
      </c>
      <c r="AK9" s="1">
        <v>1.9504000000000001E-2</v>
      </c>
      <c r="AL9" s="2">
        <v>4.9700000000000005E-4</v>
      </c>
      <c r="AM9" s="3">
        <v>2.3340000000000001E-3</v>
      </c>
    </row>
    <row r="10" spans="1:39">
      <c r="A10" s="233">
        <v>16</v>
      </c>
      <c r="B10" s="25" t="s">
        <v>6</v>
      </c>
      <c r="C10" s="12">
        <v>2.6148000000000001E-2</v>
      </c>
      <c r="D10" s="1">
        <v>8.6230000000000005E-3</v>
      </c>
      <c r="E10" s="1">
        <v>4.542E-3</v>
      </c>
      <c r="F10" s="1">
        <v>1.7309999999999999E-3</v>
      </c>
      <c r="G10" s="1">
        <v>1.8785E-2</v>
      </c>
      <c r="H10" s="1">
        <v>7.1650000000000004E-3</v>
      </c>
      <c r="I10" s="1">
        <v>0.22275800000000001</v>
      </c>
      <c r="J10" s="1">
        <v>3.483E-3</v>
      </c>
      <c r="K10" s="1">
        <v>2.3E-5</v>
      </c>
      <c r="L10" s="1">
        <v>1.9421999999999998E-2</v>
      </c>
      <c r="M10" s="1">
        <v>1.3899999999999999E-4</v>
      </c>
      <c r="N10" s="1">
        <v>4.8899999999999996E-4</v>
      </c>
      <c r="O10" s="1">
        <v>2.1930000000000001E-3</v>
      </c>
      <c r="P10" s="1">
        <v>3.1840000000000002E-3</v>
      </c>
      <c r="Q10" s="1">
        <v>3.4759999999999999E-3</v>
      </c>
      <c r="R10" s="1">
        <v>6.2319999999999997E-3</v>
      </c>
      <c r="S10" s="1">
        <v>4.9090000000000002E-3</v>
      </c>
      <c r="T10" s="1">
        <v>3.6219999999999998E-3</v>
      </c>
      <c r="U10" s="1">
        <v>1.9786000000000002E-2</v>
      </c>
      <c r="V10" s="1">
        <v>4.3659999999999997E-2</v>
      </c>
      <c r="W10" s="1">
        <v>3.2910000000000001E-3</v>
      </c>
      <c r="X10" s="1">
        <v>3.2230000000000002E-3</v>
      </c>
      <c r="Y10" s="1">
        <v>3.4259999999999998E-3</v>
      </c>
      <c r="Z10" s="1">
        <v>7.9559999999999995E-3</v>
      </c>
      <c r="AA10" s="1">
        <v>4.431E-3</v>
      </c>
      <c r="AB10" s="1">
        <v>4.64E-4</v>
      </c>
      <c r="AC10" s="1">
        <v>2.2399999999999998E-3</v>
      </c>
      <c r="AD10" s="1">
        <v>1.3650000000000001E-2</v>
      </c>
      <c r="AE10" s="1">
        <v>1.2570000000000001E-3</v>
      </c>
      <c r="AF10" s="1">
        <v>4.5620000000000001E-3</v>
      </c>
      <c r="AG10" s="1">
        <v>5.8069999999999997E-3</v>
      </c>
      <c r="AH10" s="1">
        <v>1.8214999999999999E-2</v>
      </c>
      <c r="AI10" s="1">
        <v>4.9100000000000003E-3</v>
      </c>
      <c r="AJ10" s="1">
        <v>5.8310000000000002E-3</v>
      </c>
      <c r="AK10" s="1">
        <v>0.43191200000000002</v>
      </c>
      <c r="AL10" s="2">
        <v>1.1590000000000001E-3</v>
      </c>
      <c r="AM10" s="3">
        <v>8.038E-3</v>
      </c>
    </row>
    <row r="11" spans="1:39">
      <c r="A11" s="233">
        <v>20</v>
      </c>
      <c r="B11" s="25" t="s">
        <v>7</v>
      </c>
      <c r="C11" s="12">
        <v>6.0046000000000002E-2</v>
      </c>
      <c r="D11" s="1">
        <v>3.86E-4</v>
      </c>
      <c r="E11" s="1">
        <v>1.7854999999999999E-2</v>
      </c>
      <c r="F11" s="1">
        <v>2.3668999999999999E-2</v>
      </c>
      <c r="G11" s="1">
        <v>5.7419999999999997E-3</v>
      </c>
      <c r="H11" s="1">
        <v>9.5890000000000003E-2</v>
      </c>
      <c r="I11" s="1">
        <v>2.2037999999999999E-2</v>
      </c>
      <c r="J11" s="1">
        <v>0.41321799999999997</v>
      </c>
      <c r="K11" s="1">
        <v>6.7900000000000002E-4</v>
      </c>
      <c r="L11" s="1">
        <v>1.3731999999999999E-2</v>
      </c>
      <c r="M11" s="1">
        <v>2.6350000000000002E-3</v>
      </c>
      <c r="N11" s="1">
        <v>2.7629999999999998E-3</v>
      </c>
      <c r="O11" s="1">
        <v>9.6259999999999991E-3</v>
      </c>
      <c r="P11" s="1">
        <v>1.1341E-2</v>
      </c>
      <c r="Q11" s="1">
        <v>1.5918999999999999E-2</v>
      </c>
      <c r="R11" s="1">
        <v>8.6459999999999992E-3</v>
      </c>
      <c r="S11" s="1">
        <v>1.5310000000000001E-2</v>
      </c>
      <c r="T11" s="1">
        <v>1.2078E-2</v>
      </c>
      <c r="U11" s="1">
        <v>0.12015099999999999</v>
      </c>
      <c r="V11" s="1">
        <v>5.0239999999999998E-3</v>
      </c>
      <c r="W11" s="1">
        <v>4.55E-4</v>
      </c>
      <c r="X11" s="1">
        <v>9.5879999999999993E-3</v>
      </c>
      <c r="Y11" s="1">
        <v>1.4156E-2</v>
      </c>
      <c r="Z11" s="1">
        <v>1.0000000000000001E-5</v>
      </c>
      <c r="AA11" s="1">
        <v>1.7E-5</v>
      </c>
      <c r="AB11" s="1">
        <v>3.4E-5</v>
      </c>
      <c r="AC11" s="1">
        <v>3.3100000000000002E-4</v>
      </c>
      <c r="AD11" s="1">
        <v>1.237E-3</v>
      </c>
      <c r="AE11" s="1">
        <v>9.0899999999999998E-4</v>
      </c>
      <c r="AF11" s="1">
        <v>2.4359999999999998E-3</v>
      </c>
      <c r="AG11" s="1">
        <v>0.122859</v>
      </c>
      <c r="AH11" s="1">
        <v>2.3909999999999999E-3</v>
      </c>
      <c r="AI11" s="1">
        <v>3.9199999999999999E-3</v>
      </c>
      <c r="AJ11" s="1">
        <v>5.6639999999999998E-3</v>
      </c>
      <c r="AK11" s="1">
        <v>9.3550000000000005E-3</v>
      </c>
      <c r="AL11" s="2">
        <v>7.2300000000000003E-3</v>
      </c>
      <c r="AM11" s="3">
        <v>4.3808E-2</v>
      </c>
    </row>
    <row r="12" spans="1:39">
      <c r="A12" s="233">
        <v>21</v>
      </c>
      <c r="B12" s="25" t="s">
        <v>8</v>
      </c>
      <c r="C12" s="12">
        <v>7.5079999999999999E-3</v>
      </c>
      <c r="D12" s="1">
        <v>1.3249E-2</v>
      </c>
      <c r="E12" s="1">
        <v>3.4334000000000003E-2</v>
      </c>
      <c r="F12" s="1">
        <v>2.1371999999999999E-2</v>
      </c>
      <c r="G12" s="1">
        <v>2.2950000000000002E-3</v>
      </c>
      <c r="H12" s="1">
        <v>3.2669999999999999E-3</v>
      </c>
      <c r="I12" s="1">
        <v>3.7079999999999999E-3</v>
      </c>
      <c r="J12" s="1">
        <v>0.24302799999999999</v>
      </c>
      <c r="K12" s="1">
        <v>5.6415E-2</v>
      </c>
      <c r="L12" s="1">
        <v>2.1751E-2</v>
      </c>
      <c r="M12" s="1">
        <v>4.1300999999999997E-2</v>
      </c>
      <c r="N12" s="1">
        <v>2.6210000000000001E-3</v>
      </c>
      <c r="O12" s="1">
        <v>2.5230000000000001E-3</v>
      </c>
      <c r="P12" s="1">
        <v>6.3900000000000003E-4</v>
      </c>
      <c r="Q12" s="1">
        <v>1.717E-3</v>
      </c>
      <c r="R12" s="1">
        <v>7.3300000000000004E-4</v>
      </c>
      <c r="S12" s="1">
        <v>1.54E-4</v>
      </c>
      <c r="T12" s="1">
        <v>1.116E-3</v>
      </c>
      <c r="U12" s="1">
        <v>2.8159999999999999E-3</v>
      </c>
      <c r="V12" s="1">
        <v>1.5421000000000001E-2</v>
      </c>
      <c r="W12" s="1">
        <v>6.0396999999999999E-2</v>
      </c>
      <c r="X12" s="1">
        <v>1.3272000000000001E-2</v>
      </c>
      <c r="Y12" s="1">
        <v>1.1518E-2</v>
      </c>
      <c r="Z12" s="1">
        <v>1.6260000000000001E-3</v>
      </c>
      <c r="AA12" s="1">
        <v>4.6700000000000002E-4</v>
      </c>
      <c r="AB12" s="1">
        <v>3.59E-4</v>
      </c>
      <c r="AC12" s="1">
        <v>0.101393</v>
      </c>
      <c r="AD12" s="1">
        <v>8.0199999999999998E-4</v>
      </c>
      <c r="AE12" s="1">
        <v>1.0737E-2</v>
      </c>
      <c r="AF12" s="1">
        <v>2.0739999999999999E-3</v>
      </c>
      <c r="AG12" s="1">
        <v>2.2360000000000001E-3</v>
      </c>
      <c r="AH12" s="1">
        <v>3.5000000000000001E-3</v>
      </c>
      <c r="AI12" s="1">
        <v>2.2910000000000001E-3</v>
      </c>
      <c r="AJ12" s="1">
        <v>5.1359999999999999E-3</v>
      </c>
      <c r="AK12" s="1">
        <v>0</v>
      </c>
      <c r="AL12" s="2">
        <v>1.9344E-2</v>
      </c>
      <c r="AM12" s="3">
        <v>3.5140999999999999E-2</v>
      </c>
    </row>
    <row r="13" spans="1:39">
      <c r="A13" s="234">
        <v>25</v>
      </c>
      <c r="B13" s="26" t="s">
        <v>9</v>
      </c>
      <c r="C13" s="14">
        <v>2.4599999999999999E-3</v>
      </c>
      <c r="D13" s="27">
        <v>7.36E-4</v>
      </c>
      <c r="E13" s="27">
        <v>2.4000000000000001E-5</v>
      </c>
      <c r="F13" s="27">
        <v>1.66E-4</v>
      </c>
      <c r="G13" s="27">
        <v>6.7510000000000001E-3</v>
      </c>
      <c r="H13" s="27">
        <v>1.054E-3</v>
      </c>
      <c r="I13" s="27">
        <v>3.0599999999999998E-3</v>
      </c>
      <c r="J13" s="27">
        <v>2.3570000000000002E-3</v>
      </c>
      <c r="K13" s="27">
        <v>9.0000000000000006E-5</v>
      </c>
      <c r="L13" s="27">
        <v>5.9561000000000003E-2</v>
      </c>
      <c r="M13" s="27">
        <v>3.5070000000000001E-3</v>
      </c>
      <c r="N13" s="27">
        <v>8.7000000000000001E-4</v>
      </c>
      <c r="O13" s="27">
        <v>3.493E-3</v>
      </c>
      <c r="P13" s="27">
        <v>1.1358E-2</v>
      </c>
      <c r="Q13" s="27">
        <v>2.3916E-2</v>
      </c>
      <c r="R13" s="27">
        <v>5.8349999999999999E-3</v>
      </c>
      <c r="S13" s="27">
        <v>5.463E-3</v>
      </c>
      <c r="T13" s="27">
        <v>5.5440000000000003E-3</v>
      </c>
      <c r="U13" s="27">
        <v>2.5100000000000001E-3</v>
      </c>
      <c r="V13" s="27">
        <v>5.3172999999999998E-2</v>
      </c>
      <c r="W13" s="27">
        <v>3.6999999999999998E-5</v>
      </c>
      <c r="X13" s="27">
        <v>4.9569999999999996E-3</v>
      </c>
      <c r="Y13" s="27">
        <v>4.9600000000000002E-4</v>
      </c>
      <c r="Z13" s="27">
        <v>2.1000000000000001E-4</v>
      </c>
      <c r="AA13" s="27">
        <v>7.9999999999999996E-6</v>
      </c>
      <c r="AB13" s="27">
        <v>7.2000000000000002E-5</v>
      </c>
      <c r="AC13" s="27">
        <v>7.2000000000000002E-5</v>
      </c>
      <c r="AD13" s="27">
        <v>3.9999999999999998E-6</v>
      </c>
      <c r="AE13" s="27">
        <v>1.7000000000000001E-4</v>
      </c>
      <c r="AF13" s="27">
        <v>1.7440000000000001E-3</v>
      </c>
      <c r="AG13" s="27">
        <v>7.8799999999999996E-4</v>
      </c>
      <c r="AH13" s="27">
        <v>4.7800000000000002E-4</v>
      </c>
      <c r="AI13" s="27">
        <v>6.6600000000000003E-4</v>
      </c>
      <c r="AJ13" s="27">
        <v>1.4090000000000001E-3</v>
      </c>
      <c r="AK13" s="27">
        <v>5.0299999999999997E-3</v>
      </c>
      <c r="AL13" s="28">
        <v>4.7190000000000001E-3</v>
      </c>
      <c r="AM13" s="4">
        <v>5.2950000000000002E-3</v>
      </c>
    </row>
    <row r="14" spans="1:39">
      <c r="A14" s="233">
        <v>26</v>
      </c>
      <c r="B14" s="25" t="s">
        <v>10</v>
      </c>
      <c r="C14" s="12">
        <v>3.4999999999999997E-5</v>
      </c>
      <c r="D14" s="1">
        <v>3.4999999999999997E-5</v>
      </c>
      <c r="E14" s="1">
        <v>4.1100000000000002E-4</v>
      </c>
      <c r="F14" s="1">
        <v>1.165E-3</v>
      </c>
      <c r="G14" s="1">
        <v>0</v>
      </c>
      <c r="H14" s="1">
        <v>3.6900000000000002E-4</v>
      </c>
      <c r="I14" s="1">
        <v>5.5019999999999999E-3</v>
      </c>
      <c r="J14" s="1">
        <v>9.9999999999999995E-7</v>
      </c>
      <c r="K14" s="1">
        <v>0</v>
      </c>
      <c r="L14" s="1">
        <v>6.6179999999999998E-3</v>
      </c>
      <c r="M14" s="1">
        <v>0.50816499999999998</v>
      </c>
      <c r="N14" s="1">
        <v>2.7099999999999997E-4</v>
      </c>
      <c r="O14" s="1">
        <v>0.255774</v>
      </c>
      <c r="P14" s="1">
        <v>4.8131E-2</v>
      </c>
      <c r="Q14" s="1">
        <v>8.3500000000000002E-4</v>
      </c>
      <c r="R14" s="1">
        <v>4.1182000000000003E-2</v>
      </c>
      <c r="S14" s="1">
        <v>1.9737999999999999E-2</v>
      </c>
      <c r="T14" s="1">
        <v>9.0305999999999997E-2</v>
      </c>
      <c r="U14" s="1">
        <v>2.062E-3</v>
      </c>
      <c r="V14" s="1">
        <v>2.3018E-2</v>
      </c>
      <c r="W14" s="1">
        <v>0</v>
      </c>
      <c r="X14" s="1">
        <v>2.6999999999999999E-5</v>
      </c>
      <c r="Y14" s="1">
        <v>0</v>
      </c>
      <c r="Z14" s="1">
        <v>0</v>
      </c>
      <c r="AA14" s="1">
        <v>0</v>
      </c>
      <c r="AB14" s="1">
        <v>0</v>
      </c>
      <c r="AC14" s="1">
        <v>1.0000000000000001E-5</v>
      </c>
      <c r="AD14" s="1">
        <v>0</v>
      </c>
      <c r="AE14" s="1">
        <v>3.0000000000000001E-5</v>
      </c>
      <c r="AF14" s="1">
        <v>0</v>
      </c>
      <c r="AG14" s="1">
        <v>3.0000000000000001E-6</v>
      </c>
      <c r="AH14" s="1">
        <v>0</v>
      </c>
      <c r="AI14" s="1">
        <v>1.18E-4</v>
      </c>
      <c r="AJ14" s="1">
        <v>1.9000000000000001E-5</v>
      </c>
      <c r="AK14" s="1">
        <v>0</v>
      </c>
      <c r="AL14" s="2">
        <v>4.8570000000000002E-3</v>
      </c>
      <c r="AM14" s="3">
        <v>7.6371999999999995E-2</v>
      </c>
    </row>
    <row r="15" spans="1:39">
      <c r="A15" s="233">
        <v>27</v>
      </c>
      <c r="B15" s="25" t="s">
        <v>11</v>
      </c>
      <c r="C15" s="12">
        <v>0</v>
      </c>
      <c r="D15" s="1">
        <v>0</v>
      </c>
      <c r="E15" s="1">
        <v>0</v>
      </c>
      <c r="F15" s="1">
        <v>6.9899999999999997E-4</v>
      </c>
      <c r="G15" s="1">
        <v>1.023E-3</v>
      </c>
      <c r="H15" s="1">
        <v>0</v>
      </c>
      <c r="I15" s="1">
        <v>1.6429999999999999E-3</v>
      </c>
      <c r="J15" s="1">
        <v>1.851E-3</v>
      </c>
      <c r="K15" s="1">
        <v>1.1E-5</v>
      </c>
      <c r="L15" s="1">
        <v>1.0012999999999999E-2</v>
      </c>
      <c r="M15" s="1">
        <v>1.73E-3</v>
      </c>
      <c r="N15" s="1">
        <v>8.2684999999999995E-2</v>
      </c>
      <c r="O15" s="1">
        <v>5.3040999999999998E-2</v>
      </c>
      <c r="P15" s="1">
        <v>2.2815999999999999E-2</v>
      </c>
      <c r="Q15" s="1">
        <v>3.9301000000000003E-2</v>
      </c>
      <c r="R15" s="1">
        <v>4.5672999999999998E-2</v>
      </c>
      <c r="S15" s="1">
        <v>4.5858999999999997E-2</v>
      </c>
      <c r="T15" s="1">
        <v>1.7659000000000001E-2</v>
      </c>
      <c r="U15" s="1">
        <v>2.5769999999999999E-3</v>
      </c>
      <c r="V15" s="1">
        <v>9.4409999999999997E-3</v>
      </c>
      <c r="W15" s="1">
        <v>2.2699999999999999E-4</v>
      </c>
      <c r="X15" s="1">
        <v>2.7099999999999997E-4</v>
      </c>
      <c r="Y15" s="1">
        <v>0</v>
      </c>
      <c r="Z15" s="1">
        <v>1.2E-5</v>
      </c>
      <c r="AA15" s="1">
        <v>0</v>
      </c>
      <c r="AB15" s="1">
        <v>0</v>
      </c>
      <c r="AC15" s="1">
        <v>3.8999999999999999E-5</v>
      </c>
      <c r="AD15" s="1">
        <v>9.1000000000000003E-5</v>
      </c>
      <c r="AE15" s="1">
        <v>2.03E-4</v>
      </c>
      <c r="AF15" s="1">
        <v>1.7E-5</v>
      </c>
      <c r="AG15" s="1">
        <v>1.193E-3</v>
      </c>
      <c r="AH15" s="1">
        <v>2.1699999999999999E-4</v>
      </c>
      <c r="AI15" s="1">
        <v>3.68E-4</v>
      </c>
      <c r="AJ15" s="1">
        <v>3.6600000000000001E-4</v>
      </c>
      <c r="AK15" s="1">
        <v>9.7099999999999997E-4</v>
      </c>
      <c r="AL15" s="2">
        <v>3.8080000000000002E-3</v>
      </c>
      <c r="AM15" s="3">
        <v>8.7119999999999993E-3</v>
      </c>
    </row>
    <row r="16" spans="1:39">
      <c r="A16" s="233">
        <v>28</v>
      </c>
      <c r="B16" s="25" t="s">
        <v>12</v>
      </c>
      <c r="C16" s="12">
        <v>1.3259999999999999E-3</v>
      </c>
      <c r="D16" s="1">
        <v>5.6099999999999998E-4</v>
      </c>
      <c r="E16" s="1">
        <v>1.9810000000000001E-3</v>
      </c>
      <c r="F16" s="1">
        <v>1.3016E-2</v>
      </c>
      <c r="G16" s="1">
        <v>2.0594000000000001E-2</v>
      </c>
      <c r="H16" s="1">
        <v>1.897E-3</v>
      </c>
      <c r="I16" s="1">
        <v>1.1335E-2</v>
      </c>
      <c r="J16" s="1">
        <v>2.5690000000000001E-3</v>
      </c>
      <c r="K16" s="1">
        <v>5.9000000000000003E-4</v>
      </c>
      <c r="L16" s="1">
        <v>7.8790000000000006E-3</v>
      </c>
      <c r="M16" s="1">
        <v>8.7000000000000001E-5</v>
      </c>
      <c r="N16" s="1">
        <v>3.0800000000000001E-4</v>
      </c>
      <c r="O16" s="1">
        <v>5.8941E-2</v>
      </c>
      <c r="P16" s="1">
        <v>2.0952999999999999E-2</v>
      </c>
      <c r="Q16" s="1">
        <v>1.3705E-2</v>
      </c>
      <c r="R16" s="1">
        <v>3.0397E-2</v>
      </c>
      <c r="S16" s="1">
        <v>2.6120999999999998E-2</v>
      </c>
      <c r="T16" s="1">
        <v>1.7101999999999999E-2</v>
      </c>
      <c r="U16" s="1">
        <v>6.4910000000000002E-3</v>
      </c>
      <c r="V16" s="1">
        <v>8.9167999999999997E-2</v>
      </c>
      <c r="W16" s="1">
        <v>3.3E-4</v>
      </c>
      <c r="X16" s="1">
        <v>8.1300000000000003E-4</v>
      </c>
      <c r="Y16" s="1">
        <v>1.5799999999999999E-4</v>
      </c>
      <c r="Z16" s="1">
        <v>2.8089999999999999E-3</v>
      </c>
      <c r="AA16" s="1">
        <v>1.15E-4</v>
      </c>
      <c r="AB16" s="1">
        <v>3.3100000000000002E-4</v>
      </c>
      <c r="AC16" s="1">
        <v>1.614E-3</v>
      </c>
      <c r="AD16" s="1">
        <v>4.7899999999999999E-4</v>
      </c>
      <c r="AE16" s="1">
        <v>4.4169999999999999E-3</v>
      </c>
      <c r="AF16" s="1">
        <v>1.4100000000000001E-4</v>
      </c>
      <c r="AG16" s="1">
        <v>3.3399999999999999E-4</v>
      </c>
      <c r="AH16" s="1">
        <v>2.4559999999999998E-3</v>
      </c>
      <c r="AI16" s="1">
        <v>1.1249999999999999E-3</v>
      </c>
      <c r="AJ16" s="1">
        <v>2.0820000000000001E-3</v>
      </c>
      <c r="AK16" s="1">
        <v>3.5300000000000002E-4</v>
      </c>
      <c r="AL16" s="2">
        <v>5.7949999999999998E-3</v>
      </c>
      <c r="AM16" s="3">
        <v>8.3149999999999995E-3</v>
      </c>
    </row>
    <row r="17" spans="1:39">
      <c r="A17" s="233">
        <v>29</v>
      </c>
      <c r="B17" s="25" t="s">
        <v>13</v>
      </c>
      <c r="C17" s="12">
        <v>2.8400000000000002E-4</v>
      </c>
      <c r="D17" s="1">
        <v>3.5100000000000002E-4</v>
      </c>
      <c r="E17" s="1">
        <v>2.4000000000000001E-5</v>
      </c>
      <c r="F17" s="1">
        <v>2.663E-3</v>
      </c>
      <c r="G17" s="1">
        <v>0</v>
      </c>
      <c r="H17" s="1">
        <v>0</v>
      </c>
      <c r="I17" s="1">
        <v>1.99E-3</v>
      </c>
      <c r="J17" s="1">
        <v>5.0000000000000004E-6</v>
      </c>
      <c r="K17" s="1">
        <v>1.1E-5</v>
      </c>
      <c r="L17" s="1">
        <v>4.4409999999999996E-3</v>
      </c>
      <c r="M17" s="1">
        <v>1.7E-5</v>
      </c>
      <c r="N17" s="1">
        <v>6.0000000000000002E-6</v>
      </c>
      <c r="O17" s="1">
        <v>2.4450000000000001E-3</v>
      </c>
      <c r="P17" s="1">
        <v>0.18528</v>
      </c>
      <c r="Q17" s="1">
        <v>5.9239999999999996E-3</v>
      </c>
      <c r="R17" s="1">
        <v>1.1334E-2</v>
      </c>
      <c r="S17" s="1">
        <v>1.0266000000000001E-2</v>
      </c>
      <c r="T17" s="1">
        <v>1.4389000000000001E-2</v>
      </c>
      <c r="U17" s="1">
        <v>1.867E-3</v>
      </c>
      <c r="V17" s="1">
        <v>6.679E-3</v>
      </c>
      <c r="W17" s="1">
        <v>0</v>
      </c>
      <c r="X17" s="1">
        <v>1.2215E-2</v>
      </c>
      <c r="Y17" s="1">
        <v>2.3E-5</v>
      </c>
      <c r="Z17" s="1">
        <v>1.029E-3</v>
      </c>
      <c r="AA17" s="1">
        <v>7.9999999999999996E-6</v>
      </c>
      <c r="AB17" s="1">
        <v>0</v>
      </c>
      <c r="AC17" s="1">
        <v>1.4200000000000001E-4</v>
      </c>
      <c r="AD17" s="1">
        <v>7.7999999999999999E-5</v>
      </c>
      <c r="AE17" s="1">
        <v>3.5490000000000001E-3</v>
      </c>
      <c r="AF17" s="1">
        <v>0</v>
      </c>
      <c r="AG17" s="1">
        <v>1.0146000000000001E-2</v>
      </c>
      <c r="AH17" s="1">
        <v>0</v>
      </c>
      <c r="AI17" s="1">
        <v>2.1724E-2</v>
      </c>
      <c r="AJ17" s="1">
        <v>9.6199999999999996E-4</v>
      </c>
      <c r="AK17" s="1">
        <v>2.4711E-2</v>
      </c>
      <c r="AL17" s="2">
        <v>0</v>
      </c>
      <c r="AM17" s="3">
        <v>7.4159999999999998E-3</v>
      </c>
    </row>
    <row r="18" spans="1:39">
      <c r="A18" s="234">
        <v>32</v>
      </c>
      <c r="B18" s="26" t="s">
        <v>16</v>
      </c>
      <c r="C18" s="14">
        <v>0</v>
      </c>
      <c r="D18" s="27">
        <v>0</v>
      </c>
      <c r="E18" s="27">
        <v>0</v>
      </c>
      <c r="F18" s="27">
        <v>6.7000000000000002E-5</v>
      </c>
      <c r="G18" s="27">
        <v>0</v>
      </c>
      <c r="H18" s="27">
        <v>0</v>
      </c>
      <c r="I18" s="27">
        <v>0</v>
      </c>
      <c r="J18" s="27">
        <v>9.9999999999999995E-7</v>
      </c>
      <c r="K18" s="27">
        <v>0</v>
      </c>
      <c r="L18" s="27">
        <v>0</v>
      </c>
      <c r="M18" s="27">
        <v>9.9999999999999995E-7</v>
      </c>
      <c r="N18" s="27">
        <v>4.3000000000000002E-5</v>
      </c>
      <c r="O18" s="27">
        <v>1.106E-3</v>
      </c>
      <c r="P18" s="27">
        <v>7.9861000000000001E-2</v>
      </c>
      <c r="Q18" s="27">
        <v>0.24296100000000001</v>
      </c>
      <c r="R18" s="27">
        <v>0.13209899999999999</v>
      </c>
      <c r="S18" s="27">
        <v>0.27553899999999998</v>
      </c>
      <c r="T18" s="27">
        <v>6.9930000000000001E-3</v>
      </c>
      <c r="U18" s="27">
        <v>1.27E-4</v>
      </c>
      <c r="V18" s="27">
        <v>2.9E-4</v>
      </c>
      <c r="W18" s="27">
        <v>6.0000000000000002E-6</v>
      </c>
      <c r="X18" s="27">
        <v>2.6999999999999999E-5</v>
      </c>
      <c r="Y18" s="27">
        <v>0</v>
      </c>
      <c r="Z18" s="27">
        <v>2.5999999999999998E-5</v>
      </c>
      <c r="AA18" s="27">
        <v>4.1999999999999998E-5</v>
      </c>
      <c r="AB18" s="27">
        <v>0</v>
      </c>
      <c r="AC18" s="27">
        <v>1.9999999999999999E-6</v>
      </c>
      <c r="AD18" s="27">
        <v>8.3600000000000005E-4</v>
      </c>
      <c r="AE18" s="27">
        <v>2.215E-3</v>
      </c>
      <c r="AF18" s="27">
        <v>4.17E-4</v>
      </c>
      <c r="AG18" s="27">
        <v>5.0000000000000004E-6</v>
      </c>
      <c r="AH18" s="27">
        <v>0</v>
      </c>
      <c r="AI18" s="27">
        <v>1.0729000000000001E-2</v>
      </c>
      <c r="AJ18" s="27">
        <v>5.0000000000000004E-6</v>
      </c>
      <c r="AK18" s="27">
        <v>3.6006999999999997E-2</v>
      </c>
      <c r="AL18" s="28">
        <v>0</v>
      </c>
      <c r="AM18" s="4">
        <v>1.3415E-2</v>
      </c>
    </row>
    <row r="19" spans="1:39">
      <c r="A19" s="233">
        <v>33</v>
      </c>
      <c r="B19" s="25" t="s">
        <v>14</v>
      </c>
      <c r="C19" s="12">
        <v>3.4999999999999997E-5</v>
      </c>
      <c r="D19" s="1">
        <v>0</v>
      </c>
      <c r="E19" s="1">
        <v>8.2100000000000001E-4</v>
      </c>
      <c r="F19" s="1">
        <v>1.065E-3</v>
      </c>
      <c r="G19" s="1">
        <v>0</v>
      </c>
      <c r="H19" s="1">
        <v>0</v>
      </c>
      <c r="I19" s="1">
        <v>1.8100000000000001E-4</v>
      </c>
      <c r="J19" s="1">
        <v>0</v>
      </c>
      <c r="K19" s="1">
        <v>0</v>
      </c>
      <c r="L19" s="1">
        <v>5.3999999999999998E-5</v>
      </c>
      <c r="M19" s="1">
        <v>0</v>
      </c>
      <c r="N19" s="1">
        <v>3.9999999999999998E-6</v>
      </c>
      <c r="O19" s="1">
        <v>5.0500000000000002E-4</v>
      </c>
      <c r="P19" s="1">
        <v>1.9962000000000001E-2</v>
      </c>
      <c r="Q19" s="1">
        <v>2.0361000000000001E-2</v>
      </c>
      <c r="R19" s="1">
        <v>0.12876899999999999</v>
      </c>
      <c r="S19" s="1">
        <v>1.9872999999999998E-2</v>
      </c>
      <c r="T19" s="1">
        <v>2.5731E-2</v>
      </c>
      <c r="U19" s="1">
        <v>7.4999999999999993E-5</v>
      </c>
      <c r="V19" s="1">
        <v>7.8790000000000006E-3</v>
      </c>
      <c r="W19" s="1">
        <v>3.0000000000000001E-6</v>
      </c>
      <c r="X19" s="1">
        <v>2.1699999999999999E-4</v>
      </c>
      <c r="Y19" s="1">
        <v>0</v>
      </c>
      <c r="Z19" s="1">
        <v>2.13E-4</v>
      </c>
      <c r="AA19" s="1">
        <v>3.9999999999999998E-6</v>
      </c>
      <c r="AB19" s="1">
        <v>1.1E-5</v>
      </c>
      <c r="AC19" s="1">
        <v>1.8900000000000001E-4</v>
      </c>
      <c r="AD19" s="1">
        <v>1.25E-4</v>
      </c>
      <c r="AE19" s="1">
        <v>1.843E-3</v>
      </c>
      <c r="AF19" s="1">
        <v>6.0300000000000002E-4</v>
      </c>
      <c r="AG19" s="1">
        <v>6.8999999999999997E-5</v>
      </c>
      <c r="AH19" s="1">
        <v>0</v>
      </c>
      <c r="AI19" s="1">
        <v>6.1399999999999996E-3</v>
      </c>
      <c r="AJ19" s="1">
        <v>1.8000000000000001E-4</v>
      </c>
      <c r="AK19" s="1">
        <v>0</v>
      </c>
      <c r="AL19" s="2">
        <v>1.1590000000000001E-3</v>
      </c>
      <c r="AM19" s="3">
        <v>3.8089999999999999E-3</v>
      </c>
    </row>
    <row r="20" spans="1:39">
      <c r="A20" s="233">
        <v>34</v>
      </c>
      <c r="B20" s="25" t="s">
        <v>15</v>
      </c>
      <c r="C20" s="12">
        <v>0</v>
      </c>
      <c r="D20" s="1">
        <v>1.75E-4</v>
      </c>
      <c r="E20" s="1">
        <v>2.4000000000000001E-5</v>
      </c>
      <c r="F20" s="1">
        <v>0</v>
      </c>
      <c r="G20" s="1">
        <v>4.1E-5</v>
      </c>
      <c r="H20" s="1">
        <v>0</v>
      </c>
      <c r="I20" s="1">
        <v>0</v>
      </c>
      <c r="J20" s="1">
        <v>1.2E-5</v>
      </c>
      <c r="K20" s="1">
        <v>1.9999999999999999E-6</v>
      </c>
      <c r="L20" s="1">
        <v>1.1E-5</v>
      </c>
      <c r="M20" s="1">
        <v>0</v>
      </c>
      <c r="N20" s="1">
        <v>0</v>
      </c>
      <c r="O20" s="1">
        <v>5.8E-5</v>
      </c>
      <c r="P20" s="1">
        <v>7.4399999999999998E-4</v>
      </c>
      <c r="Q20" s="1">
        <v>1.22E-4</v>
      </c>
      <c r="R20" s="1">
        <v>3.1000000000000001E-5</v>
      </c>
      <c r="S20" s="1">
        <v>3.2264000000000001E-2</v>
      </c>
      <c r="T20" s="1">
        <v>9.129E-3</v>
      </c>
      <c r="U20" s="1">
        <v>1.5E-5</v>
      </c>
      <c r="V20" s="1">
        <v>1.6360000000000001E-3</v>
      </c>
      <c r="W20" s="1">
        <v>1.4E-5</v>
      </c>
      <c r="X20" s="1">
        <v>0</v>
      </c>
      <c r="Y20" s="1">
        <v>2.3E-5</v>
      </c>
      <c r="Z20" s="1">
        <v>3.0699999999999998E-4</v>
      </c>
      <c r="AA20" s="1">
        <v>1.36E-4</v>
      </c>
      <c r="AB20" s="1">
        <v>5.7000000000000003E-5</v>
      </c>
      <c r="AC20" s="1">
        <v>9.7E-5</v>
      </c>
      <c r="AD20" s="1">
        <v>1.6799999999999999E-4</v>
      </c>
      <c r="AE20" s="1">
        <v>1.681E-3</v>
      </c>
      <c r="AF20" s="1">
        <v>4.5000000000000003E-5</v>
      </c>
      <c r="AG20" s="1">
        <v>2.9E-5</v>
      </c>
      <c r="AH20" s="1">
        <v>8.7000000000000001E-5</v>
      </c>
      <c r="AI20" s="1">
        <v>1.456E-3</v>
      </c>
      <c r="AJ20" s="1">
        <v>1.4300000000000001E-4</v>
      </c>
      <c r="AK20" s="1">
        <v>0</v>
      </c>
      <c r="AL20" s="2">
        <v>0</v>
      </c>
      <c r="AM20" s="3">
        <v>1.4009999999999999E-3</v>
      </c>
    </row>
    <row r="21" spans="1:39">
      <c r="A21" s="233">
        <v>35</v>
      </c>
      <c r="B21" s="25" t="s">
        <v>17</v>
      </c>
      <c r="C21" s="12">
        <v>0</v>
      </c>
      <c r="D21" s="1">
        <v>0</v>
      </c>
      <c r="E21" s="1">
        <v>3.5711E-2</v>
      </c>
      <c r="F21" s="1">
        <v>0</v>
      </c>
      <c r="G21" s="1">
        <v>0</v>
      </c>
      <c r="H21" s="1">
        <v>0</v>
      </c>
      <c r="I21" s="1">
        <v>0</v>
      </c>
      <c r="J21" s="1">
        <v>0</v>
      </c>
      <c r="K21" s="1">
        <v>0</v>
      </c>
      <c r="L21" s="1">
        <v>0</v>
      </c>
      <c r="M21" s="1">
        <v>0</v>
      </c>
      <c r="N21" s="1">
        <v>0</v>
      </c>
      <c r="O21" s="1">
        <v>0</v>
      </c>
      <c r="P21" s="1">
        <v>7.9999999999999996E-6</v>
      </c>
      <c r="Q21" s="1">
        <v>0</v>
      </c>
      <c r="R21" s="1">
        <v>0</v>
      </c>
      <c r="S21" s="1">
        <v>0</v>
      </c>
      <c r="T21" s="1">
        <v>0.41626200000000002</v>
      </c>
      <c r="U21" s="1">
        <v>0</v>
      </c>
      <c r="V21" s="1">
        <v>0</v>
      </c>
      <c r="W21" s="1">
        <v>0</v>
      </c>
      <c r="X21" s="1">
        <v>0</v>
      </c>
      <c r="Y21" s="1">
        <v>0</v>
      </c>
      <c r="Z21" s="1">
        <v>0</v>
      </c>
      <c r="AA21" s="1">
        <v>0</v>
      </c>
      <c r="AB21" s="1">
        <v>0</v>
      </c>
      <c r="AC21" s="1">
        <v>1.2642E-2</v>
      </c>
      <c r="AD21" s="1">
        <v>0</v>
      </c>
      <c r="AE21" s="1">
        <v>5.4359999999999999E-3</v>
      </c>
      <c r="AF21" s="1">
        <v>7.6000000000000004E-5</v>
      </c>
      <c r="AG21" s="1">
        <v>0</v>
      </c>
      <c r="AH21" s="1">
        <v>0</v>
      </c>
      <c r="AI21" s="1">
        <v>2.5551999999999998E-2</v>
      </c>
      <c r="AJ21" s="1">
        <v>1.2999999999999999E-5</v>
      </c>
      <c r="AK21" s="1">
        <v>0</v>
      </c>
      <c r="AL21" s="2">
        <v>0</v>
      </c>
      <c r="AM21" s="3">
        <v>2.5918E-2</v>
      </c>
    </row>
    <row r="22" spans="1:39">
      <c r="A22" s="233">
        <v>39</v>
      </c>
      <c r="B22" s="25" t="s">
        <v>18</v>
      </c>
      <c r="C22" s="12">
        <v>9.2949999999999994E-3</v>
      </c>
      <c r="D22" s="1">
        <v>2.0084000000000001E-2</v>
      </c>
      <c r="E22" s="1">
        <v>1.8193999999999998E-2</v>
      </c>
      <c r="F22" s="1">
        <v>8.6549999999999995E-3</v>
      </c>
      <c r="G22" s="1">
        <v>2.6195E-2</v>
      </c>
      <c r="H22" s="1">
        <v>2.8924999999999999E-2</v>
      </c>
      <c r="I22" s="1">
        <v>3.7789999999999997E-2</v>
      </c>
      <c r="J22" s="1">
        <v>6.5599999999999999E-3</v>
      </c>
      <c r="K22" s="1">
        <v>3.078E-3</v>
      </c>
      <c r="L22" s="1">
        <v>1.6534E-2</v>
      </c>
      <c r="M22" s="1">
        <v>1.0558E-2</v>
      </c>
      <c r="N22" s="1">
        <v>1.9632E-2</v>
      </c>
      <c r="O22" s="1">
        <v>5.6860000000000001E-3</v>
      </c>
      <c r="P22" s="1">
        <v>4.4549999999999999E-2</v>
      </c>
      <c r="Q22" s="1">
        <v>3.5614E-2</v>
      </c>
      <c r="R22" s="1">
        <v>5.7036999999999997E-2</v>
      </c>
      <c r="S22" s="1">
        <v>4.6484999999999999E-2</v>
      </c>
      <c r="T22" s="1">
        <v>3.3216000000000002E-2</v>
      </c>
      <c r="U22" s="1">
        <v>0.15914</v>
      </c>
      <c r="V22" s="1">
        <v>1.6419E-2</v>
      </c>
      <c r="W22" s="1">
        <v>9.3849999999999992E-3</v>
      </c>
      <c r="X22" s="1">
        <v>4.5557E-2</v>
      </c>
      <c r="Y22" s="1">
        <v>1.7513999999999998E-2</v>
      </c>
      <c r="Z22" s="1">
        <v>1.1762E-2</v>
      </c>
      <c r="AA22" s="1">
        <v>1.8974999999999999E-2</v>
      </c>
      <c r="AB22" s="1">
        <v>6.7599999999999995E-4</v>
      </c>
      <c r="AC22" s="1">
        <v>5.0499999999999998E-3</v>
      </c>
      <c r="AD22" s="1">
        <v>2.0737999999999999E-2</v>
      </c>
      <c r="AE22" s="1">
        <v>1.0753E-2</v>
      </c>
      <c r="AF22" s="1">
        <v>1.225E-2</v>
      </c>
      <c r="AG22" s="1">
        <v>6.7130000000000002E-3</v>
      </c>
      <c r="AH22" s="1">
        <v>5.4948999999999998E-2</v>
      </c>
      <c r="AI22" s="1">
        <v>1.8511E-2</v>
      </c>
      <c r="AJ22" s="1">
        <v>9.5099999999999994E-3</v>
      </c>
      <c r="AK22" s="1">
        <v>0.19406899999999999</v>
      </c>
      <c r="AL22" s="2">
        <v>5.6290000000000003E-3</v>
      </c>
      <c r="AM22" s="3">
        <v>1.6778999999999999E-2</v>
      </c>
    </row>
    <row r="23" spans="1:39">
      <c r="A23" s="234">
        <v>41</v>
      </c>
      <c r="B23" s="26" t="s">
        <v>19</v>
      </c>
      <c r="C23" s="14">
        <v>2.8500000000000001E-3</v>
      </c>
      <c r="D23" s="27">
        <v>1.472E-3</v>
      </c>
      <c r="E23" s="27">
        <v>1.377E-3</v>
      </c>
      <c r="F23" s="27">
        <v>2.3640000000000002E-3</v>
      </c>
      <c r="G23" s="27">
        <v>5.13E-4</v>
      </c>
      <c r="H23" s="27">
        <v>1.949E-3</v>
      </c>
      <c r="I23" s="27">
        <v>3.7230000000000002E-3</v>
      </c>
      <c r="J23" s="27">
        <v>2.5959999999999998E-3</v>
      </c>
      <c r="K23" s="27">
        <v>3.6499999999999998E-4</v>
      </c>
      <c r="L23" s="27">
        <v>5.9500000000000004E-3</v>
      </c>
      <c r="M23" s="27">
        <v>3.3500000000000001E-3</v>
      </c>
      <c r="N23" s="27">
        <v>2.8649999999999999E-3</v>
      </c>
      <c r="O23" s="27">
        <v>3.4350000000000001E-3</v>
      </c>
      <c r="P23" s="27">
        <v>1.0859999999999999E-3</v>
      </c>
      <c r="Q23" s="27">
        <v>1.4400000000000001E-3</v>
      </c>
      <c r="R23" s="27">
        <v>1.5889999999999999E-3</v>
      </c>
      <c r="S23" s="27">
        <v>3.2299999999999999E-4</v>
      </c>
      <c r="T23" s="27">
        <v>5.5199999999999997E-4</v>
      </c>
      <c r="U23" s="27">
        <v>2.2030000000000001E-3</v>
      </c>
      <c r="V23" s="27">
        <v>5.8299999999999997E-4</v>
      </c>
      <c r="W23" s="27">
        <v>1.2945999999999999E-2</v>
      </c>
      <c r="X23" s="27">
        <v>3.1553999999999999E-2</v>
      </c>
      <c r="Y23" s="27">
        <v>2.8400000000000001E-3</v>
      </c>
      <c r="Z23" s="27">
        <v>2.9480000000000001E-3</v>
      </c>
      <c r="AA23" s="27">
        <v>2.6679999999999998E-3</v>
      </c>
      <c r="AB23" s="27">
        <v>9.3449999999999991E-3</v>
      </c>
      <c r="AC23" s="27">
        <v>5.0670000000000003E-3</v>
      </c>
      <c r="AD23" s="27">
        <v>4.3499999999999997E-3</v>
      </c>
      <c r="AE23" s="27">
        <v>8.1659999999999996E-3</v>
      </c>
      <c r="AF23" s="27">
        <v>4.8069999999999996E-3</v>
      </c>
      <c r="AG23" s="27">
        <v>2.3189999999999999E-3</v>
      </c>
      <c r="AH23" s="27">
        <v>1.717E-3</v>
      </c>
      <c r="AI23" s="27">
        <v>1.271E-3</v>
      </c>
      <c r="AJ23" s="27">
        <v>2.1280000000000001E-3</v>
      </c>
      <c r="AK23" s="27">
        <v>0</v>
      </c>
      <c r="AL23" s="28">
        <v>0</v>
      </c>
      <c r="AM23" s="4">
        <v>3.3760000000000001E-3</v>
      </c>
    </row>
    <row r="24" spans="1:39">
      <c r="A24" s="233">
        <v>46</v>
      </c>
      <c r="B24" s="25" t="s">
        <v>20</v>
      </c>
      <c r="C24" s="12">
        <v>9.8549999999999992E-3</v>
      </c>
      <c r="D24" s="1">
        <v>7.4660000000000004E-3</v>
      </c>
      <c r="E24" s="1">
        <v>8.1419999999999999E-3</v>
      </c>
      <c r="F24" s="1">
        <v>4.3576999999999998E-2</v>
      </c>
      <c r="G24" s="1">
        <v>1.1244000000000001E-2</v>
      </c>
      <c r="H24" s="1">
        <v>2.6922999999999999E-2</v>
      </c>
      <c r="I24" s="1">
        <v>5.9811999999999997E-2</v>
      </c>
      <c r="J24" s="1">
        <v>2.7002999999999999E-2</v>
      </c>
      <c r="K24" s="1">
        <v>7.5319999999999996E-3</v>
      </c>
      <c r="L24" s="1">
        <v>8.8770000000000002E-2</v>
      </c>
      <c r="M24" s="1">
        <v>2.4882999999999999E-2</v>
      </c>
      <c r="N24" s="1">
        <v>3.4916000000000003E-2</v>
      </c>
      <c r="O24" s="1">
        <v>2.0805000000000001E-2</v>
      </c>
      <c r="P24" s="1">
        <v>1.3705999999999999E-2</v>
      </c>
      <c r="Q24" s="1">
        <v>3.4473999999999998E-2</v>
      </c>
      <c r="R24" s="1">
        <v>8.4620000000000008E-3</v>
      </c>
      <c r="S24" s="1">
        <v>6.1760000000000001E-3</v>
      </c>
      <c r="T24" s="1">
        <v>1.2037000000000001E-2</v>
      </c>
      <c r="U24" s="1">
        <v>2.9152999999999998E-2</v>
      </c>
      <c r="V24" s="1">
        <v>3.1610000000000002E-3</v>
      </c>
      <c r="W24" s="1">
        <v>8.8136000000000006E-2</v>
      </c>
      <c r="X24" s="1">
        <v>4.8049000000000001E-2</v>
      </c>
      <c r="Y24" s="1">
        <v>7.3799000000000003E-2</v>
      </c>
      <c r="Z24" s="1">
        <v>2.4230000000000002E-2</v>
      </c>
      <c r="AA24" s="1">
        <v>5.4929999999999996E-3</v>
      </c>
      <c r="AB24" s="1">
        <v>3.3400000000000001E-3</v>
      </c>
      <c r="AC24" s="1">
        <v>8.8210000000000007E-3</v>
      </c>
      <c r="AD24" s="1">
        <v>7.3850000000000001E-3</v>
      </c>
      <c r="AE24" s="1">
        <v>1.2005E-2</v>
      </c>
      <c r="AF24" s="1">
        <v>2.5423999999999999E-2</v>
      </c>
      <c r="AG24" s="1">
        <v>1.3268E-2</v>
      </c>
      <c r="AH24" s="1">
        <v>4.6080000000000001E-3</v>
      </c>
      <c r="AI24" s="1">
        <v>5.744E-3</v>
      </c>
      <c r="AJ24" s="1">
        <v>4.0717000000000003E-2</v>
      </c>
      <c r="AK24" s="1">
        <v>0</v>
      </c>
      <c r="AL24" s="2">
        <v>4.5259999999999996E-3</v>
      </c>
      <c r="AM24" s="3">
        <v>2.0851000000000001E-2</v>
      </c>
    </row>
    <row r="25" spans="1:39">
      <c r="A25" s="233">
        <v>47</v>
      </c>
      <c r="B25" s="25" t="s">
        <v>58</v>
      </c>
      <c r="C25" s="12">
        <v>6.38E-4</v>
      </c>
      <c r="D25" s="1">
        <v>2.1000000000000001E-4</v>
      </c>
      <c r="E25" s="1">
        <v>2.6600000000000001E-4</v>
      </c>
      <c r="F25" s="1">
        <v>2.63E-3</v>
      </c>
      <c r="G25" s="1">
        <v>1.9629999999999999E-3</v>
      </c>
      <c r="H25" s="1">
        <v>7.9000000000000001E-4</v>
      </c>
      <c r="I25" s="1">
        <v>3.0300000000000001E-3</v>
      </c>
      <c r="J25" s="1">
        <v>1.573E-3</v>
      </c>
      <c r="K25" s="1">
        <v>4.64E-4</v>
      </c>
      <c r="L25" s="1">
        <v>9.1600000000000004E-4</v>
      </c>
      <c r="M25" s="1">
        <v>5.5199999999999997E-4</v>
      </c>
      <c r="N25" s="1">
        <v>5.9500000000000004E-4</v>
      </c>
      <c r="O25" s="1">
        <v>6.2100000000000002E-4</v>
      </c>
      <c r="P25" s="1">
        <v>4.8099999999999998E-4</v>
      </c>
      <c r="Q25" s="1">
        <v>1.0510000000000001E-3</v>
      </c>
      <c r="R25" s="1">
        <v>5.8E-4</v>
      </c>
      <c r="S25" s="1">
        <v>1.35E-4</v>
      </c>
      <c r="T25" s="1">
        <v>3.7399999999999998E-4</v>
      </c>
      <c r="U25" s="1">
        <v>1.1050000000000001E-3</v>
      </c>
      <c r="V25" s="1">
        <v>7.1599999999999995E-4</v>
      </c>
      <c r="W25" s="1">
        <v>5.1699999999999999E-4</v>
      </c>
      <c r="X25" s="1">
        <v>2.7899999999999999E-3</v>
      </c>
      <c r="Y25" s="1">
        <v>9.0390000000000002E-3</v>
      </c>
      <c r="Z25" s="1">
        <v>2.4109999999999999E-3</v>
      </c>
      <c r="AA25" s="1">
        <v>1.232E-3</v>
      </c>
      <c r="AB25" s="1">
        <v>2.9999999999999997E-4</v>
      </c>
      <c r="AC25" s="1">
        <v>2.6050000000000001E-3</v>
      </c>
      <c r="AD25" s="1">
        <v>3.1779999999999998E-3</v>
      </c>
      <c r="AE25" s="1">
        <v>3.9919999999999999E-3</v>
      </c>
      <c r="AF25" s="1">
        <v>9.1009999999999997E-3</v>
      </c>
      <c r="AG25" s="1">
        <v>4.9880000000000002E-3</v>
      </c>
      <c r="AH25" s="1">
        <v>2.2169999999999998E-3</v>
      </c>
      <c r="AI25" s="1">
        <v>7.5699999999999997E-4</v>
      </c>
      <c r="AJ25" s="1">
        <v>9.4800000000000006E-3</v>
      </c>
      <c r="AK25" s="1">
        <v>0</v>
      </c>
      <c r="AL25" s="2">
        <v>1.3799999999999999E-3</v>
      </c>
      <c r="AM25" s="3">
        <v>1.9919999999999998E-3</v>
      </c>
    </row>
    <row r="26" spans="1:39">
      <c r="A26" s="233">
        <v>48</v>
      </c>
      <c r="B26" s="25" t="s">
        <v>59</v>
      </c>
      <c r="C26" s="12">
        <v>2.7700000000000001E-4</v>
      </c>
      <c r="D26" s="1">
        <v>1.3999999999999999E-4</v>
      </c>
      <c r="E26" s="1">
        <v>0</v>
      </c>
      <c r="F26" s="1">
        <v>1.4649999999999999E-3</v>
      </c>
      <c r="G26" s="1">
        <v>4.1399999999999998E-4</v>
      </c>
      <c r="H26" s="1">
        <v>1.05E-4</v>
      </c>
      <c r="I26" s="1">
        <v>1.7030000000000001E-3</v>
      </c>
      <c r="J26" s="1">
        <v>1.1379999999999999E-3</v>
      </c>
      <c r="K26" s="1">
        <v>2.0000000000000002E-5</v>
      </c>
      <c r="L26" s="1">
        <v>1.5629999999999999E-3</v>
      </c>
      <c r="M26" s="1">
        <v>1.8699999999999999E-4</v>
      </c>
      <c r="N26" s="1">
        <v>3.6999999999999998E-5</v>
      </c>
      <c r="O26" s="1">
        <v>1.9000000000000001E-5</v>
      </c>
      <c r="P26" s="1">
        <v>7.4999999999999993E-5</v>
      </c>
      <c r="Q26" s="1">
        <v>5.7700000000000004E-4</v>
      </c>
      <c r="R26" s="1">
        <v>1.83E-4</v>
      </c>
      <c r="S26" s="1">
        <v>3.4E-5</v>
      </c>
      <c r="T26" s="1">
        <v>2.1599999999999999E-4</v>
      </c>
      <c r="U26" s="1">
        <v>6.0000000000000002E-5</v>
      </c>
      <c r="V26" s="1">
        <v>1.5900000000000001E-3</v>
      </c>
      <c r="W26" s="1">
        <v>5.4539999999999996E-3</v>
      </c>
      <c r="X26" s="1">
        <v>1.165E-3</v>
      </c>
      <c r="Y26" s="1">
        <v>0</v>
      </c>
      <c r="Z26" s="1">
        <v>1.0009999999999999E-3</v>
      </c>
      <c r="AA26" s="1">
        <v>2.0639999999999999E-3</v>
      </c>
      <c r="AB26" s="1">
        <v>9.0000000000000002E-6</v>
      </c>
      <c r="AC26" s="1">
        <v>1.5169999999999999E-3</v>
      </c>
      <c r="AD26" s="1">
        <v>3.8539999999999998E-3</v>
      </c>
      <c r="AE26" s="1">
        <v>1.8341E-2</v>
      </c>
      <c r="AF26" s="1">
        <v>3.9630000000000004E-3</v>
      </c>
      <c r="AG26" s="1">
        <v>2.4099999999999998E-3</v>
      </c>
      <c r="AH26" s="1">
        <v>2.1999999999999999E-5</v>
      </c>
      <c r="AI26" s="1">
        <v>2.5700000000000001E-4</v>
      </c>
      <c r="AJ26" s="1">
        <v>1.4552000000000001E-2</v>
      </c>
      <c r="AK26" s="1">
        <v>0</v>
      </c>
      <c r="AL26" s="2">
        <v>1.0845E-2</v>
      </c>
      <c r="AM26" s="3">
        <v>2.1670000000000001E-3</v>
      </c>
    </row>
    <row r="27" spans="1:39">
      <c r="A27" s="233">
        <v>51</v>
      </c>
      <c r="B27" s="25" t="s">
        <v>21</v>
      </c>
      <c r="C27" s="12">
        <v>6.7823999999999995E-2</v>
      </c>
      <c r="D27" s="1">
        <v>2.4289999999999999E-2</v>
      </c>
      <c r="E27" s="1">
        <v>7.5867000000000004E-2</v>
      </c>
      <c r="F27" s="1">
        <v>1.9408000000000002E-2</v>
      </c>
      <c r="G27" s="1">
        <v>5.6604000000000002E-2</v>
      </c>
      <c r="H27" s="1">
        <v>7.3867000000000002E-2</v>
      </c>
      <c r="I27" s="1">
        <v>7.2970999999999994E-2</v>
      </c>
      <c r="J27" s="1">
        <v>2.0848999999999999E-2</v>
      </c>
      <c r="K27" s="1">
        <v>1.0442E-2</v>
      </c>
      <c r="L27" s="1">
        <v>2.9123E-2</v>
      </c>
      <c r="M27" s="1">
        <v>9.0279999999999996E-3</v>
      </c>
      <c r="N27" s="1">
        <v>1.3820000000000001E-2</v>
      </c>
      <c r="O27" s="1">
        <v>4.6462000000000003E-2</v>
      </c>
      <c r="P27" s="1">
        <v>5.0688999999999998E-2</v>
      </c>
      <c r="Q27" s="1">
        <v>4.2035000000000003E-2</v>
      </c>
      <c r="R27" s="1">
        <v>5.1874000000000003E-2</v>
      </c>
      <c r="S27" s="1">
        <v>4.3820999999999999E-2</v>
      </c>
      <c r="T27" s="1">
        <v>3.8010000000000002E-2</v>
      </c>
      <c r="U27" s="1">
        <v>4.6743E-2</v>
      </c>
      <c r="V27" s="1">
        <v>5.3047999999999998E-2</v>
      </c>
      <c r="W27" s="1">
        <v>1.8155000000000001E-2</v>
      </c>
      <c r="X27" s="1">
        <v>1.9879999999999998E-2</v>
      </c>
      <c r="Y27" s="1">
        <v>1.4742E-2</v>
      </c>
      <c r="Z27" s="1">
        <v>1.0754E-2</v>
      </c>
      <c r="AA27" s="1">
        <v>5.3400000000000001E-3</v>
      </c>
      <c r="AB27" s="1">
        <v>1.3359999999999999E-3</v>
      </c>
      <c r="AC27" s="1">
        <v>2.6727000000000001E-2</v>
      </c>
      <c r="AD27" s="1">
        <v>1.0253E-2</v>
      </c>
      <c r="AE27" s="1">
        <v>9.8519999999999996E-3</v>
      </c>
      <c r="AF27" s="1">
        <v>1.1613E-2</v>
      </c>
      <c r="AG27" s="1">
        <v>4.8751000000000003E-2</v>
      </c>
      <c r="AH27" s="1">
        <v>3.8407999999999998E-2</v>
      </c>
      <c r="AI27" s="1">
        <v>2.0041E-2</v>
      </c>
      <c r="AJ27" s="1">
        <v>7.1203000000000002E-2</v>
      </c>
      <c r="AK27" s="1">
        <v>0.22681100000000001</v>
      </c>
      <c r="AL27" s="2">
        <v>1.0071999999999999E-2</v>
      </c>
      <c r="AM27" s="3">
        <v>2.6706000000000001E-2</v>
      </c>
    </row>
    <row r="28" spans="1:39">
      <c r="A28" s="234">
        <v>53</v>
      </c>
      <c r="B28" s="26" t="s">
        <v>22</v>
      </c>
      <c r="C28" s="14">
        <v>5.3959999999999998E-3</v>
      </c>
      <c r="D28" s="27">
        <v>6.0289999999999996E-3</v>
      </c>
      <c r="E28" s="27">
        <v>9.5200000000000007E-3</v>
      </c>
      <c r="F28" s="27">
        <v>3.3889000000000002E-2</v>
      </c>
      <c r="G28" s="27">
        <v>1.2888999999999999E-2</v>
      </c>
      <c r="H28" s="27">
        <v>1.5121000000000001E-2</v>
      </c>
      <c r="I28" s="27">
        <v>1.0024E-2</v>
      </c>
      <c r="J28" s="27">
        <v>7.9579999999999998E-3</v>
      </c>
      <c r="K28" s="27">
        <v>3.6589999999999999E-3</v>
      </c>
      <c r="L28" s="27">
        <v>1.0810999999999999E-2</v>
      </c>
      <c r="M28" s="27">
        <v>4.0070000000000001E-3</v>
      </c>
      <c r="N28" s="27">
        <v>6.3889999999999997E-3</v>
      </c>
      <c r="O28" s="27">
        <v>1.2711999999999999E-2</v>
      </c>
      <c r="P28" s="27">
        <v>6.5360000000000001E-3</v>
      </c>
      <c r="Q28" s="27">
        <v>5.4079999999999996E-3</v>
      </c>
      <c r="R28" s="27">
        <v>4.8269999999999997E-3</v>
      </c>
      <c r="S28" s="27">
        <v>4.5380000000000004E-3</v>
      </c>
      <c r="T28" s="27">
        <v>5.6509999999999998E-3</v>
      </c>
      <c r="U28" s="27">
        <v>4.9820000000000003E-3</v>
      </c>
      <c r="V28" s="27">
        <v>1.3155E-2</v>
      </c>
      <c r="W28" s="27">
        <v>1.7578E-2</v>
      </c>
      <c r="X28" s="27">
        <v>2.6786999999999998E-2</v>
      </c>
      <c r="Y28" s="27">
        <v>2.741E-2</v>
      </c>
      <c r="Z28" s="27">
        <v>1.6881E-2</v>
      </c>
      <c r="AA28" s="27">
        <v>4.2890999999999999E-2</v>
      </c>
      <c r="AB28" s="27">
        <v>7.4676000000000006E-2</v>
      </c>
      <c r="AC28" s="27">
        <v>2.5405E-2</v>
      </c>
      <c r="AD28" s="27">
        <v>7.2519999999999998E-3</v>
      </c>
      <c r="AE28" s="27">
        <v>2.1047E-2</v>
      </c>
      <c r="AF28" s="27">
        <v>1.022E-2</v>
      </c>
      <c r="AG28" s="27">
        <v>8.8679999999999991E-3</v>
      </c>
      <c r="AH28" s="27">
        <v>2.5517999999999999E-2</v>
      </c>
      <c r="AI28" s="27">
        <v>1.0408000000000001E-2</v>
      </c>
      <c r="AJ28" s="27">
        <v>9.1280000000000007E-3</v>
      </c>
      <c r="AK28" s="27">
        <v>0</v>
      </c>
      <c r="AL28" s="28">
        <v>2.8419999999999999E-3</v>
      </c>
      <c r="AM28" s="4">
        <v>1.3915E-2</v>
      </c>
    </row>
    <row r="29" spans="1:39">
      <c r="A29" s="233">
        <v>55</v>
      </c>
      <c r="B29" s="25" t="s">
        <v>23</v>
      </c>
      <c r="C29" s="12">
        <v>8.8599999999999996E-4</v>
      </c>
      <c r="D29" s="1">
        <v>6.6600000000000003E-4</v>
      </c>
      <c r="E29" s="1">
        <v>5.5599999999999996E-4</v>
      </c>
      <c r="F29" s="1">
        <v>2.33E-3</v>
      </c>
      <c r="G29" s="1">
        <v>1.3990000000000001E-3</v>
      </c>
      <c r="H29" s="1">
        <v>2.0019999999999999E-3</v>
      </c>
      <c r="I29" s="1">
        <v>1.191E-3</v>
      </c>
      <c r="J29" s="1">
        <v>1.3129999999999999E-3</v>
      </c>
      <c r="K29" s="1">
        <v>2.0699999999999999E-4</v>
      </c>
      <c r="L29" s="1">
        <v>1.444E-3</v>
      </c>
      <c r="M29" s="1">
        <v>5.7399999999999997E-4</v>
      </c>
      <c r="N29" s="1">
        <v>1.6100000000000001E-4</v>
      </c>
      <c r="O29" s="1">
        <v>3.3379999999999998E-3</v>
      </c>
      <c r="P29" s="1">
        <v>1.8140000000000001E-3</v>
      </c>
      <c r="Q29" s="1">
        <v>9.0499999999999999E-4</v>
      </c>
      <c r="R29" s="1">
        <v>1.1299999999999999E-3</v>
      </c>
      <c r="S29" s="1">
        <v>2.4710000000000001E-3</v>
      </c>
      <c r="T29" s="1">
        <v>6.4999999999999997E-4</v>
      </c>
      <c r="U29" s="1">
        <v>1.6280000000000001E-3</v>
      </c>
      <c r="V29" s="1">
        <v>2.4290000000000002E-3</v>
      </c>
      <c r="W29" s="1">
        <v>2.9759999999999999E-3</v>
      </c>
      <c r="X29" s="1">
        <v>9.4799999999999995E-4</v>
      </c>
      <c r="Y29" s="1">
        <v>1.3519999999999999E-3</v>
      </c>
      <c r="Z29" s="1">
        <v>1.7698999999999999E-2</v>
      </c>
      <c r="AA29" s="1">
        <v>1.0989000000000001E-2</v>
      </c>
      <c r="AB29" s="1">
        <v>2.5411E-2</v>
      </c>
      <c r="AC29" s="1">
        <v>2.0514999999999999E-2</v>
      </c>
      <c r="AD29" s="1">
        <v>9.2999999999999992E-3</v>
      </c>
      <c r="AE29" s="1">
        <v>8.6499999999999999E-4</v>
      </c>
      <c r="AF29" s="1">
        <v>1.7229999999999999E-3</v>
      </c>
      <c r="AG29" s="1">
        <v>9.2460000000000007E-3</v>
      </c>
      <c r="AH29" s="1">
        <v>1.2607E-2</v>
      </c>
      <c r="AI29" s="1">
        <v>5.2810000000000001E-3</v>
      </c>
      <c r="AJ29" s="1">
        <v>8.5749999999999993E-3</v>
      </c>
      <c r="AK29" s="1">
        <v>0</v>
      </c>
      <c r="AL29" s="2">
        <v>1.8957000000000002E-2</v>
      </c>
      <c r="AM29" s="3">
        <v>5.659E-3</v>
      </c>
    </row>
    <row r="30" spans="1:39">
      <c r="A30" s="233">
        <v>57</v>
      </c>
      <c r="B30" s="25" t="s">
        <v>66</v>
      </c>
      <c r="C30" s="12">
        <v>5.7897999999999998E-2</v>
      </c>
      <c r="D30" s="1">
        <v>7.2801000000000005E-2</v>
      </c>
      <c r="E30" s="1">
        <v>4.4796000000000002E-2</v>
      </c>
      <c r="F30" s="1">
        <v>0.22900200000000001</v>
      </c>
      <c r="G30" s="1">
        <v>3.1175000000000001E-2</v>
      </c>
      <c r="H30" s="1">
        <v>2.3234999999999999E-2</v>
      </c>
      <c r="I30" s="1">
        <v>4.2854000000000003E-2</v>
      </c>
      <c r="J30" s="1">
        <v>2.0081999999999999E-2</v>
      </c>
      <c r="K30" s="1">
        <v>2.0542999999999999E-2</v>
      </c>
      <c r="L30" s="1">
        <v>6.1144999999999998E-2</v>
      </c>
      <c r="M30" s="1">
        <v>1.5341E-2</v>
      </c>
      <c r="N30" s="1">
        <v>4.2883999999999999E-2</v>
      </c>
      <c r="O30" s="1">
        <v>3.1866999999999999E-2</v>
      </c>
      <c r="P30" s="1">
        <v>2.5992000000000001E-2</v>
      </c>
      <c r="Q30" s="1">
        <v>2.0369999999999999E-2</v>
      </c>
      <c r="R30" s="1">
        <v>2.0559999999999998E-2</v>
      </c>
      <c r="S30" s="1">
        <v>1.2892000000000001E-2</v>
      </c>
      <c r="T30" s="1">
        <v>1.7964999999999998E-2</v>
      </c>
      <c r="U30" s="1">
        <v>0.13947399999999999</v>
      </c>
      <c r="V30" s="1">
        <v>4.3825000000000003E-2</v>
      </c>
      <c r="W30" s="1">
        <v>3.7135000000000001E-2</v>
      </c>
      <c r="X30" s="1">
        <v>2.2318000000000001E-2</v>
      </c>
      <c r="Y30" s="1">
        <v>6.1851999999999997E-2</v>
      </c>
      <c r="Z30" s="1">
        <v>5.2610999999999998E-2</v>
      </c>
      <c r="AA30" s="1">
        <v>3.5660999999999998E-2</v>
      </c>
      <c r="AB30" s="1">
        <v>2.4580000000000001E-3</v>
      </c>
      <c r="AC30" s="1">
        <v>0.17646700000000001</v>
      </c>
      <c r="AD30" s="1">
        <v>2.5968000000000001E-2</v>
      </c>
      <c r="AE30" s="1">
        <v>3.4597999999999997E-2</v>
      </c>
      <c r="AF30" s="1">
        <v>2.4049000000000001E-2</v>
      </c>
      <c r="AG30" s="1">
        <v>1.5365E-2</v>
      </c>
      <c r="AH30" s="1">
        <v>3.8299E-2</v>
      </c>
      <c r="AI30" s="1">
        <v>1.7416000000000001E-2</v>
      </c>
      <c r="AJ30" s="1">
        <v>4.7321000000000002E-2</v>
      </c>
      <c r="AK30" s="1">
        <v>5.0833999999999997E-2</v>
      </c>
      <c r="AL30" s="2">
        <v>9.4510999999999998E-2</v>
      </c>
      <c r="AM30" s="3">
        <v>3.6486999999999999E-2</v>
      </c>
    </row>
    <row r="31" spans="1:39">
      <c r="A31" s="233">
        <v>59</v>
      </c>
      <c r="B31" s="25" t="s">
        <v>25</v>
      </c>
      <c r="C31" s="12">
        <v>3.715E-3</v>
      </c>
      <c r="D31" s="1">
        <v>1.647E-3</v>
      </c>
      <c r="E31" s="1">
        <v>4.542E-3</v>
      </c>
      <c r="F31" s="1">
        <v>8.6549999999999995E-3</v>
      </c>
      <c r="G31" s="1">
        <v>4.8390000000000004E-3</v>
      </c>
      <c r="H31" s="1">
        <v>5.7959999999999999E-3</v>
      </c>
      <c r="I31" s="1">
        <v>5.3359999999999996E-3</v>
      </c>
      <c r="J31" s="1">
        <v>5.2570000000000004E-3</v>
      </c>
      <c r="K31" s="1">
        <v>6.3900000000000003E-4</v>
      </c>
      <c r="L31" s="1">
        <v>6.5209999999999999E-3</v>
      </c>
      <c r="M31" s="1">
        <v>2.0300000000000001E-3</v>
      </c>
      <c r="N31" s="1">
        <v>2.1359999999999999E-3</v>
      </c>
      <c r="O31" s="1">
        <v>5.4539999999999996E-3</v>
      </c>
      <c r="P31" s="1">
        <v>6.1089999999999998E-3</v>
      </c>
      <c r="Q31" s="1">
        <v>9.0060000000000001E-3</v>
      </c>
      <c r="R31" s="1">
        <v>1.4817E-2</v>
      </c>
      <c r="S31" s="1">
        <v>1.2116E-2</v>
      </c>
      <c r="T31" s="1">
        <v>2.8639999999999998E-3</v>
      </c>
      <c r="U31" s="1">
        <v>5.4749999999999998E-3</v>
      </c>
      <c r="V31" s="1">
        <v>8.4340000000000005E-3</v>
      </c>
      <c r="W31" s="1">
        <v>1.0402E-2</v>
      </c>
      <c r="X31" s="1">
        <v>4.3876999999999999E-2</v>
      </c>
      <c r="Y31" s="1">
        <v>9.7380000000000001E-3</v>
      </c>
      <c r="Z31" s="1">
        <v>3.7831999999999998E-2</v>
      </c>
      <c r="AA31" s="1">
        <v>5.8770000000000003E-2</v>
      </c>
      <c r="AB31" s="1">
        <v>3.3530000000000001E-3</v>
      </c>
      <c r="AC31" s="1">
        <v>1.205E-2</v>
      </c>
      <c r="AD31" s="1">
        <v>0.19733000000000001</v>
      </c>
      <c r="AE31" s="1">
        <v>3.0373000000000001E-2</v>
      </c>
      <c r="AF31" s="1">
        <v>1.3022000000000001E-2</v>
      </c>
      <c r="AG31" s="1">
        <v>1.3702000000000001E-2</v>
      </c>
      <c r="AH31" s="1">
        <v>7.0142999999999997E-2</v>
      </c>
      <c r="AI31" s="1">
        <v>5.3763999999999999E-2</v>
      </c>
      <c r="AJ31" s="1">
        <v>2.1401E-2</v>
      </c>
      <c r="AK31" s="1">
        <v>0</v>
      </c>
      <c r="AL31" s="2">
        <v>7.5498999999999997E-2</v>
      </c>
      <c r="AM31" s="3">
        <v>1.6559999999999998E-2</v>
      </c>
    </row>
    <row r="32" spans="1:39">
      <c r="A32" s="233">
        <v>61</v>
      </c>
      <c r="B32" s="25" t="s">
        <v>26</v>
      </c>
      <c r="C32" s="12">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0.246613</v>
      </c>
      <c r="AM32" s="3">
        <v>8.4599999999999996E-4</v>
      </c>
    </row>
    <row r="33" spans="1:39">
      <c r="A33" s="234">
        <v>63</v>
      </c>
      <c r="B33" s="26" t="s">
        <v>27</v>
      </c>
      <c r="C33" s="14">
        <v>2.8E-5</v>
      </c>
      <c r="D33" s="27">
        <v>2.1000000000000001E-4</v>
      </c>
      <c r="E33" s="27">
        <v>0</v>
      </c>
      <c r="F33" s="27">
        <v>9.3199999999999999E-4</v>
      </c>
      <c r="G33" s="27">
        <v>2.22E-4</v>
      </c>
      <c r="H33" s="27">
        <v>0</v>
      </c>
      <c r="I33" s="27">
        <v>1.21E-4</v>
      </c>
      <c r="J33" s="27">
        <v>3.28E-4</v>
      </c>
      <c r="K33" s="27">
        <v>5.0000000000000004E-6</v>
      </c>
      <c r="L33" s="27">
        <v>7.1100000000000004E-4</v>
      </c>
      <c r="M33" s="27">
        <v>2.0999999999999999E-5</v>
      </c>
      <c r="N33" s="27">
        <v>0</v>
      </c>
      <c r="O33" s="27">
        <v>5.6300000000000002E-4</v>
      </c>
      <c r="P33" s="27">
        <v>4.1399999999999998E-4</v>
      </c>
      <c r="Q33" s="27">
        <v>9.8999999999999999E-4</v>
      </c>
      <c r="R33" s="27">
        <v>8.25E-4</v>
      </c>
      <c r="S33" s="27">
        <v>3.1799999999999998E-4</v>
      </c>
      <c r="T33" s="27">
        <v>2.1000000000000001E-4</v>
      </c>
      <c r="U33" s="27">
        <v>9.0000000000000006E-5</v>
      </c>
      <c r="V33" s="27">
        <v>1.63E-4</v>
      </c>
      <c r="W33" s="27">
        <v>5.1199999999999998E-4</v>
      </c>
      <c r="X33" s="27">
        <v>1.08E-4</v>
      </c>
      <c r="Y33" s="27">
        <v>1.35E-4</v>
      </c>
      <c r="Z33" s="27">
        <v>2.13E-4</v>
      </c>
      <c r="AA33" s="27">
        <v>2.0799999999999999E-4</v>
      </c>
      <c r="AB33" s="27">
        <v>0</v>
      </c>
      <c r="AC33" s="27">
        <v>4.0200000000000001E-4</v>
      </c>
      <c r="AD33" s="27">
        <v>4.2249999999999996E-3</v>
      </c>
      <c r="AE33" s="27">
        <v>1.2899999999999999E-4</v>
      </c>
      <c r="AF33" s="27">
        <v>0</v>
      </c>
      <c r="AG33" s="27">
        <v>9.2999999999999997E-5</v>
      </c>
      <c r="AH33" s="27">
        <v>0</v>
      </c>
      <c r="AI33" s="27">
        <v>4.6299999999999998E-4</v>
      </c>
      <c r="AJ33" s="27">
        <v>4.0400000000000001E-4</v>
      </c>
      <c r="AK33" s="27">
        <v>0</v>
      </c>
      <c r="AL33" s="28">
        <v>1.66E-4</v>
      </c>
      <c r="AM33" s="4">
        <v>2.9E-4</v>
      </c>
    </row>
    <row r="34" spans="1:39">
      <c r="A34" s="233">
        <v>64</v>
      </c>
      <c r="B34" s="25" t="s">
        <v>62</v>
      </c>
      <c r="C34" s="12">
        <v>3.3300000000000002E-4</v>
      </c>
      <c r="D34" s="1">
        <v>0</v>
      </c>
      <c r="E34" s="1">
        <v>0</v>
      </c>
      <c r="F34" s="1">
        <v>0</v>
      </c>
      <c r="G34" s="1">
        <v>0</v>
      </c>
      <c r="H34" s="1">
        <v>0</v>
      </c>
      <c r="I34" s="1">
        <v>0</v>
      </c>
      <c r="J34" s="1">
        <v>3.0000000000000001E-6</v>
      </c>
      <c r="K34" s="1">
        <v>0</v>
      </c>
      <c r="L34" s="1">
        <v>0</v>
      </c>
      <c r="M34" s="1">
        <v>1.9999999999999999E-6</v>
      </c>
      <c r="N34" s="1">
        <v>0</v>
      </c>
      <c r="O34" s="1">
        <v>0</v>
      </c>
      <c r="P34" s="1">
        <v>0</v>
      </c>
      <c r="Q34" s="1">
        <v>0</v>
      </c>
      <c r="R34" s="1">
        <v>0</v>
      </c>
      <c r="S34" s="1">
        <v>0</v>
      </c>
      <c r="T34" s="1">
        <v>0</v>
      </c>
      <c r="U34" s="1">
        <v>0</v>
      </c>
      <c r="V34" s="1">
        <v>0</v>
      </c>
      <c r="W34" s="1">
        <v>6.0000000000000002E-6</v>
      </c>
      <c r="X34" s="1">
        <v>2.9799999999999998E-4</v>
      </c>
      <c r="Y34" s="1">
        <v>0</v>
      </c>
      <c r="Z34" s="1">
        <v>2.8E-5</v>
      </c>
      <c r="AA34" s="1">
        <v>1.5300000000000001E-4</v>
      </c>
      <c r="AB34" s="1">
        <v>6.0000000000000002E-6</v>
      </c>
      <c r="AC34" s="1">
        <v>3.1020000000000002E-3</v>
      </c>
      <c r="AD34" s="1">
        <v>8.8400000000000002E-4</v>
      </c>
      <c r="AE34" s="1">
        <v>2.6999999999999999E-5</v>
      </c>
      <c r="AF34" s="1">
        <v>2.4000000000000001E-5</v>
      </c>
      <c r="AG34" s="1">
        <v>1.4558E-2</v>
      </c>
      <c r="AH34" s="1">
        <v>0</v>
      </c>
      <c r="AI34" s="1">
        <v>4.1E-5</v>
      </c>
      <c r="AJ34" s="1">
        <v>6.7000000000000002E-5</v>
      </c>
      <c r="AK34" s="1">
        <v>0</v>
      </c>
      <c r="AL34" s="2">
        <v>2.428E-3</v>
      </c>
      <c r="AM34" s="3">
        <v>1.2329999999999999E-3</v>
      </c>
    </row>
    <row r="35" spans="1:39">
      <c r="A35" s="233">
        <v>65</v>
      </c>
      <c r="B35" s="25" t="s">
        <v>63</v>
      </c>
      <c r="C35" s="12">
        <v>8.5000000000000006E-5</v>
      </c>
      <c r="D35" s="1">
        <v>1.3999999999999999E-4</v>
      </c>
      <c r="E35" s="1">
        <v>1.1501000000000001E-2</v>
      </c>
      <c r="F35" s="1">
        <v>2.696E-3</v>
      </c>
      <c r="G35" s="1">
        <v>1.163E-3</v>
      </c>
      <c r="H35" s="1">
        <v>5.2700000000000002E-4</v>
      </c>
      <c r="I35" s="1">
        <v>1.2210000000000001E-3</v>
      </c>
      <c r="J35" s="1">
        <v>8.5599999999999999E-4</v>
      </c>
      <c r="K35" s="1">
        <v>1.55E-4</v>
      </c>
      <c r="L35" s="1">
        <v>1.067E-3</v>
      </c>
      <c r="M35" s="1">
        <v>9.59E-4</v>
      </c>
      <c r="N35" s="1">
        <v>3.0600000000000001E-4</v>
      </c>
      <c r="O35" s="1">
        <v>9.5100000000000002E-4</v>
      </c>
      <c r="P35" s="1">
        <v>1.4920000000000001E-3</v>
      </c>
      <c r="Q35" s="1">
        <v>7.9699999999999997E-4</v>
      </c>
      <c r="R35" s="1">
        <v>5.5000000000000003E-4</v>
      </c>
      <c r="S35" s="1">
        <v>5.8E-5</v>
      </c>
      <c r="T35" s="1">
        <v>2.9100000000000003E-4</v>
      </c>
      <c r="U35" s="1">
        <v>7.3200000000000001E-4</v>
      </c>
      <c r="V35" s="1">
        <v>1.0679999999999999E-3</v>
      </c>
      <c r="W35" s="1">
        <v>9.7199999999999999E-4</v>
      </c>
      <c r="X35" s="1">
        <v>9.2359999999999994E-3</v>
      </c>
      <c r="Y35" s="1">
        <v>1.939E-3</v>
      </c>
      <c r="Z35" s="1">
        <v>5.9199999999999997E-4</v>
      </c>
      <c r="AA35" s="1">
        <v>3.2539999999999999E-3</v>
      </c>
      <c r="AB35" s="1">
        <v>3.2699999999999998E-4</v>
      </c>
      <c r="AC35" s="1">
        <v>1.505E-3</v>
      </c>
      <c r="AD35" s="1">
        <v>1.3060000000000001E-3</v>
      </c>
      <c r="AE35" s="1">
        <v>3.0000000000000001E-6</v>
      </c>
      <c r="AF35" s="1">
        <v>6.2E-4</v>
      </c>
      <c r="AG35" s="1">
        <v>9.0700000000000004E-4</v>
      </c>
      <c r="AH35" s="1">
        <v>0</v>
      </c>
      <c r="AI35" s="1">
        <v>2.2880000000000001E-3</v>
      </c>
      <c r="AJ35" s="1">
        <v>2.8470000000000001E-3</v>
      </c>
      <c r="AK35" s="1">
        <v>0</v>
      </c>
      <c r="AL35" s="2">
        <v>4.829E-3</v>
      </c>
      <c r="AM35" s="3">
        <v>1.003E-3</v>
      </c>
    </row>
    <row r="36" spans="1:39">
      <c r="A36" s="233">
        <v>66</v>
      </c>
      <c r="B36" s="25" t="s">
        <v>28</v>
      </c>
      <c r="C36" s="12">
        <v>1.8498000000000001E-2</v>
      </c>
      <c r="D36" s="1">
        <v>3.0984999999999999E-2</v>
      </c>
      <c r="E36" s="1">
        <v>1.2637000000000001E-2</v>
      </c>
      <c r="F36" s="1">
        <v>3.9781999999999998E-2</v>
      </c>
      <c r="G36" s="1">
        <v>4.2761E-2</v>
      </c>
      <c r="H36" s="1">
        <v>3.3930000000000002E-2</v>
      </c>
      <c r="I36" s="1">
        <v>2.1977E-2</v>
      </c>
      <c r="J36" s="1">
        <v>2.3313E-2</v>
      </c>
      <c r="K36" s="1">
        <v>4.6899999999999997E-3</v>
      </c>
      <c r="L36" s="1">
        <v>4.3457999999999997E-2</v>
      </c>
      <c r="M36" s="1">
        <v>7.8650000000000005E-3</v>
      </c>
      <c r="N36" s="1">
        <v>8.2690000000000003E-3</v>
      </c>
      <c r="O36" s="1">
        <v>2.6491000000000001E-2</v>
      </c>
      <c r="P36" s="1">
        <v>3.8360999999999999E-2</v>
      </c>
      <c r="Q36" s="1">
        <v>5.0984000000000002E-2</v>
      </c>
      <c r="R36" s="1">
        <v>4.2800999999999999E-2</v>
      </c>
      <c r="S36" s="1">
        <v>2.4608000000000001E-2</v>
      </c>
      <c r="T36" s="1">
        <v>2.5614000000000001E-2</v>
      </c>
      <c r="U36" s="1">
        <v>4.6226999999999997E-2</v>
      </c>
      <c r="V36" s="1">
        <v>9.6808000000000005E-2</v>
      </c>
      <c r="W36" s="1">
        <v>5.1643000000000001E-2</v>
      </c>
      <c r="X36" s="1">
        <v>0.151973</v>
      </c>
      <c r="Y36" s="1">
        <v>6.1761999999999997E-2</v>
      </c>
      <c r="Z36" s="1">
        <v>8.6581000000000005E-2</v>
      </c>
      <c r="AA36" s="1">
        <v>0.115429</v>
      </c>
      <c r="AB36" s="1">
        <v>2.5052000000000001E-2</v>
      </c>
      <c r="AC36" s="1">
        <v>9.9551000000000001E-2</v>
      </c>
      <c r="AD36" s="1">
        <v>0.13844500000000001</v>
      </c>
      <c r="AE36" s="1">
        <v>9.1414999999999996E-2</v>
      </c>
      <c r="AF36" s="1">
        <v>5.0103000000000002E-2</v>
      </c>
      <c r="AG36" s="1">
        <v>4.8423000000000001E-2</v>
      </c>
      <c r="AH36" s="1">
        <v>7.8206999999999999E-2</v>
      </c>
      <c r="AI36" s="1">
        <v>0.137798</v>
      </c>
      <c r="AJ36" s="1">
        <v>3.5125999999999998E-2</v>
      </c>
      <c r="AK36" s="1">
        <v>0</v>
      </c>
      <c r="AL36" s="2">
        <v>3.9902E-2</v>
      </c>
      <c r="AM36" s="3">
        <v>4.7121000000000003E-2</v>
      </c>
    </row>
    <row r="37" spans="1:39">
      <c r="A37" s="233">
        <v>67</v>
      </c>
      <c r="B37" s="25" t="s">
        <v>29</v>
      </c>
      <c r="C37" s="12">
        <v>8.5000000000000006E-5</v>
      </c>
      <c r="D37" s="1">
        <v>1.75E-4</v>
      </c>
      <c r="E37" s="1">
        <v>8.4599999999999996E-4</v>
      </c>
      <c r="F37" s="1">
        <v>2.0000000000000001E-4</v>
      </c>
      <c r="G37" s="1">
        <v>1.37E-4</v>
      </c>
      <c r="H37" s="1">
        <v>5.3000000000000001E-5</v>
      </c>
      <c r="I37" s="1">
        <v>4.5000000000000003E-5</v>
      </c>
      <c r="J37" s="1">
        <v>4.5000000000000003E-5</v>
      </c>
      <c r="K37" s="1">
        <v>1.5999999999999999E-5</v>
      </c>
      <c r="L37" s="1">
        <v>5.3999999999999998E-5</v>
      </c>
      <c r="M37" s="1">
        <v>5.3000000000000001E-5</v>
      </c>
      <c r="N37" s="1">
        <v>4.1E-5</v>
      </c>
      <c r="O37" s="1">
        <v>1.9000000000000001E-5</v>
      </c>
      <c r="P37" s="1">
        <v>1.8000000000000001E-4</v>
      </c>
      <c r="Q37" s="1">
        <v>2.3499999999999999E-4</v>
      </c>
      <c r="R37" s="1">
        <v>0</v>
      </c>
      <c r="S37" s="1">
        <v>2.02E-4</v>
      </c>
      <c r="T37" s="1">
        <v>1.0399999999999999E-4</v>
      </c>
      <c r="U37" s="1">
        <v>6.7000000000000002E-5</v>
      </c>
      <c r="V37" s="1">
        <v>2.7799999999999998E-4</v>
      </c>
      <c r="W37" s="1">
        <v>7.1000000000000005E-5</v>
      </c>
      <c r="X37" s="1">
        <v>2.7099999999999997E-4</v>
      </c>
      <c r="Y37" s="1">
        <v>6.7999999999999999E-5</v>
      </c>
      <c r="Z37" s="1">
        <v>8.2799999999999996E-4</v>
      </c>
      <c r="AA37" s="1">
        <v>2.0799999999999999E-4</v>
      </c>
      <c r="AB37" s="1">
        <v>4.7699999999999999E-4</v>
      </c>
      <c r="AC37" s="1">
        <v>3.5100000000000002E-4</v>
      </c>
      <c r="AD37" s="1">
        <v>6.7650000000000002E-3</v>
      </c>
      <c r="AE37" s="1">
        <v>4.8700000000000002E-4</v>
      </c>
      <c r="AF37" s="1">
        <v>2.8530000000000001E-3</v>
      </c>
      <c r="AG37" s="1">
        <v>1.3025E-2</v>
      </c>
      <c r="AH37" s="1">
        <v>2.6080000000000001E-3</v>
      </c>
      <c r="AI37" s="1">
        <v>1.3010000000000001E-3</v>
      </c>
      <c r="AJ37" s="1">
        <v>1.6116999999999999E-2</v>
      </c>
      <c r="AK37" s="1">
        <v>0</v>
      </c>
      <c r="AL37" s="2">
        <v>1.6280000000000001E-3</v>
      </c>
      <c r="AM37" s="3">
        <v>1.9419999999999999E-3</v>
      </c>
    </row>
    <row r="38" spans="1:39">
      <c r="A38" s="234">
        <v>68</v>
      </c>
      <c r="B38" s="26" t="s">
        <v>30</v>
      </c>
      <c r="C38" s="14">
        <v>5.5999999999999995E-4</v>
      </c>
      <c r="D38" s="27">
        <v>2.173E-3</v>
      </c>
      <c r="E38" s="27">
        <v>1.039E-3</v>
      </c>
      <c r="F38" s="27">
        <v>1.431E-3</v>
      </c>
      <c r="G38" s="27">
        <v>5.9800000000000001E-4</v>
      </c>
      <c r="H38" s="27">
        <v>1.0009999999999999E-3</v>
      </c>
      <c r="I38" s="27">
        <v>5.2800000000000004E-4</v>
      </c>
      <c r="J38" s="27">
        <v>2.5399999999999999E-4</v>
      </c>
      <c r="K38" s="27">
        <v>2.0000000000000002E-5</v>
      </c>
      <c r="L38" s="27">
        <v>9.59E-4</v>
      </c>
      <c r="M38" s="27">
        <v>1.05E-4</v>
      </c>
      <c r="N38" s="27">
        <v>1.2799999999999999E-4</v>
      </c>
      <c r="O38" s="27">
        <v>3.3E-4</v>
      </c>
      <c r="P38" s="27">
        <v>1.446E-3</v>
      </c>
      <c r="Q38" s="27">
        <v>6.4700000000000001E-4</v>
      </c>
      <c r="R38" s="27">
        <v>9.1699999999999995E-4</v>
      </c>
      <c r="S38" s="27">
        <v>3.4699999999999998E-4</v>
      </c>
      <c r="T38" s="27">
        <v>2.92E-4</v>
      </c>
      <c r="U38" s="27">
        <v>3.5100000000000002E-4</v>
      </c>
      <c r="V38" s="27">
        <v>1.024E-3</v>
      </c>
      <c r="W38" s="27">
        <v>3.1000000000000001E-5</v>
      </c>
      <c r="X38" s="27">
        <v>1.029E-3</v>
      </c>
      <c r="Y38" s="27">
        <v>3.2460000000000002E-3</v>
      </c>
      <c r="Z38" s="27">
        <v>2.078E-3</v>
      </c>
      <c r="AA38" s="27">
        <v>3.437E-3</v>
      </c>
      <c r="AB38" s="27">
        <v>2.7900000000000001E-4</v>
      </c>
      <c r="AC38" s="27">
        <v>2.264E-3</v>
      </c>
      <c r="AD38" s="27">
        <v>2.2590000000000002E-3</v>
      </c>
      <c r="AE38" s="27">
        <v>2.862E-3</v>
      </c>
      <c r="AF38" s="27">
        <v>2.4599999999999999E-3</v>
      </c>
      <c r="AG38" s="27">
        <v>2.4989999999999999E-3</v>
      </c>
      <c r="AH38" s="27">
        <v>5.0650000000000001E-3</v>
      </c>
      <c r="AI38" s="27">
        <v>1.49E-3</v>
      </c>
      <c r="AJ38" s="27">
        <v>1.9009999999999999E-3</v>
      </c>
      <c r="AK38" s="27">
        <v>0</v>
      </c>
      <c r="AL38" s="28">
        <v>1.93E-4</v>
      </c>
      <c r="AM38" s="4">
        <v>1.073E-3</v>
      </c>
    </row>
    <row r="39" spans="1:39">
      <c r="A39" s="235">
        <v>69</v>
      </c>
      <c r="B39" s="25" t="s">
        <v>31</v>
      </c>
      <c r="C39" s="12">
        <v>3.8070000000000001E-3</v>
      </c>
      <c r="D39" s="1">
        <v>6.4140000000000004E-3</v>
      </c>
      <c r="E39" s="1">
        <v>6.2820000000000003E-3</v>
      </c>
      <c r="F39" s="1">
        <v>1.5513000000000001E-2</v>
      </c>
      <c r="G39" s="1">
        <v>6.4289999999999998E-3</v>
      </c>
      <c r="H39" s="1">
        <v>4.4260000000000002E-3</v>
      </c>
      <c r="I39" s="1">
        <v>4.0099999999999997E-3</v>
      </c>
      <c r="J39" s="1">
        <v>1.9719999999999998E-3</v>
      </c>
      <c r="K39" s="1">
        <v>2.43E-4</v>
      </c>
      <c r="L39" s="1">
        <v>6.2620000000000002E-3</v>
      </c>
      <c r="M39" s="1">
        <v>2.2300000000000002E-3</v>
      </c>
      <c r="N39" s="1">
        <v>3.8210000000000002E-3</v>
      </c>
      <c r="O39" s="1">
        <v>4.9680000000000002E-3</v>
      </c>
      <c r="P39" s="1">
        <v>5.8089999999999999E-3</v>
      </c>
      <c r="Q39" s="1">
        <v>4.7800000000000002E-4</v>
      </c>
      <c r="R39" s="1">
        <v>3.9100000000000003E-3</v>
      </c>
      <c r="S39" s="1">
        <v>1.9419999999999999E-3</v>
      </c>
      <c r="T39" s="1">
        <v>4.9810000000000002E-3</v>
      </c>
      <c r="U39" s="1">
        <v>2.7409999999999999E-3</v>
      </c>
      <c r="V39" s="1">
        <v>1.3162999999999999E-2</v>
      </c>
      <c r="W39" s="1">
        <v>2.7260000000000001E-3</v>
      </c>
      <c r="X39" s="1">
        <v>1.0536E-2</v>
      </c>
      <c r="Y39" s="1">
        <v>2.0872999999999999E-2</v>
      </c>
      <c r="Z39" s="1">
        <v>6.8929999999999998E-3</v>
      </c>
      <c r="AA39" s="1">
        <v>5.1269999999999996E-3</v>
      </c>
      <c r="AB39" s="1">
        <v>1.3359999999999999E-3</v>
      </c>
      <c r="AC39" s="1">
        <v>8.2279999999999992E-3</v>
      </c>
      <c r="AD39" s="1">
        <v>3.143E-3</v>
      </c>
      <c r="AE39" s="1">
        <v>9.3899999999999995E-4</v>
      </c>
      <c r="AF39" s="1">
        <v>1.0189E-2</v>
      </c>
      <c r="AG39" s="1">
        <v>4.3759999999999997E-3</v>
      </c>
      <c r="AH39" s="1">
        <v>4.7819999999999998E-3</v>
      </c>
      <c r="AI39" s="1">
        <v>4.4130000000000003E-3</v>
      </c>
      <c r="AJ39" s="1">
        <v>3.0140000000000002E-3</v>
      </c>
      <c r="AK39" s="1">
        <v>4.4099999999999999E-4</v>
      </c>
      <c r="AL39" s="2">
        <v>3.3100000000000002E-4</v>
      </c>
      <c r="AM39" s="3">
        <v>4.2789999999999998E-3</v>
      </c>
    </row>
    <row r="40" spans="1:39">
      <c r="A40" s="236">
        <v>70</v>
      </c>
      <c r="B40" s="29" t="s">
        <v>73</v>
      </c>
      <c r="C40" s="30">
        <v>0.53998800000000002</v>
      </c>
      <c r="D40" s="31">
        <v>0.429863</v>
      </c>
      <c r="E40" s="31">
        <v>0.51046199999999997</v>
      </c>
      <c r="F40" s="31">
        <v>0.48636800000000002</v>
      </c>
      <c r="G40" s="31">
        <v>0.58179700000000001</v>
      </c>
      <c r="H40" s="31">
        <v>0.58630099999999996</v>
      </c>
      <c r="I40" s="31">
        <v>0.67621799999999999</v>
      </c>
      <c r="J40" s="31">
        <v>0.793103</v>
      </c>
      <c r="K40" s="31">
        <v>0.72045099999999995</v>
      </c>
      <c r="L40" s="31">
        <v>0.54672900000000002</v>
      </c>
      <c r="M40" s="31">
        <v>0.746031</v>
      </c>
      <c r="N40" s="31">
        <v>0.73902999999999996</v>
      </c>
      <c r="O40" s="31">
        <v>0.55478799999999995</v>
      </c>
      <c r="P40" s="31">
        <v>0.604155</v>
      </c>
      <c r="Q40" s="31">
        <v>0.57885699999999995</v>
      </c>
      <c r="R40" s="31">
        <v>0.62294899999999997</v>
      </c>
      <c r="S40" s="31">
        <v>0.612985</v>
      </c>
      <c r="T40" s="31">
        <v>0.76547500000000002</v>
      </c>
      <c r="U40" s="31">
        <v>0.60614599999999996</v>
      </c>
      <c r="V40" s="31">
        <v>0.522478</v>
      </c>
      <c r="W40" s="31">
        <v>0.63562300000000005</v>
      </c>
      <c r="X40" s="31">
        <v>0.46198600000000001</v>
      </c>
      <c r="Y40" s="31">
        <v>0.33802199999999999</v>
      </c>
      <c r="Z40" s="31">
        <v>0.29406399999999999</v>
      </c>
      <c r="AA40" s="31">
        <v>0.31851800000000002</v>
      </c>
      <c r="AB40" s="31">
        <v>0.14973</v>
      </c>
      <c r="AC40" s="31">
        <v>0.52124400000000004</v>
      </c>
      <c r="AD40" s="31">
        <v>0.46477800000000002</v>
      </c>
      <c r="AE40" s="31">
        <v>0.28197899999999998</v>
      </c>
      <c r="AF40" s="31">
        <v>0.20330300000000001</v>
      </c>
      <c r="AG40" s="31">
        <v>0.36787599999999998</v>
      </c>
      <c r="AH40" s="31">
        <v>0.39584000000000003</v>
      </c>
      <c r="AI40" s="31">
        <v>0.362398</v>
      </c>
      <c r="AJ40" s="31">
        <v>0.45607199999999998</v>
      </c>
      <c r="AK40" s="31">
        <v>1</v>
      </c>
      <c r="AL40" s="32">
        <v>0.57217399999999996</v>
      </c>
      <c r="AM40" s="237">
        <v>0.546095</v>
      </c>
    </row>
    <row r="41" spans="1:39">
      <c r="A41" s="233">
        <v>71</v>
      </c>
      <c r="B41" s="25" t="s">
        <v>74</v>
      </c>
      <c r="C41" s="12">
        <v>2.5309999999999998E-3</v>
      </c>
      <c r="D41" s="1">
        <v>1.1146E-2</v>
      </c>
      <c r="E41" s="1">
        <v>2.061E-2</v>
      </c>
      <c r="F41" s="1">
        <v>5.9789000000000002E-2</v>
      </c>
      <c r="G41" s="1">
        <v>9.018E-3</v>
      </c>
      <c r="H41" s="1">
        <v>1.2645E-2</v>
      </c>
      <c r="I41" s="1">
        <v>1.3431E-2</v>
      </c>
      <c r="J41" s="1">
        <v>7.4419999999999998E-3</v>
      </c>
      <c r="K41" s="1">
        <v>3.49E-3</v>
      </c>
      <c r="L41" s="1">
        <v>1.6728E-2</v>
      </c>
      <c r="M41" s="1">
        <v>1.0111999999999999E-2</v>
      </c>
      <c r="N41" s="1">
        <v>1.6256E-2</v>
      </c>
      <c r="O41" s="1">
        <v>1.9446000000000001E-2</v>
      </c>
      <c r="P41" s="1">
        <v>1.2168999999999999E-2</v>
      </c>
      <c r="Q41" s="1">
        <v>2.2345E-2</v>
      </c>
      <c r="R41" s="1">
        <v>1.3717E-2</v>
      </c>
      <c r="S41" s="1">
        <v>4.0229999999999997E-3</v>
      </c>
      <c r="T41" s="1">
        <v>1.1062000000000001E-2</v>
      </c>
      <c r="U41" s="1">
        <v>1.6476999999999999E-2</v>
      </c>
      <c r="V41" s="1">
        <v>2.0448999999999998E-2</v>
      </c>
      <c r="W41" s="1">
        <v>7.8040000000000002E-3</v>
      </c>
      <c r="X41" s="1">
        <v>1.319E-2</v>
      </c>
      <c r="Y41" s="1">
        <v>2.4885000000000001E-2</v>
      </c>
      <c r="Z41" s="1">
        <v>2.3310000000000001E-2</v>
      </c>
      <c r="AA41" s="1">
        <v>3.0984000000000001E-2</v>
      </c>
      <c r="AB41" s="1">
        <v>3.7850000000000002E-3</v>
      </c>
      <c r="AC41" s="1">
        <v>1.9720000000000001E-2</v>
      </c>
      <c r="AD41" s="1">
        <v>1.4593999999999999E-2</v>
      </c>
      <c r="AE41" s="1">
        <v>1.2602E-2</v>
      </c>
      <c r="AF41" s="1">
        <v>7.2230000000000003E-3</v>
      </c>
      <c r="AG41" s="1">
        <v>1.1736999999999999E-2</v>
      </c>
      <c r="AH41" s="1">
        <v>3.7386000000000003E-2</v>
      </c>
      <c r="AI41" s="1">
        <v>1.5476E-2</v>
      </c>
      <c r="AJ41" s="1">
        <v>2.2651000000000001E-2</v>
      </c>
      <c r="AK41" s="1">
        <v>0</v>
      </c>
      <c r="AL41" s="2">
        <v>4.1669999999999997E-3</v>
      </c>
      <c r="AM41" s="3">
        <v>1.3070999999999999E-2</v>
      </c>
    </row>
    <row r="42" spans="1:39">
      <c r="A42" s="233">
        <v>91</v>
      </c>
      <c r="B42" s="25" t="s">
        <v>75</v>
      </c>
      <c r="C42" s="12">
        <v>0.101509</v>
      </c>
      <c r="D42" s="1">
        <v>0.17749699999999999</v>
      </c>
      <c r="E42" s="1">
        <v>0.11745</v>
      </c>
      <c r="F42" s="1">
        <v>0.19927400000000001</v>
      </c>
      <c r="G42" s="1">
        <v>0.15396799999999999</v>
      </c>
      <c r="H42" s="1">
        <v>0.17602699999999999</v>
      </c>
      <c r="I42" s="1">
        <v>0.230687</v>
      </c>
      <c r="J42" s="1">
        <v>2.2426000000000001E-2</v>
      </c>
      <c r="K42" s="1">
        <v>5.2810000000000001E-3</v>
      </c>
      <c r="L42" s="1">
        <v>0.20641499999999999</v>
      </c>
      <c r="M42" s="1">
        <v>1.6234999999999999E-2</v>
      </c>
      <c r="N42" s="1">
        <v>1.6102999999999999E-2</v>
      </c>
      <c r="O42" s="1">
        <v>0.270951</v>
      </c>
      <c r="P42" s="1">
        <v>0.13978499999999999</v>
      </c>
      <c r="Q42" s="1">
        <v>0.239007</v>
      </c>
      <c r="R42" s="1">
        <v>0.222467</v>
      </c>
      <c r="S42" s="1">
        <v>0.20969199999999999</v>
      </c>
      <c r="T42" s="1">
        <v>7.3922000000000002E-2</v>
      </c>
      <c r="U42" s="1">
        <v>0.22426499999999999</v>
      </c>
      <c r="V42" s="1">
        <v>0.36487000000000003</v>
      </c>
      <c r="W42" s="1">
        <v>6.9545999999999997E-2</v>
      </c>
      <c r="X42" s="1">
        <v>0.147531</v>
      </c>
      <c r="Y42" s="1">
        <v>0.40787600000000002</v>
      </c>
      <c r="Z42" s="1">
        <v>0.46028599999999997</v>
      </c>
      <c r="AA42" s="1">
        <v>0.33348299999999997</v>
      </c>
      <c r="AB42" s="1">
        <v>4.0515000000000002E-2</v>
      </c>
      <c r="AC42" s="1">
        <v>0.23637900000000001</v>
      </c>
      <c r="AD42" s="1">
        <v>0.156359</v>
      </c>
      <c r="AE42" s="1">
        <v>0.41886699999999999</v>
      </c>
      <c r="AF42" s="1">
        <v>0.596105</v>
      </c>
      <c r="AG42" s="1">
        <v>0.53967699999999996</v>
      </c>
      <c r="AH42" s="1">
        <v>0.45696199999999998</v>
      </c>
      <c r="AI42" s="1">
        <v>0.46322200000000002</v>
      </c>
      <c r="AJ42" s="1">
        <v>0.26046599999999998</v>
      </c>
      <c r="AK42" s="1">
        <v>0</v>
      </c>
      <c r="AL42" s="2">
        <v>8.9130000000000008E-3</v>
      </c>
      <c r="AM42" s="3">
        <v>0.200602</v>
      </c>
    </row>
    <row r="43" spans="1:39">
      <c r="A43" s="233">
        <v>92</v>
      </c>
      <c r="B43" s="25" t="s">
        <v>76</v>
      </c>
      <c r="C43" s="12">
        <v>0.20816499999999999</v>
      </c>
      <c r="D43" s="1">
        <v>0.28093200000000002</v>
      </c>
      <c r="E43" s="1">
        <v>0.176597</v>
      </c>
      <c r="F43" s="1">
        <v>9.4877000000000003E-2</v>
      </c>
      <c r="G43" s="1">
        <v>4.1020000000000001E-2</v>
      </c>
      <c r="H43" s="1">
        <v>7.0495000000000002E-2</v>
      </c>
      <c r="I43" s="1">
        <v>-1.6130000000000001E-3</v>
      </c>
      <c r="J43" s="1">
        <v>6.0217E-2</v>
      </c>
      <c r="K43" s="1">
        <v>3.8850999999999997E-2</v>
      </c>
      <c r="L43" s="1">
        <v>8.6787000000000003E-2</v>
      </c>
      <c r="M43" s="1">
        <v>0.142985</v>
      </c>
      <c r="N43" s="1">
        <v>0.19101099999999999</v>
      </c>
      <c r="O43" s="1">
        <v>4.7606999999999997E-2</v>
      </c>
      <c r="P43" s="1">
        <v>0.127917</v>
      </c>
      <c r="Q43" s="1">
        <v>-9.3132000000000006E-2</v>
      </c>
      <c r="R43" s="1">
        <v>-3.7331999999999997E-2</v>
      </c>
      <c r="S43" s="1">
        <v>-5.8187000000000003E-2</v>
      </c>
      <c r="T43" s="1">
        <v>6.0033999999999997E-2</v>
      </c>
      <c r="U43" s="1">
        <v>2.9936999999999998E-2</v>
      </c>
      <c r="V43" s="1">
        <v>1.8435E-2</v>
      </c>
      <c r="W43" s="1">
        <v>8.4094000000000002E-2</v>
      </c>
      <c r="X43" s="1">
        <v>0.17949100000000001</v>
      </c>
      <c r="Y43" s="1">
        <v>0.133577</v>
      </c>
      <c r="Z43" s="1">
        <v>9.2096999999999998E-2</v>
      </c>
      <c r="AA43" s="1">
        <v>0.23751900000000001</v>
      </c>
      <c r="AB43" s="1">
        <v>0.42378900000000003</v>
      </c>
      <c r="AC43" s="1">
        <v>7.6267000000000001E-2</v>
      </c>
      <c r="AD43" s="1">
        <v>0.1845</v>
      </c>
      <c r="AE43" s="1">
        <v>0</v>
      </c>
      <c r="AF43" s="1">
        <v>1.482E-3</v>
      </c>
      <c r="AG43" s="1">
        <v>1.3410999999999999E-2</v>
      </c>
      <c r="AH43" s="1">
        <v>3.7321E-2</v>
      </c>
      <c r="AI43" s="1">
        <v>-2.366E-2</v>
      </c>
      <c r="AJ43" s="1">
        <v>0.116073</v>
      </c>
      <c r="AK43" s="1">
        <v>0</v>
      </c>
      <c r="AL43" s="2">
        <v>0.35326600000000002</v>
      </c>
      <c r="AM43" s="3">
        <v>9.4523999999999997E-2</v>
      </c>
    </row>
    <row r="44" spans="1:39">
      <c r="A44" s="233">
        <v>93</v>
      </c>
      <c r="B44" s="25" t="s">
        <v>77</v>
      </c>
      <c r="C44" s="12">
        <v>0.15711600000000001</v>
      </c>
      <c r="D44" s="1">
        <v>0.12562200000000001</v>
      </c>
      <c r="E44" s="1">
        <v>0.12709000000000001</v>
      </c>
      <c r="F44" s="1">
        <v>0.112021</v>
      </c>
      <c r="G44" s="1">
        <v>6.2109999999999999E-2</v>
      </c>
      <c r="H44" s="1">
        <v>0.105796</v>
      </c>
      <c r="I44" s="1">
        <v>5.6254999999999999E-2</v>
      </c>
      <c r="J44" s="1">
        <v>9.9427000000000001E-2</v>
      </c>
      <c r="K44" s="1">
        <v>2.9291999999999999E-2</v>
      </c>
      <c r="L44" s="1">
        <v>0.112191</v>
      </c>
      <c r="M44" s="1">
        <v>6.9399000000000002E-2</v>
      </c>
      <c r="N44" s="1">
        <v>3.2161000000000002E-2</v>
      </c>
      <c r="O44" s="1">
        <v>8.1570000000000004E-2</v>
      </c>
      <c r="P44" s="1">
        <v>0.10446999999999999</v>
      </c>
      <c r="Q44" s="1">
        <v>0.24182100000000001</v>
      </c>
      <c r="R44" s="1">
        <v>0.171906</v>
      </c>
      <c r="S44" s="1">
        <v>0.201989</v>
      </c>
      <c r="T44" s="1">
        <v>8.8901999999999995E-2</v>
      </c>
      <c r="U44" s="1">
        <v>8.0301999999999998E-2</v>
      </c>
      <c r="V44" s="1">
        <v>4.0894E-2</v>
      </c>
      <c r="W44" s="1">
        <v>0.17385900000000001</v>
      </c>
      <c r="X44" s="1">
        <v>0.201511</v>
      </c>
      <c r="Y44" s="1">
        <v>7.6549000000000006E-2</v>
      </c>
      <c r="Z44" s="1">
        <v>8.9237999999999998E-2</v>
      </c>
      <c r="AA44" s="1">
        <v>7.5630000000000003E-2</v>
      </c>
      <c r="AB44" s="1">
        <v>0.335671</v>
      </c>
      <c r="AC44" s="1">
        <v>0.106264</v>
      </c>
      <c r="AD44" s="1">
        <v>0.14575299999999999</v>
      </c>
      <c r="AE44" s="1">
        <v>0.28444399999999997</v>
      </c>
      <c r="AF44" s="1">
        <v>0.182645</v>
      </c>
      <c r="AG44" s="1">
        <v>6.4659999999999995E-2</v>
      </c>
      <c r="AH44" s="1">
        <v>6.1427000000000002E-2</v>
      </c>
      <c r="AI44" s="1">
        <v>0.13519</v>
      </c>
      <c r="AJ44" s="1">
        <v>0.104519</v>
      </c>
      <c r="AK44" s="1">
        <v>0</v>
      </c>
      <c r="AL44" s="2">
        <v>4.9036000000000003E-2</v>
      </c>
      <c r="AM44" s="3">
        <v>0.11172</v>
      </c>
    </row>
    <row r="45" spans="1:39">
      <c r="A45" s="233">
        <v>94</v>
      </c>
      <c r="B45" s="25" t="s">
        <v>78</v>
      </c>
      <c r="C45" s="12">
        <v>4.0044999999999997E-2</v>
      </c>
      <c r="D45" s="1">
        <v>2.5973E-2</v>
      </c>
      <c r="E45" s="1">
        <v>4.8347000000000001E-2</v>
      </c>
      <c r="F45" s="1">
        <v>4.7670999999999998E-2</v>
      </c>
      <c r="G45" s="1">
        <v>0.15390599999999999</v>
      </c>
      <c r="H45" s="1">
        <v>4.8736000000000002E-2</v>
      </c>
      <c r="I45" s="1">
        <v>2.5037E-2</v>
      </c>
      <c r="J45" s="1">
        <v>1.7385000000000001E-2</v>
      </c>
      <c r="K45" s="1">
        <v>0.20610600000000001</v>
      </c>
      <c r="L45" s="1">
        <v>3.1149E-2</v>
      </c>
      <c r="M45" s="1">
        <v>1.524E-2</v>
      </c>
      <c r="N45" s="1">
        <v>5.4390000000000003E-3</v>
      </c>
      <c r="O45" s="1">
        <v>2.5638000000000001E-2</v>
      </c>
      <c r="P45" s="1">
        <v>1.1508000000000001E-2</v>
      </c>
      <c r="Q45" s="1">
        <v>1.1107000000000001E-2</v>
      </c>
      <c r="R45" s="1">
        <v>6.293E-3</v>
      </c>
      <c r="S45" s="1">
        <v>2.9513000000000001E-2</v>
      </c>
      <c r="T45" s="1">
        <v>6.11E-4</v>
      </c>
      <c r="U45" s="1">
        <v>4.2874000000000002E-2</v>
      </c>
      <c r="V45" s="1">
        <v>3.7346999999999998E-2</v>
      </c>
      <c r="W45" s="1">
        <v>2.9159999999999998E-2</v>
      </c>
      <c r="X45" s="1">
        <v>4.3227000000000002E-2</v>
      </c>
      <c r="Y45" s="1">
        <v>1.9092000000000001E-2</v>
      </c>
      <c r="Z45" s="1">
        <v>4.1494000000000003E-2</v>
      </c>
      <c r="AA45" s="1">
        <v>2.0317999999999999E-2</v>
      </c>
      <c r="AB45" s="1">
        <v>4.6883000000000001E-2</v>
      </c>
      <c r="AC45" s="1">
        <v>4.3152000000000003E-2</v>
      </c>
      <c r="AD45" s="1">
        <v>3.4026000000000001E-2</v>
      </c>
      <c r="AE45" s="1">
        <v>2.1080000000000001E-3</v>
      </c>
      <c r="AF45" s="1">
        <v>9.5589999999999998E-3</v>
      </c>
      <c r="AG45" s="1">
        <v>1.4203E-2</v>
      </c>
      <c r="AH45" s="1">
        <v>3.4516999999999999E-2</v>
      </c>
      <c r="AI45" s="1">
        <v>4.7418000000000002E-2</v>
      </c>
      <c r="AJ45" s="1">
        <v>4.0222000000000001E-2</v>
      </c>
      <c r="AK45" s="1">
        <v>0</v>
      </c>
      <c r="AL45" s="2">
        <v>1.7495E-2</v>
      </c>
      <c r="AM45" s="3">
        <v>3.6901000000000003E-2</v>
      </c>
    </row>
    <row r="46" spans="1:39">
      <c r="A46" s="233">
        <v>95</v>
      </c>
      <c r="B46" s="25" t="s">
        <v>79</v>
      </c>
      <c r="C46" s="12">
        <v>-4.9354000000000002E-2</v>
      </c>
      <c r="D46" s="1">
        <v>-5.1034000000000003E-2</v>
      </c>
      <c r="E46" s="1">
        <v>-5.5599999999999996E-4</v>
      </c>
      <c r="F46" s="1">
        <v>0</v>
      </c>
      <c r="G46" s="1">
        <v>-1.8190000000000001E-3</v>
      </c>
      <c r="H46" s="1">
        <v>0</v>
      </c>
      <c r="I46" s="1">
        <v>-1.5E-5</v>
      </c>
      <c r="J46" s="1">
        <v>0</v>
      </c>
      <c r="K46" s="1">
        <v>-3.47E-3</v>
      </c>
      <c r="L46" s="1">
        <v>0</v>
      </c>
      <c r="M46" s="1">
        <v>-1.9999999999999999E-6</v>
      </c>
      <c r="N46" s="1">
        <v>0</v>
      </c>
      <c r="O46" s="1">
        <v>0</v>
      </c>
      <c r="P46" s="1">
        <v>-3.9999999999999998E-6</v>
      </c>
      <c r="Q46" s="1">
        <v>-5.0000000000000004E-6</v>
      </c>
      <c r="R46" s="1">
        <v>0</v>
      </c>
      <c r="S46" s="1">
        <v>-1.4E-5</v>
      </c>
      <c r="T46" s="1">
        <v>-6.0000000000000002E-6</v>
      </c>
      <c r="U46" s="1">
        <v>0</v>
      </c>
      <c r="V46" s="1">
        <v>-4.4730000000000004E-3</v>
      </c>
      <c r="W46" s="1">
        <v>-8.5000000000000006E-5</v>
      </c>
      <c r="X46" s="1">
        <v>-4.6938000000000001E-2</v>
      </c>
      <c r="Y46" s="1">
        <v>0</v>
      </c>
      <c r="Z46" s="1">
        <v>-4.8799999999999999E-4</v>
      </c>
      <c r="AA46" s="1">
        <v>-1.6452000000000001E-2</v>
      </c>
      <c r="AB46" s="1">
        <v>-3.7199999999999999E-4</v>
      </c>
      <c r="AC46" s="1">
        <v>-3.026E-3</v>
      </c>
      <c r="AD46" s="1">
        <v>-9.0000000000000002E-6</v>
      </c>
      <c r="AE46" s="1">
        <v>0</v>
      </c>
      <c r="AF46" s="1">
        <v>-3.1700000000000001E-4</v>
      </c>
      <c r="AG46" s="1">
        <v>-1.1565000000000001E-2</v>
      </c>
      <c r="AH46" s="1">
        <v>-2.3453000000000002E-2</v>
      </c>
      <c r="AI46" s="1">
        <v>-4.3999999999999999E-5</v>
      </c>
      <c r="AJ46" s="1">
        <v>-3.0000000000000001E-6</v>
      </c>
      <c r="AK46" s="1">
        <v>0</v>
      </c>
      <c r="AL46" s="2">
        <v>-5.0499999999999998E-3</v>
      </c>
      <c r="AM46" s="3">
        <v>-2.9129999999999998E-3</v>
      </c>
    </row>
    <row r="47" spans="1:39">
      <c r="A47" s="236">
        <v>96</v>
      </c>
      <c r="B47" s="29" t="s">
        <v>80</v>
      </c>
      <c r="C47" s="30">
        <v>0.46001199999999998</v>
      </c>
      <c r="D47" s="31">
        <v>0.570137</v>
      </c>
      <c r="E47" s="31">
        <v>0.48953799999999997</v>
      </c>
      <c r="F47" s="31">
        <v>0.51363199999999998</v>
      </c>
      <c r="G47" s="31">
        <v>0.41820299999999999</v>
      </c>
      <c r="H47" s="31">
        <v>0.41369899999999998</v>
      </c>
      <c r="I47" s="31">
        <v>0.32378200000000001</v>
      </c>
      <c r="J47" s="31">
        <v>0.206897</v>
      </c>
      <c r="K47" s="31">
        <v>0.27954899999999999</v>
      </c>
      <c r="L47" s="31">
        <v>0.45327099999999998</v>
      </c>
      <c r="M47" s="31">
        <v>0.253969</v>
      </c>
      <c r="N47" s="31">
        <v>0.26096999999999998</v>
      </c>
      <c r="O47" s="31">
        <v>0.445212</v>
      </c>
      <c r="P47" s="31">
        <v>0.395845</v>
      </c>
      <c r="Q47" s="31">
        <v>0.42114299999999999</v>
      </c>
      <c r="R47" s="31">
        <v>0.37705100000000003</v>
      </c>
      <c r="S47" s="31">
        <v>0.387015</v>
      </c>
      <c r="T47" s="31">
        <v>0.23452500000000001</v>
      </c>
      <c r="U47" s="31">
        <v>0.39385399999999998</v>
      </c>
      <c r="V47" s="31">
        <v>0.477522</v>
      </c>
      <c r="W47" s="31">
        <v>0.36437700000000001</v>
      </c>
      <c r="X47" s="31">
        <v>0.53801399999999999</v>
      </c>
      <c r="Y47" s="31">
        <v>0.66197799999999996</v>
      </c>
      <c r="Z47" s="31">
        <v>0.70593600000000001</v>
      </c>
      <c r="AA47" s="31">
        <v>0.68148200000000003</v>
      </c>
      <c r="AB47" s="31">
        <v>0.85026999999999997</v>
      </c>
      <c r="AC47" s="31">
        <v>0.47875600000000001</v>
      </c>
      <c r="AD47" s="31">
        <v>0.53522199999999998</v>
      </c>
      <c r="AE47" s="31">
        <v>0.71802100000000002</v>
      </c>
      <c r="AF47" s="31">
        <v>0.79669699999999999</v>
      </c>
      <c r="AG47" s="31">
        <v>0.63212400000000002</v>
      </c>
      <c r="AH47" s="31">
        <v>0.60416000000000003</v>
      </c>
      <c r="AI47" s="31">
        <v>0.637602</v>
      </c>
      <c r="AJ47" s="31">
        <v>0.54392799999999997</v>
      </c>
      <c r="AK47" s="31">
        <v>0</v>
      </c>
      <c r="AL47" s="32">
        <v>0.42782599999999998</v>
      </c>
      <c r="AM47" s="237">
        <v>0.453905</v>
      </c>
    </row>
    <row r="48" spans="1:39">
      <c r="A48" s="236">
        <v>97</v>
      </c>
      <c r="B48" s="29" t="s">
        <v>81</v>
      </c>
      <c r="C48" s="30">
        <v>1</v>
      </c>
      <c r="D48" s="31">
        <v>1</v>
      </c>
      <c r="E48" s="31">
        <v>1</v>
      </c>
      <c r="F48" s="31">
        <v>1</v>
      </c>
      <c r="G48" s="31">
        <v>1</v>
      </c>
      <c r="H48" s="31">
        <v>1</v>
      </c>
      <c r="I48" s="31">
        <v>1</v>
      </c>
      <c r="J48" s="31">
        <v>1</v>
      </c>
      <c r="K48" s="31">
        <v>1</v>
      </c>
      <c r="L48" s="31">
        <v>1</v>
      </c>
      <c r="M48" s="31">
        <v>1</v>
      </c>
      <c r="N48" s="31">
        <v>1</v>
      </c>
      <c r="O48" s="31">
        <v>1</v>
      </c>
      <c r="P48" s="31">
        <v>1</v>
      </c>
      <c r="Q48" s="31">
        <v>1</v>
      </c>
      <c r="R48" s="31">
        <v>1</v>
      </c>
      <c r="S48" s="31">
        <v>1</v>
      </c>
      <c r="T48" s="31">
        <v>1</v>
      </c>
      <c r="U48" s="31">
        <v>1</v>
      </c>
      <c r="V48" s="31">
        <v>1</v>
      </c>
      <c r="W48" s="31">
        <v>1</v>
      </c>
      <c r="X48" s="31">
        <v>1</v>
      </c>
      <c r="Y48" s="31">
        <v>1</v>
      </c>
      <c r="Z48" s="31">
        <v>1</v>
      </c>
      <c r="AA48" s="31">
        <v>1</v>
      </c>
      <c r="AB48" s="31">
        <v>1</v>
      </c>
      <c r="AC48" s="31">
        <v>1</v>
      </c>
      <c r="AD48" s="31">
        <v>1</v>
      </c>
      <c r="AE48" s="31">
        <v>1</v>
      </c>
      <c r="AF48" s="31">
        <v>1</v>
      </c>
      <c r="AG48" s="31">
        <v>1</v>
      </c>
      <c r="AH48" s="31">
        <v>1</v>
      </c>
      <c r="AI48" s="31">
        <v>1</v>
      </c>
      <c r="AJ48" s="31">
        <v>1</v>
      </c>
      <c r="AK48" s="31">
        <v>1</v>
      </c>
      <c r="AL48" s="32">
        <v>1</v>
      </c>
      <c r="AM48" s="237">
        <v>1</v>
      </c>
    </row>
    <row r="49" spans="1:39">
      <c r="B49" s="15" t="s">
        <v>205</v>
      </c>
      <c r="C49" s="223">
        <v>8.9952000000000004E-2</v>
      </c>
      <c r="D49" s="223">
        <v>0.16070799999999999</v>
      </c>
      <c r="E49" s="223">
        <v>0.103532</v>
      </c>
      <c r="F49" s="223">
        <v>0.165052</v>
      </c>
      <c r="G49" s="223">
        <v>0.12928799999999999</v>
      </c>
      <c r="H49" s="223">
        <v>0.14915700000000001</v>
      </c>
      <c r="I49" s="223">
        <v>0.194525</v>
      </c>
      <c r="J49" s="223">
        <v>1.8509999999999999E-2</v>
      </c>
      <c r="K49" s="223">
        <v>4.1359999999999999E-3</v>
      </c>
      <c r="L49" s="223">
        <v>0.17314299999999999</v>
      </c>
      <c r="M49" s="223">
        <v>1.3806000000000001E-2</v>
      </c>
      <c r="N49" s="223">
        <v>1.2189999999999999E-2</v>
      </c>
      <c r="O49" s="223">
        <v>0.23002</v>
      </c>
      <c r="P49" s="223">
        <v>0.118018</v>
      </c>
      <c r="Q49" s="223">
        <v>0.19923299999999999</v>
      </c>
      <c r="R49" s="223">
        <v>0.18272099999999999</v>
      </c>
      <c r="S49" s="223">
        <v>0.17472099999999999</v>
      </c>
      <c r="T49" s="223">
        <v>6.1691000000000003E-2</v>
      </c>
      <c r="U49" s="223">
        <v>0.18989900000000001</v>
      </c>
      <c r="V49" s="223">
        <v>0.31272</v>
      </c>
      <c r="W49" s="223">
        <v>5.4851999999999998E-2</v>
      </c>
      <c r="X49" s="223">
        <v>0.118578</v>
      </c>
      <c r="Y49" s="223">
        <v>0.35724899999999998</v>
      </c>
      <c r="Z49" s="223">
        <v>0.39585700000000001</v>
      </c>
      <c r="AA49" s="223">
        <v>0.25915300000000002</v>
      </c>
      <c r="AB49" s="223">
        <v>3.6623999999999997E-2</v>
      </c>
      <c r="AC49" s="223">
        <v>0.19969700000000001</v>
      </c>
      <c r="AD49" s="223">
        <v>0.133241</v>
      </c>
      <c r="AE49" s="223">
        <v>0.31210900000000003</v>
      </c>
      <c r="AF49" s="223">
        <v>0.46802899999999997</v>
      </c>
      <c r="AG49" s="223">
        <v>0.46090799999999998</v>
      </c>
      <c r="AH49" s="223">
        <v>0.41361999999999999</v>
      </c>
      <c r="AI49" s="223">
        <v>0.404308</v>
      </c>
      <c r="AJ49" s="223">
        <v>0.232407</v>
      </c>
      <c r="AK49" s="223">
        <v>0</v>
      </c>
      <c r="AL49" s="223">
        <v>7.4510000000000002E-3</v>
      </c>
      <c r="AM49" s="223">
        <v>0.16825100000000001</v>
      </c>
    </row>
    <row r="50" spans="1:39">
      <c r="A50" s="15" t="s">
        <v>207</v>
      </c>
    </row>
    <row r="51" spans="1:39">
      <c r="A51" s="16"/>
      <c r="B51" s="17"/>
      <c r="C51" s="228">
        <v>1</v>
      </c>
      <c r="D51" s="229">
        <v>2</v>
      </c>
      <c r="E51" s="229">
        <v>3</v>
      </c>
      <c r="F51" s="229">
        <v>4</v>
      </c>
      <c r="G51" s="229">
        <v>5</v>
      </c>
      <c r="H51" s="229">
        <v>6</v>
      </c>
      <c r="I51" s="229">
        <v>7</v>
      </c>
      <c r="J51" s="229">
        <v>8</v>
      </c>
      <c r="K51" s="229">
        <v>9</v>
      </c>
      <c r="L51" s="229">
        <v>10</v>
      </c>
      <c r="M51" s="229">
        <v>11</v>
      </c>
      <c r="N51" s="229">
        <v>12</v>
      </c>
      <c r="O51" s="229">
        <v>13</v>
      </c>
      <c r="P51" s="229">
        <v>14</v>
      </c>
      <c r="Q51" s="229">
        <v>15</v>
      </c>
      <c r="R51" s="229">
        <v>16</v>
      </c>
      <c r="S51" s="229">
        <v>17</v>
      </c>
      <c r="T51" s="229">
        <v>18</v>
      </c>
      <c r="U51" s="229">
        <v>19</v>
      </c>
      <c r="V51" s="229">
        <v>20</v>
      </c>
      <c r="W51" s="229">
        <v>21</v>
      </c>
      <c r="X51" s="229">
        <v>22</v>
      </c>
      <c r="Y51" s="229">
        <v>23</v>
      </c>
      <c r="Z51" s="229">
        <v>24</v>
      </c>
      <c r="AA51" s="229">
        <v>25</v>
      </c>
      <c r="AB51" s="229">
        <v>26</v>
      </c>
      <c r="AC51" s="229">
        <v>27</v>
      </c>
      <c r="AD51" s="229">
        <v>28</v>
      </c>
      <c r="AE51" s="229">
        <v>29</v>
      </c>
      <c r="AF51" s="229">
        <v>30</v>
      </c>
      <c r="AG51" s="229">
        <v>31</v>
      </c>
      <c r="AH51" s="229">
        <v>32</v>
      </c>
      <c r="AI51" s="229">
        <v>33</v>
      </c>
      <c r="AJ51" s="229">
        <v>34</v>
      </c>
      <c r="AK51" s="229">
        <v>35</v>
      </c>
      <c r="AL51" s="230">
        <v>36</v>
      </c>
      <c r="AM51" s="45"/>
    </row>
    <row r="52" spans="1:39" ht="33.75">
      <c r="A52" s="18"/>
      <c r="B52" s="19"/>
      <c r="C52" s="20" t="s">
        <v>0</v>
      </c>
      <c r="D52" s="21" t="s">
        <v>1</v>
      </c>
      <c r="E52" s="21" t="s">
        <v>2</v>
      </c>
      <c r="F52" s="21" t="s">
        <v>3</v>
      </c>
      <c r="G52" s="21" t="s">
        <v>4</v>
      </c>
      <c r="H52" s="21" t="s">
        <v>5</v>
      </c>
      <c r="I52" s="21" t="s">
        <v>6</v>
      </c>
      <c r="J52" s="21" t="s">
        <v>7</v>
      </c>
      <c r="K52" s="21" t="s">
        <v>8</v>
      </c>
      <c r="L52" s="21" t="s">
        <v>9</v>
      </c>
      <c r="M52" s="21" t="s">
        <v>10</v>
      </c>
      <c r="N52" s="21" t="s">
        <v>11</v>
      </c>
      <c r="O52" s="21" t="s">
        <v>12</v>
      </c>
      <c r="P52" s="21" t="s">
        <v>13</v>
      </c>
      <c r="Q52" s="21" t="s">
        <v>16</v>
      </c>
      <c r="R52" s="21" t="s">
        <v>14</v>
      </c>
      <c r="S52" s="21" t="s">
        <v>15</v>
      </c>
      <c r="T52" s="21" t="s">
        <v>17</v>
      </c>
      <c r="U52" s="21" t="s">
        <v>18</v>
      </c>
      <c r="V52" s="21" t="s">
        <v>19</v>
      </c>
      <c r="W52" s="21" t="s">
        <v>20</v>
      </c>
      <c r="X52" s="21" t="s">
        <v>58</v>
      </c>
      <c r="Y52" s="21" t="s">
        <v>59</v>
      </c>
      <c r="Z52" s="21" t="s">
        <v>21</v>
      </c>
      <c r="AA52" s="21" t="s">
        <v>22</v>
      </c>
      <c r="AB52" s="21" t="s">
        <v>23</v>
      </c>
      <c r="AC52" s="21" t="s">
        <v>24</v>
      </c>
      <c r="AD52" s="21" t="s">
        <v>25</v>
      </c>
      <c r="AE52" s="21" t="s">
        <v>26</v>
      </c>
      <c r="AF52" s="21" t="s">
        <v>27</v>
      </c>
      <c r="AG52" s="21" t="s">
        <v>62</v>
      </c>
      <c r="AH52" s="21" t="s">
        <v>63</v>
      </c>
      <c r="AI52" s="21" t="s">
        <v>28</v>
      </c>
      <c r="AJ52" s="21" t="s">
        <v>29</v>
      </c>
      <c r="AK52" s="21" t="s">
        <v>30</v>
      </c>
      <c r="AL52" s="22" t="s">
        <v>31</v>
      </c>
      <c r="AM52" s="262" t="s">
        <v>35</v>
      </c>
    </row>
    <row r="53" spans="1:39">
      <c r="A53" s="38" t="s">
        <v>208</v>
      </c>
      <c r="B53" s="29"/>
      <c r="C53" s="38">
        <f t="array" ref="C53:AL53">TRANSPOSE(計算!D6:D41)</f>
        <v>0.101509</v>
      </c>
      <c r="D53" s="44">
        <v>0.17749699999999999</v>
      </c>
      <c r="E53" s="44">
        <v>0.11745</v>
      </c>
      <c r="F53" s="44">
        <v>0.19927400000000001</v>
      </c>
      <c r="G53" s="44">
        <v>0.15396799999999999</v>
      </c>
      <c r="H53" s="44">
        <v>0.17602699999999999</v>
      </c>
      <c r="I53" s="44">
        <v>0.230687</v>
      </c>
      <c r="J53" s="44">
        <v>2.2426000000000001E-2</v>
      </c>
      <c r="K53" s="44">
        <v>5.2810000000000001E-3</v>
      </c>
      <c r="L53" s="44">
        <v>0.20641499999999999</v>
      </c>
      <c r="M53" s="44">
        <v>1.6234999999999999E-2</v>
      </c>
      <c r="N53" s="44">
        <v>1.6102999999999999E-2</v>
      </c>
      <c r="O53" s="44">
        <v>0.270951</v>
      </c>
      <c r="P53" s="44">
        <v>0.13978499999999999</v>
      </c>
      <c r="Q53" s="44">
        <v>0.239007</v>
      </c>
      <c r="R53" s="44">
        <v>0.222467</v>
      </c>
      <c r="S53" s="44">
        <v>0.20969199999999999</v>
      </c>
      <c r="T53" s="44">
        <v>7.3922000000000002E-2</v>
      </c>
      <c r="U53" s="44">
        <v>0.22426499999999999</v>
      </c>
      <c r="V53" s="44">
        <v>0.36487000000000003</v>
      </c>
      <c r="W53" s="44">
        <v>6.9545999999999997E-2</v>
      </c>
      <c r="X53" s="44">
        <v>0.147531</v>
      </c>
      <c r="Y53" s="44">
        <v>0.40787600000000002</v>
      </c>
      <c r="Z53" s="44">
        <v>0.46028599999999997</v>
      </c>
      <c r="AA53" s="44">
        <v>0.33348299999999997</v>
      </c>
      <c r="AB53" s="44">
        <v>4.0515000000000002E-2</v>
      </c>
      <c r="AC53" s="44">
        <v>0.23637900000000001</v>
      </c>
      <c r="AD53" s="44">
        <v>0.156359</v>
      </c>
      <c r="AE53" s="44">
        <v>0.41886699999999999</v>
      </c>
      <c r="AF53" s="44">
        <v>0.596105</v>
      </c>
      <c r="AG53" s="44">
        <v>0.53967699999999996</v>
      </c>
      <c r="AH53" s="44">
        <v>0.45696199999999998</v>
      </c>
      <c r="AI53" s="44">
        <v>0.46322200000000002</v>
      </c>
      <c r="AJ53" s="44">
        <v>0.26046599999999998</v>
      </c>
      <c r="AK53" s="44">
        <v>0</v>
      </c>
      <c r="AL53" s="29">
        <v>8.9130000000000008E-3</v>
      </c>
      <c r="AM53" s="48">
        <f>SUM(C53:AL53)</f>
        <v>7.7640180000000001</v>
      </c>
    </row>
    <row r="54" spans="1:39">
      <c r="A54" s="232">
        <v>1</v>
      </c>
      <c r="B54" s="17" t="s">
        <v>0</v>
      </c>
      <c r="C54" s="63">
        <f>+C$53*C4</f>
        <v>1.3560688818999999E-2</v>
      </c>
      <c r="D54" s="63">
        <f t="shared" ref="D54:AL54" si="0">+D$53*D4</f>
        <v>3.7948858600000003E-4</v>
      </c>
      <c r="E54" s="63">
        <f t="shared" si="0"/>
        <v>0</v>
      </c>
      <c r="F54" s="63">
        <f t="shared" si="0"/>
        <v>0</v>
      </c>
      <c r="G54" s="63">
        <f>+G$53*G4</f>
        <v>2.4272131392000001E-2</v>
      </c>
      <c r="H54" s="63">
        <f t="shared" si="0"/>
        <v>1.5302027109999998E-3</v>
      </c>
      <c r="I54" s="63">
        <f t="shared" si="0"/>
        <v>0</v>
      </c>
      <c r="J54" s="63">
        <f t="shared" si="0"/>
        <v>5.8980379999999999E-6</v>
      </c>
      <c r="K54" s="63">
        <f t="shared" si="0"/>
        <v>0</v>
      </c>
      <c r="L54" s="63">
        <f t="shared" si="0"/>
        <v>2.270565E-6</v>
      </c>
      <c r="M54" s="63">
        <f t="shared" si="0"/>
        <v>0</v>
      </c>
      <c r="N54" s="63">
        <f t="shared" si="0"/>
        <v>6.4411999999999995E-8</v>
      </c>
      <c r="O54" s="63">
        <f t="shared" si="0"/>
        <v>0</v>
      </c>
      <c r="P54" s="63">
        <f t="shared" si="0"/>
        <v>0</v>
      </c>
      <c r="Q54" s="63">
        <f t="shared" si="0"/>
        <v>0</v>
      </c>
      <c r="R54" s="63">
        <f t="shared" si="0"/>
        <v>0</v>
      </c>
      <c r="S54" s="63">
        <f t="shared" si="0"/>
        <v>0</v>
      </c>
      <c r="T54" s="63">
        <f t="shared" si="0"/>
        <v>0</v>
      </c>
      <c r="U54" s="63">
        <f t="shared" si="0"/>
        <v>4.3552262999999996E-4</v>
      </c>
      <c r="V54" s="63">
        <f t="shared" si="0"/>
        <v>4.3091147000000004E-4</v>
      </c>
      <c r="W54" s="63">
        <f t="shared" si="0"/>
        <v>0</v>
      </c>
      <c r="X54" s="63">
        <f t="shared" si="0"/>
        <v>0</v>
      </c>
      <c r="Y54" s="63">
        <f t="shared" si="0"/>
        <v>0</v>
      </c>
      <c r="Z54" s="63">
        <f t="shared" si="0"/>
        <v>5.9837179999999989E-5</v>
      </c>
      <c r="AA54" s="63">
        <f t="shared" si="0"/>
        <v>0</v>
      </c>
      <c r="AB54" s="63">
        <f t="shared" si="0"/>
        <v>8.1030000000000005E-8</v>
      </c>
      <c r="AC54" s="63">
        <f t="shared" si="0"/>
        <v>4.2548220000000005E-6</v>
      </c>
      <c r="AD54" s="63">
        <f t="shared" si="0"/>
        <v>0</v>
      </c>
      <c r="AE54" s="63">
        <f t="shared" si="0"/>
        <v>1.256601E-5</v>
      </c>
      <c r="AF54" s="63">
        <f t="shared" si="0"/>
        <v>1.32692973E-3</v>
      </c>
      <c r="AG54" s="63">
        <f t="shared" si="0"/>
        <v>1.264463211E-3</v>
      </c>
      <c r="AH54" s="63">
        <f t="shared" si="0"/>
        <v>9.3357336599999999E-4</v>
      </c>
      <c r="AI54" s="63">
        <f t="shared" si="0"/>
        <v>6.4851080000000002E-6</v>
      </c>
      <c r="AJ54" s="63">
        <f t="shared" si="0"/>
        <v>4.0960883159999999E-3</v>
      </c>
      <c r="AK54" s="63">
        <f>+AK$53*AK4</f>
        <v>0</v>
      </c>
      <c r="AL54" s="25">
        <f t="shared" si="0"/>
        <v>0</v>
      </c>
      <c r="AM54" s="45">
        <f>SUM(C54:AL54)</f>
        <v>4.8321457396000002E-2</v>
      </c>
    </row>
    <row r="55" spans="1:39">
      <c r="A55" s="233">
        <v>2</v>
      </c>
      <c r="B55" s="25" t="s">
        <v>1</v>
      </c>
      <c r="C55" s="63">
        <f t="shared" ref="C55:AL62" si="1">+C$53*C5</f>
        <v>1.6545967E-5</v>
      </c>
      <c r="D55" s="63">
        <f t="shared" si="1"/>
        <v>3.5412248972999993E-2</v>
      </c>
      <c r="E55" s="63">
        <f t="shared" si="1"/>
        <v>3.6879299999999998E-5</v>
      </c>
      <c r="F55" s="63">
        <f t="shared" si="1"/>
        <v>1.3351358000000001E-5</v>
      </c>
      <c r="G55" s="63">
        <f t="shared" si="1"/>
        <v>2.1093615999999998E-5</v>
      </c>
      <c r="H55" s="63">
        <f t="shared" si="1"/>
        <v>0</v>
      </c>
      <c r="I55" s="63">
        <f t="shared" si="1"/>
        <v>2.9362302734000003E-2</v>
      </c>
      <c r="J55" s="63">
        <f t="shared" si="1"/>
        <v>4.2609400000000003E-7</v>
      </c>
      <c r="K55" s="63">
        <f t="shared" si="1"/>
        <v>0</v>
      </c>
      <c r="L55" s="63">
        <f t="shared" si="1"/>
        <v>0</v>
      </c>
      <c r="M55" s="63">
        <f t="shared" si="1"/>
        <v>0</v>
      </c>
      <c r="N55" s="63">
        <f t="shared" si="1"/>
        <v>0</v>
      </c>
      <c r="O55" s="63">
        <f t="shared" si="1"/>
        <v>0</v>
      </c>
      <c r="P55" s="63">
        <f t="shared" si="1"/>
        <v>0</v>
      </c>
      <c r="Q55" s="63">
        <f t="shared" si="1"/>
        <v>0</v>
      </c>
      <c r="R55" s="63">
        <f t="shared" si="1"/>
        <v>0</v>
      </c>
      <c r="S55" s="63">
        <f t="shared" si="1"/>
        <v>0</v>
      </c>
      <c r="T55" s="63">
        <f t="shared" si="1"/>
        <v>1.4784399999999998E-7</v>
      </c>
      <c r="U55" s="63">
        <f t="shared" si="1"/>
        <v>1.3455899999999999E-5</v>
      </c>
      <c r="V55" s="63">
        <f t="shared" si="1"/>
        <v>1.3135320000000001E-5</v>
      </c>
      <c r="W55" s="63">
        <f t="shared" si="1"/>
        <v>0</v>
      </c>
      <c r="X55" s="63">
        <f t="shared" si="1"/>
        <v>0</v>
      </c>
      <c r="Y55" s="63">
        <f t="shared" si="1"/>
        <v>0</v>
      </c>
      <c r="Z55" s="63">
        <f t="shared" si="1"/>
        <v>0</v>
      </c>
      <c r="AA55" s="63">
        <f t="shared" si="1"/>
        <v>0</v>
      </c>
      <c r="AB55" s="63">
        <f t="shared" si="1"/>
        <v>0</v>
      </c>
      <c r="AC55" s="63">
        <f t="shared" si="1"/>
        <v>0</v>
      </c>
      <c r="AD55" s="63">
        <f t="shared" si="1"/>
        <v>0</v>
      </c>
      <c r="AE55" s="63">
        <f t="shared" si="1"/>
        <v>1.256601E-6</v>
      </c>
      <c r="AF55" s="63">
        <f t="shared" si="1"/>
        <v>3.6958510000000003E-5</v>
      </c>
      <c r="AG55" s="63">
        <f t="shared" si="1"/>
        <v>3.2920296999999996E-5</v>
      </c>
      <c r="AH55" s="63">
        <f t="shared" si="1"/>
        <v>0</v>
      </c>
      <c r="AI55" s="63">
        <f t="shared" si="1"/>
        <v>0</v>
      </c>
      <c r="AJ55" s="63">
        <f t="shared" si="1"/>
        <v>2.5812180599999997E-4</v>
      </c>
      <c r="AK55" s="63">
        <f t="shared" si="1"/>
        <v>0</v>
      </c>
      <c r="AL55" s="25">
        <f t="shared" si="1"/>
        <v>0</v>
      </c>
      <c r="AM55" s="43">
        <f t="shared" ref="AM55:AM89" si="2">SUM(C55:AL55)</f>
        <v>6.5218844320000011E-2</v>
      </c>
    </row>
    <row r="56" spans="1:39">
      <c r="A56" s="233">
        <v>3</v>
      </c>
      <c r="B56" s="25" t="s">
        <v>2</v>
      </c>
      <c r="C56" s="63">
        <f t="shared" si="1"/>
        <v>0</v>
      </c>
      <c r="D56" s="63">
        <f t="shared" si="1"/>
        <v>0</v>
      </c>
      <c r="E56" s="63">
        <f t="shared" si="1"/>
        <v>6.71990175E-3</v>
      </c>
      <c r="F56" s="63">
        <f t="shared" si="1"/>
        <v>0</v>
      </c>
      <c r="G56" s="63">
        <f t="shared" si="1"/>
        <v>8.607735008E-3</v>
      </c>
      <c r="H56" s="63">
        <f t="shared" si="1"/>
        <v>0</v>
      </c>
      <c r="I56" s="63">
        <f t="shared" si="1"/>
        <v>0</v>
      </c>
      <c r="J56" s="63">
        <f t="shared" si="1"/>
        <v>1.56982E-7</v>
      </c>
      <c r="K56" s="63">
        <f t="shared" si="1"/>
        <v>0</v>
      </c>
      <c r="L56" s="63">
        <f t="shared" si="1"/>
        <v>0</v>
      </c>
      <c r="M56" s="63">
        <f t="shared" si="1"/>
        <v>0</v>
      </c>
      <c r="N56" s="63">
        <f t="shared" si="1"/>
        <v>0</v>
      </c>
      <c r="O56" s="63">
        <f t="shared" si="1"/>
        <v>0</v>
      </c>
      <c r="P56" s="63">
        <f t="shared" si="1"/>
        <v>0</v>
      </c>
      <c r="Q56" s="63">
        <f t="shared" si="1"/>
        <v>0</v>
      </c>
      <c r="R56" s="63">
        <f t="shared" si="1"/>
        <v>0</v>
      </c>
      <c r="S56" s="63">
        <f t="shared" si="1"/>
        <v>0</v>
      </c>
      <c r="T56" s="63">
        <f t="shared" si="1"/>
        <v>0</v>
      </c>
      <c r="U56" s="63">
        <f t="shared" si="1"/>
        <v>5.516919E-5</v>
      </c>
      <c r="V56" s="63">
        <f t="shared" si="1"/>
        <v>0</v>
      </c>
      <c r="W56" s="63">
        <f t="shared" si="1"/>
        <v>0</v>
      </c>
      <c r="X56" s="63">
        <f t="shared" si="1"/>
        <v>0</v>
      </c>
      <c r="Y56" s="63">
        <f t="shared" si="1"/>
        <v>0</v>
      </c>
      <c r="Z56" s="63">
        <f t="shared" si="1"/>
        <v>0</v>
      </c>
      <c r="AA56" s="63">
        <f t="shared" si="1"/>
        <v>0</v>
      </c>
      <c r="AB56" s="63">
        <f t="shared" si="1"/>
        <v>0</v>
      </c>
      <c r="AC56" s="63">
        <f t="shared" si="1"/>
        <v>4.72758E-7</v>
      </c>
      <c r="AD56" s="63">
        <f t="shared" si="1"/>
        <v>0</v>
      </c>
      <c r="AE56" s="63">
        <f t="shared" si="1"/>
        <v>2.0943349999999999E-6</v>
      </c>
      <c r="AF56" s="63">
        <f t="shared" si="1"/>
        <v>4.1131245E-5</v>
      </c>
      <c r="AG56" s="63">
        <f t="shared" si="1"/>
        <v>3.0437782799999999E-4</v>
      </c>
      <c r="AH56" s="63">
        <f t="shared" si="1"/>
        <v>0</v>
      </c>
      <c r="AI56" s="63">
        <f t="shared" si="1"/>
        <v>0</v>
      </c>
      <c r="AJ56" s="63">
        <f t="shared" si="1"/>
        <v>9.2673802799999986E-4</v>
      </c>
      <c r="AK56" s="63">
        <f t="shared" si="1"/>
        <v>0</v>
      </c>
      <c r="AL56" s="25">
        <f t="shared" si="1"/>
        <v>0</v>
      </c>
      <c r="AM56" s="43">
        <f t="shared" si="2"/>
        <v>1.6657777124E-2</v>
      </c>
    </row>
    <row r="57" spans="1:39">
      <c r="A57" s="233">
        <v>6</v>
      </c>
      <c r="B57" s="25" t="s">
        <v>3</v>
      </c>
      <c r="C57" s="63">
        <f t="shared" si="1"/>
        <v>0</v>
      </c>
      <c r="D57" s="63">
        <f t="shared" si="1"/>
        <v>3.1061975E-5</v>
      </c>
      <c r="E57" s="63">
        <f t="shared" si="1"/>
        <v>0</v>
      </c>
      <c r="F57" s="63">
        <f t="shared" si="1"/>
        <v>9.6847163999999998E-4</v>
      </c>
      <c r="G57" s="63">
        <f t="shared" si="1"/>
        <v>3.6336447999999998E-5</v>
      </c>
      <c r="H57" s="63">
        <f t="shared" si="1"/>
        <v>1.8482835000000001E-5</v>
      </c>
      <c r="I57" s="63">
        <f t="shared" si="1"/>
        <v>8.93681438E-4</v>
      </c>
      <c r="J57" s="63">
        <f t="shared" si="1"/>
        <v>8.6452230000000008E-5</v>
      </c>
      <c r="K57" s="63">
        <f t="shared" si="1"/>
        <v>3.2241138720000002E-3</v>
      </c>
      <c r="L57" s="63">
        <f t="shared" si="1"/>
        <v>2.5932329279999996E-2</v>
      </c>
      <c r="M57" s="63">
        <f t="shared" si="1"/>
        <v>1.7290274999999999E-3</v>
      </c>
      <c r="N57" s="63">
        <f t="shared" si="1"/>
        <v>8.2571514129999996E-3</v>
      </c>
      <c r="O57" s="63">
        <f t="shared" si="1"/>
        <v>5.7712562999999999E-5</v>
      </c>
      <c r="P57" s="63">
        <f t="shared" si="1"/>
        <v>4.0537650000000001E-6</v>
      </c>
      <c r="Q57" s="63">
        <f t="shared" si="1"/>
        <v>2.2466657999999998E-5</v>
      </c>
      <c r="R57" s="63">
        <f t="shared" si="1"/>
        <v>6.8964770000000004E-6</v>
      </c>
      <c r="S57" s="63">
        <f t="shared" si="1"/>
        <v>2.0969199999999999E-6</v>
      </c>
      <c r="T57" s="63">
        <f t="shared" si="1"/>
        <v>4.2874760000000002E-6</v>
      </c>
      <c r="U57" s="63">
        <f t="shared" si="1"/>
        <v>3.0051509999999999E-5</v>
      </c>
      <c r="V57" s="63">
        <f t="shared" si="1"/>
        <v>2.5756173300000001E-3</v>
      </c>
      <c r="W57" s="63">
        <f t="shared" si="1"/>
        <v>2.1706488881999997E-2</v>
      </c>
      <c r="X57" s="63">
        <f t="shared" si="1"/>
        <v>0</v>
      </c>
      <c r="Y57" s="63">
        <f t="shared" si="1"/>
        <v>0</v>
      </c>
      <c r="Z57" s="63">
        <f t="shared" si="1"/>
        <v>9.2057199999999989E-7</v>
      </c>
      <c r="AA57" s="63">
        <f t="shared" si="1"/>
        <v>0</v>
      </c>
      <c r="AB57" s="63">
        <f t="shared" si="1"/>
        <v>0</v>
      </c>
      <c r="AC57" s="63">
        <f t="shared" si="1"/>
        <v>0</v>
      </c>
      <c r="AD57" s="63">
        <f t="shared" si="1"/>
        <v>0</v>
      </c>
      <c r="AE57" s="63">
        <f t="shared" si="1"/>
        <v>3.3509359999999997E-6</v>
      </c>
      <c r="AF57" s="63">
        <f t="shared" si="1"/>
        <v>8.3454699999999996E-6</v>
      </c>
      <c r="AG57" s="63">
        <f t="shared" si="1"/>
        <v>5.9364469999999998E-6</v>
      </c>
      <c r="AH57" s="63">
        <f t="shared" si="1"/>
        <v>2.9702529999999998E-5</v>
      </c>
      <c r="AI57" s="63">
        <f t="shared" si="1"/>
        <v>4.6322200000000009E-6</v>
      </c>
      <c r="AJ57" s="63">
        <f t="shared" si="1"/>
        <v>6.2511839999999999E-6</v>
      </c>
      <c r="AK57" s="63">
        <f t="shared" si="1"/>
        <v>0</v>
      </c>
      <c r="AL57" s="25">
        <f t="shared" si="1"/>
        <v>1.9697730000000001E-6</v>
      </c>
      <c r="AM57" s="43">
        <f t="shared" si="2"/>
        <v>6.5647889343999982E-2</v>
      </c>
    </row>
    <row r="58" spans="1:39">
      <c r="A58" s="234">
        <v>11</v>
      </c>
      <c r="B58" s="26" t="s">
        <v>4</v>
      </c>
      <c r="C58" s="63">
        <f t="shared" si="1"/>
        <v>1.2414956736E-2</v>
      </c>
      <c r="D58" s="63">
        <f t="shared" si="1"/>
        <v>4.8091037180000001E-3</v>
      </c>
      <c r="E58" s="63">
        <f t="shared" si="1"/>
        <v>1.7199730349999998E-2</v>
      </c>
      <c r="F58" s="63">
        <f t="shared" si="1"/>
        <v>0</v>
      </c>
      <c r="G58" s="63">
        <f t="shared" si="1"/>
        <v>1.7484144175999999E-2</v>
      </c>
      <c r="H58" s="63">
        <f t="shared" si="1"/>
        <v>1.1124906399999999E-4</v>
      </c>
      <c r="I58" s="63">
        <f t="shared" si="1"/>
        <v>2.81668827E-4</v>
      </c>
      <c r="J58" s="63">
        <f t="shared" si="1"/>
        <v>2.1887776000000002E-5</v>
      </c>
      <c r="K58" s="63">
        <f t="shared" si="1"/>
        <v>2.1124000000000001E-8</v>
      </c>
      <c r="L58" s="63">
        <f t="shared" si="1"/>
        <v>1.0898712E-4</v>
      </c>
      <c r="M58" s="63">
        <f t="shared" si="1"/>
        <v>0</v>
      </c>
      <c r="N58" s="63">
        <f t="shared" si="1"/>
        <v>0</v>
      </c>
      <c r="O58" s="63">
        <f t="shared" si="1"/>
        <v>0</v>
      </c>
      <c r="P58" s="63">
        <f t="shared" si="1"/>
        <v>0</v>
      </c>
      <c r="Q58" s="63">
        <f t="shared" si="1"/>
        <v>0</v>
      </c>
      <c r="R58" s="63">
        <f t="shared" si="1"/>
        <v>0</v>
      </c>
      <c r="S58" s="63">
        <f t="shared" si="1"/>
        <v>0</v>
      </c>
      <c r="T58" s="63">
        <f t="shared" si="1"/>
        <v>0</v>
      </c>
      <c r="U58" s="63">
        <f t="shared" si="1"/>
        <v>1.9084951499999999E-4</v>
      </c>
      <c r="V58" s="63">
        <f t="shared" si="1"/>
        <v>9.1217500000000012E-6</v>
      </c>
      <c r="W58" s="63">
        <f t="shared" si="1"/>
        <v>0</v>
      </c>
      <c r="X58" s="63">
        <f t="shared" si="1"/>
        <v>0</v>
      </c>
      <c r="Y58" s="63">
        <f t="shared" si="1"/>
        <v>0</v>
      </c>
      <c r="Z58" s="63">
        <f t="shared" si="1"/>
        <v>6.5360612000000005E-5</v>
      </c>
      <c r="AA58" s="63">
        <f t="shared" si="1"/>
        <v>0</v>
      </c>
      <c r="AB58" s="63">
        <f t="shared" si="1"/>
        <v>0</v>
      </c>
      <c r="AC58" s="63">
        <f t="shared" si="1"/>
        <v>1.9855835999999999E-5</v>
      </c>
      <c r="AD58" s="63">
        <f t="shared" si="1"/>
        <v>0</v>
      </c>
      <c r="AE58" s="63">
        <f t="shared" si="1"/>
        <v>1.37807243E-4</v>
      </c>
      <c r="AF58" s="63">
        <f t="shared" si="1"/>
        <v>3.6523353349999996E-3</v>
      </c>
      <c r="AG58" s="63">
        <f t="shared" si="1"/>
        <v>4.7448401839999994E-3</v>
      </c>
      <c r="AH58" s="63">
        <f t="shared" si="1"/>
        <v>6.4568730600000001E-4</v>
      </c>
      <c r="AI58" s="63">
        <f t="shared" si="1"/>
        <v>3.2425540000000001E-6</v>
      </c>
      <c r="AJ58" s="63">
        <f t="shared" si="1"/>
        <v>3.0115339385999997E-2</v>
      </c>
      <c r="AK58" s="63">
        <f t="shared" si="1"/>
        <v>0</v>
      </c>
      <c r="AL58" s="25">
        <f t="shared" si="1"/>
        <v>2.7050955000000003E-5</v>
      </c>
      <c r="AM58" s="43">
        <f t="shared" si="2"/>
        <v>9.2043239566999988E-2</v>
      </c>
    </row>
    <row r="59" spans="1:39">
      <c r="A59" s="233">
        <v>15</v>
      </c>
      <c r="B59" s="25" t="s">
        <v>5</v>
      </c>
      <c r="C59" s="263">
        <f t="shared" si="1"/>
        <v>4.1172050399999996E-4</v>
      </c>
      <c r="D59" s="264">
        <f t="shared" si="1"/>
        <v>3.4221421599999998E-4</v>
      </c>
      <c r="E59" s="264">
        <f t="shared" si="1"/>
        <v>1.7850050999999999E-3</v>
      </c>
      <c r="F59" s="264">
        <f t="shared" si="1"/>
        <v>6.5680710400000005E-4</v>
      </c>
      <c r="G59" s="264">
        <f t="shared" si="1"/>
        <v>8.3758591999999999E-5</v>
      </c>
      <c r="H59" s="264">
        <f t="shared" si="1"/>
        <v>4.3756263578999997E-2</v>
      </c>
      <c r="I59" s="264">
        <f t="shared" si="1"/>
        <v>1.220564917E-3</v>
      </c>
      <c r="J59" s="264">
        <f t="shared" si="1"/>
        <v>8.0509340000000008E-6</v>
      </c>
      <c r="K59" s="264">
        <f t="shared" si="1"/>
        <v>1.9011600000000001E-7</v>
      </c>
      <c r="L59" s="264">
        <f t="shared" si="1"/>
        <v>3.6927643499999998E-4</v>
      </c>
      <c r="M59" s="264">
        <f t="shared" si="1"/>
        <v>3.295705E-6</v>
      </c>
      <c r="N59" s="264">
        <f t="shared" si="1"/>
        <v>3.123982E-6</v>
      </c>
      <c r="O59" s="264">
        <f t="shared" si="1"/>
        <v>3.1023889500000001E-4</v>
      </c>
      <c r="P59" s="264">
        <f t="shared" si="1"/>
        <v>1.5474199499999997E-4</v>
      </c>
      <c r="Q59" s="264">
        <f t="shared" si="1"/>
        <v>1.3183626119999999E-3</v>
      </c>
      <c r="R59" s="264">
        <f t="shared" si="1"/>
        <v>4.28248975E-4</v>
      </c>
      <c r="S59" s="264">
        <f t="shared" si="1"/>
        <v>2.12208304E-4</v>
      </c>
      <c r="T59" s="264">
        <f t="shared" si="1"/>
        <v>1.8155243199999998E-4</v>
      </c>
      <c r="U59" s="264">
        <f t="shared" si="1"/>
        <v>9.5649022499999991E-4</v>
      </c>
      <c r="V59" s="264">
        <f>+V$53*V9</f>
        <v>1.0657852700000001E-3</v>
      </c>
      <c r="W59" s="264">
        <f t="shared" si="1"/>
        <v>7.0936919999999993E-6</v>
      </c>
      <c r="X59" s="264">
        <f t="shared" si="1"/>
        <v>1.4782606200000001E-4</v>
      </c>
      <c r="Y59" s="264">
        <f t="shared" si="1"/>
        <v>7.8149041599999999E-4</v>
      </c>
      <c r="Z59" s="264">
        <f t="shared" si="1"/>
        <v>1.9571360719999997E-3</v>
      </c>
      <c r="AA59" s="264">
        <f t="shared" si="1"/>
        <v>4.6320788699999996E-4</v>
      </c>
      <c r="AB59" s="264">
        <f t="shared" si="1"/>
        <v>7.6978500000000014E-7</v>
      </c>
      <c r="AC59" s="264">
        <f t="shared" si="1"/>
        <v>6.4744208100000003E-4</v>
      </c>
      <c r="AD59" s="264">
        <f t="shared" si="1"/>
        <v>1.0522960699999999E-4</v>
      </c>
      <c r="AE59" s="264">
        <f t="shared" si="1"/>
        <v>1.3830988339999998E-3</v>
      </c>
      <c r="AF59" s="264">
        <f t="shared" si="1"/>
        <v>1.60352245E-4</v>
      </c>
      <c r="AG59" s="264">
        <f t="shared" si="1"/>
        <v>1.6875699789999999E-3</v>
      </c>
      <c r="AH59" s="264">
        <f t="shared" si="1"/>
        <v>1.1800129725999999E-2</v>
      </c>
      <c r="AI59" s="264">
        <f t="shared" si="1"/>
        <v>9.8434675000000013E-4</v>
      </c>
      <c r="AJ59" s="264">
        <f t="shared" si="1"/>
        <v>1.2635205659999999E-3</v>
      </c>
      <c r="AK59" s="264">
        <f t="shared" si="1"/>
        <v>0</v>
      </c>
      <c r="AL59" s="265">
        <f t="shared" si="1"/>
        <v>4.4297610000000012E-6</v>
      </c>
      <c r="AM59" s="266">
        <f t="shared" si="2"/>
        <v>7.4661543355000012E-2</v>
      </c>
    </row>
    <row r="60" spans="1:39">
      <c r="A60" s="233">
        <v>16</v>
      </c>
      <c r="B60" s="25" t="s">
        <v>6</v>
      </c>
      <c r="C60" s="46">
        <f t="shared" si="1"/>
        <v>2.6542573320000001E-3</v>
      </c>
      <c r="D60" s="63">
        <f t="shared" si="1"/>
        <v>1.5305566310000001E-3</v>
      </c>
      <c r="E60" s="63">
        <f t="shared" si="1"/>
        <v>5.3345789999999997E-4</v>
      </c>
      <c r="F60" s="63">
        <f t="shared" si="1"/>
        <v>3.4494329399999997E-4</v>
      </c>
      <c r="G60" s="63">
        <f t="shared" si="1"/>
        <v>2.8922888799999998E-3</v>
      </c>
      <c r="H60" s="63">
        <f t="shared" si="1"/>
        <v>1.261233455E-3</v>
      </c>
      <c r="I60" s="63">
        <f t="shared" si="1"/>
        <v>5.1387374746000004E-2</v>
      </c>
      <c r="J60" s="63">
        <f t="shared" si="1"/>
        <v>7.8109758000000001E-5</v>
      </c>
      <c r="K60" s="63">
        <f t="shared" si="1"/>
        <v>1.2146300000000001E-7</v>
      </c>
      <c r="L60" s="63">
        <f t="shared" si="1"/>
        <v>4.0089921299999998E-3</v>
      </c>
      <c r="M60" s="63">
        <f t="shared" si="1"/>
        <v>2.2566649999999996E-6</v>
      </c>
      <c r="N60" s="63">
        <f t="shared" si="1"/>
        <v>7.8743669999999984E-6</v>
      </c>
      <c r="O60" s="63">
        <f t="shared" si="1"/>
        <v>5.9419554300000005E-4</v>
      </c>
      <c r="P60" s="63">
        <f t="shared" si="1"/>
        <v>4.4507543999999999E-4</v>
      </c>
      <c r="Q60" s="63">
        <f t="shared" si="1"/>
        <v>8.3078833199999992E-4</v>
      </c>
      <c r="R60" s="63">
        <f t="shared" si="1"/>
        <v>1.386414344E-3</v>
      </c>
      <c r="S60" s="63">
        <f t="shared" si="1"/>
        <v>1.029378028E-3</v>
      </c>
      <c r="T60" s="63">
        <f t="shared" si="1"/>
        <v>2.6774548399999997E-4</v>
      </c>
      <c r="U60" s="63">
        <f t="shared" si="1"/>
        <v>4.4373072900000003E-3</v>
      </c>
      <c r="V60" s="63">
        <f t="shared" si="1"/>
        <v>1.5930224199999999E-2</v>
      </c>
      <c r="W60" s="63">
        <f t="shared" si="1"/>
        <v>2.28875886E-4</v>
      </c>
      <c r="X60" s="63">
        <f t="shared" si="1"/>
        <v>4.7549241300000002E-4</v>
      </c>
      <c r="Y60" s="63">
        <f t="shared" si="1"/>
        <v>1.397383176E-3</v>
      </c>
      <c r="Z60" s="63">
        <f t="shared" si="1"/>
        <v>3.6620354159999998E-3</v>
      </c>
      <c r="AA60" s="63">
        <f t="shared" si="1"/>
        <v>1.4776631729999999E-3</v>
      </c>
      <c r="AB60" s="63">
        <f t="shared" si="1"/>
        <v>1.8798960000000001E-5</v>
      </c>
      <c r="AC60" s="63">
        <f t="shared" si="1"/>
        <v>5.2948896000000001E-4</v>
      </c>
      <c r="AD60" s="63">
        <f t="shared" si="1"/>
        <v>2.1343003499999999E-3</v>
      </c>
      <c r="AE60" s="63">
        <f t="shared" si="1"/>
        <v>5.2651581900000006E-4</v>
      </c>
      <c r="AF60" s="63">
        <f t="shared" si="1"/>
        <v>2.71943101E-3</v>
      </c>
      <c r="AG60" s="63">
        <f t="shared" si="1"/>
        <v>3.1339043389999998E-3</v>
      </c>
      <c r="AH60" s="63">
        <f t="shared" si="1"/>
        <v>8.3235628299999989E-3</v>
      </c>
      <c r="AI60" s="63">
        <f t="shared" si="1"/>
        <v>2.2744200200000004E-3</v>
      </c>
      <c r="AJ60" s="63">
        <f t="shared" si="1"/>
        <v>1.5187772459999999E-3</v>
      </c>
      <c r="AK60" s="63">
        <f t="shared" si="1"/>
        <v>0</v>
      </c>
      <c r="AL60" s="25">
        <f t="shared" si="1"/>
        <v>1.0330167000000001E-5</v>
      </c>
      <c r="AM60" s="43">
        <f t="shared" si="2"/>
        <v>0.11805357504699998</v>
      </c>
    </row>
    <row r="61" spans="1:39">
      <c r="A61" s="233">
        <v>20</v>
      </c>
      <c r="B61" s="25" t="s">
        <v>7</v>
      </c>
      <c r="C61" s="46">
        <f t="shared" si="1"/>
        <v>6.095209414E-3</v>
      </c>
      <c r="D61" s="63">
        <f t="shared" si="1"/>
        <v>6.8513841999999996E-5</v>
      </c>
      <c r="E61" s="63">
        <f t="shared" si="1"/>
        <v>2.0970697500000001E-3</v>
      </c>
      <c r="F61" s="63">
        <f t="shared" si="1"/>
        <v>4.7166163060000004E-3</v>
      </c>
      <c r="G61" s="63">
        <f t="shared" si="1"/>
        <v>8.8408425599999989E-4</v>
      </c>
      <c r="H61" s="63">
        <f t="shared" si="1"/>
        <v>1.6879229029999998E-2</v>
      </c>
      <c r="I61" s="63">
        <f t="shared" si="1"/>
        <v>5.0838801059999994E-3</v>
      </c>
      <c r="J61" s="63">
        <f t="shared" si="1"/>
        <v>9.2668268680000006E-3</v>
      </c>
      <c r="K61" s="63">
        <f t="shared" si="1"/>
        <v>3.5857990000000002E-6</v>
      </c>
      <c r="L61" s="63">
        <f t="shared" si="1"/>
        <v>2.8344907799999998E-3</v>
      </c>
      <c r="M61" s="63">
        <f t="shared" si="1"/>
        <v>4.2779225E-5</v>
      </c>
      <c r="N61" s="63">
        <f t="shared" si="1"/>
        <v>4.4492588999999998E-5</v>
      </c>
      <c r="O61" s="63">
        <f t="shared" si="1"/>
        <v>2.6081743259999996E-3</v>
      </c>
      <c r="P61" s="63">
        <f t="shared" si="1"/>
        <v>1.585301685E-3</v>
      </c>
      <c r="Q61" s="63">
        <f t="shared" si="1"/>
        <v>3.8047524329999998E-3</v>
      </c>
      <c r="R61" s="63">
        <f t="shared" si="1"/>
        <v>1.9234496819999997E-3</v>
      </c>
      <c r="S61" s="63">
        <f t="shared" si="1"/>
        <v>3.2103845199999998E-3</v>
      </c>
      <c r="T61" s="63">
        <f t="shared" si="1"/>
        <v>8.9282991600000007E-4</v>
      </c>
      <c r="U61" s="63">
        <f t="shared" si="1"/>
        <v>2.6945664014999999E-2</v>
      </c>
      <c r="V61" s="63">
        <f t="shared" si="1"/>
        <v>1.8331068800000001E-3</v>
      </c>
      <c r="W61" s="63">
        <f t="shared" si="1"/>
        <v>3.1643429999999998E-5</v>
      </c>
      <c r="X61" s="63">
        <f t="shared" si="1"/>
        <v>1.4145272279999998E-3</v>
      </c>
      <c r="Y61" s="63">
        <f t="shared" si="1"/>
        <v>5.7738926560000001E-3</v>
      </c>
      <c r="Z61" s="63">
        <f t="shared" si="1"/>
        <v>4.6028600000000002E-6</v>
      </c>
      <c r="AA61" s="63">
        <f t="shared" si="1"/>
        <v>5.6692109999999991E-6</v>
      </c>
      <c r="AB61" s="63">
        <f t="shared" si="1"/>
        <v>1.37751E-6</v>
      </c>
      <c r="AC61" s="63">
        <f t="shared" si="1"/>
        <v>7.8241449000000007E-5</v>
      </c>
      <c r="AD61" s="63">
        <f t="shared" si="1"/>
        <v>1.9341608300000001E-4</v>
      </c>
      <c r="AE61" s="63">
        <f t="shared" si="1"/>
        <v>3.8075010299999998E-4</v>
      </c>
      <c r="AF61" s="63">
        <f t="shared" si="1"/>
        <v>1.4521117799999998E-3</v>
      </c>
      <c r="AG61" s="63">
        <f t="shared" si="1"/>
        <v>6.6304176542999999E-2</v>
      </c>
      <c r="AH61" s="63">
        <f t="shared" si="1"/>
        <v>1.0925961419999998E-3</v>
      </c>
      <c r="AI61" s="63">
        <f t="shared" si="1"/>
        <v>1.81583024E-3</v>
      </c>
      <c r="AJ61" s="63">
        <f t="shared" si="1"/>
        <v>1.4752794239999997E-3</v>
      </c>
      <c r="AK61" s="63">
        <f t="shared" si="1"/>
        <v>0</v>
      </c>
      <c r="AL61" s="25">
        <f t="shared" si="1"/>
        <v>6.4440990000000015E-5</v>
      </c>
      <c r="AM61" s="43">
        <f t="shared" si="2"/>
        <v>0.17090899707099999</v>
      </c>
    </row>
    <row r="62" spans="1:39">
      <c r="A62" s="233">
        <v>21</v>
      </c>
      <c r="B62" s="25" t="s">
        <v>8</v>
      </c>
      <c r="C62" s="46">
        <f t="shared" si="1"/>
        <v>7.6212957200000005E-4</v>
      </c>
      <c r="D62" s="63">
        <f t="shared" si="1"/>
        <v>2.3516577530000001E-3</v>
      </c>
      <c r="E62" s="63">
        <f t="shared" si="1"/>
        <v>4.0325283000000002E-3</v>
      </c>
      <c r="F62" s="63">
        <f t="shared" si="1"/>
        <v>4.2588839279999995E-3</v>
      </c>
      <c r="G62" s="63">
        <f t="shared" ref="G62:AL62" si="3">+G$53*G12</f>
        <v>3.5335656000000002E-4</v>
      </c>
      <c r="H62" s="63">
        <f t="shared" si="3"/>
        <v>5.7508020899999998E-4</v>
      </c>
      <c r="I62" s="63">
        <f t="shared" si="3"/>
        <v>8.5538739600000003E-4</v>
      </c>
      <c r="J62" s="63">
        <f t="shared" si="3"/>
        <v>5.4501459280000006E-3</v>
      </c>
      <c r="K62" s="63">
        <f t="shared" si="3"/>
        <v>2.97927615E-4</v>
      </c>
      <c r="L62" s="63">
        <f t="shared" si="3"/>
        <v>4.4897326649999993E-3</v>
      </c>
      <c r="M62" s="63">
        <f t="shared" si="3"/>
        <v>6.7052173499999998E-4</v>
      </c>
      <c r="N62" s="63">
        <f t="shared" si="3"/>
        <v>4.2205963000000001E-5</v>
      </c>
      <c r="O62" s="63">
        <f t="shared" si="3"/>
        <v>6.8360937299999998E-4</v>
      </c>
      <c r="P62" s="63">
        <f t="shared" si="3"/>
        <v>8.9322615000000005E-5</v>
      </c>
      <c r="Q62" s="63">
        <f t="shared" si="3"/>
        <v>4.1037501900000002E-4</v>
      </c>
      <c r="R62" s="63">
        <f t="shared" si="3"/>
        <v>1.63068311E-4</v>
      </c>
      <c r="S62" s="63">
        <f t="shared" si="3"/>
        <v>3.2292568000000002E-5</v>
      </c>
      <c r="T62" s="63">
        <f t="shared" si="3"/>
        <v>8.2496952000000009E-5</v>
      </c>
      <c r="U62" s="63">
        <f t="shared" si="3"/>
        <v>6.3153023999999996E-4</v>
      </c>
      <c r="V62" s="63">
        <f t="shared" si="3"/>
        <v>5.626660270000001E-3</v>
      </c>
      <c r="W62" s="63">
        <f t="shared" si="3"/>
        <v>4.2003697619999994E-3</v>
      </c>
      <c r="X62" s="63">
        <f t="shared" si="3"/>
        <v>1.9580314319999998E-3</v>
      </c>
      <c r="Y62" s="63">
        <f t="shared" si="3"/>
        <v>4.697915768E-3</v>
      </c>
      <c r="Z62" s="63">
        <f t="shared" si="3"/>
        <v>7.4842503600000001E-4</v>
      </c>
      <c r="AA62" s="63">
        <f t="shared" si="3"/>
        <v>1.55736561E-4</v>
      </c>
      <c r="AB62" s="63">
        <f t="shared" si="3"/>
        <v>1.4544885000000001E-5</v>
      </c>
      <c r="AC62" s="63">
        <f t="shared" si="3"/>
        <v>2.3967175947E-2</v>
      </c>
      <c r="AD62" s="63">
        <f t="shared" si="3"/>
        <v>1.2539991799999999E-4</v>
      </c>
      <c r="AE62" s="63">
        <f t="shared" si="3"/>
        <v>4.4973749790000002E-3</v>
      </c>
      <c r="AF62" s="63">
        <f t="shared" si="3"/>
        <v>1.2363217699999998E-3</v>
      </c>
      <c r="AG62" s="63">
        <f t="shared" si="3"/>
        <v>1.2067177719999999E-3</v>
      </c>
      <c r="AH62" s="63">
        <f t="shared" si="3"/>
        <v>1.599367E-3</v>
      </c>
      <c r="AI62" s="63">
        <f t="shared" si="3"/>
        <v>1.0612416020000001E-3</v>
      </c>
      <c r="AJ62" s="63">
        <f t="shared" si="3"/>
        <v>1.3377533759999999E-3</v>
      </c>
      <c r="AK62" s="63">
        <f t="shared" si="3"/>
        <v>0</v>
      </c>
      <c r="AL62" s="25">
        <f t="shared" si="3"/>
        <v>1.7241307200000001E-4</v>
      </c>
      <c r="AM62" s="43">
        <f t="shared" si="2"/>
        <v>7.8837701852000008E-2</v>
      </c>
    </row>
    <row r="63" spans="1:39">
      <c r="A63" s="234">
        <v>25</v>
      </c>
      <c r="B63" s="26" t="s">
        <v>9</v>
      </c>
      <c r="C63" s="51">
        <f t="shared" ref="C63:AL70" si="4">+C$53*C13</f>
        <v>2.4971214000000001E-4</v>
      </c>
      <c r="D63" s="64">
        <f t="shared" si="4"/>
        <v>1.30637792E-4</v>
      </c>
      <c r="E63" s="64">
        <f t="shared" si="4"/>
        <v>2.8188E-6</v>
      </c>
      <c r="F63" s="64">
        <f t="shared" si="4"/>
        <v>3.3079484000000004E-5</v>
      </c>
      <c r="G63" s="64">
        <f t="shared" si="4"/>
        <v>1.0394379679999999E-3</v>
      </c>
      <c r="H63" s="64">
        <f t="shared" si="4"/>
        <v>1.8553245799999998E-4</v>
      </c>
      <c r="I63" s="64">
        <f t="shared" si="4"/>
        <v>7.0590221999999999E-4</v>
      </c>
      <c r="J63" s="64">
        <f t="shared" si="4"/>
        <v>5.2858082000000006E-5</v>
      </c>
      <c r="K63" s="64">
        <f t="shared" si="4"/>
        <v>4.7529000000000002E-7</v>
      </c>
      <c r="L63" s="64">
        <f t="shared" si="4"/>
        <v>1.2294283814999999E-2</v>
      </c>
      <c r="M63" s="64">
        <f t="shared" si="4"/>
        <v>5.6936145000000002E-5</v>
      </c>
      <c r="N63" s="64">
        <f t="shared" si="4"/>
        <v>1.400961E-5</v>
      </c>
      <c r="O63" s="64">
        <f t="shared" si="4"/>
        <v>9.4643184299999996E-4</v>
      </c>
      <c r="P63" s="64">
        <f t="shared" si="4"/>
        <v>1.58767803E-3</v>
      </c>
      <c r="Q63" s="64">
        <f t="shared" si="4"/>
        <v>5.7160914119999996E-3</v>
      </c>
      <c r="R63" s="64">
        <f t="shared" si="4"/>
        <v>1.298094945E-3</v>
      </c>
      <c r="S63" s="64">
        <f t="shared" si="4"/>
        <v>1.145547396E-3</v>
      </c>
      <c r="T63" s="64">
        <f t="shared" si="4"/>
        <v>4.0982356800000003E-4</v>
      </c>
      <c r="U63" s="64">
        <f t="shared" si="4"/>
        <v>5.6290514999999999E-4</v>
      </c>
      <c r="V63" s="64">
        <f t="shared" si="4"/>
        <v>1.9401232510000001E-2</v>
      </c>
      <c r="W63" s="64">
        <f t="shared" si="4"/>
        <v>2.5732019999999998E-6</v>
      </c>
      <c r="X63" s="64">
        <f t="shared" si="4"/>
        <v>7.3131116699999988E-4</v>
      </c>
      <c r="Y63" s="64">
        <f t="shared" si="4"/>
        <v>2.0230649600000002E-4</v>
      </c>
      <c r="Z63" s="64">
        <f t="shared" si="4"/>
        <v>9.6660060000000004E-5</v>
      </c>
      <c r="AA63" s="64">
        <f t="shared" si="4"/>
        <v>2.6678639999999998E-6</v>
      </c>
      <c r="AB63" s="64">
        <f t="shared" si="4"/>
        <v>2.9170800000000003E-6</v>
      </c>
      <c r="AC63" s="64">
        <f t="shared" si="4"/>
        <v>1.7019288000000002E-5</v>
      </c>
      <c r="AD63" s="64">
        <f t="shared" si="4"/>
        <v>6.2543600000000002E-7</v>
      </c>
      <c r="AE63" s="64">
        <f t="shared" si="4"/>
        <v>7.1207389999999998E-5</v>
      </c>
      <c r="AF63" s="64">
        <f t="shared" si="4"/>
        <v>1.0396071200000001E-3</v>
      </c>
      <c r="AG63" s="64">
        <f t="shared" si="4"/>
        <v>4.2526547599999997E-4</v>
      </c>
      <c r="AH63" s="64">
        <f t="shared" si="4"/>
        <v>2.1842783600000001E-4</v>
      </c>
      <c r="AI63" s="64">
        <f t="shared" si="4"/>
        <v>3.0850585200000005E-4</v>
      </c>
      <c r="AJ63" s="64">
        <f t="shared" si="4"/>
        <v>3.6699659399999998E-4</v>
      </c>
      <c r="AK63" s="64">
        <f t="shared" si="4"/>
        <v>0</v>
      </c>
      <c r="AL63" s="26">
        <f t="shared" si="4"/>
        <v>4.2060447000000003E-5</v>
      </c>
      <c r="AM63" s="49">
        <f t="shared" si="2"/>
        <v>4.9361639966000008E-2</v>
      </c>
    </row>
    <row r="64" spans="1:39">
      <c r="A64" s="233">
        <v>26</v>
      </c>
      <c r="B64" s="25" t="s">
        <v>10</v>
      </c>
      <c r="C64" s="63">
        <f t="shared" si="4"/>
        <v>3.5528149999999999E-6</v>
      </c>
      <c r="D64" s="63">
        <f t="shared" si="4"/>
        <v>6.2123949999999988E-6</v>
      </c>
      <c r="E64" s="63">
        <f t="shared" si="4"/>
        <v>4.8271950000000005E-5</v>
      </c>
      <c r="F64" s="63">
        <f t="shared" si="4"/>
        <v>2.3215421000000001E-4</v>
      </c>
      <c r="G64" s="63">
        <f t="shared" si="4"/>
        <v>0</v>
      </c>
      <c r="H64" s="63">
        <f t="shared" si="4"/>
        <v>6.4953963000000001E-5</v>
      </c>
      <c r="I64" s="63">
        <f t="shared" si="4"/>
        <v>1.2692398740000001E-3</v>
      </c>
      <c r="J64" s="63">
        <f t="shared" si="4"/>
        <v>2.2426000000000002E-8</v>
      </c>
      <c r="K64" s="63">
        <f t="shared" si="4"/>
        <v>0</v>
      </c>
      <c r="L64" s="63">
        <f t="shared" si="4"/>
        <v>1.3660544699999999E-3</v>
      </c>
      <c r="M64" s="63">
        <f t="shared" si="4"/>
        <v>8.2500587749999993E-3</v>
      </c>
      <c r="N64" s="63">
        <f t="shared" si="4"/>
        <v>4.3639129999999996E-6</v>
      </c>
      <c r="O64" s="63">
        <f t="shared" si="4"/>
        <v>6.9302221073999998E-2</v>
      </c>
      <c r="P64" s="63">
        <f t="shared" si="4"/>
        <v>6.7279918349999997E-3</v>
      </c>
      <c r="Q64" s="63">
        <f t="shared" si="4"/>
        <v>1.99570845E-4</v>
      </c>
      <c r="R64" s="63">
        <f t="shared" si="4"/>
        <v>9.1616359939999999E-3</v>
      </c>
      <c r="S64" s="63">
        <f t="shared" si="4"/>
        <v>4.1389006959999999E-3</v>
      </c>
      <c r="T64" s="63">
        <f t="shared" si="4"/>
        <v>6.6756001319999998E-3</v>
      </c>
      <c r="U64" s="63">
        <f t="shared" si="4"/>
        <v>4.6243442999999997E-4</v>
      </c>
      <c r="V64" s="63">
        <f t="shared" si="4"/>
        <v>8.3985776599999999E-3</v>
      </c>
      <c r="W64" s="63">
        <f t="shared" si="4"/>
        <v>0</v>
      </c>
      <c r="X64" s="63">
        <f t="shared" si="4"/>
        <v>3.983337E-6</v>
      </c>
      <c r="Y64" s="63">
        <f t="shared" si="4"/>
        <v>0</v>
      </c>
      <c r="Z64" s="63">
        <f t="shared" si="4"/>
        <v>0</v>
      </c>
      <c r="AA64" s="63">
        <f t="shared" si="4"/>
        <v>0</v>
      </c>
      <c r="AB64" s="63">
        <f t="shared" si="4"/>
        <v>0</v>
      </c>
      <c r="AC64" s="63">
        <f t="shared" si="4"/>
        <v>2.3637900000000003E-6</v>
      </c>
      <c r="AD64" s="63">
        <f t="shared" si="4"/>
        <v>0</v>
      </c>
      <c r="AE64" s="63">
        <f t="shared" si="4"/>
        <v>1.256601E-5</v>
      </c>
      <c r="AF64" s="63">
        <f t="shared" si="4"/>
        <v>0</v>
      </c>
      <c r="AG64" s="63">
        <f t="shared" si="4"/>
        <v>1.6190309999999999E-6</v>
      </c>
      <c r="AH64" s="63">
        <f t="shared" si="4"/>
        <v>0</v>
      </c>
      <c r="AI64" s="63">
        <f t="shared" si="4"/>
        <v>5.4660195999999998E-5</v>
      </c>
      <c r="AJ64" s="63">
        <f t="shared" si="4"/>
        <v>4.9488540000000002E-6</v>
      </c>
      <c r="AK64" s="63">
        <f t="shared" si="4"/>
        <v>0</v>
      </c>
      <c r="AL64" s="25">
        <f t="shared" si="4"/>
        <v>4.3290441000000007E-5</v>
      </c>
      <c r="AM64" s="43">
        <f t="shared" si="2"/>
        <v>0.11643524911600001</v>
      </c>
    </row>
    <row r="65" spans="1:39">
      <c r="A65" s="233">
        <v>27</v>
      </c>
      <c r="B65" s="25" t="s">
        <v>11</v>
      </c>
      <c r="C65" s="63">
        <f t="shared" si="4"/>
        <v>0</v>
      </c>
      <c r="D65" s="63">
        <f t="shared" si="4"/>
        <v>0</v>
      </c>
      <c r="E65" s="63">
        <f t="shared" si="4"/>
        <v>0</v>
      </c>
      <c r="F65" s="63">
        <f t="shared" si="4"/>
        <v>1.3929252599999999E-4</v>
      </c>
      <c r="G65" s="63">
        <f t="shared" si="4"/>
        <v>1.5750926399999999E-4</v>
      </c>
      <c r="H65" s="63">
        <f t="shared" si="4"/>
        <v>0</v>
      </c>
      <c r="I65" s="63">
        <f t="shared" si="4"/>
        <v>3.7901874099999998E-4</v>
      </c>
      <c r="J65" s="63">
        <f t="shared" si="4"/>
        <v>4.1510526E-5</v>
      </c>
      <c r="K65" s="63">
        <f t="shared" si="4"/>
        <v>5.8091000000000001E-8</v>
      </c>
      <c r="L65" s="63">
        <f t="shared" si="4"/>
        <v>2.0668333949999998E-3</v>
      </c>
      <c r="M65" s="63">
        <f t="shared" si="4"/>
        <v>2.808655E-5</v>
      </c>
      <c r="N65" s="63">
        <f t="shared" si="4"/>
        <v>1.3314765549999998E-3</v>
      </c>
      <c r="O65" s="63">
        <f t="shared" si="4"/>
        <v>1.4371511990999999E-2</v>
      </c>
      <c r="P65" s="63">
        <f t="shared" si="4"/>
        <v>3.1893345599999998E-3</v>
      </c>
      <c r="Q65" s="63">
        <f t="shared" si="4"/>
        <v>9.3932141070000013E-3</v>
      </c>
      <c r="R65" s="63">
        <f t="shared" si="4"/>
        <v>1.0160735290999999E-2</v>
      </c>
      <c r="S65" s="63">
        <f t="shared" si="4"/>
        <v>9.6162654279999989E-3</v>
      </c>
      <c r="T65" s="63">
        <f t="shared" si="4"/>
        <v>1.3053885980000002E-3</v>
      </c>
      <c r="U65" s="63">
        <f t="shared" si="4"/>
        <v>5.779309049999999E-4</v>
      </c>
      <c r="V65" s="63">
        <f t="shared" si="4"/>
        <v>3.4447376700000002E-3</v>
      </c>
      <c r="W65" s="63">
        <f t="shared" si="4"/>
        <v>1.5786941999999998E-5</v>
      </c>
      <c r="X65" s="63">
        <f t="shared" si="4"/>
        <v>3.9980900999999998E-5</v>
      </c>
      <c r="Y65" s="63">
        <f t="shared" si="4"/>
        <v>0</v>
      </c>
      <c r="Z65" s="63">
        <f t="shared" si="4"/>
        <v>5.5234319999999995E-6</v>
      </c>
      <c r="AA65" s="63">
        <f t="shared" si="4"/>
        <v>0</v>
      </c>
      <c r="AB65" s="63">
        <f t="shared" si="4"/>
        <v>0</v>
      </c>
      <c r="AC65" s="63">
        <f t="shared" si="4"/>
        <v>9.2187810000000003E-6</v>
      </c>
      <c r="AD65" s="63">
        <f t="shared" si="4"/>
        <v>1.4228669E-5</v>
      </c>
      <c r="AE65" s="63">
        <f t="shared" si="4"/>
        <v>8.5030001E-5</v>
      </c>
      <c r="AF65" s="63">
        <f t="shared" si="4"/>
        <v>1.0133785E-5</v>
      </c>
      <c r="AG65" s="63">
        <f t="shared" si="4"/>
        <v>6.4383466099999999E-4</v>
      </c>
      <c r="AH65" s="63">
        <f t="shared" si="4"/>
        <v>9.9160753999999988E-5</v>
      </c>
      <c r="AI65" s="63">
        <f t="shared" si="4"/>
        <v>1.70465696E-4</v>
      </c>
      <c r="AJ65" s="63">
        <f t="shared" si="4"/>
        <v>9.5330555999999998E-5</v>
      </c>
      <c r="AK65" s="63">
        <f t="shared" si="4"/>
        <v>0</v>
      </c>
      <c r="AL65" s="25">
        <f t="shared" si="4"/>
        <v>3.3940704000000003E-5</v>
      </c>
      <c r="AM65" s="43">
        <f t="shared" si="2"/>
        <v>5.7425539080000011E-2</v>
      </c>
    </row>
    <row r="66" spans="1:39">
      <c r="A66" s="233">
        <v>28</v>
      </c>
      <c r="B66" s="25" t="s">
        <v>12</v>
      </c>
      <c r="C66" s="63">
        <f t="shared" si="4"/>
        <v>1.34600934E-4</v>
      </c>
      <c r="D66" s="63">
        <f t="shared" si="4"/>
        <v>9.9575816999999982E-5</v>
      </c>
      <c r="E66" s="63">
        <f t="shared" si="4"/>
        <v>2.3266845000000002E-4</v>
      </c>
      <c r="F66" s="63">
        <f t="shared" si="4"/>
        <v>2.5937503839999999E-3</v>
      </c>
      <c r="G66" s="63">
        <f t="shared" si="4"/>
        <v>3.1708169919999999E-3</v>
      </c>
      <c r="H66" s="63">
        <f t="shared" si="4"/>
        <v>3.3392321899999996E-4</v>
      </c>
      <c r="I66" s="63">
        <f t="shared" si="4"/>
        <v>2.6148371449999999E-3</v>
      </c>
      <c r="J66" s="63">
        <f t="shared" si="4"/>
        <v>5.7612394000000008E-5</v>
      </c>
      <c r="K66" s="63">
        <f t="shared" si="4"/>
        <v>3.11579E-6</v>
      </c>
      <c r="L66" s="63">
        <f t="shared" si="4"/>
        <v>1.626343785E-3</v>
      </c>
      <c r="M66" s="63">
        <f t="shared" si="4"/>
        <v>1.412445E-6</v>
      </c>
      <c r="N66" s="63">
        <f t="shared" si="4"/>
        <v>4.9597239999999999E-6</v>
      </c>
      <c r="O66" s="63">
        <f t="shared" si="4"/>
        <v>1.5970122890999999E-2</v>
      </c>
      <c r="P66" s="63">
        <f t="shared" si="4"/>
        <v>2.9289151049999998E-3</v>
      </c>
      <c r="Q66" s="63">
        <f t="shared" si="4"/>
        <v>3.2755909349999998E-3</v>
      </c>
      <c r="R66" s="63">
        <f t="shared" si="4"/>
        <v>6.7623293989999998E-3</v>
      </c>
      <c r="S66" s="63">
        <f t="shared" si="4"/>
        <v>5.477364731999999E-3</v>
      </c>
      <c r="T66" s="63">
        <f t="shared" si="4"/>
        <v>1.2642140439999999E-3</v>
      </c>
      <c r="U66" s="63">
        <f t="shared" si="4"/>
        <v>1.4557041149999999E-3</v>
      </c>
      <c r="V66" s="63">
        <f t="shared" si="4"/>
        <v>3.2534728159999998E-2</v>
      </c>
      <c r="W66" s="63">
        <f t="shared" si="4"/>
        <v>2.2950179999999998E-5</v>
      </c>
      <c r="X66" s="63">
        <f t="shared" si="4"/>
        <v>1.1994270299999999E-4</v>
      </c>
      <c r="Y66" s="63">
        <f t="shared" si="4"/>
        <v>6.4444408000000004E-5</v>
      </c>
      <c r="Z66" s="63">
        <f t="shared" si="4"/>
        <v>1.2929433739999998E-3</v>
      </c>
      <c r="AA66" s="63">
        <f t="shared" si="4"/>
        <v>3.8350545000000001E-5</v>
      </c>
      <c r="AB66" s="63">
        <f t="shared" si="4"/>
        <v>1.3410465000000002E-5</v>
      </c>
      <c r="AC66" s="63">
        <f t="shared" si="4"/>
        <v>3.8151570600000002E-4</v>
      </c>
      <c r="AD66" s="63">
        <f t="shared" si="4"/>
        <v>7.4895961000000003E-5</v>
      </c>
      <c r="AE66" s="63">
        <f t="shared" si="4"/>
        <v>1.8501355389999999E-3</v>
      </c>
      <c r="AF66" s="63">
        <f t="shared" si="4"/>
        <v>8.4050805000000005E-5</v>
      </c>
      <c r="AG66" s="63">
        <f t="shared" si="4"/>
        <v>1.8025211799999998E-4</v>
      </c>
      <c r="AH66" s="63">
        <f t="shared" si="4"/>
        <v>1.1222986719999998E-3</v>
      </c>
      <c r="AI66" s="63">
        <f t="shared" si="4"/>
        <v>5.2112475000000002E-4</v>
      </c>
      <c r="AJ66" s="63">
        <f t="shared" si="4"/>
        <v>5.4229021199999998E-4</v>
      </c>
      <c r="AK66" s="63">
        <f t="shared" si="4"/>
        <v>0</v>
      </c>
      <c r="AL66" s="25">
        <f t="shared" si="4"/>
        <v>5.1650835000000006E-5</v>
      </c>
      <c r="AM66" s="43">
        <f t="shared" si="2"/>
        <v>8.6902842732999988E-2</v>
      </c>
    </row>
    <row r="67" spans="1:39">
      <c r="A67" s="233">
        <v>29</v>
      </c>
      <c r="B67" s="25" t="s">
        <v>13</v>
      </c>
      <c r="C67" s="63">
        <f t="shared" si="4"/>
        <v>2.8828556000000003E-5</v>
      </c>
      <c r="D67" s="63">
        <f t="shared" si="4"/>
        <v>6.2301447000000001E-5</v>
      </c>
      <c r="E67" s="63">
        <f t="shared" si="4"/>
        <v>2.8188E-6</v>
      </c>
      <c r="F67" s="63">
        <f t="shared" si="4"/>
        <v>5.3066666200000002E-4</v>
      </c>
      <c r="G67" s="63">
        <f t="shared" si="4"/>
        <v>0</v>
      </c>
      <c r="H67" s="63">
        <f t="shared" si="4"/>
        <v>0</v>
      </c>
      <c r="I67" s="63">
        <f t="shared" si="4"/>
        <v>4.5906712999999998E-4</v>
      </c>
      <c r="J67" s="63">
        <f t="shared" si="4"/>
        <v>1.1213000000000001E-7</v>
      </c>
      <c r="K67" s="63">
        <f t="shared" si="4"/>
        <v>5.8091000000000001E-8</v>
      </c>
      <c r="L67" s="63">
        <f t="shared" si="4"/>
        <v>9.1668901499999988E-4</v>
      </c>
      <c r="M67" s="63">
        <f t="shared" si="4"/>
        <v>2.75995E-7</v>
      </c>
      <c r="N67" s="63">
        <f t="shared" si="4"/>
        <v>9.6617999999999999E-8</v>
      </c>
      <c r="O67" s="63">
        <f t="shared" si="4"/>
        <v>6.6247519500000002E-4</v>
      </c>
      <c r="P67" s="63">
        <f t="shared" si="4"/>
        <v>2.5899364799999998E-2</v>
      </c>
      <c r="Q67" s="63">
        <f t="shared" si="4"/>
        <v>1.4158774679999999E-3</v>
      </c>
      <c r="R67" s="63">
        <f t="shared" si="4"/>
        <v>2.5214409780000002E-3</v>
      </c>
      <c r="S67" s="63">
        <f t="shared" si="4"/>
        <v>2.1526980719999999E-3</v>
      </c>
      <c r="T67" s="63">
        <f t="shared" si="4"/>
        <v>1.063663658E-3</v>
      </c>
      <c r="U67" s="63">
        <f t="shared" si="4"/>
        <v>4.1870275499999998E-4</v>
      </c>
      <c r="V67" s="63">
        <f t="shared" si="4"/>
        <v>2.4369667300000002E-3</v>
      </c>
      <c r="W67" s="63">
        <f t="shared" si="4"/>
        <v>0</v>
      </c>
      <c r="X67" s="63">
        <f t="shared" si="4"/>
        <v>1.802091165E-3</v>
      </c>
      <c r="Y67" s="63">
        <f t="shared" si="4"/>
        <v>9.3811480000000003E-6</v>
      </c>
      <c r="Z67" s="63">
        <f t="shared" si="4"/>
        <v>4.7363429399999998E-4</v>
      </c>
      <c r="AA67" s="63">
        <f t="shared" si="4"/>
        <v>2.6678639999999998E-6</v>
      </c>
      <c r="AB67" s="63">
        <f t="shared" si="4"/>
        <v>0</v>
      </c>
      <c r="AC67" s="63">
        <f t="shared" si="4"/>
        <v>3.3565818000000006E-5</v>
      </c>
      <c r="AD67" s="63">
        <f t="shared" si="4"/>
        <v>1.2196002E-5</v>
      </c>
      <c r="AE67" s="63">
        <f t="shared" si="4"/>
        <v>1.486558983E-3</v>
      </c>
      <c r="AF67" s="63">
        <f t="shared" si="4"/>
        <v>0</v>
      </c>
      <c r="AG67" s="63">
        <f t="shared" si="4"/>
        <v>5.4755628419999999E-3</v>
      </c>
      <c r="AH67" s="63">
        <f t="shared" si="4"/>
        <v>0</v>
      </c>
      <c r="AI67" s="63">
        <f t="shared" si="4"/>
        <v>1.0063034728000001E-2</v>
      </c>
      <c r="AJ67" s="63">
        <f t="shared" si="4"/>
        <v>2.5056829199999998E-4</v>
      </c>
      <c r="AK67" s="63">
        <f t="shared" si="4"/>
        <v>0</v>
      </c>
      <c r="AL67" s="25">
        <f t="shared" si="4"/>
        <v>0</v>
      </c>
      <c r="AM67" s="43">
        <f t="shared" si="2"/>
        <v>5.8181365235999989E-2</v>
      </c>
    </row>
    <row r="68" spans="1:39">
      <c r="A68" s="234">
        <v>32</v>
      </c>
      <c r="B68" s="26" t="s">
        <v>16</v>
      </c>
      <c r="C68" s="63">
        <f t="shared" si="4"/>
        <v>0</v>
      </c>
      <c r="D68" s="63">
        <f t="shared" si="4"/>
        <v>0</v>
      </c>
      <c r="E68" s="63">
        <f t="shared" si="4"/>
        <v>0</v>
      </c>
      <c r="F68" s="63">
        <f t="shared" si="4"/>
        <v>1.3351358000000001E-5</v>
      </c>
      <c r="G68" s="63">
        <f t="shared" si="4"/>
        <v>0</v>
      </c>
      <c r="H68" s="63">
        <f t="shared" si="4"/>
        <v>0</v>
      </c>
      <c r="I68" s="63">
        <f t="shared" si="4"/>
        <v>0</v>
      </c>
      <c r="J68" s="63">
        <f t="shared" si="4"/>
        <v>2.2426000000000002E-8</v>
      </c>
      <c r="K68" s="63">
        <f t="shared" si="4"/>
        <v>0</v>
      </c>
      <c r="L68" s="63">
        <f t="shared" si="4"/>
        <v>0</v>
      </c>
      <c r="M68" s="63">
        <f t="shared" si="4"/>
        <v>1.6234999999999999E-8</v>
      </c>
      <c r="N68" s="63">
        <f t="shared" si="4"/>
        <v>6.9242899999999999E-7</v>
      </c>
      <c r="O68" s="63">
        <f t="shared" si="4"/>
        <v>2.9967180599999998E-4</v>
      </c>
      <c r="P68" s="63">
        <f t="shared" si="4"/>
        <v>1.1163369885E-2</v>
      </c>
      <c r="Q68" s="63">
        <f t="shared" si="4"/>
        <v>5.8069379726999999E-2</v>
      </c>
      <c r="R68" s="63">
        <f t="shared" si="4"/>
        <v>2.9387668233E-2</v>
      </c>
      <c r="S68" s="63">
        <f t="shared" si="4"/>
        <v>5.7778323987999994E-2</v>
      </c>
      <c r="T68" s="63">
        <f t="shared" si="4"/>
        <v>5.1693654600000005E-4</v>
      </c>
      <c r="U68" s="63">
        <f t="shared" si="4"/>
        <v>2.8481654999999999E-5</v>
      </c>
      <c r="V68" s="63">
        <f t="shared" si="4"/>
        <v>1.058123E-4</v>
      </c>
      <c r="W68" s="63">
        <f t="shared" si="4"/>
        <v>4.1727599999999998E-7</v>
      </c>
      <c r="X68" s="63">
        <f t="shared" si="4"/>
        <v>3.983337E-6</v>
      </c>
      <c r="Y68" s="63">
        <f t="shared" si="4"/>
        <v>0</v>
      </c>
      <c r="Z68" s="63">
        <f t="shared" si="4"/>
        <v>1.1967435999999998E-5</v>
      </c>
      <c r="AA68" s="63">
        <f t="shared" si="4"/>
        <v>1.4006285999999998E-5</v>
      </c>
      <c r="AB68" s="63">
        <f t="shared" si="4"/>
        <v>0</v>
      </c>
      <c r="AC68" s="63">
        <f t="shared" si="4"/>
        <v>4.72758E-7</v>
      </c>
      <c r="AD68" s="63">
        <f t="shared" si="4"/>
        <v>1.3071612400000001E-4</v>
      </c>
      <c r="AE68" s="63">
        <f t="shared" si="4"/>
        <v>9.2779040499999996E-4</v>
      </c>
      <c r="AF68" s="63">
        <f t="shared" si="4"/>
        <v>2.4857578500000002E-4</v>
      </c>
      <c r="AG68" s="63">
        <f t="shared" si="4"/>
        <v>2.6983850000000001E-6</v>
      </c>
      <c r="AH68" s="63">
        <f t="shared" si="4"/>
        <v>0</v>
      </c>
      <c r="AI68" s="63">
        <f t="shared" si="4"/>
        <v>4.9699088380000004E-3</v>
      </c>
      <c r="AJ68" s="63">
        <f t="shared" si="4"/>
        <v>1.30233E-6</v>
      </c>
      <c r="AK68" s="63">
        <f t="shared" si="4"/>
        <v>0</v>
      </c>
      <c r="AL68" s="25">
        <f t="shared" si="4"/>
        <v>0</v>
      </c>
      <c r="AM68" s="43">
        <f t="shared" si="2"/>
        <v>0.163675565548</v>
      </c>
    </row>
    <row r="69" spans="1:39">
      <c r="A69" s="233">
        <v>33</v>
      </c>
      <c r="B69" s="25" t="s">
        <v>14</v>
      </c>
      <c r="C69" s="263">
        <f t="shared" si="4"/>
        <v>3.5528149999999999E-6</v>
      </c>
      <c r="D69" s="264">
        <f t="shared" si="4"/>
        <v>0</v>
      </c>
      <c r="E69" s="264">
        <f t="shared" si="4"/>
        <v>9.6426450000000006E-5</v>
      </c>
      <c r="F69" s="264">
        <f t="shared" si="4"/>
        <v>2.1222681E-4</v>
      </c>
      <c r="G69" s="264">
        <f t="shared" si="4"/>
        <v>0</v>
      </c>
      <c r="H69" s="264">
        <f t="shared" si="4"/>
        <v>0</v>
      </c>
      <c r="I69" s="264">
        <f t="shared" si="4"/>
        <v>4.1754347000000003E-5</v>
      </c>
      <c r="J69" s="264">
        <f t="shared" si="4"/>
        <v>0</v>
      </c>
      <c r="K69" s="264">
        <f t="shared" si="4"/>
        <v>0</v>
      </c>
      <c r="L69" s="264">
        <f t="shared" si="4"/>
        <v>1.114641E-5</v>
      </c>
      <c r="M69" s="264">
        <f t="shared" si="4"/>
        <v>0</v>
      </c>
      <c r="N69" s="264">
        <f t="shared" si="4"/>
        <v>6.4411999999999995E-8</v>
      </c>
      <c r="O69" s="264">
        <f t="shared" si="4"/>
        <v>1.3683025500000001E-4</v>
      </c>
      <c r="P69" s="264">
        <f t="shared" si="4"/>
        <v>2.7903881699999997E-3</v>
      </c>
      <c r="Q69" s="264">
        <f t="shared" si="4"/>
        <v>4.8664215270000002E-3</v>
      </c>
      <c r="R69" s="264">
        <f t="shared" si="4"/>
        <v>2.8646853122999999E-2</v>
      </c>
      <c r="S69" s="264">
        <f t="shared" si="4"/>
        <v>4.1672091159999994E-3</v>
      </c>
      <c r="T69" s="264">
        <f t="shared" si="4"/>
        <v>1.9020869820000001E-3</v>
      </c>
      <c r="U69" s="264">
        <f t="shared" si="4"/>
        <v>1.6819875E-5</v>
      </c>
      <c r="V69" s="264">
        <f t="shared" si="4"/>
        <v>2.8748107300000003E-3</v>
      </c>
      <c r="W69" s="264">
        <f t="shared" si="4"/>
        <v>2.0863799999999999E-7</v>
      </c>
      <c r="X69" s="264">
        <f t="shared" si="4"/>
        <v>3.2014226999999996E-5</v>
      </c>
      <c r="Y69" s="264">
        <f t="shared" si="4"/>
        <v>0</v>
      </c>
      <c r="Z69" s="264">
        <f t="shared" si="4"/>
        <v>9.8040917999999994E-5</v>
      </c>
      <c r="AA69" s="264">
        <f t="shared" si="4"/>
        <v>1.3339319999999999E-6</v>
      </c>
      <c r="AB69" s="264">
        <f t="shared" si="4"/>
        <v>4.4566500000000001E-7</v>
      </c>
      <c r="AC69" s="264">
        <f t="shared" si="4"/>
        <v>4.4675631000000001E-5</v>
      </c>
      <c r="AD69" s="264">
        <f t="shared" si="4"/>
        <v>1.9544875000000001E-5</v>
      </c>
      <c r="AE69" s="264">
        <f t="shared" si="4"/>
        <v>7.7197188100000004E-4</v>
      </c>
      <c r="AF69" s="264">
        <f t="shared" si="4"/>
        <v>3.5945131499999999E-4</v>
      </c>
      <c r="AG69" s="264">
        <f t="shared" si="4"/>
        <v>3.7237712999999993E-5</v>
      </c>
      <c r="AH69" s="264">
        <f t="shared" si="4"/>
        <v>0</v>
      </c>
      <c r="AI69" s="264">
        <f t="shared" si="4"/>
        <v>2.8441830799999998E-3</v>
      </c>
      <c r="AJ69" s="264">
        <f t="shared" si="4"/>
        <v>4.6883879999999999E-5</v>
      </c>
      <c r="AK69" s="264">
        <f t="shared" si="4"/>
        <v>0</v>
      </c>
      <c r="AL69" s="265">
        <f t="shared" si="4"/>
        <v>1.0330167000000001E-5</v>
      </c>
      <c r="AM69" s="266">
        <f t="shared" si="2"/>
        <v>5.0032912944000002E-2</v>
      </c>
    </row>
    <row r="70" spans="1:39">
      <c r="A70" s="233">
        <v>34</v>
      </c>
      <c r="B70" s="25" t="s">
        <v>15</v>
      </c>
      <c r="C70" s="46">
        <f t="shared" si="4"/>
        <v>0</v>
      </c>
      <c r="D70" s="63">
        <f t="shared" si="4"/>
        <v>3.1061975E-5</v>
      </c>
      <c r="E70" s="63">
        <f t="shared" si="4"/>
        <v>2.8188E-6</v>
      </c>
      <c r="F70" s="63">
        <f t="shared" ref="F70:AL70" si="5">+F$53*F20</f>
        <v>0</v>
      </c>
      <c r="G70" s="63">
        <f t="shared" si="5"/>
        <v>6.3126880000000002E-6</v>
      </c>
      <c r="H70" s="63">
        <f t="shared" si="5"/>
        <v>0</v>
      </c>
      <c r="I70" s="63">
        <f t="shared" si="5"/>
        <v>0</v>
      </c>
      <c r="J70" s="63">
        <f t="shared" si="5"/>
        <v>2.6911200000000001E-7</v>
      </c>
      <c r="K70" s="63">
        <f t="shared" si="5"/>
        <v>1.0562000000000001E-8</v>
      </c>
      <c r="L70" s="63">
        <f t="shared" si="5"/>
        <v>2.270565E-6</v>
      </c>
      <c r="M70" s="63">
        <f t="shared" si="5"/>
        <v>0</v>
      </c>
      <c r="N70" s="63">
        <f t="shared" si="5"/>
        <v>0</v>
      </c>
      <c r="O70" s="63">
        <f t="shared" si="5"/>
        <v>1.5715158E-5</v>
      </c>
      <c r="P70" s="63">
        <f t="shared" si="5"/>
        <v>1.0400004E-4</v>
      </c>
      <c r="Q70" s="63">
        <f t="shared" si="5"/>
        <v>2.9158854E-5</v>
      </c>
      <c r="R70" s="63">
        <f t="shared" si="5"/>
        <v>6.8964770000000004E-6</v>
      </c>
      <c r="S70" s="63">
        <f t="shared" si="5"/>
        <v>6.7655026879999995E-3</v>
      </c>
      <c r="T70" s="63">
        <f t="shared" si="5"/>
        <v>6.7483393800000006E-4</v>
      </c>
      <c r="U70" s="63">
        <f t="shared" si="5"/>
        <v>3.3639749999999998E-6</v>
      </c>
      <c r="V70" s="63">
        <f t="shared" si="5"/>
        <v>5.9692732000000005E-4</v>
      </c>
      <c r="W70" s="63">
        <f t="shared" si="5"/>
        <v>9.7364400000000003E-7</v>
      </c>
      <c r="X70" s="63">
        <f t="shared" si="5"/>
        <v>0</v>
      </c>
      <c r="Y70" s="63">
        <f t="shared" si="5"/>
        <v>9.3811480000000003E-6</v>
      </c>
      <c r="Z70" s="63">
        <f t="shared" si="5"/>
        <v>1.4130780199999999E-4</v>
      </c>
      <c r="AA70" s="63">
        <f t="shared" si="5"/>
        <v>4.5353687999999993E-5</v>
      </c>
      <c r="AB70" s="63">
        <f t="shared" si="5"/>
        <v>2.3093550000000001E-6</v>
      </c>
      <c r="AC70" s="63">
        <f t="shared" si="5"/>
        <v>2.2928763000000002E-5</v>
      </c>
      <c r="AD70" s="63">
        <f t="shared" si="5"/>
        <v>2.6268311999999997E-5</v>
      </c>
      <c r="AE70" s="63">
        <f t="shared" si="5"/>
        <v>7.0411542699999998E-4</v>
      </c>
      <c r="AF70" s="63">
        <f t="shared" si="5"/>
        <v>2.6824725000000003E-5</v>
      </c>
      <c r="AG70" s="63">
        <f t="shared" si="5"/>
        <v>1.5650632999999999E-5</v>
      </c>
      <c r="AH70" s="63">
        <f t="shared" si="5"/>
        <v>3.9755694E-5</v>
      </c>
      <c r="AI70" s="63">
        <f t="shared" si="5"/>
        <v>6.7445123200000001E-4</v>
      </c>
      <c r="AJ70" s="63">
        <f t="shared" si="5"/>
        <v>3.7246638000000001E-5</v>
      </c>
      <c r="AK70" s="63">
        <f t="shared" si="5"/>
        <v>0</v>
      </c>
      <c r="AL70" s="25">
        <f t="shared" si="5"/>
        <v>0</v>
      </c>
      <c r="AM70" s="43">
        <f t="shared" si="2"/>
        <v>9.9857092130000002E-3</v>
      </c>
    </row>
    <row r="71" spans="1:39">
      <c r="A71" s="233">
        <v>35</v>
      </c>
      <c r="B71" s="25" t="s">
        <v>17</v>
      </c>
      <c r="C71" s="46">
        <f t="shared" ref="C71:AL78" si="6">+C$53*C21</f>
        <v>0</v>
      </c>
      <c r="D71" s="63">
        <f t="shared" si="6"/>
        <v>0</v>
      </c>
      <c r="E71" s="63">
        <f t="shared" si="6"/>
        <v>4.19425695E-3</v>
      </c>
      <c r="F71" s="63">
        <f t="shared" si="6"/>
        <v>0</v>
      </c>
      <c r="G71" s="63">
        <f t="shared" si="6"/>
        <v>0</v>
      </c>
      <c r="H71" s="63">
        <f t="shared" si="6"/>
        <v>0</v>
      </c>
      <c r="I71" s="63">
        <f t="shared" si="6"/>
        <v>0</v>
      </c>
      <c r="J71" s="63">
        <f t="shared" si="6"/>
        <v>0</v>
      </c>
      <c r="K71" s="63">
        <f t="shared" si="6"/>
        <v>0</v>
      </c>
      <c r="L71" s="63">
        <f t="shared" si="6"/>
        <v>0</v>
      </c>
      <c r="M71" s="63">
        <f t="shared" si="6"/>
        <v>0</v>
      </c>
      <c r="N71" s="63">
        <f t="shared" si="6"/>
        <v>0</v>
      </c>
      <c r="O71" s="63">
        <f t="shared" si="6"/>
        <v>0</v>
      </c>
      <c r="P71" s="63">
        <f t="shared" si="6"/>
        <v>1.1182799999999998E-6</v>
      </c>
      <c r="Q71" s="63">
        <f t="shared" si="6"/>
        <v>0</v>
      </c>
      <c r="R71" s="63">
        <f t="shared" si="6"/>
        <v>0</v>
      </c>
      <c r="S71" s="63">
        <f t="shared" si="6"/>
        <v>0</v>
      </c>
      <c r="T71" s="63">
        <f t="shared" si="6"/>
        <v>3.0770919564000004E-2</v>
      </c>
      <c r="U71" s="63">
        <f t="shared" si="6"/>
        <v>0</v>
      </c>
      <c r="V71" s="63">
        <f t="shared" si="6"/>
        <v>0</v>
      </c>
      <c r="W71" s="63">
        <f t="shared" si="6"/>
        <v>0</v>
      </c>
      <c r="X71" s="63">
        <f t="shared" si="6"/>
        <v>0</v>
      </c>
      <c r="Y71" s="63">
        <f t="shared" si="6"/>
        <v>0</v>
      </c>
      <c r="Z71" s="63">
        <f t="shared" si="6"/>
        <v>0</v>
      </c>
      <c r="AA71" s="63">
        <f t="shared" si="6"/>
        <v>0</v>
      </c>
      <c r="AB71" s="63">
        <f t="shared" si="6"/>
        <v>0</v>
      </c>
      <c r="AC71" s="63">
        <f t="shared" si="6"/>
        <v>2.9883033180000003E-3</v>
      </c>
      <c r="AD71" s="63">
        <f t="shared" si="6"/>
        <v>0</v>
      </c>
      <c r="AE71" s="63">
        <f t="shared" si="6"/>
        <v>2.276961012E-3</v>
      </c>
      <c r="AF71" s="63">
        <f t="shared" si="6"/>
        <v>4.5303980000000004E-5</v>
      </c>
      <c r="AG71" s="63">
        <f t="shared" si="6"/>
        <v>0</v>
      </c>
      <c r="AH71" s="63">
        <f t="shared" si="6"/>
        <v>0</v>
      </c>
      <c r="AI71" s="63">
        <f t="shared" si="6"/>
        <v>1.1836248544E-2</v>
      </c>
      <c r="AJ71" s="63">
        <f t="shared" si="6"/>
        <v>3.3860579999999993E-6</v>
      </c>
      <c r="AK71" s="63">
        <f t="shared" si="6"/>
        <v>0</v>
      </c>
      <c r="AL71" s="25">
        <f t="shared" si="6"/>
        <v>0</v>
      </c>
      <c r="AM71" s="43">
        <f t="shared" si="2"/>
        <v>5.2116497706000006E-2</v>
      </c>
    </row>
    <row r="72" spans="1:39">
      <c r="A72" s="233">
        <v>39</v>
      </c>
      <c r="B72" s="25" t="s">
        <v>18</v>
      </c>
      <c r="C72" s="46">
        <f t="shared" si="6"/>
        <v>9.4352615500000001E-4</v>
      </c>
      <c r="D72" s="63">
        <f t="shared" si="6"/>
        <v>3.5648497479999998E-3</v>
      </c>
      <c r="E72" s="63">
        <f t="shared" si="6"/>
        <v>2.1368852999999999E-3</v>
      </c>
      <c r="F72" s="63">
        <f t="shared" si="6"/>
        <v>1.7247164699999999E-3</v>
      </c>
      <c r="G72" s="63">
        <f t="shared" si="6"/>
        <v>4.0331917599999998E-3</v>
      </c>
      <c r="H72" s="63">
        <f t="shared" si="6"/>
        <v>5.0915809749999992E-3</v>
      </c>
      <c r="I72" s="63">
        <f t="shared" si="6"/>
        <v>8.7176617299999995E-3</v>
      </c>
      <c r="J72" s="63">
        <f t="shared" si="6"/>
        <v>1.4711456000000001E-4</v>
      </c>
      <c r="K72" s="63">
        <f t="shared" si="6"/>
        <v>1.6254918000000002E-5</v>
      </c>
      <c r="L72" s="63">
        <f t="shared" si="6"/>
        <v>3.4128656099999999E-3</v>
      </c>
      <c r="M72" s="63">
        <f t="shared" si="6"/>
        <v>1.7140912999999999E-4</v>
      </c>
      <c r="N72" s="63">
        <f t="shared" si="6"/>
        <v>3.1613409599999997E-4</v>
      </c>
      <c r="O72" s="63">
        <f t="shared" si="6"/>
        <v>1.5406273859999999E-3</v>
      </c>
      <c r="P72" s="63">
        <f t="shared" si="6"/>
        <v>6.22742175E-3</v>
      </c>
      <c r="Q72" s="63">
        <f t="shared" si="6"/>
        <v>8.5119952979999993E-3</v>
      </c>
      <c r="R72" s="63">
        <f t="shared" si="6"/>
        <v>1.2688850279E-2</v>
      </c>
      <c r="S72" s="63">
        <f t="shared" si="6"/>
        <v>9.747532619999999E-3</v>
      </c>
      <c r="T72" s="63">
        <f t="shared" si="6"/>
        <v>2.4553931520000004E-3</v>
      </c>
      <c r="U72" s="63">
        <f t="shared" si="6"/>
        <v>3.5689532099999997E-2</v>
      </c>
      <c r="V72" s="63">
        <f t="shared" si="6"/>
        <v>5.9908005300000006E-3</v>
      </c>
      <c r="W72" s="63">
        <f t="shared" si="6"/>
        <v>6.5268920999999995E-4</v>
      </c>
      <c r="X72" s="63">
        <f t="shared" si="6"/>
        <v>6.7210697669999996E-3</v>
      </c>
      <c r="Y72" s="63">
        <f t="shared" si="6"/>
        <v>7.1435402639999993E-3</v>
      </c>
      <c r="Z72" s="63">
        <f t="shared" si="6"/>
        <v>5.4138839319999993E-3</v>
      </c>
      <c r="AA72" s="63">
        <f t="shared" si="6"/>
        <v>6.3278399249999994E-3</v>
      </c>
      <c r="AB72" s="63">
        <f t="shared" si="6"/>
        <v>2.7388139999999999E-5</v>
      </c>
      <c r="AC72" s="63">
        <f t="shared" si="6"/>
        <v>1.19371395E-3</v>
      </c>
      <c r="AD72" s="63">
        <f t="shared" si="6"/>
        <v>3.2425729419999997E-3</v>
      </c>
      <c r="AE72" s="63">
        <f t="shared" si="6"/>
        <v>4.5040768509999997E-3</v>
      </c>
      <c r="AF72" s="63">
        <f t="shared" si="6"/>
        <v>7.3022862500000006E-3</v>
      </c>
      <c r="AG72" s="63">
        <f t="shared" si="6"/>
        <v>3.6228517009999997E-3</v>
      </c>
      <c r="AH72" s="63">
        <f t="shared" si="6"/>
        <v>2.5109604937999998E-2</v>
      </c>
      <c r="AI72" s="63">
        <f t="shared" si="6"/>
        <v>8.5747024420000009E-3</v>
      </c>
      <c r="AJ72" s="63">
        <f t="shared" si="6"/>
        <v>2.4770316599999997E-3</v>
      </c>
      <c r="AK72" s="63">
        <f t="shared" si="6"/>
        <v>0</v>
      </c>
      <c r="AL72" s="25">
        <f t="shared" si="6"/>
        <v>5.0171277000000009E-5</v>
      </c>
      <c r="AM72" s="43">
        <f t="shared" si="2"/>
        <v>0.19549176681599997</v>
      </c>
    </row>
    <row r="73" spans="1:39">
      <c r="A73" s="234">
        <v>41</v>
      </c>
      <c r="B73" s="26" t="s">
        <v>19</v>
      </c>
      <c r="C73" s="51">
        <f t="shared" si="6"/>
        <v>2.8930064999999999E-4</v>
      </c>
      <c r="D73" s="64">
        <f t="shared" si="6"/>
        <v>2.6127558399999999E-4</v>
      </c>
      <c r="E73" s="64">
        <f t="shared" si="6"/>
        <v>1.6172864999999999E-4</v>
      </c>
      <c r="F73" s="64">
        <f t="shared" si="6"/>
        <v>4.7108373600000006E-4</v>
      </c>
      <c r="G73" s="64">
        <f t="shared" si="6"/>
        <v>7.8985584000000001E-5</v>
      </c>
      <c r="H73" s="64">
        <f t="shared" si="6"/>
        <v>3.43076623E-4</v>
      </c>
      <c r="I73" s="64">
        <f t="shared" si="6"/>
        <v>8.5884770100000006E-4</v>
      </c>
      <c r="J73" s="64">
        <f t="shared" si="6"/>
        <v>5.8217895999999999E-5</v>
      </c>
      <c r="K73" s="64">
        <f t="shared" si="6"/>
        <v>1.9275650000000001E-6</v>
      </c>
      <c r="L73" s="64">
        <f t="shared" si="6"/>
        <v>1.22816925E-3</v>
      </c>
      <c r="M73" s="64">
        <f t="shared" si="6"/>
        <v>5.4387249999999997E-5</v>
      </c>
      <c r="N73" s="64">
        <f t="shared" si="6"/>
        <v>4.6135094999999998E-5</v>
      </c>
      <c r="O73" s="64">
        <f t="shared" si="6"/>
        <v>9.3071668500000003E-4</v>
      </c>
      <c r="P73" s="64">
        <f t="shared" si="6"/>
        <v>1.5180650999999998E-4</v>
      </c>
      <c r="Q73" s="64">
        <f t="shared" si="6"/>
        <v>3.4417008000000004E-4</v>
      </c>
      <c r="R73" s="64">
        <f t="shared" si="6"/>
        <v>3.5350006299999999E-4</v>
      </c>
      <c r="S73" s="64">
        <f t="shared" si="6"/>
        <v>6.7730515999999988E-5</v>
      </c>
      <c r="T73" s="64">
        <f t="shared" si="6"/>
        <v>4.0804944E-5</v>
      </c>
      <c r="U73" s="64">
        <f t="shared" si="6"/>
        <v>4.9405579500000005E-4</v>
      </c>
      <c r="V73" s="64">
        <f t="shared" si="6"/>
        <v>2.1271921E-4</v>
      </c>
      <c r="W73" s="64">
        <f t="shared" si="6"/>
        <v>9.0034251599999994E-4</v>
      </c>
      <c r="X73" s="64">
        <f t="shared" si="6"/>
        <v>4.6551931739999995E-3</v>
      </c>
      <c r="Y73" s="64">
        <f t="shared" si="6"/>
        <v>1.1583678400000001E-3</v>
      </c>
      <c r="Z73" s="64">
        <f t="shared" si="6"/>
        <v>1.356923128E-3</v>
      </c>
      <c r="AA73" s="64">
        <f t="shared" si="6"/>
        <v>8.8973264399999988E-4</v>
      </c>
      <c r="AB73" s="64">
        <f t="shared" si="6"/>
        <v>3.7861267499999997E-4</v>
      </c>
      <c r="AC73" s="64">
        <f t="shared" si="6"/>
        <v>1.1977323930000001E-3</v>
      </c>
      <c r="AD73" s="64">
        <f t="shared" si="6"/>
        <v>6.8016164999999999E-4</v>
      </c>
      <c r="AE73" s="64">
        <f t="shared" si="6"/>
        <v>3.4204679219999997E-3</v>
      </c>
      <c r="AF73" s="64">
        <f t="shared" si="6"/>
        <v>2.8654767349999997E-3</v>
      </c>
      <c r="AG73" s="64">
        <f t="shared" si="6"/>
        <v>1.2515109629999998E-3</v>
      </c>
      <c r="AH73" s="64">
        <f t="shared" si="6"/>
        <v>7.8460375399999995E-4</v>
      </c>
      <c r="AI73" s="64">
        <f t="shared" si="6"/>
        <v>5.8875516200000005E-4</v>
      </c>
      <c r="AJ73" s="64">
        <f t="shared" si="6"/>
        <v>5.5427164799999996E-4</v>
      </c>
      <c r="AK73" s="64">
        <f t="shared" si="6"/>
        <v>0</v>
      </c>
      <c r="AL73" s="26">
        <f t="shared" si="6"/>
        <v>0</v>
      </c>
      <c r="AM73" s="49">
        <f t="shared" si="2"/>
        <v>2.7130791591E-2</v>
      </c>
    </row>
    <row r="74" spans="1:39">
      <c r="A74" s="233">
        <v>46</v>
      </c>
      <c r="B74" s="25" t="s">
        <v>20</v>
      </c>
      <c r="C74" s="63">
        <f t="shared" si="6"/>
        <v>1.000371195E-3</v>
      </c>
      <c r="D74" s="63">
        <f t="shared" si="6"/>
        <v>1.325192602E-3</v>
      </c>
      <c r="E74" s="63">
        <f t="shared" si="6"/>
        <v>9.5627789999999993E-4</v>
      </c>
      <c r="F74" s="63">
        <f t="shared" si="6"/>
        <v>8.6837630979999993E-3</v>
      </c>
      <c r="G74" s="63">
        <f t="shared" si="6"/>
        <v>1.7312161919999999E-3</v>
      </c>
      <c r="H74" s="63">
        <f t="shared" si="6"/>
        <v>4.7391749209999999E-3</v>
      </c>
      <c r="I74" s="63">
        <f t="shared" si="6"/>
        <v>1.3797850843999999E-2</v>
      </c>
      <c r="J74" s="63">
        <f t="shared" si="6"/>
        <v>6.05569278E-4</v>
      </c>
      <c r="K74" s="63">
        <f t="shared" si="6"/>
        <v>3.9776491999999999E-5</v>
      </c>
      <c r="L74" s="63">
        <f t="shared" si="6"/>
        <v>1.8323459550000001E-2</v>
      </c>
      <c r="M74" s="63">
        <f t="shared" si="6"/>
        <v>4.0397550499999998E-4</v>
      </c>
      <c r="N74" s="63">
        <f t="shared" si="6"/>
        <v>5.6225234799999997E-4</v>
      </c>
      <c r="O74" s="63">
        <f t="shared" si="6"/>
        <v>5.6371355550000005E-3</v>
      </c>
      <c r="P74" s="63">
        <f t="shared" si="6"/>
        <v>1.9158932099999999E-3</v>
      </c>
      <c r="Q74" s="63">
        <f t="shared" si="6"/>
        <v>8.2395273179999996E-3</v>
      </c>
      <c r="R74" s="63">
        <f t="shared" si="6"/>
        <v>1.8825157540000002E-3</v>
      </c>
      <c r="S74" s="63">
        <f t="shared" si="6"/>
        <v>1.2950577919999999E-3</v>
      </c>
      <c r="T74" s="63">
        <f t="shared" si="6"/>
        <v>8.8979911400000012E-4</v>
      </c>
      <c r="U74" s="63">
        <f t="shared" si="6"/>
        <v>6.5379975449999994E-3</v>
      </c>
      <c r="V74" s="63">
        <f t="shared" si="6"/>
        <v>1.1533540700000003E-3</v>
      </c>
      <c r="W74" s="63">
        <f t="shared" si="6"/>
        <v>6.1295062560000006E-3</v>
      </c>
      <c r="X74" s="63">
        <f t="shared" si="6"/>
        <v>7.0887170189999999E-3</v>
      </c>
      <c r="Y74" s="63">
        <f t="shared" si="6"/>
        <v>3.0100840924000002E-2</v>
      </c>
      <c r="Z74" s="63">
        <f t="shared" si="6"/>
        <v>1.115272978E-2</v>
      </c>
      <c r="AA74" s="63">
        <f t="shared" si="6"/>
        <v>1.8318221189999998E-3</v>
      </c>
      <c r="AB74" s="63">
        <f t="shared" si="6"/>
        <v>1.3532010000000001E-4</v>
      </c>
      <c r="AC74" s="63">
        <f t="shared" si="6"/>
        <v>2.0850991590000002E-3</v>
      </c>
      <c r="AD74" s="63">
        <f t="shared" si="6"/>
        <v>1.1547112149999999E-3</v>
      </c>
      <c r="AE74" s="63">
        <f t="shared" si="6"/>
        <v>5.0284983350000001E-3</v>
      </c>
      <c r="AF74" s="63">
        <f t="shared" si="6"/>
        <v>1.5155373519999999E-2</v>
      </c>
      <c r="AG74" s="63">
        <f t="shared" si="6"/>
        <v>7.1604344359999994E-3</v>
      </c>
      <c r="AH74" s="63">
        <f t="shared" si="6"/>
        <v>2.1056808959999999E-3</v>
      </c>
      <c r="AI74" s="63">
        <f t="shared" si="6"/>
        <v>2.660747168E-3</v>
      </c>
      <c r="AJ74" s="63">
        <f t="shared" si="6"/>
        <v>1.0605394121999999E-2</v>
      </c>
      <c r="AK74" s="63">
        <f t="shared" si="6"/>
        <v>0</v>
      </c>
      <c r="AL74" s="25">
        <f t="shared" si="6"/>
        <v>4.0340238000000001E-5</v>
      </c>
      <c r="AM74" s="43">
        <f t="shared" si="2"/>
        <v>0.18215537556999997</v>
      </c>
    </row>
    <row r="75" spans="1:39">
      <c r="A75" s="233">
        <v>47</v>
      </c>
      <c r="B75" s="25" t="s">
        <v>58</v>
      </c>
      <c r="C75" s="63">
        <f t="shared" si="6"/>
        <v>6.4762742000000004E-5</v>
      </c>
      <c r="D75" s="63">
        <f t="shared" si="6"/>
        <v>3.7274370000000001E-5</v>
      </c>
      <c r="E75" s="63">
        <f t="shared" si="6"/>
        <v>3.1241700000000003E-5</v>
      </c>
      <c r="F75" s="63">
        <f t="shared" si="6"/>
        <v>5.2409061999999997E-4</v>
      </c>
      <c r="G75" s="63">
        <f t="shared" si="6"/>
        <v>3.0223918399999996E-4</v>
      </c>
      <c r="H75" s="63">
        <f t="shared" si="6"/>
        <v>1.3906132999999998E-4</v>
      </c>
      <c r="I75" s="63">
        <f t="shared" si="6"/>
        <v>6.9898161000000005E-4</v>
      </c>
      <c r="J75" s="63">
        <f t="shared" si="6"/>
        <v>3.5276098E-5</v>
      </c>
      <c r="K75" s="63">
        <f t="shared" si="6"/>
        <v>2.4503840000000003E-6</v>
      </c>
      <c r="L75" s="63">
        <f t="shared" si="6"/>
        <v>1.8907614E-4</v>
      </c>
      <c r="M75" s="63">
        <f t="shared" si="6"/>
        <v>8.961719999999999E-6</v>
      </c>
      <c r="N75" s="63">
        <f t="shared" si="6"/>
        <v>9.5812849999999999E-6</v>
      </c>
      <c r="O75" s="63">
        <f t="shared" si="6"/>
        <v>1.6826057100000001E-4</v>
      </c>
      <c r="P75" s="63">
        <f t="shared" si="6"/>
        <v>6.7236584999999998E-5</v>
      </c>
      <c r="Q75" s="63">
        <f t="shared" si="6"/>
        <v>2.5119635700000001E-4</v>
      </c>
      <c r="R75" s="63">
        <f t="shared" si="6"/>
        <v>1.2903086000000001E-4</v>
      </c>
      <c r="S75" s="63">
        <f t="shared" si="6"/>
        <v>2.830842E-5</v>
      </c>
      <c r="T75" s="63">
        <f t="shared" si="6"/>
        <v>2.7646828000000001E-5</v>
      </c>
      <c r="U75" s="63">
        <f t="shared" si="6"/>
        <v>2.4781282499999999E-4</v>
      </c>
      <c r="V75" s="63">
        <f t="shared" si="6"/>
        <v>2.6124691999999998E-4</v>
      </c>
      <c r="W75" s="63">
        <f t="shared" si="6"/>
        <v>3.5955281999999995E-5</v>
      </c>
      <c r="X75" s="63">
        <f t="shared" si="6"/>
        <v>4.1161148999999998E-4</v>
      </c>
      <c r="Y75" s="63">
        <f t="shared" si="6"/>
        <v>3.6867911640000002E-3</v>
      </c>
      <c r="Z75" s="63">
        <f t="shared" si="6"/>
        <v>1.1097495459999999E-3</v>
      </c>
      <c r="AA75" s="63">
        <f t="shared" si="6"/>
        <v>4.1085105599999999E-4</v>
      </c>
      <c r="AB75" s="63">
        <f t="shared" si="6"/>
        <v>1.21545E-5</v>
      </c>
      <c r="AC75" s="63">
        <f t="shared" si="6"/>
        <v>6.1576729500000004E-4</v>
      </c>
      <c r="AD75" s="63">
        <f t="shared" si="6"/>
        <v>4.9690890199999998E-4</v>
      </c>
      <c r="AE75" s="63">
        <f t="shared" si="6"/>
        <v>1.6721170639999998E-3</v>
      </c>
      <c r="AF75" s="63">
        <f t="shared" si="6"/>
        <v>5.4251516050000002E-3</v>
      </c>
      <c r="AG75" s="63">
        <f t="shared" si="6"/>
        <v>2.6919088759999998E-3</v>
      </c>
      <c r="AH75" s="63">
        <f t="shared" si="6"/>
        <v>1.0130847539999998E-3</v>
      </c>
      <c r="AI75" s="63">
        <f t="shared" si="6"/>
        <v>3.5065905400000002E-4</v>
      </c>
      <c r="AJ75" s="63">
        <f t="shared" si="6"/>
        <v>2.46921768E-3</v>
      </c>
      <c r="AK75" s="63">
        <f t="shared" si="6"/>
        <v>0</v>
      </c>
      <c r="AL75" s="25">
        <f t="shared" si="6"/>
        <v>1.229994E-5</v>
      </c>
      <c r="AM75" s="43">
        <f t="shared" si="2"/>
        <v>2.3637964756999998E-2</v>
      </c>
    </row>
    <row r="76" spans="1:39">
      <c r="A76" s="233">
        <v>48</v>
      </c>
      <c r="B76" s="25" t="s">
        <v>59</v>
      </c>
      <c r="C76" s="63">
        <f t="shared" si="6"/>
        <v>2.8117993000000002E-5</v>
      </c>
      <c r="D76" s="63">
        <f t="shared" si="6"/>
        <v>2.4849579999999995E-5</v>
      </c>
      <c r="E76" s="63">
        <f t="shared" si="6"/>
        <v>0</v>
      </c>
      <c r="F76" s="63">
        <f t="shared" si="6"/>
        <v>2.9193641000000001E-4</v>
      </c>
      <c r="G76" s="63">
        <f t="shared" si="6"/>
        <v>6.3742751999999991E-5</v>
      </c>
      <c r="H76" s="63">
        <f t="shared" si="6"/>
        <v>1.8482835000000001E-5</v>
      </c>
      <c r="I76" s="63">
        <f t="shared" si="6"/>
        <v>3.9285996100000002E-4</v>
      </c>
      <c r="J76" s="63">
        <f t="shared" si="6"/>
        <v>2.5520787999999998E-5</v>
      </c>
      <c r="K76" s="63">
        <f t="shared" si="6"/>
        <v>1.0562000000000002E-7</v>
      </c>
      <c r="L76" s="63">
        <f t="shared" si="6"/>
        <v>3.2262664499999998E-4</v>
      </c>
      <c r="M76" s="63">
        <f t="shared" si="6"/>
        <v>3.0359449999999998E-6</v>
      </c>
      <c r="N76" s="63">
        <f t="shared" si="6"/>
        <v>5.9581099999999996E-7</v>
      </c>
      <c r="O76" s="63">
        <f t="shared" si="6"/>
        <v>5.1480690000000001E-6</v>
      </c>
      <c r="P76" s="63">
        <f t="shared" si="6"/>
        <v>1.0483874999999998E-5</v>
      </c>
      <c r="Q76" s="63">
        <f t="shared" si="6"/>
        <v>1.37907039E-4</v>
      </c>
      <c r="R76" s="63">
        <f t="shared" si="6"/>
        <v>4.0711460999999998E-5</v>
      </c>
      <c r="S76" s="63">
        <f t="shared" si="6"/>
        <v>7.1295279999999992E-6</v>
      </c>
      <c r="T76" s="63">
        <f t="shared" si="6"/>
        <v>1.5967152000000001E-5</v>
      </c>
      <c r="U76" s="63">
        <f t="shared" si="6"/>
        <v>1.3455899999999999E-5</v>
      </c>
      <c r="V76" s="63">
        <f t="shared" si="6"/>
        <v>5.8014330000000008E-4</v>
      </c>
      <c r="W76" s="63">
        <f t="shared" si="6"/>
        <v>3.7930388399999993E-4</v>
      </c>
      <c r="X76" s="63">
        <f t="shared" si="6"/>
        <v>1.7187361499999999E-4</v>
      </c>
      <c r="Y76" s="63">
        <f t="shared" si="6"/>
        <v>0</v>
      </c>
      <c r="Z76" s="63">
        <f t="shared" si="6"/>
        <v>4.6074628599999994E-4</v>
      </c>
      <c r="AA76" s="63">
        <f t="shared" si="6"/>
        <v>6.8830891199999993E-4</v>
      </c>
      <c r="AB76" s="63">
        <f t="shared" si="6"/>
        <v>3.6463500000000004E-7</v>
      </c>
      <c r="AC76" s="63">
        <f t="shared" si="6"/>
        <v>3.5858694300000001E-4</v>
      </c>
      <c r="AD76" s="63">
        <f t="shared" si="6"/>
        <v>6.0260758599999995E-4</v>
      </c>
      <c r="AE76" s="63">
        <f t="shared" si="6"/>
        <v>7.6824396469999997E-3</v>
      </c>
      <c r="AF76" s="63">
        <f t="shared" si="6"/>
        <v>2.362364115E-3</v>
      </c>
      <c r="AG76" s="63">
        <f t="shared" si="6"/>
        <v>1.3006215699999997E-3</v>
      </c>
      <c r="AH76" s="63">
        <f t="shared" si="6"/>
        <v>1.0053163999999999E-5</v>
      </c>
      <c r="AI76" s="63">
        <f t="shared" si="6"/>
        <v>1.1904805400000002E-4</v>
      </c>
      <c r="AJ76" s="63">
        <f t="shared" si="6"/>
        <v>3.7903012319999998E-3</v>
      </c>
      <c r="AK76" s="63">
        <f t="shared" si="6"/>
        <v>0</v>
      </c>
      <c r="AL76" s="25">
        <f t="shared" si="6"/>
        <v>9.6661485000000015E-5</v>
      </c>
      <c r="AM76" s="43">
        <f t="shared" si="2"/>
        <v>2.0006101791999995E-2</v>
      </c>
    </row>
    <row r="77" spans="1:39">
      <c r="A77" s="233">
        <v>51</v>
      </c>
      <c r="B77" s="25" t="s">
        <v>21</v>
      </c>
      <c r="C77" s="63">
        <f t="shared" si="6"/>
        <v>6.8847464159999998E-3</v>
      </c>
      <c r="D77" s="63">
        <f t="shared" si="6"/>
        <v>4.3114021299999992E-3</v>
      </c>
      <c r="E77" s="63">
        <f t="shared" si="6"/>
        <v>8.9105791500000003E-3</v>
      </c>
      <c r="F77" s="63">
        <f t="shared" si="6"/>
        <v>3.8675097920000006E-3</v>
      </c>
      <c r="G77" s="63">
        <f t="shared" si="6"/>
        <v>8.7152046719999997E-3</v>
      </c>
      <c r="H77" s="63">
        <f t="shared" si="6"/>
        <v>1.3002586408999999E-2</v>
      </c>
      <c r="I77" s="63">
        <f t="shared" si="6"/>
        <v>1.6833461076999998E-2</v>
      </c>
      <c r="J77" s="63">
        <f t="shared" si="6"/>
        <v>4.67559674E-4</v>
      </c>
      <c r="K77" s="63">
        <f t="shared" si="6"/>
        <v>5.5144201999999998E-5</v>
      </c>
      <c r="L77" s="63">
        <f t="shared" si="6"/>
        <v>6.0114240449999998E-3</v>
      </c>
      <c r="M77" s="63">
        <f t="shared" si="6"/>
        <v>1.4656958E-4</v>
      </c>
      <c r="N77" s="63">
        <f t="shared" si="6"/>
        <v>2.2254345999999999E-4</v>
      </c>
      <c r="O77" s="63">
        <f t="shared" si="6"/>
        <v>1.2588925362E-2</v>
      </c>
      <c r="P77" s="63">
        <f t="shared" si="6"/>
        <v>7.0855618649999993E-3</v>
      </c>
      <c r="Q77" s="63">
        <f t="shared" si="6"/>
        <v>1.0046659245000001E-2</v>
      </c>
      <c r="R77" s="63">
        <f t="shared" si="6"/>
        <v>1.1540253158000001E-2</v>
      </c>
      <c r="S77" s="63">
        <f t="shared" si="6"/>
        <v>9.1889131319999994E-3</v>
      </c>
      <c r="T77" s="63">
        <f t="shared" si="6"/>
        <v>2.80977522E-3</v>
      </c>
      <c r="U77" s="63">
        <f t="shared" si="6"/>
        <v>1.0482818894999999E-2</v>
      </c>
      <c r="V77" s="63">
        <f t="shared" si="6"/>
        <v>1.9355623759999999E-2</v>
      </c>
      <c r="W77" s="63">
        <f t="shared" si="6"/>
        <v>1.2626076300000001E-3</v>
      </c>
      <c r="X77" s="63">
        <f t="shared" si="6"/>
        <v>2.9329162799999996E-3</v>
      </c>
      <c r="Y77" s="63">
        <f t="shared" si="6"/>
        <v>6.012907992E-3</v>
      </c>
      <c r="Z77" s="63">
        <f t="shared" si="6"/>
        <v>4.9499156439999992E-3</v>
      </c>
      <c r="AA77" s="63">
        <f t="shared" si="6"/>
        <v>1.78079922E-3</v>
      </c>
      <c r="AB77" s="63">
        <f t="shared" si="6"/>
        <v>5.4128040000000004E-5</v>
      </c>
      <c r="AC77" s="63">
        <f t="shared" si="6"/>
        <v>6.3177015330000003E-3</v>
      </c>
      <c r="AD77" s="63">
        <f t="shared" si="6"/>
        <v>1.6031488269999999E-3</v>
      </c>
      <c r="AE77" s="63">
        <f t="shared" si="6"/>
        <v>4.1266776839999995E-3</v>
      </c>
      <c r="AF77" s="63">
        <f t="shared" si="6"/>
        <v>6.922567365E-3</v>
      </c>
      <c r="AG77" s="63">
        <f t="shared" si="6"/>
        <v>2.6309793426999999E-2</v>
      </c>
      <c r="AH77" s="63">
        <f t="shared" si="6"/>
        <v>1.7550996495999997E-2</v>
      </c>
      <c r="AI77" s="63">
        <f t="shared" si="6"/>
        <v>9.2834321019999999E-3</v>
      </c>
      <c r="AJ77" s="63">
        <f t="shared" si="6"/>
        <v>1.8545960598E-2</v>
      </c>
      <c r="AK77" s="63">
        <f t="shared" si="6"/>
        <v>0</v>
      </c>
      <c r="AL77" s="25">
        <f t="shared" si="6"/>
        <v>8.9771736000000005E-5</v>
      </c>
      <c r="AM77" s="43">
        <f t="shared" si="2"/>
        <v>0.26027058581799994</v>
      </c>
    </row>
    <row r="78" spans="1:39">
      <c r="A78" s="234">
        <v>53</v>
      </c>
      <c r="B78" s="26" t="s">
        <v>22</v>
      </c>
      <c r="C78" s="63">
        <f t="shared" si="6"/>
        <v>5.4774256399999996E-4</v>
      </c>
      <c r="D78" s="63">
        <f t="shared" si="6"/>
        <v>1.0701294129999998E-3</v>
      </c>
      <c r="E78" s="63">
        <f t="shared" si="6"/>
        <v>1.1181240000000001E-3</v>
      </c>
      <c r="F78" s="63">
        <f t="shared" ref="F78:AL78" si="7">+F$53*F28</f>
        <v>6.7531965860000006E-3</v>
      </c>
      <c r="G78" s="63">
        <f t="shared" si="7"/>
        <v>1.9844935519999999E-3</v>
      </c>
      <c r="H78" s="63">
        <f t="shared" si="7"/>
        <v>2.6617042669999998E-3</v>
      </c>
      <c r="I78" s="63">
        <f t="shared" si="7"/>
        <v>2.3124064880000001E-3</v>
      </c>
      <c r="J78" s="63">
        <f t="shared" si="7"/>
        <v>1.7846610800000001E-4</v>
      </c>
      <c r="K78" s="63">
        <f t="shared" si="7"/>
        <v>1.9323179000000001E-5</v>
      </c>
      <c r="L78" s="63">
        <f t="shared" si="7"/>
        <v>2.2315525649999998E-3</v>
      </c>
      <c r="M78" s="63">
        <f t="shared" si="7"/>
        <v>6.5053645E-5</v>
      </c>
      <c r="N78" s="63">
        <f t="shared" si="7"/>
        <v>1.0288206699999998E-4</v>
      </c>
      <c r="O78" s="63">
        <f t="shared" si="7"/>
        <v>3.4443291119999999E-3</v>
      </c>
      <c r="P78" s="63">
        <f t="shared" si="7"/>
        <v>9.1363475999999997E-4</v>
      </c>
      <c r="Q78" s="63">
        <f t="shared" si="7"/>
        <v>1.2925498559999999E-3</v>
      </c>
      <c r="R78" s="63">
        <f t="shared" si="7"/>
        <v>1.0738482089999999E-3</v>
      </c>
      <c r="S78" s="63">
        <f t="shared" si="7"/>
        <v>9.5158229599999998E-4</v>
      </c>
      <c r="T78" s="63">
        <f t="shared" si="7"/>
        <v>4.1773322199999997E-4</v>
      </c>
      <c r="U78" s="63">
        <f t="shared" si="7"/>
        <v>1.1172882300000001E-3</v>
      </c>
      <c r="V78" s="63">
        <f t="shared" si="7"/>
        <v>4.7998648500000001E-3</v>
      </c>
      <c r="W78" s="63">
        <f t="shared" si="7"/>
        <v>1.2224795879999999E-3</v>
      </c>
      <c r="X78" s="63">
        <f t="shared" si="7"/>
        <v>3.9519128969999996E-3</v>
      </c>
      <c r="Y78" s="63">
        <f t="shared" si="7"/>
        <v>1.117988116E-2</v>
      </c>
      <c r="Z78" s="63">
        <f t="shared" si="7"/>
        <v>7.7700879659999998E-3</v>
      </c>
      <c r="AA78" s="63">
        <f t="shared" si="7"/>
        <v>1.4303419352999999E-2</v>
      </c>
      <c r="AB78" s="63">
        <f t="shared" si="7"/>
        <v>3.0254981400000005E-3</v>
      </c>
      <c r="AC78" s="63">
        <f t="shared" si="7"/>
        <v>6.0052084949999999E-3</v>
      </c>
      <c r="AD78" s="63">
        <f t="shared" si="7"/>
        <v>1.133915468E-3</v>
      </c>
      <c r="AE78" s="63">
        <f t="shared" si="7"/>
        <v>8.8158937489999992E-3</v>
      </c>
      <c r="AF78" s="63">
        <f t="shared" si="7"/>
        <v>6.0921930999999997E-3</v>
      </c>
      <c r="AG78" s="63">
        <f t="shared" si="7"/>
        <v>4.7858556359999995E-3</v>
      </c>
      <c r="AH78" s="63">
        <f t="shared" si="7"/>
        <v>1.1660756315999998E-2</v>
      </c>
      <c r="AI78" s="63">
        <f t="shared" si="7"/>
        <v>4.8212145760000002E-3</v>
      </c>
      <c r="AJ78" s="63">
        <f t="shared" si="7"/>
        <v>2.3775336479999998E-3</v>
      </c>
      <c r="AK78" s="63">
        <f t="shared" si="7"/>
        <v>0</v>
      </c>
      <c r="AL78" s="25">
        <f t="shared" si="7"/>
        <v>2.5330746E-5</v>
      </c>
      <c r="AM78" s="43">
        <f t="shared" si="2"/>
        <v>0.12022708580700001</v>
      </c>
    </row>
    <row r="79" spans="1:39">
      <c r="A79" s="233">
        <v>55</v>
      </c>
      <c r="B79" s="25" t="s">
        <v>23</v>
      </c>
      <c r="C79" s="263">
        <f t="shared" ref="C79:AL86" si="8">+C$53*C29</f>
        <v>8.9936973999999999E-5</v>
      </c>
      <c r="D79" s="264">
        <f t="shared" si="8"/>
        <v>1.1821300199999999E-4</v>
      </c>
      <c r="E79" s="264">
        <f t="shared" si="8"/>
        <v>6.5302199999999993E-5</v>
      </c>
      <c r="F79" s="264">
        <f t="shared" si="8"/>
        <v>4.6430842000000003E-4</v>
      </c>
      <c r="G79" s="264">
        <f t="shared" si="8"/>
        <v>2.1540123200000001E-4</v>
      </c>
      <c r="H79" s="264">
        <f t="shared" si="8"/>
        <v>3.5240605399999993E-4</v>
      </c>
      <c r="I79" s="264">
        <f t="shared" si="8"/>
        <v>2.7474821700000001E-4</v>
      </c>
      <c r="J79" s="264">
        <f t="shared" si="8"/>
        <v>2.9445338000000001E-5</v>
      </c>
      <c r="K79" s="264">
        <f t="shared" si="8"/>
        <v>1.0931669999999999E-6</v>
      </c>
      <c r="L79" s="264">
        <f t="shared" si="8"/>
        <v>2.9806325999999999E-4</v>
      </c>
      <c r="M79" s="264">
        <f t="shared" si="8"/>
        <v>9.3188899999999991E-6</v>
      </c>
      <c r="N79" s="264">
        <f t="shared" si="8"/>
        <v>2.5925830000000001E-6</v>
      </c>
      <c r="O79" s="264">
        <f t="shared" si="8"/>
        <v>9.0443443799999995E-4</v>
      </c>
      <c r="P79" s="264">
        <f t="shared" si="8"/>
        <v>2.5356998999999999E-4</v>
      </c>
      <c r="Q79" s="264">
        <f t="shared" si="8"/>
        <v>2.16301335E-4</v>
      </c>
      <c r="R79" s="264">
        <f t="shared" si="8"/>
        <v>2.5138770999999998E-4</v>
      </c>
      <c r="S79" s="264">
        <f t="shared" si="8"/>
        <v>5.1814893200000003E-4</v>
      </c>
      <c r="T79" s="264">
        <f t="shared" si="8"/>
        <v>4.8049300000000001E-5</v>
      </c>
      <c r="U79" s="264">
        <f t="shared" si="8"/>
        <v>3.6510342000000003E-4</v>
      </c>
      <c r="V79" s="264">
        <f t="shared" si="8"/>
        <v>8.8626923000000013E-4</v>
      </c>
      <c r="W79" s="264">
        <f t="shared" si="8"/>
        <v>2.0696889599999997E-4</v>
      </c>
      <c r="X79" s="264">
        <f t="shared" si="8"/>
        <v>1.3985938799999998E-4</v>
      </c>
      <c r="Y79" s="264">
        <f t="shared" si="8"/>
        <v>5.5144835199999996E-4</v>
      </c>
      <c r="Z79" s="264">
        <f t="shared" si="8"/>
        <v>8.1466019139999988E-3</v>
      </c>
      <c r="AA79" s="264">
        <f t="shared" si="8"/>
        <v>3.6646446869999997E-3</v>
      </c>
      <c r="AB79" s="264">
        <f t="shared" si="8"/>
        <v>1.029526665E-3</v>
      </c>
      <c r="AC79" s="264">
        <f t="shared" si="8"/>
        <v>4.8493151849999996E-3</v>
      </c>
      <c r="AD79" s="264">
        <f t="shared" si="8"/>
        <v>1.4541386999999998E-3</v>
      </c>
      <c r="AE79" s="264">
        <f t="shared" si="8"/>
        <v>3.6231995499999998E-4</v>
      </c>
      <c r="AF79" s="264">
        <f t="shared" si="8"/>
        <v>1.027088915E-3</v>
      </c>
      <c r="AG79" s="264">
        <f t="shared" si="8"/>
        <v>4.9898535420000003E-3</v>
      </c>
      <c r="AH79" s="264">
        <f t="shared" si="8"/>
        <v>5.7609199339999995E-3</v>
      </c>
      <c r="AI79" s="264">
        <f t="shared" si="8"/>
        <v>2.4462753820000001E-3</v>
      </c>
      <c r="AJ79" s="264">
        <f t="shared" si="8"/>
        <v>2.2334959499999995E-3</v>
      </c>
      <c r="AK79" s="264">
        <f t="shared" si="8"/>
        <v>0</v>
      </c>
      <c r="AL79" s="265">
        <f t="shared" si="8"/>
        <v>1.6896374100000002E-4</v>
      </c>
      <c r="AM79" s="266">
        <f t="shared" si="2"/>
        <v>4.2395514897999996E-2</v>
      </c>
    </row>
    <row r="80" spans="1:39">
      <c r="A80" s="233">
        <v>57</v>
      </c>
      <c r="B80" s="25" t="s">
        <v>66</v>
      </c>
      <c r="C80" s="46">
        <f t="shared" si="8"/>
        <v>5.877168082E-3</v>
      </c>
      <c r="D80" s="63">
        <f t="shared" si="8"/>
        <v>1.2921959097E-2</v>
      </c>
      <c r="E80" s="63">
        <f t="shared" si="8"/>
        <v>5.2612902000000001E-3</v>
      </c>
      <c r="F80" s="63">
        <f t="shared" si="8"/>
        <v>4.5634144548000001E-2</v>
      </c>
      <c r="G80" s="63">
        <f t="shared" si="8"/>
        <v>4.7999523999999998E-3</v>
      </c>
      <c r="H80" s="63">
        <f t="shared" si="8"/>
        <v>4.0899873449999997E-3</v>
      </c>
      <c r="I80" s="63">
        <f t="shared" si="8"/>
        <v>9.8858606980000013E-3</v>
      </c>
      <c r="J80" s="63">
        <f t="shared" si="8"/>
        <v>4.50358932E-4</v>
      </c>
      <c r="K80" s="63">
        <f t="shared" si="8"/>
        <v>1.0848758299999999E-4</v>
      </c>
      <c r="L80" s="63">
        <f t="shared" si="8"/>
        <v>1.2621245174999999E-2</v>
      </c>
      <c r="M80" s="63">
        <f t="shared" si="8"/>
        <v>2.4906113500000002E-4</v>
      </c>
      <c r="N80" s="63">
        <f t="shared" si="8"/>
        <v>6.9056105199999992E-4</v>
      </c>
      <c r="O80" s="63">
        <f t="shared" si="8"/>
        <v>8.6343955169999997E-3</v>
      </c>
      <c r="P80" s="63">
        <f t="shared" si="8"/>
        <v>3.63329172E-3</v>
      </c>
      <c r="Q80" s="63">
        <f t="shared" si="8"/>
        <v>4.8685725900000001E-3</v>
      </c>
      <c r="R80" s="63">
        <f t="shared" si="8"/>
        <v>4.5739215199999995E-3</v>
      </c>
      <c r="S80" s="63">
        <f t="shared" si="8"/>
        <v>2.7033492640000001E-3</v>
      </c>
      <c r="T80" s="63">
        <f t="shared" si="8"/>
        <v>1.32800873E-3</v>
      </c>
      <c r="U80" s="63">
        <f t="shared" si="8"/>
        <v>3.1279136609999994E-2</v>
      </c>
      <c r="V80" s="63">
        <f t="shared" si="8"/>
        <v>1.5990427750000001E-2</v>
      </c>
      <c r="W80" s="63">
        <f t="shared" si="8"/>
        <v>2.5825907099999998E-3</v>
      </c>
      <c r="X80" s="63">
        <f t="shared" si="8"/>
        <v>3.2925968580000001E-3</v>
      </c>
      <c r="Y80" s="63">
        <f t="shared" si="8"/>
        <v>2.5227946352E-2</v>
      </c>
      <c r="Z80" s="63">
        <f t="shared" si="8"/>
        <v>2.4216106745999999E-2</v>
      </c>
      <c r="AA80" s="63">
        <f t="shared" si="8"/>
        <v>1.1892337262999998E-2</v>
      </c>
      <c r="AB80" s="63">
        <f t="shared" si="8"/>
        <v>9.9585870000000009E-5</v>
      </c>
      <c r="AC80" s="63">
        <f t="shared" si="8"/>
        <v>4.1713092993000002E-2</v>
      </c>
      <c r="AD80" s="63">
        <f t="shared" si="8"/>
        <v>4.0603305120000006E-3</v>
      </c>
      <c r="AE80" s="63">
        <f t="shared" si="8"/>
        <v>1.4491960465999999E-2</v>
      </c>
      <c r="AF80" s="63">
        <f t="shared" si="8"/>
        <v>1.4335729145E-2</v>
      </c>
      <c r="AG80" s="63">
        <f t="shared" si="8"/>
        <v>8.2921371049999998E-3</v>
      </c>
      <c r="AH80" s="63">
        <f t="shared" si="8"/>
        <v>1.7501187637999998E-2</v>
      </c>
      <c r="AI80" s="63">
        <f t="shared" si="8"/>
        <v>8.0674743520000002E-3</v>
      </c>
      <c r="AJ80" s="63">
        <f t="shared" si="8"/>
        <v>1.2325511585999999E-2</v>
      </c>
      <c r="AK80" s="63">
        <f t="shared" si="8"/>
        <v>0</v>
      </c>
      <c r="AL80" s="25">
        <f t="shared" si="8"/>
        <v>8.4237654300000004E-4</v>
      </c>
      <c r="AM80" s="43">
        <f t="shared" si="2"/>
        <v>0.36454214408699998</v>
      </c>
    </row>
    <row r="81" spans="1:39">
      <c r="A81" s="233">
        <v>59</v>
      </c>
      <c r="B81" s="25" t="s">
        <v>25</v>
      </c>
      <c r="C81" s="46">
        <f t="shared" si="8"/>
        <v>3.7710593499999998E-4</v>
      </c>
      <c r="D81" s="63">
        <f t="shared" si="8"/>
        <v>2.9233755899999998E-4</v>
      </c>
      <c r="E81" s="63">
        <f t="shared" si="8"/>
        <v>5.3345789999999997E-4</v>
      </c>
      <c r="F81" s="63">
        <f t="shared" si="8"/>
        <v>1.7247164699999999E-3</v>
      </c>
      <c r="G81" s="63">
        <f t="shared" si="8"/>
        <v>7.4505115199999998E-4</v>
      </c>
      <c r="H81" s="63">
        <f t="shared" si="8"/>
        <v>1.0202524919999999E-3</v>
      </c>
      <c r="I81" s="63">
        <f t="shared" si="8"/>
        <v>1.2309458319999999E-3</v>
      </c>
      <c r="J81" s="63">
        <f t="shared" si="8"/>
        <v>1.1789348200000002E-4</v>
      </c>
      <c r="K81" s="63">
        <f t="shared" si="8"/>
        <v>3.3745590000000002E-6</v>
      </c>
      <c r="L81" s="63">
        <f t="shared" si="8"/>
        <v>1.3460322149999998E-3</v>
      </c>
      <c r="M81" s="63">
        <f t="shared" si="8"/>
        <v>3.295705E-5</v>
      </c>
      <c r="N81" s="63">
        <f t="shared" si="8"/>
        <v>3.4396007999999996E-5</v>
      </c>
      <c r="O81" s="63">
        <f t="shared" si="8"/>
        <v>1.477766754E-3</v>
      </c>
      <c r="P81" s="63">
        <f t="shared" si="8"/>
        <v>8.5394656499999998E-4</v>
      </c>
      <c r="Q81" s="63">
        <f t="shared" si="8"/>
        <v>2.152497042E-3</v>
      </c>
      <c r="R81" s="63">
        <f t="shared" si="8"/>
        <v>3.2962935390000001E-3</v>
      </c>
      <c r="S81" s="63">
        <f t="shared" si="8"/>
        <v>2.5406282719999999E-3</v>
      </c>
      <c r="T81" s="63">
        <f t="shared" si="8"/>
        <v>2.1171260799999998E-4</v>
      </c>
      <c r="U81" s="63">
        <f t="shared" si="8"/>
        <v>1.2278508749999999E-3</v>
      </c>
      <c r="V81" s="63">
        <f t="shared" si="8"/>
        <v>3.0773135800000002E-3</v>
      </c>
      <c r="W81" s="63">
        <f t="shared" si="8"/>
        <v>7.2341749199999995E-4</v>
      </c>
      <c r="X81" s="63">
        <f t="shared" si="8"/>
        <v>6.4732176869999993E-3</v>
      </c>
      <c r="Y81" s="63">
        <f t="shared" si="8"/>
        <v>3.9718964880000006E-3</v>
      </c>
      <c r="Z81" s="63">
        <f t="shared" si="8"/>
        <v>1.7413539951999998E-2</v>
      </c>
      <c r="AA81" s="63">
        <f t="shared" si="8"/>
        <v>1.9598795909999998E-2</v>
      </c>
      <c r="AB81" s="63">
        <f t="shared" si="8"/>
        <v>1.3584679500000001E-4</v>
      </c>
      <c r="AC81" s="63">
        <f t="shared" si="8"/>
        <v>2.8483669499999999E-3</v>
      </c>
      <c r="AD81" s="63">
        <f t="shared" si="8"/>
        <v>3.0854321470000001E-2</v>
      </c>
      <c r="AE81" s="63">
        <f t="shared" si="8"/>
        <v>1.2722247391000001E-2</v>
      </c>
      <c r="AF81" s="63">
        <f t="shared" si="8"/>
        <v>7.7624793100000006E-3</v>
      </c>
      <c r="AG81" s="63">
        <f t="shared" si="8"/>
        <v>7.3946542539999995E-3</v>
      </c>
      <c r="AH81" s="63">
        <f t="shared" si="8"/>
        <v>3.2052685565999994E-2</v>
      </c>
      <c r="AI81" s="63">
        <f t="shared" si="8"/>
        <v>2.4904667607999999E-2</v>
      </c>
      <c r="AJ81" s="63">
        <f t="shared" si="8"/>
        <v>5.5742328659999993E-3</v>
      </c>
      <c r="AK81" s="63">
        <f t="shared" si="8"/>
        <v>0</v>
      </c>
      <c r="AL81" s="25">
        <f t="shared" si="8"/>
        <v>6.7292258699999999E-4</v>
      </c>
      <c r="AM81" s="43">
        <f t="shared" si="2"/>
        <v>0.19539982221499999</v>
      </c>
    </row>
    <row r="82" spans="1:39">
      <c r="A82" s="233">
        <v>61</v>
      </c>
      <c r="B82" s="25" t="s">
        <v>26</v>
      </c>
      <c r="C82" s="46">
        <f t="shared" si="8"/>
        <v>0</v>
      </c>
      <c r="D82" s="63">
        <f t="shared" si="8"/>
        <v>0</v>
      </c>
      <c r="E82" s="63">
        <f t="shared" si="8"/>
        <v>0</v>
      </c>
      <c r="F82" s="63">
        <f t="shared" si="8"/>
        <v>0</v>
      </c>
      <c r="G82" s="63">
        <f t="shared" si="8"/>
        <v>0</v>
      </c>
      <c r="H82" s="63">
        <f t="shared" si="8"/>
        <v>0</v>
      </c>
      <c r="I82" s="63">
        <f t="shared" si="8"/>
        <v>0</v>
      </c>
      <c r="J82" s="63">
        <f t="shared" si="8"/>
        <v>0</v>
      </c>
      <c r="K82" s="63">
        <f t="shared" si="8"/>
        <v>0</v>
      </c>
      <c r="L82" s="63">
        <f t="shared" si="8"/>
        <v>0</v>
      </c>
      <c r="M82" s="63">
        <f t="shared" si="8"/>
        <v>0</v>
      </c>
      <c r="N82" s="63">
        <f t="shared" si="8"/>
        <v>0</v>
      </c>
      <c r="O82" s="63">
        <f t="shared" si="8"/>
        <v>0</v>
      </c>
      <c r="P82" s="63">
        <f t="shared" si="8"/>
        <v>0</v>
      </c>
      <c r="Q82" s="63">
        <f t="shared" si="8"/>
        <v>0</v>
      </c>
      <c r="R82" s="63">
        <f t="shared" si="8"/>
        <v>0</v>
      </c>
      <c r="S82" s="63">
        <f t="shared" si="8"/>
        <v>0</v>
      </c>
      <c r="T82" s="63">
        <f t="shared" si="8"/>
        <v>0</v>
      </c>
      <c r="U82" s="63">
        <f t="shared" si="8"/>
        <v>0</v>
      </c>
      <c r="V82" s="63">
        <f t="shared" si="8"/>
        <v>0</v>
      </c>
      <c r="W82" s="63">
        <f t="shared" si="8"/>
        <v>0</v>
      </c>
      <c r="X82" s="63">
        <f t="shared" si="8"/>
        <v>0</v>
      </c>
      <c r="Y82" s="63">
        <f t="shared" si="8"/>
        <v>0</v>
      </c>
      <c r="Z82" s="63">
        <f t="shared" si="8"/>
        <v>0</v>
      </c>
      <c r="AA82" s="63">
        <f t="shared" si="8"/>
        <v>0</v>
      </c>
      <c r="AB82" s="63">
        <f t="shared" si="8"/>
        <v>0</v>
      </c>
      <c r="AC82" s="63">
        <f t="shared" si="8"/>
        <v>0</v>
      </c>
      <c r="AD82" s="63">
        <f t="shared" si="8"/>
        <v>0</v>
      </c>
      <c r="AE82" s="63">
        <f t="shared" si="8"/>
        <v>0</v>
      </c>
      <c r="AF82" s="63">
        <f t="shared" si="8"/>
        <v>0</v>
      </c>
      <c r="AG82" s="63">
        <f t="shared" si="8"/>
        <v>0</v>
      </c>
      <c r="AH82" s="63">
        <f t="shared" si="8"/>
        <v>0</v>
      </c>
      <c r="AI82" s="63">
        <f t="shared" si="8"/>
        <v>0</v>
      </c>
      <c r="AJ82" s="63">
        <f t="shared" si="8"/>
        <v>0</v>
      </c>
      <c r="AK82" s="63">
        <f t="shared" si="8"/>
        <v>0</v>
      </c>
      <c r="AL82" s="25">
        <f t="shared" si="8"/>
        <v>2.1980616690000002E-3</v>
      </c>
      <c r="AM82" s="43">
        <f t="shared" si="2"/>
        <v>2.1980616690000002E-3</v>
      </c>
    </row>
    <row r="83" spans="1:39">
      <c r="A83" s="234">
        <v>63</v>
      </c>
      <c r="B83" s="26" t="s">
        <v>27</v>
      </c>
      <c r="C83" s="51">
        <f t="shared" si="8"/>
        <v>2.8422519999999998E-6</v>
      </c>
      <c r="D83" s="64">
        <f t="shared" si="8"/>
        <v>3.7274370000000001E-5</v>
      </c>
      <c r="E83" s="64">
        <f t="shared" si="8"/>
        <v>0</v>
      </c>
      <c r="F83" s="64">
        <f t="shared" si="8"/>
        <v>1.8572336800000002E-4</v>
      </c>
      <c r="G83" s="64">
        <f t="shared" si="8"/>
        <v>3.4180895999999999E-5</v>
      </c>
      <c r="H83" s="64">
        <f t="shared" si="8"/>
        <v>0</v>
      </c>
      <c r="I83" s="64">
        <f t="shared" si="8"/>
        <v>2.7913126999999999E-5</v>
      </c>
      <c r="J83" s="64">
        <f t="shared" si="8"/>
        <v>7.3557280000000005E-6</v>
      </c>
      <c r="K83" s="64">
        <f t="shared" si="8"/>
        <v>2.6405000000000004E-8</v>
      </c>
      <c r="L83" s="64">
        <f t="shared" si="8"/>
        <v>1.4676106500000001E-4</v>
      </c>
      <c r="M83" s="64">
        <f t="shared" si="8"/>
        <v>3.4093499999999995E-7</v>
      </c>
      <c r="N83" s="64">
        <f t="shared" si="8"/>
        <v>0</v>
      </c>
      <c r="O83" s="64">
        <f t="shared" si="8"/>
        <v>1.52545413E-4</v>
      </c>
      <c r="P83" s="64">
        <f t="shared" si="8"/>
        <v>5.7870989999999995E-5</v>
      </c>
      <c r="Q83" s="64">
        <f t="shared" si="8"/>
        <v>2.3661692999999998E-4</v>
      </c>
      <c r="R83" s="64">
        <f t="shared" si="8"/>
        <v>1.8353527500000001E-4</v>
      </c>
      <c r="S83" s="64">
        <f t="shared" si="8"/>
        <v>6.6682055999999989E-5</v>
      </c>
      <c r="T83" s="64">
        <f t="shared" si="8"/>
        <v>1.552362E-5</v>
      </c>
      <c r="U83" s="64">
        <f t="shared" si="8"/>
        <v>2.0183850000000002E-5</v>
      </c>
      <c r="V83" s="64">
        <f t="shared" si="8"/>
        <v>5.9473810000000007E-5</v>
      </c>
      <c r="W83" s="64">
        <f t="shared" si="8"/>
        <v>3.5607551999999996E-5</v>
      </c>
      <c r="X83" s="64">
        <f t="shared" si="8"/>
        <v>1.5933348E-5</v>
      </c>
      <c r="Y83" s="64">
        <f t="shared" si="8"/>
        <v>5.5063260000000002E-5</v>
      </c>
      <c r="Z83" s="64">
        <f t="shared" si="8"/>
        <v>9.8040917999999994E-5</v>
      </c>
      <c r="AA83" s="64">
        <f t="shared" si="8"/>
        <v>6.9364463999999984E-5</v>
      </c>
      <c r="AB83" s="64">
        <f t="shared" si="8"/>
        <v>0</v>
      </c>
      <c r="AC83" s="64">
        <f t="shared" si="8"/>
        <v>9.502435800000001E-5</v>
      </c>
      <c r="AD83" s="64">
        <f t="shared" si="8"/>
        <v>6.6061677499999988E-4</v>
      </c>
      <c r="AE83" s="64">
        <f t="shared" si="8"/>
        <v>5.4033842999999995E-5</v>
      </c>
      <c r="AF83" s="64">
        <f t="shared" si="8"/>
        <v>0</v>
      </c>
      <c r="AG83" s="64">
        <f t="shared" si="8"/>
        <v>5.0189960999999992E-5</v>
      </c>
      <c r="AH83" s="64">
        <f t="shared" si="8"/>
        <v>0</v>
      </c>
      <c r="AI83" s="64">
        <f t="shared" si="8"/>
        <v>2.1447178599999999E-4</v>
      </c>
      <c r="AJ83" s="64">
        <f t="shared" si="8"/>
        <v>1.0522826399999999E-4</v>
      </c>
      <c r="AK83" s="64">
        <f t="shared" si="8"/>
        <v>0</v>
      </c>
      <c r="AL83" s="26">
        <f t="shared" si="8"/>
        <v>1.4795580000000001E-6</v>
      </c>
      <c r="AM83" s="49">
        <f t="shared" si="2"/>
        <v>2.6899041769999996E-3</v>
      </c>
    </row>
    <row r="84" spans="1:39">
      <c r="A84" s="233">
        <v>64</v>
      </c>
      <c r="B84" s="25" t="s">
        <v>62</v>
      </c>
      <c r="C84" s="263">
        <f t="shared" si="8"/>
        <v>3.3802497000000006E-5</v>
      </c>
      <c r="D84" s="264">
        <f t="shared" si="8"/>
        <v>0</v>
      </c>
      <c r="E84" s="264">
        <f t="shared" si="8"/>
        <v>0</v>
      </c>
      <c r="F84" s="264">
        <f t="shared" si="8"/>
        <v>0</v>
      </c>
      <c r="G84" s="264">
        <f t="shared" si="8"/>
        <v>0</v>
      </c>
      <c r="H84" s="264">
        <f t="shared" si="8"/>
        <v>0</v>
      </c>
      <c r="I84" s="264">
        <f t="shared" si="8"/>
        <v>0</v>
      </c>
      <c r="J84" s="264">
        <f t="shared" si="8"/>
        <v>6.7278000000000002E-8</v>
      </c>
      <c r="K84" s="264">
        <f t="shared" si="8"/>
        <v>0</v>
      </c>
      <c r="L84" s="264">
        <f t="shared" si="8"/>
        <v>0</v>
      </c>
      <c r="M84" s="264">
        <f t="shared" si="8"/>
        <v>3.2469999999999999E-8</v>
      </c>
      <c r="N84" s="264">
        <f t="shared" si="8"/>
        <v>0</v>
      </c>
      <c r="O84" s="264">
        <f t="shared" si="8"/>
        <v>0</v>
      </c>
      <c r="P84" s="264">
        <f t="shared" si="8"/>
        <v>0</v>
      </c>
      <c r="Q84" s="264">
        <f t="shared" si="8"/>
        <v>0</v>
      </c>
      <c r="R84" s="264">
        <f t="shared" si="8"/>
        <v>0</v>
      </c>
      <c r="S84" s="264">
        <f t="shared" si="8"/>
        <v>0</v>
      </c>
      <c r="T84" s="264">
        <f t="shared" si="8"/>
        <v>0</v>
      </c>
      <c r="U84" s="264">
        <f t="shared" si="8"/>
        <v>0</v>
      </c>
      <c r="V84" s="264">
        <f t="shared" si="8"/>
        <v>0</v>
      </c>
      <c r="W84" s="264">
        <f t="shared" si="8"/>
        <v>4.1727599999999998E-7</v>
      </c>
      <c r="X84" s="264">
        <f t="shared" si="8"/>
        <v>4.3964237999999999E-5</v>
      </c>
      <c r="Y84" s="264">
        <f t="shared" si="8"/>
        <v>0</v>
      </c>
      <c r="Z84" s="264">
        <f t="shared" si="8"/>
        <v>1.2888007999999999E-5</v>
      </c>
      <c r="AA84" s="264">
        <f t="shared" si="8"/>
        <v>5.1022899E-5</v>
      </c>
      <c r="AB84" s="264">
        <f t="shared" si="8"/>
        <v>2.4309000000000004E-7</v>
      </c>
      <c r="AC84" s="264">
        <f t="shared" si="8"/>
        <v>7.332476580000001E-4</v>
      </c>
      <c r="AD84" s="264">
        <f t="shared" si="8"/>
        <v>1.3822135599999999E-4</v>
      </c>
      <c r="AE84" s="264">
        <f t="shared" si="8"/>
        <v>1.1309409E-5</v>
      </c>
      <c r="AF84" s="264">
        <f t="shared" si="8"/>
        <v>1.4306520000000001E-5</v>
      </c>
      <c r="AG84" s="264">
        <f t="shared" si="8"/>
        <v>7.8566177659999993E-3</v>
      </c>
      <c r="AH84" s="264">
        <f t="shared" si="8"/>
        <v>0</v>
      </c>
      <c r="AI84" s="264">
        <f t="shared" si="8"/>
        <v>1.8992102000000003E-5</v>
      </c>
      <c r="AJ84" s="264">
        <f t="shared" si="8"/>
        <v>1.7451222E-5</v>
      </c>
      <c r="AK84" s="264">
        <f t="shared" si="8"/>
        <v>0</v>
      </c>
      <c r="AL84" s="265">
        <f t="shared" si="8"/>
        <v>2.1640764000000003E-5</v>
      </c>
      <c r="AM84" s="266">
        <f t="shared" si="2"/>
        <v>8.9542245529999984E-3</v>
      </c>
    </row>
    <row r="85" spans="1:39">
      <c r="A85" s="233">
        <v>65</v>
      </c>
      <c r="B85" s="25" t="s">
        <v>63</v>
      </c>
      <c r="C85" s="46">
        <f t="shared" si="8"/>
        <v>8.628265000000001E-6</v>
      </c>
      <c r="D85" s="63">
        <f t="shared" si="8"/>
        <v>2.4849579999999995E-5</v>
      </c>
      <c r="E85" s="63">
        <f t="shared" si="8"/>
        <v>1.3507924500000001E-3</v>
      </c>
      <c r="F85" s="63">
        <f t="shared" si="8"/>
        <v>5.3724270400000006E-4</v>
      </c>
      <c r="G85" s="63">
        <f t="shared" si="8"/>
        <v>1.7906478399999998E-4</v>
      </c>
      <c r="H85" s="63">
        <f t="shared" si="8"/>
        <v>9.2766228999999992E-5</v>
      </c>
      <c r="I85" s="63">
        <f t="shared" si="8"/>
        <v>2.81668827E-4</v>
      </c>
      <c r="J85" s="63">
        <f t="shared" si="8"/>
        <v>1.9196656000000002E-5</v>
      </c>
      <c r="K85" s="63">
        <f t="shared" si="8"/>
        <v>8.1855500000000001E-7</v>
      </c>
      <c r="L85" s="63">
        <f t="shared" si="8"/>
        <v>2.2024480499999998E-4</v>
      </c>
      <c r="M85" s="63">
        <f t="shared" si="8"/>
        <v>1.5569364999999998E-5</v>
      </c>
      <c r="N85" s="63">
        <f t="shared" si="8"/>
        <v>4.9275179999999999E-6</v>
      </c>
      <c r="O85" s="63">
        <f t="shared" si="8"/>
        <v>2.5767440100000002E-4</v>
      </c>
      <c r="P85" s="63">
        <f t="shared" si="8"/>
        <v>2.0855922E-4</v>
      </c>
      <c r="Q85" s="63">
        <f t="shared" si="8"/>
        <v>1.9048857899999999E-4</v>
      </c>
      <c r="R85" s="63">
        <f t="shared" si="8"/>
        <v>1.2235685E-4</v>
      </c>
      <c r="S85" s="63">
        <f t="shared" si="8"/>
        <v>1.2162136E-5</v>
      </c>
      <c r="T85" s="63">
        <f t="shared" si="8"/>
        <v>2.1511302000000004E-5</v>
      </c>
      <c r="U85" s="63">
        <f t="shared" si="8"/>
        <v>1.6416198E-4</v>
      </c>
      <c r="V85" s="63">
        <f t="shared" si="8"/>
        <v>3.8968116000000002E-4</v>
      </c>
      <c r="W85" s="63">
        <f t="shared" si="8"/>
        <v>6.7598712E-5</v>
      </c>
      <c r="X85" s="63">
        <f t="shared" si="8"/>
        <v>1.3625963159999998E-3</v>
      </c>
      <c r="Y85" s="63">
        <f t="shared" si="8"/>
        <v>7.9087156399999998E-4</v>
      </c>
      <c r="Z85" s="63">
        <f t="shared" si="8"/>
        <v>2.7248931199999995E-4</v>
      </c>
      <c r="AA85" s="63">
        <f t="shared" si="8"/>
        <v>1.0851536819999998E-3</v>
      </c>
      <c r="AB85" s="63">
        <f t="shared" si="8"/>
        <v>1.3248405E-5</v>
      </c>
      <c r="AC85" s="63">
        <f t="shared" si="8"/>
        <v>3.5575039499999999E-4</v>
      </c>
      <c r="AD85" s="63">
        <f t="shared" si="8"/>
        <v>2.0420485400000001E-4</v>
      </c>
      <c r="AE85" s="63">
        <f t="shared" si="8"/>
        <v>1.256601E-6</v>
      </c>
      <c r="AF85" s="63">
        <f t="shared" si="8"/>
        <v>3.695851E-4</v>
      </c>
      <c r="AG85" s="63">
        <f t="shared" si="8"/>
        <v>4.8948703899999999E-4</v>
      </c>
      <c r="AH85" s="63">
        <f t="shared" si="8"/>
        <v>0</v>
      </c>
      <c r="AI85" s="63">
        <f t="shared" si="8"/>
        <v>1.0598519360000001E-3</v>
      </c>
      <c r="AJ85" s="63">
        <f t="shared" si="8"/>
        <v>7.4154670199999995E-4</v>
      </c>
      <c r="AK85" s="63">
        <f t="shared" si="8"/>
        <v>0</v>
      </c>
      <c r="AL85" s="25">
        <f t="shared" si="8"/>
        <v>4.3040877E-5</v>
      </c>
      <c r="AM85" s="43">
        <f t="shared" si="2"/>
        <v>1.0959046861000001E-2</v>
      </c>
    </row>
    <row r="86" spans="1:39">
      <c r="A86" s="233">
        <v>66</v>
      </c>
      <c r="B86" s="25" t="s">
        <v>28</v>
      </c>
      <c r="C86" s="46">
        <f t="shared" si="8"/>
        <v>1.8777134820000001E-3</v>
      </c>
      <c r="D86" s="63">
        <f t="shared" si="8"/>
        <v>5.4997445449999991E-3</v>
      </c>
      <c r="E86" s="63">
        <f t="shared" si="8"/>
        <v>1.4842156500000001E-3</v>
      </c>
      <c r="F86" s="63">
        <f t="shared" ref="F86:AL86" si="9">+F$53*F36</f>
        <v>7.9275182680000004E-3</v>
      </c>
      <c r="G86" s="63">
        <f t="shared" si="9"/>
        <v>6.5838256479999998E-3</v>
      </c>
      <c r="H86" s="63">
        <f t="shared" si="9"/>
        <v>5.9725961099999997E-3</v>
      </c>
      <c r="I86" s="63">
        <f t="shared" si="9"/>
        <v>5.0698081989999999E-3</v>
      </c>
      <c r="J86" s="63">
        <f t="shared" si="9"/>
        <v>5.2281733800000002E-4</v>
      </c>
      <c r="K86" s="63">
        <f t="shared" si="9"/>
        <v>2.476789E-5</v>
      </c>
      <c r="L86" s="63">
        <f t="shared" si="9"/>
        <v>8.970383069999999E-3</v>
      </c>
      <c r="M86" s="63">
        <f t="shared" si="9"/>
        <v>1.27688275E-4</v>
      </c>
      <c r="N86" s="63">
        <f t="shared" si="9"/>
        <v>1.33155707E-4</v>
      </c>
      <c r="O86" s="63">
        <f t="shared" si="9"/>
        <v>7.177762941E-3</v>
      </c>
      <c r="P86" s="63">
        <f t="shared" si="9"/>
        <v>5.362292385E-3</v>
      </c>
      <c r="Q86" s="63">
        <f t="shared" si="9"/>
        <v>1.2185532888000001E-2</v>
      </c>
      <c r="R86" s="63">
        <f t="shared" si="9"/>
        <v>9.5218100669999996E-3</v>
      </c>
      <c r="S86" s="63">
        <f t="shared" si="9"/>
        <v>5.1601007360000005E-3</v>
      </c>
      <c r="T86" s="63">
        <f t="shared" si="9"/>
        <v>1.8934381080000001E-3</v>
      </c>
      <c r="U86" s="63">
        <f t="shared" si="9"/>
        <v>1.0367098154999999E-2</v>
      </c>
      <c r="V86" s="63">
        <f t="shared" si="9"/>
        <v>3.5322334960000007E-2</v>
      </c>
      <c r="W86" s="63">
        <f t="shared" si="9"/>
        <v>3.5915640779999999E-3</v>
      </c>
      <c r="X86" s="63">
        <f t="shared" si="9"/>
        <v>2.2420728663E-2</v>
      </c>
      <c r="Y86" s="63">
        <f t="shared" si="9"/>
        <v>2.5191237512E-2</v>
      </c>
      <c r="Z86" s="63">
        <f t="shared" si="9"/>
        <v>3.9852022165999999E-2</v>
      </c>
      <c r="AA86" s="63">
        <f t="shared" si="9"/>
        <v>3.8493609206999999E-2</v>
      </c>
      <c r="AB86" s="63">
        <f t="shared" si="9"/>
        <v>1.0149817800000002E-3</v>
      </c>
      <c r="AC86" s="63">
        <f t="shared" si="9"/>
        <v>2.3531765829E-2</v>
      </c>
      <c r="AD86" s="63">
        <f t="shared" si="9"/>
        <v>2.1647121755000002E-2</v>
      </c>
      <c r="AE86" s="63">
        <f t="shared" si="9"/>
        <v>3.8290726804999994E-2</v>
      </c>
      <c r="AF86" s="63">
        <f t="shared" si="9"/>
        <v>2.9866648815000001E-2</v>
      </c>
      <c r="AG86" s="63">
        <f t="shared" si="9"/>
        <v>2.6132779371E-2</v>
      </c>
      <c r="AH86" s="63">
        <f t="shared" si="9"/>
        <v>3.5737627134E-2</v>
      </c>
      <c r="AI86" s="63">
        <f t="shared" si="9"/>
        <v>6.3831065156000011E-2</v>
      </c>
      <c r="AJ86" s="63">
        <f t="shared" si="9"/>
        <v>9.1491287159999983E-3</v>
      </c>
      <c r="AK86" s="63">
        <f t="shared" si="9"/>
        <v>0</v>
      </c>
      <c r="AL86" s="25">
        <f t="shared" si="9"/>
        <v>3.5564652600000006E-4</v>
      </c>
      <c r="AM86" s="43">
        <f t="shared" si="2"/>
        <v>0.51029125793499996</v>
      </c>
    </row>
    <row r="87" spans="1:39">
      <c r="A87" s="233">
        <v>67</v>
      </c>
      <c r="B87" s="25" t="s">
        <v>29</v>
      </c>
      <c r="C87" s="46">
        <f t="shared" ref="C87:AL89" si="10">+C$53*C37</f>
        <v>8.628265000000001E-6</v>
      </c>
      <c r="D87" s="63">
        <f t="shared" si="10"/>
        <v>3.1061975E-5</v>
      </c>
      <c r="E87" s="63">
        <f t="shared" si="10"/>
        <v>9.9362699999999997E-5</v>
      </c>
      <c r="F87" s="63">
        <f t="shared" si="10"/>
        <v>3.9854800000000003E-5</v>
      </c>
      <c r="G87" s="63">
        <f t="shared" si="10"/>
        <v>2.1093615999999998E-5</v>
      </c>
      <c r="H87" s="63">
        <f t="shared" si="10"/>
        <v>9.3294309999999989E-6</v>
      </c>
      <c r="I87" s="63">
        <f t="shared" si="10"/>
        <v>1.0380915E-5</v>
      </c>
      <c r="J87" s="63">
        <f t="shared" si="10"/>
        <v>1.00917E-6</v>
      </c>
      <c r="K87" s="63">
        <f t="shared" si="10"/>
        <v>8.4496000000000004E-8</v>
      </c>
      <c r="L87" s="63">
        <f t="shared" si="10"/>
        <v>1.114641E-5</v>
      </c>
      <c r="M87" s="63">
        <f t="shared" si="10"/>
        <v>8.6045499999999998E-7</v>
      </c>
      <c r="N87" s="63">
        <f t="shared" si="10"/>
        <v>6.6022299999999994E-7</v>
      </c>
      <c r="O87" s="63">
        <f t="shared" si="10"/>
        <v>5.1480690000000001E-6</v>
      </c>
      <c r="P87" s="63">
        <f t="shared" si="10"/>
        <v>2.5161299999999999E-5</v>
      </c>
      <c r="Q87" s="63">
        <f t="shared" si="10"/>
        <v>5.6166644999999995E-5</v>
      </c>
      <c r="R87" s="63">
        <f t="shared" si="10"/>
        <v>0</v>
      </c>
      <c r="S87" s="63">
        <f t="shared" si="10"/>
        <v>4.2357783999999999E-5</v>
      </c>
      <c r="T87" s="63">
        <f t="shared" si="10"/>
        <v>7.6878880000000002E-6</v>
      </c>
      <c r="U87" s="63">
        <f t="shared" si="10"/>
        <v>1.5025755E-5</v>
      </c>
      <c r="V87" s="63">
        <f t="shared" si="10"/>
        <v>1.0143386E-4</v>
      </c>
      <c r="W87" s="63">
        <f t="shared" si="10"/>
        <v>4.9377659999999999E-6</v>
      </c>
      <c r="X87" s="63">
        <f t="shared" si="10"/>
        <v>3.9980900999999998E-5</v>
      </c>
      <c r="Y87" s="63">
        <f t="shared" si="10"/>
        <v>2.7735568000000002E-5</v>
      </c>
      <c r="Z87" s="63">
        <f t="shared" si="10"/>
        <v>3.8111680799999994E-4</v>
      </c>
      <c r="AA87" s="63">
        <f t="shared" si="10"/>
        <v>6.9364463999999984E-5</v>
      </c>
      <c r="AB87" s="63">
        <f t="shared" si="10"/>
        <v>1.9325655000000001E-5</v>
      </c>
      <c r="AC87" s="63">
        <f t="shared" si="10"/>
        <v>8.2969029000000004E-5</v>
      </c>
      <c r="AD87" s="63">
        <f t="shared" si="10"/>
        <v>1.057768635E-3</v>
      </c>
      <c r="AE87" s="63">
        <f t="shared" si="10"/>
        <v>2.0398822900000001E-4</v>
      </c>
      <c r="AF87" s="63">
        <f t="shared" si="10"/>
        <v>1.7006875650000001E-3</v>
      </c>
      <c r="AG87" s="63">
        <f t="shared" si="10"/>
        <v>7.0292929249999997E-3</v>
      </c>
      <c r="AH87" s="63">
        <f t="shared" si="10"/>
        <v>1.1917568960000001E-3</v>
      </c>
      <c r="AI87" s="63">
        <f t="shared" si="10"/>
        <v>6.0265182200000002E-4</v>
      </c>
      <c r="AJ87" s="63">
        <f t="shared" si="10"/>
        <v>4.1979305219999995E-3</v>
      </c>
      <c r="AK87" s="63">
        <f t="shared" si="10"/>
        <v>0</v>
      </c>
      <c r="AL87" s="25">
        <f t="shared" si="10"/>
        <v>1.4510364000000002E-5</v>
      </c>
      <c r="AM87" s="43">
        <f t="shared" si="2"/>
        <v>1.7110470906E-2</v>
      </c>
    </row>
    <row r="88" spans="1:39">
      <c r="A88" s="234">
        <v>68</v>
      </c>
      <c r="B88" s="26" t="s">
        <v>30</v>
      </c>
      <c r="C88" s="51">
        <f t="shared" si="10"/>
        <v>5.6845039999999998E-5</v>
      </c>
      <c r="D88" s="64">
        <f t="shared" si="10"/>
        <v>3.8570098099999998E-4</v>
      </c>
      <c r="E88" s="64">
        <f t="shared" si="10"/>
        <v>1.2203054999999999E-4</v>
      </c>
      <c r="F88" s="64">
        <f t="shared" si="10"/>
        <v>2.8516109399999998E-4</v>
      </c>
      <c r="G88" s="64">
        <f t="shared" si="10"/>
        <v>9.2072863999999999E-5</v>
      </c>
      <c r="H88" s="64">
        <f t="shared" si="10"/>
        <v>1.7620302699999997E-4</v>
      </c>
      <c r="I88" s="64">
        <f t="shared" si="10"/>
        <v>1.2180273600000001E-4</v>
      </c>
      <c r="J88" s="64">
        <f t="shared" si="10"/>
        <v>5.6962039999999999E-6</v>
      </c>
      <c r="K88" s="64">
        <f t="shared" si="10"/>
        <v>1.0562000000000002E-7</v>
      </c>
      <c r="L88" s="64">
        <f t="shared" si="10"/>
        <v>1.97951985E-4</v>
      </c>
      <c r="M88" s="64">
        <f t="shared" si="10"/>
        <v>1.7046750000000001E-6</v>
      </c>
      <c r="N88" s="64">
        <f t="shared" si="10"/>
        <v>2.0611839999999998E-6</v>
      </c>
      <c r="O88" s="64">
        <f t="shared" si="10"/>
        <v>8.9413829999999996E-5</v>
      </c>
      <c r="P88" s="64">
        <f t="shared" si="10"/>
        <v>2.0212911E-4</v>
      </c>
      <c r="Q88" s="64">
        <f t="shared" si="10"/>
        <v>1.54637529E-4</v>
      </c>
      <c r="R88" s="64">
        <f t="shared" si="10"/>
        <v>2.04002239E-4</v>
      </c>
      <c r="S88" s="64">
        <f t="shared" si="10"/>
        <v>7.2763123999999987E-5</v>
      </c>
      <c r="T88" s="64">
        <f t="shared" si="10"/>
        <v>2.1585224E-5</v>
      </c>
      <c r="U88" s="64">
        <f t="shared" si="10"/>
        <v>7.8717015000000006E-5</v>
      </c>
      <c r="V88" s="64">
        <f t="shared" si="10"/>
        <v>3.7362688000000001E-4</v>
      </c>
      <c r="W88" s="64">
        <f t="shared" si="10"/>
        <v>2.1559259999999998E-6</v>
      </c>
      <c r="X88" s="64">
        <f t="shared" si="10"/>
        <v>1.5180939899999999E-4</v>
      </c>
      <c r="Y88" s="64">
        <f t="shared" si="10"/>
        <v>1.3239654960000001E-3</v>
      </c>
      <c r="Z88" s="64">
        <f t="shared" si="10"/>
        <v>9.5647430799999998E-4</v>
      </c>
      <c r="AA88" s="64">
        <f t="shared" si="10"/>
        <v>1.146181071E-3</v>
      </c>
      <c r="AB88" s="64">
        <f t="shared" si="10"/>
        <v>1.1303685000000001E-5</v>
      </c>
      <c r="AC88" s="64">
        <f t="shared" si="10"/>
        <v>5.3516205600000004E-4</v>
      </c>
      <c r="AD88" s="64">
        <f t="shared" si="10"/>
        <v>3.5321498100000001E-4</v>
      </c>
      <c r="AE88" s="64">
        <f t="shared" si="10"/>
        <v>1.198797354E-3</v>
      </c>
      <c r="AF88" s="64">
        <f t="shared" si="10"/>
        <v>1.4664183E-3</v>
      </c>
      <c r="AG88" s="64">
        <f t="shared" si="10"/>
        <v>1.3486528229999998E-3</v>
      </c>
      <c r="AH88" s="64">
        <f t="shared" si="10"/>
        <v>2.31451253E-3</v>
      </c>
      <c r="AI88" s="64">
        <f t="shared" si="10"/>
        <v>6.9020078E-4</v>
      </c>
      <c r="AJ88" s="64">
        <f t="shared" si="10"/>
        <v>4.951458659999999E-4</v>
      </c>
      <c r="AK88" s="64">
        <f t="shared" si="10"/>
        <v>0</v>
      </c>
      <c r="AL88" s="26">
        <f t="shared" si="10"/>
        <v>1.7202090000000001E-6</v>
      </c>
      <c r="AM88" s="49">
        <f t="shared" si="2"/>
        <v>1.4639925695E-2</v>
      </c>
    </row>
    <row r="89" spans="1:39">
      <c r="A89" s="235">
        <v>69</v>
      </c>
      <c r="B89" s="19" t="s">
        <v>31</v>
      </c>
      <c r="C89" s="267">
        <f t="shared" si="10"/>
        <v>3.8644476299999999E-4</v>
      </c>
      <c r="D89" s="267">
        <f t="shared" si="10"/>
        <v>1.138465758E-3</v>
      </c>
      <c r="E89" s="267">
        <f t="shared" si="10"/>
        <v>7.3782090000000002E-4</v>
      </c>
      <c r="F89" s="267">
        <f t="shared" si="10"/>
        <v>3.0913375620000003E-3</v>
      </c>
      <c r="G89" s="267">
        <f t="shared" si="10"/>
        <v>9.8986027199999996E-4</v>
      </c>
      <c r="H89" s="267">
        <f t="shared" si="10"/>
        <v>7.7909550199999999E-4</v>
      </c>
      <c r="I89" s="267">
        <f t="shared" si="10"/>
        <v>9.2505486999999991E-4</v>
      </c>
      <c r="J89" s="267">
        <f t="shared" si="10"/>
        <v>4.4224071999999999E-5</v>
      </c>
      <c r="K89" s="267">
        <f t="shared" si="10"/>
        <v>1.283283E-6</v>
      </c>
      <c r="L89" s="267">
        <f t="shared" si="10"/>
        <v>1.2925707299999999E-3</v>
      </c>
      <c r="M89" s="267">
        <f t="shared" si="10"/>
        <v>3.6204050000000004E-5</v>
      </c>
      <c r="N89" s="267">
        <f t="shared" si="10"/>
        <v>6.1529563E-5</v>
      </c>
      <c r="O89" s="267">
        <f t="shared" si="10"/>
        <v>1.3460845680000001E-3</v>
      </c>
      <c r="P89" s="267">
        <f t="shared" si="10"/>
        <v>8.1201106499999992E-4</v>
      </c>
      <c r="Q89" s="267">
        <f t="shared" si="10"/>
        <v>1.14245346E-4</v>
      </c>
      <c r="R89" s="267">
        <f t="shared" si="10"/>
        <v>8.6984597000000009E-4</v>
      </c>
      <c r="S89" s="267">
        <f t="shared" si="10"/>
        <v>4.0722186399999995E-4</v>
      </c>
      <c r="T89" s="267">
        <f t="shared" si="10"/>
        <v>3.68205482E-4</v>
      </c>
      <c r="U89" s="267">
        <f t="shared" si="10"/>
        <v>6.1471036499999993E-4</v>
      </c>
      <c r="V89" s="267">
        <f t="shared" si="10"/>
        <v>4.8027838099999999E-3</v>
      </c>
      <c r="W89" s="267">
        <f t="shared" si="10"/>
        <v>1.8958239600000001E-4</v>
      </c>
      <c r="X89" s="267">
        <f t="shared" si="10"/>
        <v>1.554386616E-3</v>
      </c>
      <c r="Y89" s="267">
        <f t="shared" si="10"/>
        <v>8.5135957479999993E-3</v>
      </c>
      <c r="Z89" s="267">
        <f t="shared" si="10"/>
        <v>3.1727513979999998E-3</v>
      </c>
      <c r="AA89" s="267">
        <f t="shared" si="10"/>
        <v>1.7097673409999998E-3</v>
      </c>
      <c r="AB89" s="267">
        <f t="shared" si="10"/>
        <v>5.4128040000000004E-5</v>
      </c>
      <c r="AC89" s="267">
        <f t="shared" si="10"/>
        <v>1.9449264119999999E-3</v>
      </c>
      <c r="AD89" s="267">
        <f t="shared" si="10"/>
        <v>4.91436337E-4</v>
      </c>
      <c r="AE89" s="267">
        <f t="shared" si="10"/>
        <v>3.9331611299999998E-4</v>
      </c>
      <c r="AF89" s="267">
        <f t="shared" si="10"/>
        <v>6.0737138450000002E-3</v>
      </c>
      <c r="AG89" s="267">
        <f t="shared" si="10"/>
        <v>2.3616265519999999E-3</v>
      </c>
      <c r="AH89" s="267">
        <f t="shared" si="10"/>
        <v>2.1851922839999996E-3</v>
      </c>
      <c r="AI89" s="267">
        <f t="shared" si="10"/>
        <v>2.0441986860000004E-3</v>
      </c>
      <c r="AJ89" s="267">
        <f t="shared" si="10"/>
        <v>7.8504452400000001E-4</v>
      </c>
      <c r="AK89" s="267">
        <f t="shared" si="10"/>
        <v>0</v>
      </c>
      <c r="AL89" s="19">
        <f t="shared" si="10"/>
        <v>2.9502030000000004E-6</v>
      </c>
      <c r="AM89" s="268">
        <f t="shared" si="2"/>
        <v>5.0295616290000011E-2</v>
      </c>
    </row>
  </sheetData>
  <phoneticPr fontId="32"/>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cols>
    <col min="1" max="1" width="4.6640625" style="15" bestFit="1" customWidth="1"/>
    <col min="2" max="2" width="31.6640625" style="15" bestFit="1" customWidth="1"/>
    <col min="3" max="39" width="10.33203125" style="15"/>
    <col min="40" max="40" width="11.6640625" style="15" customWidth="1"/>
    <col min="41" max="42" width="10.33203125" style="15"/>
    <col min="43" max="43" width="12.1640625" style="15" customWidth="1"/>
    <col min="44" max="44" width="11.83203125" style="15" customWidth="1"/>
    <col min="45" max="16384" width="10.33203125" style="15"/>
  </cols>
  <sheetData>
    <row r="1" spans="1:54" ht="21" customHeight="1">
      <c r="A1" s="106" t="s">
        <v>64</v>
      </c>
      <c r="C1" s="15" t="s">
        <v>202</v>
      </c>
      <c r="U1" s="75"/>
      <c r="AM1" s="75"/>
      <c r="BA1" s="75" t="s">
        <v>65</v>
      </c>
    </row>
    <row r="2" spans="1:54">
      <c r="A2" s="16"/>
      <c r="B2" s="17"/>
      <c r="C2" s="76">
        <v>1</v>
      </c>
      <c r="D2" s="77">
        <v>2</v>
      </c>
      <c r="E2" s="77">
        <v>3</v>
      </c>
      <c r="F2" s="77">
        <v>6</v>
      </c>
      <c r="G2" s="77">
        <v>11</v>
      </c>
      <c r="H2" s="77">
        <v>15</v>
      </c>
      <c r="I2" s="77">
        <v>16</v>
      </c>
      <c r="J2" s="77">
        <v>20</v>
      </c>
      <c r="K2" s="77">
        <v>21</v>
      </c>
      <c r="L2" s="77">
        <v>25</v>
      </c>
      <c r="M2" s="77">
        <v>26</v>
      </c>
      <c r="N2" s="77">
        <v>27</v>
      </c>
      <c r="O2" s="77">
        <v>28</v>
      </c>
      <c r="P2" s="77">
        <v>29</v>
      </c>
      <c r="Q2" s="77">
        <v>32</v>
      </c>
      <c r="R2" s="77">
        <v>33</v>
      </c>
      <c r="S2" s="77">
        <v>34</v>
      </c>
      <c r="T2" s="77">
        <v>35</v>
      </c>
      <c r="U2" s="77">
        <v>39</v>
      </c>
      <c r="V2" s="77">
        <v>41</v>
      </c>
      <c r="W2" s="77">
        <v>46</v>
      </c>
      <c r="X2" s="77">
        <v>47</v>
      </c>
      <c r="Y2" s="77">
        <v>48</v>
      </c>
      <c r="Z2" s="77">
        <v>51</v>
      </c>
      <c r="AA2" s="77">
        <v>53</v>
      </c>
      <c r="AB2" s="77">
        <v>55</v>
      </c>
      <c r="AC2" s="77">
        <v>57</v>
      </c>
      <c r="AD2" s="77">
        <v>59</v>
      </c>
      <c r="AE2" s="77">
        <v>61</v>
      </c>
      <c r="AF2" s="77">
        <v>63</v>
      </c>
      <c r="AG2" s="77">
        <v>64</v>
      </c>
      <c r="AH2" s="77">
        <v>65</v>
      </c>
      <c r="AI2" s="77">
        <v>66</v>
      </c>
      <c r="AJ2" s="77">
        <v>67</v>
      </c>
      <c r="AK2" s="77">
        <v>68</v>
      </c>
      <c r="AL2" s="78">
        <v>69</v>
      </c>
      <c r="AM2" s="79">
        <v>70</v>
      </c>
      <c r="AN2" s="76">
        <v>71</v>
      </c>
      <c r="AO2" s="77">
        <v>72</v>
      </c>
      <c r="AP2" s="77">
        <v>73</v>
      </c>
      <c r="AQ2" s="77">
        <v>74</v>
      </c>
      <c r="AR2" s="77">
        <v>75</v>
      </c>
      <c r="AS2" s="77">
        <v>76</v>
      </c>
      <c r="AT2" s="78">
        <v>78</v>
      </c>
      <c r="AU2" s="79">
        <v>79</v>
      </c>
      <c r="AV2" s="79">
        <v>81</v>
      </c>
      <c r="AW2" s="79">
        <v>82</v>
      </c>
      <c r="AX2" s="79">
        <v>83</v>
      </c>
      <c r="AY2" s="79">
        <v>87</v>
      </c>
      <c r="AZ2" s="79">
        <v>88</v>
      </c>
      <c r="BA2" s="79">
        <v>97</v>
      </c>
      <c r="BB2" s="15" t="s">
        <v>203</v>
      </c>
    </row>
    <row r="3" spans="1:54" ht="33.75">
      <c r="A3" s="18"/>
      <c r="B3" s="19"/>
      <c r="C3" s="20" t="s">
        <v>0</v>
      </c>
      <c r="D3" s="21" t="s">
        <v>1</v>
      </c>
      <c r="E3" s="21" t="s">
        <v>2</v>
      </c>
      <c r="F3" s="21" t="s">
        <v>3</v>
      </c>
      <c r="G3" s="21" t="s">
        <v>4</v>
      </c>
      <c r="H3" s="21" t="s">
        <v>5</v>
      </c>
      <c r="I3" s="21" t="s">
        <v>6</v>
      </c>
      <c r="J3" s="21" t="s">
        <v>7</v>
      </c>
      <c r="K3" s="21" t="s">
        <v>67</v>
      </c>
      <c r="L3" s="21" t="s">
        <v>68</v>
      </c>
      <c r="M3" s="21" t="s">
        <v>10</v>
      </c>
      <c r="N3" s="21" t="s">
        <v>11</v>
      </c>
      <c r="O3" s="21" t="s">
        <v>12</v>
      </c>
      <c r="P3" s="21" t="s">
        <v>13</v>
      </c>
      <c r="Q3" s="21" t="s">
        <v>16</v>
      </c>
      <c r="R3" s="21" t="s">
        <v>14</v>
      </c>
      <c r="S3" s="21" t="s">
        <v>69</v>
      </c>
      <c r="T3" s="21" t="s">
        <v>17</v>
      </c>
      <c r="U3" s="21" t="s">
        <v>18</v>
      </c>
      <c r="V3" s="21" t="s">
        <v>19</v>
      </c>
      <c r="W3" s="21" t="s">
        <v>70</v>
      </c>
      <c r="X3" s="21" t="s">
        <v>58</v>
      </c>
      <c r="Y3" s="21" t="s">
        <v>59</v>
      </c>
      <c r="Z3" s="21" t="s">
        <v>21</v>
      </c>
      <c r="AA3" s="21" t="s">
        <v>22</v>
      </c>
      <c r="AB3" s="21" t="s">
        <v>23</v>
      </c>
      <c r="AC3" s="21" t="s">
        <v>66</v>
      </c>
      <c r="AD3" s="21" t="s">
        <v>25</v>
      </c>
      <c r="AE3" s="21" t="s">
        <v>26</v>
      </c>
      <c r="AF3" s="21" t="s">
        <v>27</v>
      </c>
      <c r="AG3" s="21" t="s">
        <v>62</v>
      </c>
      <c r="AH3" s="21" t="s">
        <v>63</v>
      </c>
      <c r="AI3" s="21" t="s">
        <v>71</v>
      </c>
      <c r="AJ3" s="21" t="s">
        <v>72</v>
      </c>
      <c r="AK3" s="21" t="s">
        <v>30</v>
      </c>
      <c r="AL3" s="22" t="s">
        <v>31</v>
      </c>
      <c r="AM3" s="23" t="s">
        <v>73</v>
      </c>
      <c r="AN3" s="20" t="s">
        <v>86</v>
      </c>
      <c r="AO3" s="21" t="s">
        <v>87</v>
      </c>
      <c r="AP3" s="21" t="s">
        <v>88</v>
      </c>
      <c r="AQ3" s="21" t="s">
        <v>89</v>
      </c>
      <c r="AR3" s="21" t="s">
        <v>90</v>
      </c>
      <c r="AS3" s="21" t="s">
        <v>91</v>
      </c>
      <c r="AT3" s="22" t="s">
        <v>92</v>
      </c>
      <c r="AU3" s="23" t="s">
        <v>93</v>
      </c>
      <c r="AV3" s="23" t="s">
        <v>94</v>
      </c>
      <c r="AW3" s="23" t="s">
        <v>95</v>
      </c>
      <c r="AX3" s="23" t="s">
        <v>96</v>
      </c>
      <c r="AY3" s="23" t="s">
        <v>97</v>
      </c>
      <c r="AZ3" s="23" t="s">
        <v>98</v>
      </c>
      <c r="BA3" s="23" t="s">
        <v>81</v>
      </c>
      <c r="BB3" s="15" t="s">
        <v>204</v>
      </c>
    </row>
    <row r="4" spans="1:54" ht="15" customHeight="1">
      <c r="A4" s="80">
        <v>1</v>
      </c>
      <c r="B4" s="17" t="s">
        <v>0</v>
      </c>
      <c r="C4" s="16">
        <v>18842</v>
      </c>
      <c r="D4" s="74">
        <v>61</v>
      </c>
      <c r="E4" s="74">
        <v>0</v>
      </c>
      <c r="F4" s="74">
        <v>0</v>
      </c>
      <c r="G4" s="74">
        <v>46098</v>
      </c>
      <c r="H4" s="74">
        <v>165</v>
      </c>
      <c r="I4" s="74">
        <v>0</v>
      </c>
      <c r="J4" s="74">
        <v>195</v>
      </c>
      <c r="K4" s="74">
        <v>0</v>
      </c>
      <c r="L4" s="74">
        <v>1</v>
      </c>
      <c r="M4" s="74">
        <v>0</v>
      </c>
      <c r="N4" s="74">
        <v>2</v>
      </c>
      <c r="O4" s="74">
        <v>0</v>
      </c>
      <c r="P4" s="74">
        <v>0</v>
      </c>
      <c r="Q4" s="74">
        <v>0</v>
      </c>
      <c r="R4" s="74">
        <v>0</v>
      </c>
      <c r="S4" s="74">
        <v>0</v>
      </c>
      <c r="T4" s="74">
        <v>0</v>
      </c>
      <c r="U4" s="74">
        <v>260</v>
      </c>
      <c r="V4" s="74">
        <v>557</v>
      </c>
      <c r="W4" s="74">
        <v>0</v>
      </c>
      <c r="X4" s="74">
        <v>0</v>
      </c>
      <c r="Y4" s="74">
        <v>0</v>
      </c>
      <c r="Z4" s="74">
        <v>75</v>
      </c>
      <c r="AA4" s="74">
        <v>0</v>
      </c>
      <c r="AB4" s="74">
        <v>1</v>
      </c>
      <c r="AC4" s="74">
        <v>9</v>
      </c>
      <c r="AD4" s="74">
        <v>0</v>
      </c>
      <c r="AE4" s="74">
        <v>11</v>
      </c>
      <c r="AF4" s="74">
        <v>646</v>
      </c>
      <c r="AG4" s="74">
        <v>1765</v>
      </c>
      <c r="AH4" s="74">
        <v>94</v>
      </c>
      <c r="AI4" s="74">
        <v>4</v>
      </c>
      <c r="AJ4" s="74">
        <v>5839</v>
      </c>
      <c r="AK4" s="74">
        <v>0</v>
      </c>
      <c r="AL4" s="17">
        <v>0</v>
      </c>
      <c r="AM4" s="45">
        <v>74625</v>
      </c>
      <c r="AN4" s="16">
        <v>462</v>
      </c>
      <c r="AO4" s="74">
        <v>26810</v>
      </c>
      <c r="AP4" s="74">
        <v>0</v>
      </c>
      <c r="AQ4" s="74">
        <v>0</v>
      </c>
      <c r="AR4" s="74">
        <v>2134</v>
      </c>
      <c r="AS4" s="74">
        <v>-214</v>
      </c>
      <c r="AT4" s="17">
        <v>29192</v>
      </c>
      <c r="AU4" s="45">
        <v>103817</v>
      </c>
      <c r="AV4" s="45">
        <v>68785</v>
      </c>
      <c r="AW4" s="45">
        <v>97977</v>
      </c>
      <c r="AX4" s="45">
        <v>172602</v>
      </c>
      <c r="AY4" s="45">
        <v>-31560</v>
      </c>
      <c r="AZ4" s="45">
        <v>66417</v>
      </c>
      <c r="BA4" s="45">
        <v>141042</v>
      </c>
      <c r="BB4" s="15">
        <v>26810</v>
      </c>
    </row>
    <row r="5" spans="1:54" ht="15" customHeight="1">
      <c r="A5" s="81">
        <v>2</v>
      </c>
      <c r="B5" s="25" t="s">
        <v>1</v>
      </c>
      <c r="C5" s="46">
        <v>23</v>
      </c>
      <c r="D5" s="63">
        <v>5692</v>
      </c>
      <c r="E5" s="63">
        <v>13</v>
      </c>
      <c r="F5" s="63">
        <v>2</v>
      </c>
      <c r="G5" s="63">
        <v>40</v>
      </c>
      <c r="H5" s="63">
        <v>0</v>
      </c>
      <c r="I5" s="63">
        <v>8444</v>
      </c>
      <c r="J5" s="63">
        <v>14</v>
      </c>
      <c r="K5" s="63">
        <v>0</v>
      </c>
      <c r="L5" s="63">
        <v>0</v>
      </c>
      <c r="M5" s="63">
        <v>0</v>
      </c>
      <c r="N5" s="63">
        <v>0</v>
      </c>
      <c r="O5" s="63">
        <v>0</v>
      </c>
      <c r="P5" s="63">
        <v>0</v>
      </c>
      <c r="Q5" s="63">
        <v>0</v>
      </c>
      <c r="R5" s="63">
        <v>0</v>
      </c>
      <c r="S5" s="63">
        <v>0</v>
      </c>
      <c r="T5" s="63">
        <v>1</v>
      </c>
      <c r="U5" s="63">
        <v>8</v>
      </c>
      <c r="V5" s="63">
        <v>17</v>
      </c>
      <c r="W5" s="63">
        <v>0</v>
      </c>
      <c r="X5" s="63">
        <v>0</v>
      </c>
      <c r="Y5" s="63">
        <v>0</v>
      </c>
      <c r="Z5" s="63">
        <v>0</v>
      </c>
      <c r="AA5" s="63">
        <v>0</v>
      </c>
      <c r="AB5" s="63">
        <v>0</v>
      </c>
      <c r="AC5" s="63">
        <v>0</v>
      </c>
      <c r="AD5" s="63">
        <v>0</v>
      </c>
      <c r="AE5" s="63">
        <v>1</v>
      </c>
      <c r="AF5" s="63">
        <v>18</v>
      </c>
      <c r="AG5" s="63">
        <v>46</v>
      </c>
      <c r="AH5" s="63">
        <v>0</v>
      </c>
      <c r="AI5" s="63">
        <v>0</v>
      </c>
      <c r="AJ5" s="63">
        <v>368</v>
      </c>
      <c r="AK5" s="63">
        <v>0</v>
      </c>
      <c r="AL5" s="25">
        <v>0</v>
      </c>
      <c r="AM5" s="43">
        <v>14687</v>
      </c>
      <c r="AN5" s="46">
        <v>29</v>
      </c>
      <c r="AO5" s="63">
        <v>1300</v>
      </c>
      <c r="AP5" s="63">
        <v>0</v>
      </c>
      <c r="AQ5" s="63">
        <v>0</v>
      </c>
      <c r="AR5" s="63">
        <v>0</v>
      </c>
      <c r="AS5" s="63">
        <v>2601</v>
      </c>
      <c r="AT5" s="25">
        <v>3930</v>
      </c>
      <c r="AU5" s="43">
        <v>18617</v>
      </c>
      <c r="AV5" s="43">
        <v>16757</v>
      </c>
      <c r="AW5" s="43">
        <v>20687</v>
      </c>
      <c r="AX5" s="43">
        <v>35374</v>
      </c>
      <c r="AY5" s="43">
        <v>-6844</v>
      </c>
      <c r="AZ5" s="43">
        <v>13843</v>
      </c>
      <c r="BA5" s="43">
        <v>28530</v>
      </c>
      <c r="BB5" s="15">
        <v>1300</v>
      </c>
    </row>
    <row r="6" spans="1:54" ht="15" customHeight="1">
      <c r="A6" s="81">
        <v>3</v>
      </c>
      <c r="B6" s="25" t="s">
        <v>2</v>
      </c>
      <c r="C6" s="46">
        <v>0</v>
      </c>
      <c r="D6" s="63">
        <v>0</v>
      </c>
      <c r="E6" s="63">
        <v>2368</v>
      </c>
      <c r="F6" s="63">
        <v>0</v>
      </c>
      <c r="G6" s="63">
        <v>16348</v>
      </c>
      <c r="H6" s="63">
        <v>0</v>
      </c>
      <c r="I6" s="63">
        <v>0</v>
      </c>
      <c r="J6" s="63">
        <v>5</v>
      </c>
      <c r="K6" s="63">
        <v>0</v>
      </c>
      <c r="L6" s="63">
        <v>0</v>
      </c>
      <c r="M6" s="63">
        <v>0</v>
      </c>
      <c r="N6" s="63">
        <v>0</v>
      </c>
      <c r="O6" s="63">
        <v>0</v>
      </c>
      <c r="P6" s="63">
        <v>0</v>
      </c>
      <c r="Q6" s="63">
        <v>0</v>
      </c>
      <c r="R6" s="63">
        <v>0</v>
      </c>
      <c r="S6" s="63">
        <v>0</v>
      </c>
      <c r="T6" s="63">
        <v>0</v>
      </c>
      <c r="U6" s="63">
        <v>33</v>
      </c>
      <c r="V6" s="63">
        <v>0</v>
      </c>
      <c r="W6" s="63">
        <v>0</v>
      </c>
      <c r="X6" s="63">
        <v>0</v>
      </c>
      <c r="Y6" s="63">
        <v>0</v>
      </c>
      <c r="Z6" s="63">
        <v>0</v>
      </c>
      <c r="AA6" s="63">
        <v>0</v>
      </c>
      <c r="AB6" s="63">
        <v>0</v>
      </c>
      <c r="AC6" s="63">
        <v>1</v>
      </c>
      <c r="AD6" s="63">
        <v>0</v>
      </c>
      <c r="AE6" s="63">
        <v>2</v>
      </c>
      <c r="AF6" s="63">
        <v>20</v>
      </c>
      <c r="AG6" s="63">
        <v>425</v>
      </c>
      <c r="AH6" s="63">
        <v>0</v>
      </c>
      <c r="AI6" s="63">
        <v>0</v>
      </c>
      <c r="AJ6" s="63">
        <v>1321</v>
      </c>
      <c r="AK6" s="63">
        <v>0</v>
      </c>
      <c r="AL6" s="25">
        <v>0</v>
      </c>
      <c r="AM6" s="43">
        <v>20523</v>
      </c>
      <c r="AN6" s="46">
        <v>133</v>
      </c>
      <c r="AO6" s="63">
        <v>2647</v>
      </c>
      <c r="AP6" s="63">
        <v>0</v>
      </c>
      <c r="AQ6" s="63">
        <v>0</v>
      </c>
      <c r="AR6" s="63">
        <v>0</v>
      </c>
      <c r="AS6" s="63">
        <v>111</v>
      </c>
      <c r="AT6" s="25">
        <v>2891</v>
      </c>
      <c r="AU6" s="43">
        <v>23414</v>
      </c>
      <c r="AV6" s="43">
        <v>31519</v>
      </c>
      <c r="AW6" s="43">
        <v>34410</v>
      </c>
      <c r="AX6" s="43">
        <v>54933</v>
      </c>
      <c r="AY6" s="43">
        <v>-13545</v>
      </c>
      <c r="AZ6" s="43">
        <v>20865</v>
      </c>
      <c r="BA6" s="43">
        <v>41388</v>
      </c>
      <c r="BB6" s="15">
        <v>2647</v>
      </c>
    </row>
    <row r="7" spans="1:54" ht="15" customHeight="1">
      <c r="A7" s="81">
        <v>6</v>
      </c>
      <c r="B7" s="25" t="s">
        <v>3</v>
      </c>
      <c r="C7" s="46">
        <v>0</v>
      </c>
      <c r="D7" s="63">
        <v>5</v>
      </c>
      <c r="E7" s="63">
        <v>0</v>
      </c>
      <c r="F7" s="63">
        <v>146</v>
      </c>
      <c r="G7" s="63">
        <v>69</v>
      </c>
      <c r="H7" s="63">
        <v>2</v>
      </c>
      <c r="I7" s="63">
        <v>257</v>
      </c>
      <c r="J7" s="63">
        <v>2857</v>
      </c>
      <c r="K7" s="63">
        <v>339211</v>
      </c>
      <c r="L7" s="63">
        <v>11656</v>
      </c>
      <c r="M7" s="63">
        <v>148443</v>
      </c>
      <c r="N7" s="63">
        <v>261144</v>
      </c>
      <c r="O7" s="63">
        <v>11</v>
      </c>
      <c r="P7" s="63">
        <v>7</v>
      </c>
      <c r="Q7" s="63">
        <v>20</v>
      </c>
      <c r="R7" s="63">
        <v>1</v>
      </c>
      <c r="S7" s="63">
        <v>2</v>
      </c>
      <c r="T7" s="63">
        <v>36</v>
      </c>
      <c r="U7" s="63">
        <v>18</v>
      </c>
      <c r="V7" s="63">
        <v>3330</v>
      </c>
      <c r="W7" s="63">
        <v>109820</v>
      </c>
      <c r="X7" s="63">
        <v>0</v>
      </c>
      <c r="Y7" s="63">
        <v>0</v>
      </c>
      <c r="Z7" s="63">
        <v>1</v>
      </c>
      <c r="AA7" s="63">
        <v>0</v>
      </c>
      <c r="AB7" s="63">
        <v>0</v>
      </c>
      <c r="AC7" s="63">
        <v>0</v>
      </c>
      <c r="AD7" s="63">
        <v>0</v>
      </c>
      <c r="AE7" s="63">
        <v>3</v>
      </c>
      <c r="AF7" s="63">
        <v>4</v>
      </c>
      <c r="AG7" s="63">
        <v>8</v>
      </c>
      <c r="AH7" s="63">
        <v>3</v>
      </c>
      <c r="AI7" s="63">
        <v>3</v>
      </c>
      <c r="AJ7" s="63">
        <v>9</v>
      </c>
      <c r="AK7" s="63">
        <v>0</v>
      </c>
      <c r="AL7" s="25">
        <v>8</v>
      </c>
      <c r="AM7" s="43">
        <v>877074</v>
      </c>
      <c r="AN7" s="46">
        <v>-49</v>
      </c>
      <c r="AO7" s="63">
        <v>-56</v>
      </c>
      <c r="AP7" s="63">
        <v>0</v>
      </c>
      <c r="AQ7" s="63">
        <v>0</v>
      </c>
      <c r="AR7" s="63">
        <v>0</v>
      </c>
      <c r="AS7" s="63">
        <v>-666</v>
      </c>
      <c r="AT7" s="25">
        <v>-771</v>
      </c>
      <c r="AU7" s="43">
        <v>876303</v>
      </c>
      <c r="AV7" s="43">
        <v>25663</v>
      </c>
      <c r="AW7" s="43">
        <v>24892</v>
      </c>
      <c r="AX7" s="43">
        <v>901966</v>
      </c>
      <c r="AY7" s="43">
        <v>-871927</v>
      </c>
      <c r="AZ7" s="43">
        <v>-847035</v>
      </c>
      <c r="BA7" s="43">
        <v>30039</v>
      </c>
      <c r="BB7" s="15">
        <v>-56</v>
      </c>
    </row>
    <row r="8" spans="1:54" ht="15" customHeight="1">
      <c r="A8" s="82">
        <v>11</v>
      </c>
      <c r="B8" s="26" t="s">
        <v>4</v>
      </c>
      <c r="C8" s="51">
        <v>17250</v>
      </c>
      <c r="D8" s="64">
        <v>773</v>
      </c>
      <c r="E8" s="64">
        <v>6061</v>
      </c>
      <c r="F8" s="64">
        <v>0</v>
      </c>
      <c r="G8" s="64">
        <v>33206</v>
      </c>
      <c r="H8" s="64">
        <v>12</v>
      </c>
      <c r="I8" s="64">
        <v>81</v>
      </c>
      <c r="J8" s="64">
        <v>723</v>
      </c>
      <c r="K8" s="64">
        <v>2</v>
      </c>
      <c r="L8" s="64">
        <v>49</v>
      </c>
      <c r="M8" s="64">
        <v>0</v>
      </c>
      <c r="N8" s="64">
        <v>0</v>
      </c>
      <c r="O8" s="64">
        <v>0</v>
      </c>
      <c r="P8" s="64">
        <v>0</v>
      </c>
      <c r="Q8" s="64">
        <v>0</v>
      </c>
      <c r="R8" s="64">
        <v>0</v>
      </c>
      <c r="S8" s="64">
        <v>0</v>
      </c>
      <c r="T8" s="64">
        <v>0</v>
      </c>
      <c r="U8" s="64">
        <v>114</v>
      </c>
      <c r="V8" s="64">
        <v>12</v>
      </c>
      <c r="W8" s="64">
        <v>0</v>
      </c>
      <c r="X8" s="64">
        <v>0</v>
      </c>
      <c r="Y8" s="64">
        <v>0</v>
      </c>
      <c r="Z8" s="64">
        <v>82</v>
      </c>
      <c r="AA8" s="64">
        <v>0</v>
      </c>
      <c r="AB8" s="64">
        <v>0</v>
      </c>
      <c r="AC8" s="64">
        <v>43</v>
      </c>
      <c r="AD8" s="64">
        <v>0</v>
      </c>
      <c r="AE8" s="64">
        <v>120</v>
      </c>
      <c r="AF8" s="64">
        <v>1778</v>
      </c>
      <c r="AG8" s="64">
        <v>6624</v>
      </c>
      <c r="AH8" s="64">
        <v>65</v>
      </c>
      <c r="AI8" s="64">
        <v>2</v>
      </c>
      <c r="AJ8" s="64">
        <v>42929</v>
      </c>
      <c r="AK8" s="64">
        <v>0</v>
      </c>
      <c r="AL8" s="26">
        <v>110</v>
      </c>
      <c r="AM8" s="49">
        <v>110036</v>
      </c>
      <c r="AN8" s="51">
        <v>8003</v>
      </c>
      <c r="AO8" s="64">
        <v>234705</v>
      </c>
      <c r="AP8" s="64">
        <v>0</v>
      </c>
      <c r="AQ8" s="64">
        <v>0</v>
      </c>
      <c r="AR8" s="64">
        <v>0</v>
      </c>
      <c r="AS8" s="64">
        <v>-1304</v>
      </c>
      <c r="AT8" s="26">
        <v>241404</v>
      </c>
      <c r="AU8" s="49">
        <v>351440</v>
      </c>
      <c r="AV8" s="49">
        <v>202356</v>
      </c>
      <c r="AW8" s="49">
        <v>443760</v>
      </c>
      <c r="AX8" s="49">
        <v>553796</v>
      </c>
      <c r="AY8" s="49">
        <v>-261378</v>
      </c>
      <c r="AZ8" s="49">
        <v>182382</v>
      </c>
      <c r="BA8" s="49">
        <v>292418</v>
      </c>
      <c r="BB8" s="15">
        <v>234705</v>
      </c>
    </row>
    <row r="9" spans="1:54" ht="15" customHeight="1">
      <c r="A9" s="81">
        <v>15</v>
      </c>
      <c r="B9" s="25" t="s">
        <v>5</v>
      </c>
      <c r="C9" s="46">
        <v>572</v>
      </c>
      <c r="D9" s="63">
        <v>55</v>
      </c>
      <c r="E9" s="63">
        <v>629</v>
      </c>
      <c r="F9" s="63">
        <v>99</v>
      </c>
      <c r="G9" s="63">
        <v>159</v>
      </c>
      <c r="H9" s="63">
        <v>4718</v>
      </c>
      <c r="I9" s="63">
        <v>351</v>
      </c>
      <c r="J9" s="63">
        <v>266</v>
      </c>
      <c r="K9" s="63">
        <v>20</v>
      </c>
      <c r="L9" s="63">
        <v>166</v>
      </c>
      <c r="M9" s="63">
        <v>283</v>
      </c>
      <c r="N9" s="63">
        <v>99</v>
      </c>
      <c r="O9" s="63">
        <v>59</v>
      </c>
      <c r="P9" s="63">
        <v>265</v>
      </c>
      <c r="Q9" s="63">
        <v>1176</v>
      </c>
      <c r="R9" s="63">
        <v>63</v>
      </c>
      <c r="S9" s="63">
        <v>210</v>
      </c>
      <c r="T9" s="63">
        <v>1512</v>
      </c>
      <c r="U9" s="63">
        <v>571</v>
      </c>
      <c r="V9" s="63">
        <v>1378</v>
      </c>
      <c r="W9" s="63">
        <v>36</v>
      </c>
      <c r="X9" s="63">
        <v>37</v>
      </c>
      <c r="Y9" s="63">
        <v>85</v>
      </c>
      <c r="Z9" s="63">
        <v>2455</v>
      </c>
      <c r="AA9" s="63">
        <v>327</v>
      </c>
      <c r="AB9" s="63">
        <v>10</v>
      </c>
      <c r="AC9" s="63">
        <v>1405</v>
      </c>
      <c r="AD9" s="63">
        <v>156</v>
      </c>
      <c r="AE9" s="63">
        <v>1206</v>
      </c>
      <c r="AF9" s="63">
        <v>78</v>
      </c>
      <c r="AG9" s="63">
        <v>2356</v>
      </c>
      <c r="AH9" s="63">
        <v>1188</v>
      </c>
      <c r="AI9" s="63">
        <v>629</v>
      </c>
      <c r="AJ9" s="63">
        <v>1801</v>
      </c>
      <c r="AK9" s="63">
        <v>221</v>
      </c>
      <c r="AL9" s="25">
        <v>18</v>
      </c>
      <c r="AM9" s="43">
        <v>24659</v>
      </c>
      <c r="AN9" s="46">
        <v>1014</v>
      </c>
      <c r="AO9" s="63">
        <v>43607</v>
      </c>
      <c r="AP9" s="63">
        <v>0</v>
      </c>
      <c r="AQ9" s="63">
        <v>8</v>
      </c>
      <c r="AR9" s="63">
        <v>3025</v>
      </c>
      <c r="AS9" s="63">
        <v>4402</v>
      </c>
      <c r="AT9" s="25">
        <v>52056</v>
      </c>
      <c r="AU9" s="43">
        <v>76715</v>
      </c>
      <c r="AV9" s="43">
        <v>12155</v>
      </c>
      <c r="AW9" s="43">
        <v>64211</v>
      </c>
      <c r="AX9" s="43">
        <v>88870</v>
      </c>
      <c r="AY9" s="43">
        <v>-69890</v>
      </c>
      <c r="AZ9" s="43">
        <v>-5679</v>
      </c>
      <c r="BA9" s="43">
        <v>18980</v>
      </c>
      <c r="BB9" s="15">
        <v>43607</v>
      </c>
    </row>
    <row r="10" spans="1:54" ht="15" customHeight="1">
      <c r="A10" s="81">
        <v>16</v>
      </c>
      <c r="B10" s="25" t="s">
        <v>6</v>
      </c>
      <c r="C10" s="46">
        <v>3688</v>
      </c>
      <c r="D10" s="63">
        <v>246</v>
      </c>
      <c r="E10" s="63">
        <v>188</v>
      </c>
      <c r="F10" s="63">
        <v>52</v>
      </c>
      <c r="G10" s="63">
        <v>5493</v>
      </c>
      <c r="H10" s="63">
        <v>136</v>
      </c>
      <c r="I10" s="63">
        <v>14778</v>
      </c>
      <c r="J10" s="63">
        <v>2581</v>
      </c>
      <c r="K10" s="63">
        <v>13</v>
      </c>
      <c r="L10" s="63">
        <v>1802</v>
      </c>
      <c r="M10" s="63">
        <v>194</v>
      </c>
      <c r="N10" s="63">
        <v>249</v>
      </c>
      <c r="O10" s="63">
        <v>113</v>
      </c>
      <c r="P10" s="63">
        <v>762</v>
      </c>
      <c r="Q10" s="63">
        <v>741</v>
      </c>
      <c r="R10" s="63">
        <v>204</v>
      </c>
      <c r="S10" s="63">
        <v>1019</v>
      </c>
      <c r="T10" s="63">
        <v>2230</v>
      </c>
      <c r="U10" s="63">
        <v>2649</v>
      </c>
      <c r="V10" s="63">
        <v>20597</v>
      </c>
      <c r="W10" s="63">
        <v>1158</v>
      </c>
      <c r="X10" s="63">
        <v>119</v>
      </c>
      <c r="Y10" s="63">
        <v>152</v>
      </c>
      <c r="Z10" s="63">
        <v>4594</v>
      </c>
      <c r="AA10" s="63">
        <v>1043</v>
      </c>
      <c r="AB10" s="63">
        <v>244</v>
      </c>
      <c r="AC10" s="63">
        <v>1149</v>
      </c>
      <c r="AD10" s="63">
        <v>3166</v>
      </c>
      <c r="AE10" s="63">
        <v>459</v>
      </c>
      <c r="AF10" s="63">
        <v>1324</v>
      </c>
      <c r="AG10" s="63">
        <v>4375</v>
      </c>
      <c r="AH10" s="63">
        <v>838</v>
      </c>
      <c r="AI10" s="63">
        <v>1453</v>
      </c>
      <c r="AJ10" s="63">
        <v>2165</v>
      </c>
      <c r="AK10" s="63">
        <v>4894</v>
      </c>
      <c r="AL10" s="25">
        <v>42</v>
      </c>
      <c r="AM10" s="43">
        <v>84910</v>
      </c>
      <c r="AN10" s="46">
        <v>661</v>
      </c>
      <c r="AO10" s="63">
        <v>3341</v>
      </c>
      <c r="AP10" s="63">
        <v>10</v>
      </c>
      <c r="AQ10" s="63">
        <v>149</v>
      </c>
      <c r="AR10" s="63">
        <v>3830</v>
      </c>
      <c r="AS10" s="63">
        <v>322</v>
      </c>
      <c r="AT10" s="25">
        <v>8313</v>
      </c>
      <c r="AU10" s="43">
        <v>93223</v>
      </c>
      <c r="AV10" s="43">
        <v>54908</v>
      </c>
      <c r="AW10" s="43">
        <v>63221</v>
      </c>
      <c r="AX10" s="43">
        <v>148131</v>
      </c>
      <c r="AY10" s="43">
        <v>-81790</v>
      </c>
      <c r="AZ10" s="43">
        <v>-18569</v>
      </c>
      <c r="BA10" s="43">
        <v>66341</v>
      </c>
      <c r="BB10" s="15">
        <v>3341</v>
      </c>
    </row>
    <row r="11" spans="1:54" ht="15" customHeight="1">
      <c r="A11" s="81">
        <v>20</v>
      </c>
      <c r="B11" s="25" t="s">
        <v>7</v>
      </c>
      <c r="C11" s="46">
        <v>8469</v>
      </c>
      <c r="D11" s="63">
        <v>11</v>
      </c>
      <c r="E11" s="63">
        <v>739</v>
      </c>
      <c r="F11" s="63">
        <v>711</v>
      </c>
      <c r="G11" s="63">
        <v>1679</v>
      </c>
      <c r="H11" s="63">
        <v>1820</v>
      </c>
      <c r="I11" s="63">
        <v>1462</v>
      </c>
      <c r="J11" s="63">
        <v>306217</v>
      </c>
      <c r="K11" s="63">
        <v>377</v>
      </c>
      <c r="L11" s="63">
        <v>1274</v>
      </c>
      <c r="M11" s="63">
        <v>3673</v>
      </c>
      <c r="N11" s="63">
        <v>1407</v>
      </c>
      <c r="O11" s="63">
        <v>496</v>
      </c>
      <c r="P11" s="63">
        <v>2714</v>
      </c>
      <c r="Q11" s="63">
        <v>3394</v>
      </c>
      <c r="R11" s="63">
        <v>283</v>
      </c>
      <c r="S11" s="63">
        <v>3178</v>
      </c>
      <c r="T11" s="63">
        <v>7435</v>
      </c>
      <c r="U11" s="63">
        <v>16086</v>
      </c>
      <c r="V11" s="63">
        <v>2370</v>
      </c>
      <c r="W11" s="63">
        <v>160</v>
      </c>
      <c r="X11" s="63">
        <v>354</v>
      </c>
      <c r="Y11" s="63">
        <v>628</v>
      </c>
      <c r="Z11" s="63">
        <v>6</v>
      </c>
      <c r="AA11" s="63">
        <v>4</v>
      </c>
      <c r="AB11" s="63">
        <v>18</v>
      </c>
      <c r="AC11" s="63">
        <v>170</v>
      </c>
      <c r="AD11" s="63">
        <v>287</v>
      </c>
      <c r="AE11" s="63">
        <v>332</v>
      </c>
      <c r="AF11" s="63">
        <v>707</v>
      </c>
      <c r="AG11" s="63">
        <v>92564</v>
      </c>
      <c r="AH11" s="63">
        <v>110</v>
      </c>
      <c r="AI11" s="63">
        <v>1160</v>
      </c>
      <c r="AJ11" s="63">
        <v>2103</v>
      </c>
      <c r="AK11" s="63">
        <v>106</v>
      </c>
      <c r="AL11" s="25">
        <v>262</v>
      </c>
      <c r="AM11" s="43">
        <v>462766</v>
      </c>
      <c r="AN11" s="46">
        <v>1588</v>
      </c>
      <c r="AO11" s="63">
        <v>21495</v>
      </c>
      <c r="AP11" s="63">
        <v>0</v>
      </c>
      <c r="AQ11" s="63">
        <v>0</v>
      </c>
      <c r="AR11" s="63">
        <v>0</v>
      </c>
      <c r="AS11" s="63">
        <v>-2876</v>
      </c>
      <c r="AT11" s="25">
        <v>20207</v>
      </c>
      <c r="AU11" s="43">
        <v>482973</v>
      </c>
      <c r="AV11" s="43">
        <v>581469</v>
      </c>
      <c r="AW11" s="43">
        <v>601676</v>
      </c>
      <c r="AX11" s="43">
        <v>1064442</v>
      </c>
      <c r="AY11" s="43">
        <v>-323387</v>
      </c>
      <c r="AZ11" s="43">
        <v>278289</v>
      </c>
      <c r="BA11" s="43">
        <v>741055</v>
      </c>
      <c r="BB11" s="15">
        <v>21495</v>
      </c>
    </row>
    <row r="12" spans="1:54" ht="15" customHeight="1">
      <c r="A12" s="81">
        <v>21</v>
      </c>
      <c r="B12" s="25" t="s">
        <v>8</v>
      </c>
      <c r="C12" s="46">
        <v>1059</v>
      </c>
      <c r="D12" s="63">
        <v>378</v>
      </c>
      <c r="E12" s="63">
        <v>1421</v>
      </c>
      <c r="F12" s="63">
        <v>642</v>
      </c>
      <c r="G12" s="63">
        <v>671</v>
      </c>
      <c r="H12" s="63">
        <v>62</v>
      </c>
      <c r="I12" s="63">
        <v>246</v>
      </c>
      <c r="J12" s="63">
        <v>180097</v>
      </c>
      <c r="K12" s="63">
        <v>31345</v>
      </c>
      <c r="L12" s="63">
        <v>2018</v>
      </c>
      <c r="M12" s="63">
        <v>57567</v>
      </c>
      <c r="N12" s="63">
        <v>1335</v>
      </c>
      <c r="O12" s="63">
        <v>130</v>
      </c>
      <c r="P12" s="63">
        <v>153</v>
      </c>
      <c r="Q12" s="63">
        <v>366</v>
      </c>
      <c r="R12" s="63">
        <v>24</v>
      </c>
      <c r="S12" s="63">
        <v>32</v>
      </c>
      <c r="T12" s="63">
        <v>687</v>
      </c>
      <c r="U12" s="63">
        <v>377</v>
      </c>
      <c r="V12" s="63">
        <v>7275</v>
      </c>
      <c r="W12" s="63">
        <v>21251</v>
      </c>
      <c r="X12" s="63">
        <v>490</v>
      </c>
      <c r="Y12" s="63">
        <v>511</v>
      </c>
      <c r="Z12" s="63">
        <v>939</v>
      </c>
      <c r="AA12" s="63">
        <v>110</v>
      </c>
      <c r="AB12" s="63">
        <v>189</v>
      </c>
      <c r="AC12" s="63">
        <v>52003</v>
      </c>
      <c r="AD12" s="63">
        <v>186</v>
      </c>
      <c r="AE12" s="63">
        <v>3921</v>
      </c>
      <c r="AF12" s="63">
        <v>602</v>
      </c>
      <c r="AG12" s="63">
        <v>1685</v>
      </c>
      <c r="AH12" s="63">
        <v>161</v>
      </c>
      <c r="AI12" s="63">
        <v>678</v>
      </c>
      <c r="AJ12" s="63">
        <v>1907</v>
      </c>
      <c r="AK12" s="63">
        <v>0</v>
      </c>
      <c r="AL12" s="25">
        <v>701</v>
      </c>
      <c r="AM12" s="43">
        <v>371219</v>
      </c>
      <c r="AN12" s="46">
        <v>145</v>
      </c>
      <c r="AO12" s="63">
        <v>53433</v>
      </c>
      <c r="AP12" s="63">
        <v>0</v>
      </c>
      <c r="AQ12" s="63">
        <v>0</v>
      </c>
      <c r="AR12" s="63">
        <v>0</v>
      </c>
      <c r="AS12" s="63">
        <v>-4395</v>
      </c>
      <c r="AT12" s="25">
        <v>49183</v>
      </c>
      <c r="AU12" s="43">
        <v>420402</v>
      </c>
      <c r="AV12" s="43">
        <v>416406</v>
      </c>
      <c r="AW12" s="43">
        <v>465589</v>
      </c>
      <c r="AX12" s="43">
        <v>836808</v>
      </c>
      <c r="AY12" s="43">
        <v>-281191</v>
      </c>
      <c r="AZ12" s="43">
        <v>184398</v>
      </c>
      <c r="BA12" s="43">
        <v>555617</v>
      </c>
      <c r="BB12" s="15">
        <v>53433</v>
      </c>
    </row>
    <row r="13" spans="1:54" ht="15" customHeight="1">
      <c r="A13" s="82">
        <v>25</v>
      </c>
      <c r="B13" s="26" t="s">
        <v>9</v>
      </c>
      <c r="C13" s="51">
        <v>347</v>
      </c>
      <c r="D13" s="64">
        <v>21</v>
      </c>
      <c r="E13" s="64">
        <v>1</v>
      </c>
      <c r="F13" s="64">
        <v>5</v>
      </c>
      <c r="G13" s="64">
        <v>1974</v>
      </c>
      <c r="H13" s="64">
        <v>20</v>
      </c>
      <c r="I13" s="64">
        <v>203</v>
      </c>
      <c r="J13" s="64">
        <v>1747</v>
      </c>
      <c r="K13" s="64">
        <v>50</v>
      </c>
      <c r="L13" s="64">
        <v>5526</v>
      </c>
      <c r="M13" s="64">
        <v>4888</v>
      </c>
      <c r="N13" s="64">
        <v>443</v>
      </c>
      <c r="O13" s="64">
        <v>180</v>
      </c>
      <c r="P13" s="64">
        <v>2718</v>
      </c>
      <c r="Q13" s="64">
        <v>5099</v>
      </c>
      <c r="R13" s="64">
        <v>191</v>
      </c>
      <c r="S13" s="64">
        <v>1134</v>
      </c>
      <c r="T13" s="64">
        <v>3413</v>
      </c>
      <c r="U13" s="64">
        <v>336</v>
      </c>
      <c r="V13" s="64">
        <v>25085</v>
      </c>
      <c r="W13" s="64">
        <v>13</v>
      </c>
      <c r="X13" s="64">
        <v>183</v>
      </c>
      <c r="Y13" s="64">
        <v>22</v>
      </c>
      <c r="Z13" s="64">
        <v>121</v>
      </c>
      <c r="AA13" s="64">
        <v>2</v>
      </c>
      <c r="AB13" s="64">
        <v>38</v>
      </c>
      <c r="AC13" s="64">
        <v>37</v>
      </c>
      <c r="AD13" s="64">
        <v>1</v>
      </c>
      <c r="AE13" s="64">
        <v>62</v>
      </c>
      <c r="AF13" s="64">
        <v>506</v>
      </c>
      <c r="AG13" s="64">
        <v>594</v>
      </c>
      <c r="AH13" s="64">
        <v>22</v>
      </c>
      <c r="AI13" s="64">
        <v>197</v>
      </c>
      <c r="AJ13" s="64">
        <v>523</v>
      </c>
      <c r="AK13" s="64">
        <v>57</v>
      </c>
      <c r="AL13" s="26">
        <v>171</v>
      </c>
      <c r="AM13" s="49">
        <v>55930</v>
      </c>
      <c r="AN13" s="51">
        <v>109</v>
      </c>
      <c r="AO13" s="64">
        <v>1012</v>
      </c>
      <c r="AP13" s="64">
        <v>0</v>
      </c>
      <c r="AQ13" s="64">
        <v>0</v>
      </c>
      <c r="AR13" s="64">
        <v>0</v>
      </c>
      <c r="AS13" s="64">
        <v>27</v>
      </c>
      <c r="AT13" s="26">
        <v>1148</v>
      </c>
      <c r="AU13" s="49">
        <v>57078</v>
      </c>
      <c r="AV13" s="49">
        <v>66406</v>
      </c>
      <c r="AW13" s="49">
        <v>67554</v>
      </c>
      <c r="AX13" s="49">
        <v>123484</v>
      </c>
      <c r="AY13" s="49">
        <v>-30705</v>
      </c>
      <c r="AZ13" s="49">
        <v>36849</v>
      </c>
      <c r="BA13" s="49">
        <v>92779</v>
      </c>
      <c r="BB13" s="15">
        <v>1012</v>
      </c>
    </row>
    <row r="14" spans="1:54" ht="15" customHeight="1">
      <c r="A14" s="81">
        <v>26</v>
      </c>
      <c r="B14" s="25" t="s">
        <v>10</v>
      </c>
      <c r="C14" s="46">
        <v>5</v>
      </c>
      <c r="D14" s="63">
        <v>1</v>
      </c>
      <c r="E14" s="63">
        <v>17</v>
      </c>
      <c r="F14" s="63">
        <v>35</v>
      </c>
      <c r="G14" s="63">
        <v>0</v>
      </c>
      <c r="H14" s="63">
        <v>7</v>
      </c>
      <c r="I14" s="63">
        <v>365</v>
      </c>
      <c r="J14" s="63">
        <v>1</v>
      </c>
      <c r="K14" s="63">
        <v>0</v>
      </c>
      <c r="L14" s="63">
        <v>614</v>
      </c>
      <c r="M14" s="63">
        <v>708294</v>
      </c>
      <c r="N14" s="63">
        <v>138</v>
      </c>
      <c r="O14" s="63">
        <v>13179</v>
      </c>
      <c r="P14" s="63">
        <v>11518</v>
      </c>
      <c r="Q14" s="63">
        <v>178</v>
      </c>
      <c r="R14" s="63">
        <v>1348</v>
      </c>
      <c r="S14" s="63">
        <v>4097</v>
      </c>
      <c r="T14" s="63">
        <v>55592</v>
      </c>
      <c r="U14" s="63">
        <v>276</v>
      </c>
      <c r="V14" s="63">
        <v>10859</v>
      </c>
      <c r="W14" s="63">
        <v>0</v>
      </c>
      <c r="X14" s="63">
        <v>1</v>
      </c>
      <c r="Y14" s="63">
        <v>0</v>
      </c>
      <c r="Z14" s="63">
        <v>0</v>
      </c>
      <c r="AA14" s="63">
        <v>0</v>
      </c>
      <c r="AB14" s="63">
        <v>0</v>
      </c>
      <c r="AC14" s="63">
        <v>5</v>
      </c>
      <c r="AD14" s="63">
        <v>0</v>
      </c>
      <c r="AE14" s="63">
        <v>11</v>
      </c>
      <c r="AF14" s="63">
        <v>0</v>
      </c>
      <c r="AG14" s="63">
        <v>2</v>
      </c>
      <c r="AH14" s="63">
        <v>0</v>
      </c>
      <c r="AI14" s="63">
        <v>35</v>
      </c>
      <c r="AJ14" s="63">
        <v>7</v>
      </c>
      <c r="AK14" s="63">
        <v>0</v>
      </c>
      <c r="AL14" s="25">
        <v>176</v>
      </c>
      <c r="AM14" s="43">
        <v>806761</v>
      </c>
      <c r="AN14" s="46">
        <v>0</v>
      </c>
      <c r="AO14" s="63">
        <v>-315</v>
      </c>
      <c r="AP14" s="63">
        <v>0</v>
      </c>
      <c r="AQ14" s="63">
        <v>-244</v>
      </c>
      <c r="AR14" s="63">
        <v>-1364</v>
      </c>
      <c r="AS14" s="63">
        <v>9974</v>
      </c>
      <c r="AT14" s="25">
        <v>8051</v>
      </c>
      <c r="AU14" s="43">
        <v>814812</v>
      </c>
      <c r="AV14" s="43">
        <v>765447</v>
      </c>
      <c r="AW14" s="43">
        <v>773498</v>
      </c>
      <c r="AX14" s="43">
        <v>1580259</v>
      </c>
      <c r="AY14" s="43">
        <v>-186432</v>
      </c>
      <c r="AZ14" s="43">
        <v>587066</v>
      </c>
      <c r="BA14" s="43">
        <v>1393827</v>
      </c>
      <c r="BB14" s="15">
        <v>-315</v>
      </c>
    </row>
    <row r="15" spans="1:54" ht="15" customHeight="1">
      <c r="A15" s="81">
        <v>27</v>
      </c>
      <c r="B15" s="25" t="s">
        <v>11</v>
      </c>
      <c r="C15" s="46">
        <v>0</v>
      </c>
      <c r="D15" s="63">
        <v>0</v>
      </c>
      <c r="E15" s="63">
        <v>0</v>
      </c>
      <c r="F15" s="63">
        <v>21</v>
      </c>
      <c r="G15" s="63">
        <v>299</v>
      </c>
      <c r="H15" s="63">
        <v>0</v>
      </c>
      <c r="I15" s="63">
        <v>109</v>
      </c>
      <c r="J15" s="63">
        <v>1372</v>
      </c>
      <c r="K15" s="63">
        <v>6</v>
      </c>
      <c r="L15" s="63">
        <v>929</v>
      </c>
      <c r="M15" s="63">
        <v>2411</v>
      </c>
      <c r="N15" s="63">
        <v>42110</v>
      </c>
      <c r="O15" s="63">
        <v>2733</v>
      </c>
      <c r="P15" s="63">
        <v>5460</v>
      </c>
      <c r="Q15" s="63">
        <v>8379</v>
      </c>
      <c r="R15" s="63">
        <v>1495</v>
      </c>
      <c r="S15" s="63">
        <v>9519</v>
      </c>
      <c r="T15" s="63">
        <v>10871</v>
      </c>
      <c r="U15" s="63">
        <v>345</v>
      </c>
      <c r="V15" s="63">
        <v>4454</v>
      </c>
      <c r="W15" s="63">
        <v>80</v>
      </c>
      <c r="X15" s="63">
        <v>10</v>
      </c>
      <c r="Y15" s="63">
        <v>0</v>
      </c>
      <c r="Z15" s="63">
        <v>7</v>
      </c>
      <c r="AA15" s="63">
        <v>0</v>
      </c>
      <c r="AB15" s="63">
        <v>0</v>
      </c>
      <c r="AC15" s="63">
        <v>20</v>
      </c>
      <c r="AD15" s="63">
        <v>21</v>
      </c>
      <c r="AE15" s="63">
        <v>74</v>
      </c>
      <c r="AF15" s="63">
        <v>5</v>
      </c>
      <c r="AG15" s="63">
        <v>899</v>
      </c>
      <c r="AH15" s="63">
        <v>10</v>
      </c>
      <c r="AI15" s="63">
        <v>109</v>
      </c>
      <c r="AJ15" s="63">
        <v>136</v>
      </c>
      <c r="AK15" s="63">
        <v>11</v>
      </c>
      <c r="AL15" s="25">
        <v>138</v>
      </c>
      <c r="AM15" s="43">
        <v>92033</v>
      </c>
      <c r="AN15" s="46">
        <v>12</v>
      </c>
      <c r="AO15" s="63">
        <v>-1</v>
      </c>
      <c r="AP15" s="63">
        <v>0</v>
      </c>
      <c r="AQ15" s="63">
        <v>0</v>
      </c>
      <c r="AR15" s="63">
        <v>-1663</v>
      </c>
      <c r="AS15" s="63">
        <v>-2011</v>
      </c>
      <c r="AT15" s="25">
        <v>-3663</v>
      </c>
      <c r="AU15" s="43">
        <v>88370</v>
      </c>
      <c r="AV15" s="43">
        <v>490930</v>
      </c>
      <c r="AW15" s="43">
        <v>487267</v>
      </c>
      <c r="AX15" s="43">
        <v>579300</v>
      </c>
      <c r="AY15" s="43">
        <v>-70020</v>
      </c>
      <c r="AZ15" s="43">
        <v>417247</v>
      </c>
      <c r="BA15" s="43">
        <v>509280</v>
      </c>
      <c r="BB15" s="15">
        <v>-1</v>
      </c>
    </row>
    <row r="16" spans="1:54" ht="15" customHeight="1">
      <c r="A16" s="81">
        <v>28</v>
      </c>
      <c r="B16" s="25" t="s">
        <v>12</v>
      </c>
      <c r="C16" s="46">
        <v>187</v>
      </c>
      <c r="D16" s="63">
        <v>16</v>
      </c>
      <c r="E16" s="63">
        <v>82</v>
      </c>
      <c r="F16" s="63">
        <v>391</v>
      </c>
      <c r="G16" s="63">
        <v>6022</v>
      </c>
      <c r="H16" s="63">
        <v>36</v>
      </c>
      <c r="I16" s="63">
        <v>752</v>
      </c>
      <c r="J16" s="63">
        <v>1904</v>
      </c>
      <c r="K16" s="63">
        <v>328</v>
      </c>
      <c r="L16" s="63">
        <v>731</v>
      </c>
      <c r="M16" s="63">
        <v>121</v>
      </c>
      <c r="N16" s="63">
        <v>157</v>
      </c>
      <c r="O16" s="63">
        <v>3037</v>
      </c>
      <c r="P16" s="63">
        <v>5014</v>
      </c>
      <c r="Q16" s="63">
        <v>2922</v>
      </c>
      <c r="R16" s="63">
        <v>995</v>
      </c>
      <c r="S16" s="63">
        <v>5422</v>
      </c>
      <c r="T16" s="63">
        <v>10528</v>
      </c>
      <c r="U16" s="63">
        <v>869</v>
      </c>
      <c r="V16" s="63">
        <v>42066</v>
      </c>
      <c r="W16" s="63">
        <v>116</v>
      </c>
      <c r="X16" s="63">
        <v>30</v>
      </c>
      <c r="Y16" s="63">
        <v>7</v>
      </c>
      <c r="Z16" s="63">
        <v>1622</v>
      </c>
      <c r="AA16" s="63">
        <v>27</v>
      </c>
      <c r="AB16" s="63">
        <v>174</v>
      </c>
      <c r="AC16" s="63">
        <v>828</v>
      </c>
      <c r="AD16" s="63">
        <v>111</v>
      </c>
      <c r="AE16" s="63">
        <v>1613</v>
      </c>
      <c r="AF16" s="63">
        <v>41</v>
      </c>
      <c r="AG16" s="63">
        <v>252</v>
      </c>
      <c r="AH16" s="63">
        <v>113</v>
      </c>
      <c r="AI16" s="63">
        <v>333</v>
      </c>
      <c r="AJ16" s="63">
        <v>773</v>
      </c>
      <c r="AK16" s="63">
        <v>4</v>
      </c>
      <c r="AL16" s="25">
        <v>210</v>
      </c>
      <c r="AM16" s="43">
        <v>87834</v>
      </c>
      <c r="AN16" s="46">
        <v>276</v>
      </c>
      <c r="AO16" s="63">
        <v>1999</v>
      </c>
      <c r="AP16" s="63">
        <v>2</v>
      </c>
      <c r="AQ16" s="63">
        <v>149</v>
      </c>
      <c r="AR16" s="63">
        <v>4488</v>
      </c>
      <c r="AS16" s="63">
        <v>-1139</v>
      </c>
      <c r="AT16" s="25">
        <v>5775</v>
      </c>
      <c r="AU16" s="43">
        <v>93609</v>
      </c>
      <c r="AV16" s="43">
        <v>26710</v>
      </c>
      <c r="AW16" s="43">
        <v>32485</v>
      </c>
      <c r="AX16" s="43">
        <v>120319</v>
      </c>
      <c r="AY16" s="43">
        <v>-68793</v>
      </c>
      <c r="AZ16" s="43">
        <v>-36308</v>
      </c>
      <c r="BA16" s="43">
        <v>51526</v>
      </c>
      <c r="BB16" s="15">
        <v>1999</v>
      </c>
    </row>
    <row r="17" spans="1:54" ht="15" customHeight="1">
      <c r="A17" s="81">
        <v>29</v>
      </c>
      <c r="B17" s="25" t="s">
        <v>13</v>
      </c>
      <c r="C17" s="46">
        <v>40</v>
      </c>
      <c r="D17" s="63">
        <v>10</v>
      </c>
      <c r="E17" s="63">
        <v>1</v>
      </c>
      <c r="F17" s="63">
        <v>80</v>
      </c>
      <c r="G17" s="63">
        <v>0</v>
      </c>
      <c r="H17" s="63">
        <v>0</v>
      </c>
      <c r="I17" s="63">
        <v>132</v>
      </c>
      <c r="J17" s="63">
        <v>4</v>
      </c>
      <c r="K17" s="63">
        <v>6</v>
      </c>
      <c r="L17" s="63">
        <v>412</v>
      </c>
      <c r="M17" s="63">
        <v>24</v>
      </c>
      <c r="N17" s="63">
        <v>3</v>
      </c>
      <c r="O17" s="63">
        <v>126</v>
      </c>
      <c r="P17" s="63">
        <v>44338</v>
      </c>
      <c r="Q17" s="63">
        <v>1263</v>
      </c>
      <c r="R17" s="63">
        <v>371</v>
      </c>
      <c r="S17" s="63">
        <v>2131</v>
      </c>
      <c r="T17" s="63">
        <v>8858</v>
      </c>
      <c r="U17" s="63">
        <v>250</v>
      </c>
      <c r="V17" s="63">
        <v>3151</v>
      </c>
      <c r="W17" s="63">
        <v>0</v>
      </c>
      <c r="X17" s="63">
        <v>451</v>
      </c>
      <c r="Y17" s="63">
        <v>1</v>
      </c>
      <c r="Z17" s="63">
        <v>594</v>
      </c>
      <c r="AA17" s="63">
        <v>2</v>
      </c>
      <c r="AB17" s="63">
        <v>0</v>
      </c>
      <c r="AC17" s="63">
        <v>73</v>
      </c>
      <c r="AD17" s="63">
        <v>18</v>
      </c>
      <c r="AE17" s="63">
        <v>1296</v>
      </c>
      <c r="AF17" s="63">
        <v>0</v>
      </c>
      <c r="AG17" s="63">
        <v>7644</v>
      </c>
      <c r="AH17" s="63">
        <v>0</v>
      </c>
      <c r="AI17" s="63">
        <v>6429</v>
      </c>
      <c r="AJ17" s="63">
        <v>357</v>
      </c>
      <c r="AK17" s="63">
        <v>280</v>
      </c>
      <c r="AL17" s="25">
        <v>0</v>
      </c>
      <c r="AM17" s="43">
        <v>78345</v>
      </c>
      <c r="AN17" s="46">
        <v>22</v>
      </c>
      <c r="AO17" s="63">
        <v>739</v>
      </c>
      <c r="AP17" s="63">
        <v>1</v>
      </c>
      <c r="AQ17" s="63">
        <v>6495</v>
      </c>
      <c r="AR17" s="63">
        <v>209747</v>
      </c>
      <c r="AS17" s="63">
        <v>2647</v>
      </c>
      <c r="AT17" s="25">
        <v>219651</v>
      </c>
      <c r="AU17" s="43">
        <v>297996</v>
      </c>
      <c r="AV17" s="43">
        <v>204624</v>
      </c>
      <c r="AW17" s="43">
        <v>424275</v>
      </c>
      <c r="AX17" s="43">
        <v>502620</v>
      </c>
      <c r="AY17" s="43">
        <v>-263317</v>
      </c>
      <c r="AZ17" s="43">
        <v>160958</v>
      </c>
      <c r="BA17" s="43">
        <v>239303</v>
      </c>
      <c r="BB17" s="15">
        <v>739</v>
      </c>
    </row>
    <row r="18" spans="1:54" ht="15" customHeight="1">
      <c r="A18" s="82">
        <v>32</v>
      </c>
      <c r="B18" s="26" t="s">
        <v>16</v>
      </c>
      <c r="C18" s="51">
        <v>0</v>
      </c>
      <c r="D18" s="64">
        <v>0</v>
      </c>
      <c r="E18" s="64">
        <v>0</v>
      </c>
      <c r="F18" s="64">
        <v>2</v>
      </c>
      <c r="G18" s="64">
        <v>0</v>
      </c>
      <c r="H18" s="64">
        <v>0</v>
      </c>
      <c r="I18" s="64">
        <v>0</v>
      </c>
      <c r="J18" s="64">
        <v>1</v>
      </c>
      <c r="K18" s="64">
        <v>0</v>
      </c>
      <c r="L18" s="64">
        <v>0</v>
      </c>
      <c r="M18" s="64">
        <v>1</v>
      </c>
      <c r="N18" s="64">
        <v>22</v>
      </c>
      <c r="O18" s="64">
        <v>57</v>
      </c>
      <c r="P18" s="64">
        <v>19111</v>
      </c>
      <c r="Q18" s="64">
        <v>51800</v>
      </c>
      <c r="R18" s="64">
        <v>4324</v>
      </c>
      <c r="S18" s="64">
        <v>57194</v>
      </c>
      <c r="T18" s="64">
        <v>4305</v>
      </c>
      <c r="U18" s="64">
        <v>17</v>
      </c>
      <c r="V18" s="64">
        <v>137</v>
      </c>
      <c r="W18" s="64">
        <v>2</v>
      </c>
      <c r="X18" s="64">
        <v>1</v>
      </c>
      <c r="Y18" s="64">
        <v>0</v>
      </c>
      <c r="Z18" s="64">
        <v>15</v>
      </c>
      <c r="AA18" s="64">
        <v>10</v>
      </c>
      <c r="AB18" s="64">
        <v>0</v>
      </c>
      <c r="AC18" s="64">
        <v>1</v>
      </c>
      <c r="AD18" s="64">
        <v>194</v>
      </c>
      <c r="AE18" s="64">
        <v>809</v>
      </c>
      <c r="AF18" s="64">
        <v>121</v>
      </c>
      <c r="AG18" s="64">
        <v>4</v>
      </c>
      <c r="AH18" s="64">
        <v>0</v>
      </c>
      <c r="AI18" s="64">
        <v>3175</v>
      </c>
      <c r="AJ18" s="64">
        <v>2</v>
      </c>
      <c r="AK18" s="64">
        <v>408</v>
      </c>
      <c r="AL18" s="26">
        <v>0</v>
      </c>
      <c r="AM18" s="49">
        <v>141713</v>
      </c>
      <c r="AN18" s="51">
        <v>5</v>
      </c>
      <c r="AO18" s="64">
        <v>747</v>
      </c>
      <c r="AP18" s="64">
        <v>0</v>
      </c>
      <c r="AQ18" s="64">
        <v>0</v>
      </c>
      <c r="AR18" s="64">
        <v>0</v>
      </c>
      <c r="AS18" s="64">
        <v>-5456</v>
      </c>
      <c r="AT18" s="26">
        <v>-4704</v>
      </c>
      <c r="AU18" s="49">
        <v>137009</v>
      </c>
      <c r="AV18" s="49">
        <v>198209</v>
      </c>
      <c r="AW18" s="49">
        <v>193505</v>
      </c>
      <c r="AX18" s="49">
        <v>335218</v>
      </c>
      <c r="AY18" s="49">
        <v>-122015</v>
      </c>
      <c r="AZ18" s="49">
        <v>71490</v>
      </c>
      <c r="BA18" s="49">
        <v>213203</v>
      </c>
      <c r="BB18" s="15">
        <v>747</v>
      </c>
    </row>
    <row r="19" spans="1:54" ht="15" customHeight="1">
      <c r="A19" s="81">
        <v>33</v>
      </c>
      <c r="B19" s="25" t="s">
        <v>14</v>
      </c>
      <c r="C19" s="46">
        <v>5</v>
      </c>
      <c r="D19" s="63">
        <v>0</v>
      </c>
      <c r="E19" s="63">
        <v>34</v>
      </c>
      <c r="F19" s="63">
        <v>32</v>
      </c>
      <c r="G19" s="63">
        <v>0</v>
      </c>
      <c r="H19" s="63">
        <v>0</v>
      </c>
      <c r="I19" s="63">
        <v>12</v>
      </c>
      <c r="J19" s="63">
        <v>0</v>
      </c>
      <c r="K19" s="63">
        <v>0</v>
      </c>
      <c r="L19" s="63">
        <v>5</v>
      </c>
      <c r="M19" s="63">
        <v>0</v>
      </c>
      <c r="N19" s="63">
        <v>2</v>
      </c>
      <c r="O19" s="63">
        <v>26</v>
      </c>
      <c r="P19" s="63">
        <v>4777</v>
      </c>
      <c r="Q19" s="63">
        <v>4341</v>
      </c>
      <c r="R19" s="63">
        <v>4215</v>
      </c>
      <c r="S19" s="63">
        <v>4125</v>
      </c>
      <c r="T19" s="63">
        <v>15840</v>
      </c>
      <c r="U19" s="63">
        <v>10</v>
      </c>
      <c r="V19" s="63">
        <v>3717</v>
      </c>
      <c r="W19" s="63">
        <v>1</v>
      </c>
      <c r="X19" s="63">
        <v>8</v>
      </c>
      <c r="Y19" s="63">
        <v>0</v>
      </c>
      <c r="Z19" s="63">
        <v>123</v>
      </c>
      <c r="AA19" s="63">
        <v>1</v>
      </c>
      <c r="AB19" s="63">
        <v>6</v>
      </c>
      <c r="AC19" s="63">
        <v>97</v>
      </c>
      <c r="AD19" s="63">
        <v>29</v>
      </c>
      <c r="AE19" s="63">
        <v>673</v>
      </c>
      <c r="AF19" s="63">
        <v>175</v>
      </c>
      <c r="AG19" s="63">
        <v>52</v>
      </c>
      <c r="AH19" s="63">
        <v>0</v>
      </c>
      <c r="AI19" s="63">
        <v>1817</v>
      </c>
      <c r="AJ19" s="63">
        <v>67</v>
      </c>
      <c r="AK19" s="63">
        <v>0</v>
      </c>
      <c r="AL19" s="25">
        <v>42</v>
      </c>
      <c r="AM19" s="43">
        <v>40232</v>
      </c>
      <c r="AN19" s="46">
        <v>608</v>
      </c>
      <c r="AO19" s="63">
        <v>22390</v>
      </c>
      <c r="AP19" s="63">
        <v>0</v>
      </c>
      <c r="AQ19" s="63">
        <v>2951</v>
      </c>
      <c r="AR19" s="63">
        <v>58518</v>
      </c>
      <c r="AS19" s="63">
        <v>2067</v>
      </c>
      <c r="AT19" s="25">
        <v>86534</v>
      </c>
      <c r="AU19" s="43">
        <v>126766</v>
      </c>
      <c r="AV19" s="43">
        <v>24406</v>
      </c>
      <c r="AW19" s="43">
        <v>110940</v>
      </c>
      <c r="AX19" s="43">
        <v>151172</v>
      </c>
      <c r="AY19" s="43">
        <v>-118439</v>
      </c>
      <c r="AZ19" s="43">
        <v>-7499</v>
      </c>
      <c r="BA19" s="43">
        <v>32733</v>
      </c>
      <c r="BB19" s="15">
        <v>22390</v>
      </c>
    </row>
    <row r="20" spans="1:54" ht="15" customHeight="1">
      <c r="A20" s="81">
        <v>34</v>
      </c>
      <c r="B20" s="25" t="s">
        <v>15</v>
      </c>
      <c r="C20" s="46">
        <v>0</v>
      </c>
      <c r="D20" s="63">
        <v>5</v>
      </c>
      <c r="E20" s="63">
        <v>1</v>
      </c>
      <c r="F20" s="63">
        <v>0</v>
      </c>
      <c r="G20" s="63">
        <v>12</v>
      </c>
      <c r="H20" s="63">
        <v>0</v>
      </c>
      <c r="I20" s="63">
        <v>0</v>
      </c>
      <c r="J20" s="63">
        <v>9</v>
      </c>
      <c r="K20" s="63">
        <v>1</v>
      </c>
      <c r="L20" s="63">
        <v>1</v>
      </c>
      <c r="M20" s="63">
        <v>0</v>
      </c>
      <c r="N20" s="63">
        <v>0</v>
      </c>
      <c r="O20" s="63">
        <v>3</v>
      </c>
      <c r="P20" s="63">
        <v>178</v>
      </c>
      <c r="Q20" s="63">
        <v>26</v>
      </c>
      <c r="R20" s="63">
        <v>1</v>
      </c>
      <c r="S20" s="63">
        <v>6697</v>
      </c>
      <c r="T20" s="63">
        <v>5620</v>
      </c>
      <c r="U20" s="63">
        <v>2</v>
      </c>
      <c r="V20" s="63">
        <v>772</v>
      </c>
      <c r="W20" s="63">
        <v>5</v>
      </c>
      <c r="X20" s="63">
        <v>0</v>
      </c>
      <c r="Y20" s="63">
        <v>1</v>
      </c>
      <c r="Z20" s="63">
        <v>177</v>
      </c>
      <c r="AA20" s="63">
        <v>32</v>
      </c>
      <c r="AB20" s="63">
        <v>30</v>
      </c>
      <c r="AC20" s="63">
        <v>50</v>
      </c>
      <c r="AD20" s="63">
        <v>39</v>
      </c>
      <c r="AE20" s="63">
        <v>614</v>
      </c>
      <c r="AF20" s="63">
        <v>13</v>
      </c>
      <c r="AG20" s="63">
        <v>22</v>
      </c>
      <c r="AH20" s="63">
        <v>4</v>
      </c>
      <c r="AI20" s="63">
        <v>431</v>
      </c>
      <c r="AJ20" s="63">
        <v>53</v>
      </c>
      <c r="AK20" s="63">
        <v>0</v>
      </c>
      <c r="AL20" s="25">
        <v>0</v>
      </c>
      <c r="AM20" s="43">
        <v>14799</v>
      </c>
      <c r="AN20" s="46">
        <v>343</v>
      </c>
      <c r="AO20" s="63">
        <v>20668</v>
      </c>
      <c r="AP20" s="63">
        <v>0</v>
      </c>
      <c r="AQ20" s="63">
        <v>8341</v>
      </c>
      <c r="AR20" s="63">
        <v>20938</v>
      </c>
      <c r="AS20" s="63">
        <v>-289</v>
      </c>
      <c r="AT20" s="25">
        <v>50001</v>
      </c>
      <c r="AU20" s="43">
        <v>64800</v>
      </c>
      <c r="AV20" s="43">
        <v>203591</v>
      </c>
      <c r="AW20" s="43">
        <v>253592</v>
      </c>
      <c r="AX20" s="43">
        <v>268391</v>
      </c>
      <c r="AY20" s="43">
        <v>-60820</v>
      </c>
      <c r="AZ20" s="43">
        <v>192772</v>
      </c>
      <c r="BA20" s="43">
        <v>207571</v>
      </c>
      <c r="BB20" s="15">
        <v>20668</v>
      </c>
    </row>
    <row r="21" spans="1:54" ht="15" customHeight="1">
      <c r="A21" s="81">
        <v>35</v>
      </c>
      <c r="B21" s="25" t="s">
        <v>17</v>
      </c>
      <c r="C21" s="46">
        <v>0</v>
      </c>
      <c r="D21" s="63">
        <v>0</v>
      </c>
      <c r="E21" s="63">
        <v>1478</v>
      </c>
      <c r="F21" s="63">
        <v>0</v>
      </c>
      <c r="G21" s="63">
        <v>0</v>
      </c>
      <c r="H21" s="63">
        <v>0</v>
      </c>
      <c r="I21" s="63">
        <v>0</v>
      </c>
      <c r="J21" s="63">
        <v>0</v>
      </c>
      <c r="K21" s="63">
        <v>0</v>
      </c>
      <c r="L21" s="63">
        <v>0</v>
      </c>
      <c r="M21" s="63">
        <v>0</v>
      </c>
      <c r="N21" s="63">
        <v>0</v>
      </c>
      <c r="O21" s="63">
        <v>0</v>
      </c>
      <c r="P21" s="63">
        <v>2</v>
      </c>
      <c r="Q21" s="63">
        <v>0</v>
      </c>
      <c r="R21" s="63">
        <v>0</v>
      </c>
      <c r="S21" s="63">
        <v>0</v>
      </c>
      <c r="T21" s="63">
        <v>256250</v>
      </c>
      <c r="U21" s="63">
        <v>0</v>
      </c>
      <c r="V21" s="63">
        <v>0</v>
      </c>
      <c r="W21" s="63">
        <v>0</v>
      </c>
      <c r="X21" s="63">
        <v>0</v>
      </c>
      <c r="Y21" s="63">
        <v>0</v>
      </c>
      <c r="Z21" s="63">
        <v>0</v>
      </c>
      <c r="AA21" s="63">
        <v>0</v>
      </c>
      <c r="AB21" s="63">
        <v>0</v>
      </c>
      <c r="AC21" s="63">
        <v>6484</v>
      </c>
      <c r="AD21" s="63">
        <v>0</v>
      </c>
      <c r="AE21" s="63">
        <v>1985</v>
      </c>
      <c r="AF21" s="63">
        <v>22</v>
      </c>
      <c r="AG21" s="63">
        <v>0</v>
      </c>
      <c r="AH21" s="63">
        <v>0</v>
      </c>
      <c r="AI21" s="63">
        <v>7562</v>
      </c>
      <c r="AJ21" s="63">
        <v>5</v>
      </c>
      <c r="AK21" s="63">
        <v>0</v>
      </c>
      <c r="AL21" s="25">
        <v>0</v>
      </c>
      <c r="AM21" s="43">
        <v>273788</v>
      </c>
      <c r="AN21" s="46">
        <v>0</v>
      </c>
      <c r="AO21" s="63">
        <v>48962</v>
      </c>
      <c r="AP21" s="63">
        <v>0</v>
      </c>
      <c r="AQ21" s="63">
        <v>7941</v>
      </c>
      <c r="AR21" s="63">
        <v>45616</v>
      </c>
      <c r="AS21" s="63">
        <v>16396</v>
      </c>
      <c r="AT21" s="25">
        <v>118915</v>
      </c>
      <c r="AU21" s="43">
        <v>392703</v>
      </c>
      <c r="AV21" s="43">
        <v>503769</v>
      </c>
      <c r="AW21" s="43">
        <v>622684</v>
      </c>
      <c r="AX21" s="43">
        <v>896472</v>
      </c>
      <c r="AY21" s="43">
        <v>-280874</v>
      </c>
      <c r="AZ21" s="43">
        <v>341810</v>
      </c>
      <c r="BA21" s="43">
        <v>615598</v>
      </c>
      <c r="BB21" s="15">
        <v>48962</v>
      </c>
    </row>
    <row r="22" spans="1:54" ht="15" customHeight="1">
      <c r="A22" s="81">
        <v>39</v>
      </c>
      <c r="B22" s="25" t="s">
        <v>18</v>
      </c>
      <c r="C22" s="46">
        <v>1311</v>
      </c>
      <c r="D22" s="63">
        <v>573</v>
      </c>
      <c r="E22" s="63">
        <v>753</v>
      </c>
      <c r="F22" s="63">
        <v>260</v>
      </c>
      <c r="G22" s="63">
        <v>7660</v>
      </c>
      <c r="H22" s="63">
        <v>549</v>
      </c>
      <c r="I22" s="63">
        <v>2507</v>
      </c>
      <c r="J22" s="63">
        <v>4861</v>
      </c>
      <c r="K22" s="63">
        <v>1710</v>
      </c>
      <c r="L22" s="63">
        <v>1534</v>
      </c>
      <c r="M22" s="63">
        <v>14716</v>
      </c>
      <c r="N22" s="63">
        <v>9998</v>
      </c>
      <c r="O22" s="63">
        <v>293</v>
      </c>
      <c r="P22" s="63">
        <v>10661</v>
      </c>
      <c r="Q22" s="63">
        <v>7593</v>
      </c>
      <c r="R22" s="63">
        <v>1867</v>
      </c>
      <c r="S22" s="63">
        <v>9649</v>
      </c>
      <c r="T22" s="63">
        <v>20448</v>
      </c>
      <c r="U22" s="63">
        <v>21306</v>
      </c>
      <c r="V22" s="63">
        <v>7746</v>
      </c>
      <c r="W22" s="63">
        <v>3302</v>
      </c>
      <c r="X22" s="63">
        <v>1682</v>
      </c>
      <c r="Y22" s="63">
        <v>777</v>
      </c>
      <c r="Z22" s="63">
        <v>6791</v>
      </c>
      <c r="AA22" s="63">
        <v>4467</v>
      </c>
      <c r="AB22" s="63">
        <v>356</v>
      </c>
      <c r="AC22" s="63">
        <v>2590</v>
      </c>
      <c r="AD22" s="63">
        <v>4810</v>
      </c>
      <c r="AE22" s="63">
        <v>3927</v>
      </c>
      <c r="AF22" s="63">
        <v>3555</v>
      </c>
      <c r="AG22" s="63">
        <v>5058</v>
      </c>
      <c r="AH22" s="63">
        <v>2528</v>
      </c>
      <c r="AI22" s="63">
        <v>5478</v>
      </c>
      <c r="AJ22" s="63">
        <v>3531</v>
      </c>
      <c r="AK22" s="63">
        <v>2199</v>
      </c>
      <c r="AL22" s="25">
        <v>204</v>
      </c>
      <c r="AM22" s="43">
        <v>177250</v>
      </c>
      <c r="AN22" s="46">
        <v>2249</v>
      </c>
      <c r="AO22" s="63">
        <v>35174</v>
      </c>
      <c r="AP22" s="63">
        <v>12</v>
      </c>
      <c r="AQ22" s="63">
        <v>1040</v>
      </c>
      <c r="AR22" s="63">
        <v>9134</v>
      </c>
      <c r="AS22" s="63">
        <v>-357</v>
      </c>
      <c r="AT22" s="25">
        <v>47252</v>
      </c>
      <c r="AU22" s="43">
        <v>224502</v>
      </c>
      <c r="AV22" s="43">
        <v>79381</v>
      </c>
      <c r="AW22" s="43">
        <v>126633</v>
      </c>
      <c r="AX22" s="43">
        <v>303883</v>
      </c>
      <c r="AY22" s="43">
        <v>-170001</v>
      </c>
      <c r="AZ22" s="43">
        <v>-43368</v>
      </c>
      <c r="BA22" s="43">
        <v>133882</v>
      </c>
      <c r="BB22" s="15">
        <v>35174</v>
      </c>
    </row>
    <row r="23" spans="1:54" ht="15" customHeight="1">
      <c r="A23" s="82">
        <v>41</v>
      </c>
      <c r="B23" s="26" t="s">
        <v>19</v>
      </c>
      <c r="C23" s="51">
        <v>402</v>
      </c>
      <c r="D23" s="64">
        <v>42</v>
      </c>
      <c r="E23" s="64">
        <v>57</v>
      </c>
      <c r="F23" s="64">
        <v>71</v>
      </c>
      <c r="G23" s="64">
        <v>150</v>
      </c>
      <c r="H23" s="64">
        <v>37</v>
      </c>
      <c r="I23" s="64">
        <v>247</v>
      </c>
      <c r="J23" s="64">
        <v>1924</v>
      </c>
      <c r="K23" s="64">
        <v>203</v>
      </c>
      <c r="L23" s="64">
        <v>552</v>
      </c>
      <c r="M23" s="64">
        <v>4670</v>
      </c>
      <c r="N23" s="64">
        <v>1459</v>
      </c>
      <c r="O23" s="64">
        <v>177</v>
      </c>
      <c r="P23" s="64">
        <v>260</v>
      </c>
      <c r="Q23" s="64">
        <v>307</v>
      </c>
      <c r="R23" s="64">
        <v>52</v>
      </c>
      <c r="S23" s="64">
        <v>67</v>
      </c>
      <c r="T23" s="64">
        <v>340</v>
      </c>
      <c r="U23" s="64">
        <v>295</v>
      </c>
      <c r="V23" s="64">
        <v>275</v>
      </c>
      <c r="W23" s="64">
        <v>4555</v>
      </c>
      <c r="X23" s="64">
        <v>1165</v>
      </c>
      <c r="Y23" s="64">
        <v>126</v>
      </c>
      <c r="Z23" s="64">
        <v>1702</v>
      </c>
      <c r="AA23" s="64">
        <v>628</v>
      </c>
      <c r="AB23" s="64">
        <v>4919</v>
      </c>
      <c r="AC23" s="64">
        <v>2599</v>
      </c>
      <c r="AD23" s="64">
        <v>1009</v>
      </c>
      <c r="AE23" s="64">
        <v>2982</v>
      </c>
      <c r="AF23" s="64">
        <v>1395</v>
      </c>
      <c r="AG23" s="64">
        <v>1747</v>
      </c>
      <c r="AH23" s="64">
        <v>79</v>
      </c>
      <c r="AI23" s="64">
        <v>376</v>
      </c>
      <c r="AJ23" s="64">
        <v>790</v>
      </c>
      <c r="AK23" s="64">
        <v>0</v>
      </c>
      <c r="AL23" s="26">
        <v>0</v>
      </c>
      <c r="AM23" s="49">
        <v>35659</v>
      </c>
      <c r="AN23" s="51">
        <v>0</v>
      </c>
      <c r="AO23" s="64">
        <v>0</v>
      </c>
      <c r="AP23" s="64">
        <v>0</v>
      </c>
      <c r="AQ23" s="64">
        <v>196632</v>
      </c>
      <c r="AR23" s="64">
        <v>262719</v>
      </c>
      <c r="AS23" s="64">
        <v>0</v>
      </c>
      <c r="AT23" s="26">
        <v>459351</v>
      </c>
      <c r="AU23" s="49">
        <v>495010</v>
      </c>
      <c r="AV23" s="49">
        <v>220</v>
      </c>
      <c r="AW23" s="49">
        <v>459571</v>
      </c>
      <c r="AX23" s="49">
        <v>495230</v>
      </c>
      <c r="AY23" s="49">
        <v>-23470</v>
      </c>
      <c r="AZ23" s="49">
        <v>436101</v>
      </c>
      <c r="BA23" s="49">
        <v>471760</v>
      </c>
      <c r="BB23" s="15">
        <v>0</v>
      </c>
    </row>
    <row r="24" spans="1:54" ht="15" customHeight="1">
      <c r="A24" s="81">
        <v>46</v>
      </c>
      <c r="B24" s="25" t="s">
        <v>20</v>
      </c>
      <c r="C24" s="46">
        <v>1390</v>
      </c>
      <c r="D24" s="63">
        <v>213</v>
      </c>
      <c r="E24" s="63">
        <v>337</v>
      </c>
      <c r="F24" s="63">
        <v>1309</v>
      </c>
      <c r="G24" s="63">
        <v>3288</v>
      </c>
      <c r="H24" s="63">
        <v>511</v>
      </c>
      <c r="I24" s="63">
        <v>3968</v>
      </c>
      <c r="J24" s="63">
        <v>20011</v>
      </c>
      <c r="K24" s="63">
        <v>4185</v>
      </c>
      <c r="L24" s="63">
        <v>8236</v>
      </c>
      <c r="M24" s="63">
        <v>34683</v>
      </c>
      <c r="N24" s="63">
        <v>17782</v>
      </c>
      <c r="O24" s="63">
        <v>1072</v>
      </c>
      <c r="P24" s="63">
        <v>3280</v>
      </c>
      <c r="Q24" s="63">
        <v>7350</v>
      </c>
      <c r="R24" s="63">
        <v>277</v>
      </c>
      <c r="S24" s="63">
        <v>1282</v>
      </c>
      <c r="T24" s="63">
        <v>7410</v>
      </c>
      <c r="U24" s="63">
        <v>3903</v>
      </c>
      <c r="V24" s="63">
        <v>1491</v>
      </c>
      <c r="W24" s="63">
        <v>31011</v>
      </c>
      <c r="X24" s="63">
        <v>1774</v>
      </c>
      <c r="Y24" s="63">
        <v>3274</v>
      </c>
      <c r="Z24" s="63">
        <v>13990</v>
      </c>
      <c r="AA24" s="63">
        <v>1293</v>
      </c>
      <c r="AB24" s="63">
        <v>1758</v>
      </c>
      <c r="AC24" s="63">
        <v>4524</v>
      </c>
      <c r="AD24" s="63">
        <v>1713</v>
      </c>
      <c r="AE24" s="63">
        <v>4384</v>
      </c>
      <c r="AF24" s="63">
        <v>7378</v>
      </c>
      <c r="AG24" s="63">
        <v>9996</v>
      </c>
      <c r="AH24" s="63">
        <v>212</v>
      </c>
      <c r="AI24" s="63">
        <v>1700</v>
      </c>
      <c r="AJ24" s="63">
        <v>15118</v>
      </c>
      <c r="AK24" s="63">
        <v>0</v>
      </c>
      <c r="AL24" s="25">
        <v>164</v>
      </c>
      <c r="AM24" s="43">
        <v>220267</v>
      </c>
      <c r="AN24" s="46">
        <v>62</v>
      </c>
      <c r="AO24" s="63">
        <v>52184</v>
      </c>
      <c r="AP24" s="63">
        <v>0</v>
      </c>
      <c r="AQ24" s="63">
        <v>0</v>
      </c>
      <c r="AR24" s="63">
        <v>0</v>
      </c>
      <c r="AS24" s="63">
        <v>0</v>
      </c>
      <c r="AT24" s="25">
        <v>52246</v>
      </c>
      <c r="AU24" s="43">
        <v>272513</v>
      </c>
      <c r="AV24" s="43">
        <v>187210</v>
      </c>
      <c r="AW24" s="43">
        <v>239456</v>
      </c>
      <c r="AX24" s="43">
        <v>459723</v>
      </c>
      <c r="AY24" s="43">
        <v>-107868</v>
      </c>
      <c r="AZ24" s="43">
        <v>131588</v>
      </c>
      <c r="BA24" s="43">
        <v>351855</v>
      </c>
      <c r="BB24" s="15">
        <v>52184</v>
      </c>
    </row>
    <row r="25" spans="1:54" ht="15" customHeight="1">
      <c r="A25" s="81">
        <v>47</v>
      </c>
      <c r="B25" s="25" t="s">
        <v>58</v>
      </c>
      <c r="C25" s="46">
        <v>90</v>
      </c>
      <c r="D25" s="63">
        <v>6</v>
      </c>
      <c r="E25" s="63">
        <v>11</v>
      </c>
      <c r="F25" s="63">
        <v>79</v>
      </c>
      <c r="G25" s="63">
        <v>574</v>
      </c>
      <c r="H25" s="63">
        <v>15</v>
      </c>
      <c r="I25" s="63">
        <v>201</v>
      </c>
      <c r="J25" s="63">
        <v>1166</v>
      </c>
      <c r="K25" s="63">
        <v>258</v>
      </c>
      <c r="L25" s="63">
        <v>85</v>
      </c>
      <c r="M25" s="63">
        <v>770</v>
      </c>
      <c r="N25" s="63">
        <v>303</v>
      </c>
      <c r="O25" s="63">
        <v>32</v>
      </c>
      <c r="P25" s="63">
        <v>115</v>
      </c>
      <c r="Q25" s="63">
        <v>224</v>
      </c>
      <c r="R25" s="63">
        <v>19</v>
      </c>
      <c r="S25" s="63">
        <v>28</v>
      </c>
      <c r="T25" s="63">
        <v>230</v>
      </c>
      <c r="U25" s="63">
        <v>148</v>
      </c>
      <c r="V25" s="63">
        <v>338</v>
      </c>
      <c r="W25" s="63">
        <v>182</v>
      </c>
      <c r="X25" s="63">
        <v>103</v>
      </c>
      <c r="Y25" s="63">
        <v>401</v>
      </c>
      <c r="Z25" s="63">
        <v>1392</v>
      </c>
      <c r="AA25" s="63">
        <v>290</v>
      </c>
      <c r="AB25" s="63">
        <v>158</v>
      </c>
      <c r="AC25" s="63">
        <v>1336</v>
      </c>
      <c r="AD25" s="63">
        <v>737</v>
      </c>
      <c r="AE25" s="63">
        <v>1458</v>
      </c>
      <c r="AF25" s="63">
        <v>2641</v>
      </c>
      <c r="AG25" s="63">
        <v>3758</v>
      </c>
      <c r="AH25" s="63">
        <v>102</v>
      </c>
      <c r="AI25" s="63">
        <v>224</v>
      </c>
      <c r="AJ25" s="63">
        <v>3520</v>
      </c>
      <c r="AK25" s="63">
        <v>0</v>
      </c>
      <c r="AL25" s="25">
        <v>50</v>
      </c>
      <c r="AM25" s="43">
        <v>21044</v>
      </c>
      <c r="AN25" s="46">
        <v>25</v>
      </c>
      <c r="AO25" s="63">
        <v>15897</v>
      </c>
      <c r="AP25" s="63">
        <v>-45</v>
      </c>
      <c r="AQ25" s="63">
        <v>0</v>
      </c>
      <c r="AR25" s="63">
        <v>0</v>
      </c>
      <c r="AS25" s="63">
        <v>0</v>
      </c>
      <c r="AT25" s="25">
        <v>15877</v>
      </c>
      <c r="AU25" s="43">
        <v>36921</v>
      </c>
      <c r="AV25" s="43">
        <v>0</v>
      </c>
      <c r="AW25" s="43">
        <v>15877</v>
      </c>
      <c r="AX25" s="43">
        <v>36921</v>
      </c>
      <c r="AY25" s="43">
        <v>0</v>
      </c>
      <c r="AZ25" s="43">
        <v>15877</v>
      </c>
      <c r="BA25" s="43">
        <v>36921</v>
      </c>
      <c r="BB25" s="15">
        <v>15897</v>
      </c>
    </row>
    <row r="26" spans="1:54" ht="15" customHeight="1">
      <c r="A26" s="81">
        <v>48</v>
      </c>
      <c r="B26" s="25" t="s">
        <v>59</v>
      </c>
      <c r="C26" s="46">
        <v>39</v>
      </c>
      <c r="D26" s="63">
        <v>4</v>
      </c>
      <c r="E26" s="63">
        <v>0</v>
      </c>
      <c r="F26" s="63">
        <v>44</v>
      </c>
      <c r="G26" s="63">
        <v>121</v>
      </c>
      <c r="H26" s="63">
        <v>2</v>
      </c>
      <c r="I26" s="63">
        <v>113</v>
      </c>
      <c r="J26" s="63">
        <v>843</v>
      </c>
      <c r="K26" s="63">
        <v>11</v>
      </c>
      <c r="L26" s="63">
        <v>145</v>
      </c>
      <c r="M26" s="63">
        <v>260</v>
      </c>
      <c r="N26" s="63">
        <v>19</v>
      </c>
      <c r="O26" s="63">
        <v>1</v>
      </c>
      <c r="P26" s="63">
        <v>18</v>
      </c>
      <c r="Q26" s="63">
        <v>123</v>
      </c>
      <c r="R26" s="63">
        <v>6</v>
      </c>
      <c r="S26" s="63">
        <v>7</v>
      </c>
      <c r="T26" s="63">
        <v>133</v>
      </c>
      <c r="U26" s="63">
        <v>8</v>
      </c>
      <c r="V26" s="63">
        <v>750</v>
      </c>
      <c r="W26" s="63">
        <v>1919</v>
      </c>
      <c r="X26" s="63">
        <v>43</v>
      </c>
      <c r="Y26" s="63">
        <v>0</v>
      </c>
      <c r="Z26" s="63">
        <v>578</v>
      </c>
      <c r="AA26" s="63">
        <v>486</v>
      </c>
      <c r="AB26" s="63">
        <v>5</v>
      </c>
      <c r="AC26" s="63">
        <v>778</v>
      </c>
      <c r="AD26" s="63">
        <v>894</v>
      </c>
      <c r="AE26" s="63">
        <v>6698</v>
      </c>
      <c r="AF26" s="63">
        <v>1150</v>
      </c>
      <c r="AG26" s="63">
        <v>1816</v>
      </c>
      <c r="AH26" s="63">
        <v>1</v>
      </c>
      <c r="AI26" s="63">
        <v>76</v>
      </c>
      <c r="AJ26" s="63">
        <v>5403</v>
      </c>
      <c r="AK26" s="63">
        <v>0</v>
      </c>
      <c r="AL26" s="25">
        <v>393</v>
      </c>
      <c r="AM26" s="43">
        <v>22887</v>
      </c>
      <c r="AN26" s="46">
        <v>0</v>
      </c>
      <c r="AO26" s="63">
        <v>1587</v>
      </c>
      <c r="AP26" s="63">
        <v>4629</v>
      </c>
      <c r="AQ26" s="63">
        <v>0</v>
      </c>
      <c r="AR26" s="63">
        <v>0</v>
      </c>
      <c r="AS26" s="63">
        <v>0</v>
      </c>
      <c r="AT26" s="25">
        <v>6216</v>
      </c>
      <c r="AU26" s="43">
        <v>29103</v>
      </c>
      <c r="AV26" s="43">
        <v>17018</v>
      </c>
      <c r="AW26" s="43">
        <v>23234</v>
      </c>
      <c r="AX26" s="43">
        <v>46121</v>
      </c>
      <c r="AY26" s="43">
        <v>-1757</v>
      </c>
      <c r="AZ26" s="43">
        <v>21477</v>
      </c>
      <c r="BA26" s="43">
        <v>44364</v>
      </c>
      <c r="BB26" s="15">
        <v>1587</v>
      </c>
    </row>
    <row r="27" spans="1:54" ht="15" customHeight="1">
      <c r="A27" s="81">
        <v>51</v>
      </c>
      <c r="B27" s="25" t="s">
        <v>21</v>
      </c>
      <c r="C27" s="46">
        <v>9566</v>
      </c>
      <c r="D27" s="63">
        <v>693</v>
      </c>
      <c r="E27" s="63">
        <v>3140</v>
      </c>
      <c r="F27" s="63">
        <v>583</v>
      </c>
      <c r="G27" s="63">
        <v>16552</v>
      </c>
      <c r="H27" s="63">
        <v>1402</v>
      </c>
      <c r="I27" s="63">
        <v>4841</v>
      </c>
      <c r="J27" s="63">
        <v>15450</v>
      </c>
      <c r="K27" s="63">
        <v>5802</v>
      </c>
      <c r="L27" s="63">
        <v>2702</v>
      </c>
      <c r="M27" s="63">
        <v>12583</v>
      </c>
      <c r="N27" s="63">
        <v>7038</v>
      </c>
      <c r="O27" s="63">
        <v>2394</v>
      </c>
      <c r="P27" s="63">
        <v>12130</v>
      </c>
      <c r="Q27" s="63">
        <v>8962</v>
      </c>
      <c r="R27" s="63">
        <v>1698</v>
      </c>
      <c r="S27" s="63">
        <v>9096</v>
      </c>
      <c r="T27" s="63">
        <v>23399</v>
      </c>
      <c r="U27" s="63">
        <v>6258</v>
      </c>
      <c r="V27" s="63">
        <v>25026</v>
      </c>
      <c r="W27" s="63">
        <v>6388</v>
      </c>
      <c r="X27" s="63">
        <v>734</v>
      </c>
      <c r="Y27" s="63">
        <v>654</v>
      </c>
      <c r="Z27" s="63">
        <v>6209</v>
      </c>
      <c r="AA27" s="63">
        <v>1257</v>
      </c>
      <c r="AB27" s="63">
        <v>703</v>
      </c>
      <c r="AC27" s="63">
        <v>13708</v>
      </c>
      <c r="AD27" s="63">
        <v>2378</v>
      </c>
      <c r="AE27" s="63">
        <v>3598</v>
      </c>
      <c r="AF27" s="63">
        <v>3370</v>
      </c>
      <c r="AG27" s="63">
        <v>36730</v>
      </c>
      <c r="AH27" s="63">
        <v>1767</v>
      </c>
      <c r="AI27" s="63">
        <v>5931</v>
      </c>
      <c r="AJ27" s="63">
        <v>26437</v>
      </c>
      <c r="AK27" s="63">
        <v>2570</v>
      </c>
      <c r="AL27" s="25">
        <v>365</v>
      </c>
      <c r="AM27" s="43">
        <v>282114</v>
      </c>
      <c r="AN27" s="46">
        <v>15257</v>
      </c>
      <c r="AO27" s="63">
        <v>395788</v>
      </c>
      <c r="AP27" s="63">
        <v>65</v>
      </c>
      <c r="AQ27" s="63">
        <v>4448</v>
      </c>
      <c r="AR27" s="63">
        <v>62874</v>
      </c>
      <c r="AS27" s="63">
        <v>1595</v>
      </c>
      <c r="AT27" s="25">
        <v>480027</v>
      </c>
      <c r="AU27" s="43">
        <v>762141</v>
      </c>
      <c r="AV27" s="43">
        <v>256433</v>
      </c>
      <c r="AW27" s="43">
        <v>736460</v>
      </c>
      <c r="AX27" s="43">
        <v>1018574</v>
      </c>
      <c r="AY27" s="43">
        <v>-441183</v>
      </c>
      <c r="AZ27" s="43">
        <v>295277</v>
      </c>
      <c r="BA27" s="43">
        <v>577391</v>
      </c>
      <c r="BB27" s="15">
        <v>395788</v>
      </c>
    </row>
    <row r="28" spans="1:54" ht="15" customHeight="1">
      <c r="A28" s="82">
        <v>53</v>
      </c>
      <c r="B28" s="26" t="s">
        <v>22</v>
      </c>
      <c r="C28" s="51">
        <v>761</v>
      </c>
      <c r="D28" s="64">
        <v>172</v>
      </c>
      <c r="E28" s="64">
        <v>394</v>
      </c>
      <c r="F28" s="64">
        <v>1018</v>
      </c>
      <c r="G28" s="64">
        <v>3769</v>
      </c>
      <c r="H28" s="64">
        <v>287</v>
      </c>
      <c r="I28" s="64">
        <v>665</v>
      </c>
      <c r="J28" s="64">
        <v>5897</v>
      </c>
      <c r="K28" s="64">
        <v>2033</v>
      </c>
      <c r="L28" s="64">
        <v>1003</v>
      </c>
      <c r="M28" s="64">
        <v>5585</v>
      </c>
      <c r="N28" s="64">
        <v>3254</v>
      </c>
      <c r="O28" s="64">
        <v>655</v>
      </c>
      <c r="P28" s="64">
        <v>1564</v>
      </c>
      <c r="Q28" s="64">
        <v>1153</v>
      </c>
      <c r="R28" s="64">
        <v>158</v>
      </c>
      <c r="S28" s="64">
        <v>942</v>
      </c>
      <c r="T28" s="64">
        <v>3479</v>
      </c>
      <c r="U28" s="64">
        <v>667</v>
      </c>
      <c r="V28" s="64">
        <v>6206</v>
      </c>
      <c r="W28" s="64">
        <v>6185</v>
      </c>
      <c r="X28" s="64">
        <v>989</v>
      </c>
      <c r="Y28" s="64">
        <v>1216</v>
      </c>
      <c r="Z28" s="64">
        <v>9747</v>
      </c>
      <c r="AA28" s="64">
        <v>10097</v>
      </c>
      <c r="AB28" s="64">
        <v>39306</v>
      </c>
      <c r="AC28" s="64">
        <v>13030</v>
      </c>
      <c r="AD28" s="64">
        <v>1682</v>
      </c>
      <c r="AE28" s="64">
        <v>7686</v>
      </c>
      <c r="AF28" s="64">
        <v>2966</v>
      </c>
      <c r="AG28" s="64">
        <v>6681</v>
      </c>
      <c r="AH28" s="64">
        <v>1174</v>
      </c>
      <c r="AI28" s="64">
        <v>3080</v>
      </c>
      <c r="AJ28" s="64">
        <v>3389</v>
      </c>
      <c r="AK28" s="64">
        <v>0</v>
      </c>
      <c r="AL28" s="26">
        <v>103</v>
      </c>
      <c r="AM28" s="49">
        <v>146993</v>
      </c>
      <c r="AN28" s="51">
        <v>3</v>
      </c>
      <c r="AO28" s="64">
        <v>148135</v>
      </c>
      <c r="AP28" s="64">
        <v>0</v>
      </c>
      <c r="AQ28" s="64">
        <v>0</v>
      </c>
      <c r="AR28" s="64">
        <v>0</v>
      </c>
      <c r="AS28" s="64">
        <v>0</v>
      </c>
      <c r="AT28" s="26">
        <v>148138</v>
      </c>
      <c r="AU28" s="49">
        <v>295131</v>
      </c>
      <c r="AV28" s="49">
        <v>14105</v>
      </c>
      <c r="AW28" s="49">
        <v>162243</v>
      </c>
      <c r="AX28" s="49">
        <v>309236</v>
      </c>
      <c r="AY28" s="49">
        <v>-73827</v>
      </c>
      <c r="AZ28" s="49">
        <v>88416</v>
      </c>
      <c r="BA28" s="49">
        <v>235409</v>
      </c>
      <c r="BB28" s="15">
        <v>148135</v>
      </c>
    </row>
    <row r="29" spans="1:54" ht="15" customHeight="1">
      <c r="A29" s="81">
        <v>55</v>
      </c>
      <c r="B29" s="25" t="s">
        <v>23</v>
      </c>
      <c r="C29" s="46">
        <v>125</v>
      </c>
      <c r="D29" s="63">
        <v>19</v>
      </c>
      <c r="E29" s="63">
        <v>23</v>
      </c>
      <c r="F29" s="63">
        <v>70</v>
      </c>
      <c r="G29" s="63">
        <v>409</v>
      </c>
      <c r="H29" s="63">
        <v>38</v>
      </c>
      <c r="I29" s="63">
        <v>79</v>
      </c>
      <c r="J29" s="63">
        <v>973</v>
      </c>
      <c r="K29" s="63">
        <v>115</v>
      </c>
      <c r="L29" s="63">
        <v>134</v>
      </c>
      <c r="M29" s="63">
        <v>800</v>
      </c>
      <c r="N29" s="63">
        <v>82</v>
      </c>
      <c r="O29" s="63">
        <v>172</v>
      </c>
      <c r="P29" s="63">
        <v>434</v>
      </c>
      <c r="Q29" s="63">
        <v>193</v>
      </c>
      <c r="R29" s="63">
        <v>37</v>
      </c>
      <c r="S29" s="63">
        <v>513</v>
      </c>
      <c r="T29" s="63">
        <v>400</v>
      </c>
      <c r="U29" s="63">
        <v>218</v>
      </c>
      <c r="V29" s="63">
        <v>1146</v>
      </c>
      <c r="W29" s="63">
        <v>1047</v>
      </c>
      <c r="X29" s="63">
        <v>35</v>
      </c>
      <c r="Y29" s="63">
        <v>60</v>
      </c>
      <c r="Z29" s="63">
        <v>10219</v>
      </c>
      <c r="AA29" s="63">
        <v>2587</v>
      </c>
      <c r="AB29" s="63">
        <v>13375</v>
      </c>
      <c r="AC29" s="63">
        <v>10522</v>
      </c>
      <c r="AD29" s="63">
        <v>2157</v>
      </c>
      <c r="AE29" s="63">
        <v>316</v>
      </c>
      <c r="AF29" s="63">
        <v>500</v>
      </c>
      <c r="AG29" s="63">
        <v>6966</v>
      </c>
      <c r="AH29" s="63">
        <v>580</v>
      </c>
      <c r="AI29" s="63">
        <v>1563</v>
      </c>
      <c r="AJ29" s="63">
        <v>3184</v>
      </c>
      <c r="AK29" s="63">
        <v>0</v>
      </c>
      <c r="AL29" s="25">
        <v>687</v>
      </c>
      <c r="AM29" s="43">
        <v>59778</v>
      </c>
      <c r="AN29" s="46">
        <v>0</v>
      </c>
      <c r="AO29" s="63">
        <v>458483</v>
      </c>
      <c r="AP29" s="63">
        <v>188</v>
      </c>
      <c r="AQ29" s="63">
        <v>0</v>
      </c>
      <c r="AR29" s="63">
        <v>10187</v>
      </c>
      <c r="AS29" s="63">
        <v>0</v>
      </c>
      <c r="AT29" s="25">
        <v>468858</v>
      </c>
      <c r="AU29" s="43">
        <v>528636</v>
      </c>
      <c r="AV29" s="43">
        <v>473</v>
      </c>
      <c r="AW29" s="43">
        <v>469331</v>
      </c>
      <c r="AX29" s="43">
        <v>529109</v>
      </c>
      <c r="AY29" s="43">
        <v>-2755</v>
      </c>
      <c r="AZ29" s="43">
        <v>466576</v>
      </c>
      <c r="BA29" s="43">
        <v>526354</v>
      </c>
      <c r="BB29" s="15">
        <v>458483</v>
      </c>
    </row>
    <row r="30" spans="1:54" ht="15" customHeight="1">
      <c r="A30" s="81">
        <v>57</v>
      </c>
      <c r="B30" s="25" t="s">
        <v>66</v>
      </c>
      <c r="C30" s="46">
        <v>8166</v>
      </c>
      <c r="D30" s="63">
        <v>2077</v>
      </c>
      <c r="E30" s="63">
        <v>1854</v>
      </c>
      <c r="F30" s="63">
        <v>6879</v>
      </c>
      <c r="G30" s="63">
        <v>9116</v>
      </c>
      <c r="H30" s="63">
        <v>441</v>
      </c>
      <c r="I30" s="63">
        <v>2843</v>
      </c>
      <c r="J30" s="63">
        <v>14882</v>
      </c>
      <c r="K30" s="63">
        <v>11414</v>
      </c>
      <c r="L30" s="63">
        <v>5673</v>
      </c>
      <c r="M30" s="63">
        <v>21383</v>
      </c>
      <c r="N30" s="63">
        <v>21840</v>
      </c>
      <c r="O30" s="63">
        <v>1642</v>
      </c>
      <c r="P30" s="63">
        <v>6220</v>
      </c>
      <c r="Q30" s="63">
        <v>4343</v>
      </c>
      <c r="R30" s="63">
        <v>673</v>
      </c>
      <c r="S30" s="63">
        <v>2676</v>
      </c>
      <c r="T30" s="63">
        <v>11059</v>
      </c>
      <c r="U30" s="63">
        <v>18673</v>
      </c>
      <c r="V30" s="63">
        <v>20675</v>
      </c>
      <c r="W30" s="63">
        <v>13066</v>
      </c>
      <c r="X30" s="63">
        <v>824</v>
      </c>
      <c r="Y30" s="63">
        <v>2744</v>
      </c>
      <c r="Z30" s="63">
        <v>30377</v>
      </c>
      <c r="AA30" s="63">
        <v>8395</v>
      </c>
      <c r="AB30" s="63">
        <v>1294</v>
      </c>
      <c r="AC30" s="63">
        <v>90507</v>
      </c>
      <c r="AD30" s="63">
        <v>6023</v>
      </c>
      <c r="AE30" s="63">
        <v>12635</v>
      </c>
      <c r="AF30" s="63">
        <v>6979</v>
      </c>
      <c r="AG30" s="63">
        <v>11576</v>
      </c>
      <c r="AH30" s="63">
        <v>1762</v>
      </c>
      <c r="AI30" s="63">
        <v>5154</v>
      </c>
      <c r="AJ30" s="63">
        <v>17570</v>
      </c>
      <c r="AK30" s="63">
        <v>576</v>
      </c>
      <c r="AL30" s="25">
        <v>3425</v>
      </c>
      <c r="AM30" s="43">
        <v>385436</v>
      </c>
      <c r="AN30" s="46">
        <v>3817</v>
      </c>
      <c r="AO30" s="63">
        <v>138675</v>
      </c>
      <c r="AP30" s="63">
        <v>1159</v>
      </c>
      <c r="AQ30" s="63">
        <v>527</v>
      </c>
      <c r="AR30" s="63">
        <v>6869</v>
      </c>
      <c r="AS30" s="63">
        <v>520</v>
      </c>
      <c r="AT30" s="25">
        <v>151567</v>
      </c>
      <c r="AU30" s="43">
        <v>537003</v>
      </c>
      <c r="AV30" s="43">
        <v>263257</v>
      </c>
      <c r="AW30" s="43">
        <v>414824</v>
      </c>
      <c r="AX30" s="43">
        <v>800260</v>
      </c>
      <c r="AY30" s="43">
        <v>-287377</v>
      </c>
      <c r="AZ30" s="43">
        <v>127447</v>
      </c>
      <c r="BA30" s="43">
        <v>512883</v>
      </c>
      <c r="BB30" s="15">
        <v>138674</v>
      </c>
    </row>
    <row r="31" spans="1:54" ht="15" customHeight="1">
      <c r="A31" s="81">
        <v>59</v>
      </c>
      <c r="B31" s="25" t="s">
        <v>25</v>
      </c>
      <c r="C31" s="46">
        <v>524</v>
      </c>
      <c r="D31" s="63">
        <v>47</v>
      </c>
      <c r="E31" s="63">
        <v>188</v>
      </c>
      <c r="F31" s="63">
        <v>260</v>
      </c>
      <c r="G31" s="63">
        <v>1415</v>
      </c>
      <c r="H31" s="63">
        <v>110</v>
      </c>
      <c r="I31" s="63">
        <v>354</v>
      </c>
      <c r="J31" s="63">
        <v>3896</v>
      </c>
      <c r="K31" s="63">
        <v>355</v>
      </c>
      <c r="L31" s="63">
        <v>605</v>
      </c>
      <c r="M31" s="63">
        <v>2830</v>
      </c>
      <c r="N31" s="63">
        <v>1088</v>
      </c>
      <c r="O31" s="63">
        <v>281</v>
      </c>
      <c r="P31" s="63">
        <v>1462</v>
      </c>
      <c r="Q31" s="63">
        <v>1920</v>
      </c>
      <c r="R31" s="63">
        <v>485</v>
      </c>
      <c r="S31" s="63">
        <v>2515</v>
      </c>
      <c r="T31" s="63">
        <v>1763</v>
      </c>
      <c r="U31" s="63">
        <v>733</v>
      </c>
      <c r="V31" s="63">
        <v>3979</v>
      </c>
      <c r="W31" s="63">
        <v>3660</v>
      </c>
      <c r="X31" s="63">
        <v>1620</v>
      </c>
      <c r="Y31" s="63">
        <v>432</v>
      </c>
      <c r="Z31" s="63">
        <v>21844</v>
      </c>
      <c r="AA31" s="63">
        <v>13835</v>
      </c>
      <c r="AB31" s="63">
        <v>1765</v>
      </c>
      <c r="AC31" s="63">
        <v>6180</v>
      </c>
      <c r="AD31" s="63">
        <v>45769</v>
      </c>
      <c r="AE31" s="63">
        <v>11092</v>
      </c>
      <c r="AF31" s="63">
        <v>3779</v>
      </c>
      <c r="AG31" s="63">
        <v>10323</v>
      </c>
      <c r="AH31" s="63">
        <v>3227</v>
      </c>
      <c r="AI31" s="63">
        <v>15911</v>
      </c>
      <c r="AJ31" s="63">
        <v>7946</v>
      </c>
      <c r="AK31" s="63">
        <v>0</v>
      </c>
      <c r="AL31" s="25">
        <v>2736</v>
      </c>
      <c r="AM31" s="43">
        <v>174929</v>
      </c>
      <c r="AN31" s="46">
        <v>1658</v>
      </c>
      <c r="AO31" s="63">
        <v>123597</v>
      </c>
      <c r="AP31" s="63">
        <v>84</v>
      </c>
      <c r="AQ31" s="63">
        <v>8996</v>
      </c>
      <c r="AR31" s="63">
        <v>47635</v>
      </c>
      <c r="AS31" s="63">
        <v>-270</v>
      </c>
      <c r="AT31" s="25">
        <v>181700</v>
      </c>
      <c r="AU31" s="43">
        <v>356629</v>
      </c>
      <c r="AV31" s="43">
        <v>23982</v>
      </c>
      <c r="AW31" s="43">
        <v>205682</v>
      </c>
      <c r="AX31" s="43">
        <v>380611</v>
      </c>
      <c r="AY31" s="43">
        <v>-148670</v>
      </c>
      <c r="AZ31" s="43">
        <v>57012</v>
      </c>
      <c r="BA31" s="43">
        <v>231941</v>
      </c>
      <c r="BB31" s="15">
        <v>123597</v>
      </c>
    </row>
    <row r="32" spans="1:54" ht="15" customHeight="1">
      <c r="A32" s="81">
        <v>61</v>
      </c>
      <c r="B32" s="25" t="s">
        <v>26</v>
      </c>
      <c r="C32" s="46">
        <v>0</v>
      </c>
      <c r="D32" s="63">
        <v>0</v>
      </c>
      <c r="E32" s="63">
        <v>0</v>
      </c>
      <c r="F32" s="63">
        <v>0</v>
      </c>
      <c r="G32" s="63">
        <v>0</v>
      </c>
      <c r="H32" s="63">
        <v>0</v>
      </c>
      <c r="I32" s="63">
        <v>0</v>
      </c>
      <c r="J32" s="63">
        <v>0</v>
      </c>
      <c r="K32" s="63">
        <v>0</v>
      </c>
      <c r="L32" s="63">
        <v>0</v>
      </c>
      <c r="M32" s="63">
        <v>0</v>
      </c>
      <c r="N32" s="63">
        <v>0</v>
      </c>
      <c r="O32" s="63">
        <v>0</v>
      </c>
      <c r="P32" s="63">
        <v>0</v>
      </c>
      <c r="Q32" s="63">
        <v>0</v>
      </c>
      <c r="R32" s="63">
        <v>0</v>
      </c>
      <c r="S32" s="63">
        <v>0</v>
      </c>
      <c r="T32" s="63">
        <v>0</v>
      </c>
      <c r="U32" s="63">
        <v>0</v>
      </c>
      <c r="V32" s="63">
        <v>0</v>
      </c>
      <c r="W32" s="63">
        <v>0</v>
      </c>
      <c r="X32" s="63">
        <v>0</v>
      </c>
      <c r="Y32" s="63">
        <v>0</v>
      </c>
      <c r="Z32" s="63">
        <v>0</v>
      </c>
      <c r="AA32" s="63">
        <v>0</v>
      </c>
      <c r="AB32" s="63">
        <v>0</v>
      </c>
      <c r="AC32" s="63">
        <v>0</v>
      </c>
      <c r="AD32" s="63">
        <v>0</v>
      </c>
      <c r="AE32" s="63">
        <v>0</v>
      </c>
      <c r="AF32" s="63">
        <v>0</v>
      </c>
      <c r="AG32" s="63">
        <v>0</v>
      </c>
      <c r="AH32" s="63">
        <v>0</v>
      </c>
      <c r="AI32" s="63">
        <v>0</v>
      </c>
      <c r="AJ32" s="63">
        <v>0</v>
      </c>
      <c r="AK32" s="63">
        <v>0</v>
      </c>
      <c r="AL32" s="25">
        <v>8937</v>
      </c>
      <c r="AM32" s="43">
        <v>8937</v>
      </c>
      <c r="AN32" s="46">
        <v>0</v>
      </c>
      <c r="AO32" s="63">
        <v>12307</v>
      </c>
      <c r="AP32" s="63">
        <v>343946</v>
      </c>
      <c r="AQ32" s="63">
        <v>0</v>
      </c>
      <c r="AR32" s="63">
        <v>0</v>
      </c>
      <c r="AS32" s="63">
        <v>0</v>
      </c>
      <c r="AT32" s="25">
        <v>356253</v>
      </c>
      <c r="AU32" s="43">
        <v>365190</v>
      </c>
      <c r="AV32" s="43">
        <v>0</v>
      </c>
      <c r="AW32" s="43">
        <v>356253</v>
      </c>
      <c r="AX32" s="43">
        <v>365190</v>
      </c>
      <c r="AY32" s="43">
        <v>0</v>
      </c>
      <c r="AZ32" s="43">
        <v>356253</v>
      </c>
      <c r="BA32" s="43">
        <v>365190</v>
      </c>
      <c r="BB32" s="15">
        <v>12307</v>
      </c>
    </row>
    <row r="33" spans="1:54" ht="15" customHeight="1">
      <c r="A33" s="82">
        <v>63</v>
      </c>
      <c r="B33" s="26" t="s">
        <v>27</v>
      </c>
      <c r="C33" s="51">
        <v>4</v>
      </c>
      <c r="D33" s="64">
        <v>6</v>
      </c>
      <c r="E33" s="64">
        <v>0</v>
      </c>
      <c r="F33" s="64">
        <v>28</v>
      </c>
      <c r="G33" s="64">
        <v>65</v>
      </c>
      <c r="H33" s="64">
        <v>0</v>
      </c>
      <c r="I33" s="64">
        <v>8</v>
      </c>
      <c r="J33" s="64">
        <v>243</v>
      </c>
      <c r="K33" s="64">
        <v>3</v>
      </c>
      <c r="L33" s="64">
        <v>66</v>
      </c>
      <c r="M33" s="64">
        <v>29</v>
      </c>
      <c r="N33" s="64">
        <v>0</v>
      </c>
      <c r="O33" s="64">
        <v>29</v>
      </c>
      <c r="P33" s="64">
        <v>99</v>
      </c>
      <c r="Q33" s="64">
        <v>211</v>
      </c>
      <c r="R33" s="64">
        <v>27</v>
      </c>
      <c r="S33" s="64">
        <v>66</v>
      </c>
      <c r="T33" s="64">
        <v>129</v>
      </c>
      <c r="U33" s="64">
        <v>12</v>
      </c>
      <c r="V33" s="64">
        <v>77</v>
      </c>
      <c r="W33" s="64">
        <v>180</v>
      </c>
      <c r="X33" s="64">
        <v>4</v>
      </c>
      <c r="Y33" s="64">
        <v>6</v>
      </c>
      <c r="Z33" s="64">
        <v>123</v>
      </c>
      <c r="AA33" s="64">
        <v>49</v>
      </c>
      <c r="AB33" s="64">
        <v>0</v>
      </c>
      <c r="AC33" s="64">
        <v>206</v>
      </c>
      <c r="AD33" s="64">
        <v>980</v>
      </c>
      <c r="AE33" s="64">
        <v>47</v>
      </c>
      <c r="AF33" s="64">
        <v>0</v>
      </c>
      <c r="AG33" s="64">
        <v>70</v>
      </c>
      <c r="AH33" s="64">
        <v>0</v>
      </c>
      <c r="AI33" s="64">
        <v>137</v>
      </c>
      <c r="AJ33" s="64">
        <v>150</v>
      </c>
      <c r="AK33" s="64">
        <v>0</v>
      </c>
      <c r="AL33" s="26">
        <v>6</v>
      </c>
      <c r="AM33" s="49">
        <v>3060</v>
      </c>
      <c r="AN33" s="51">
        <v>0</v>
      </c>
      <c r="AO33" s="64">
        <v>59674</v>
      </c>
      <c r="AP33" s="64">
        <v>194057</v>
      </c>
      <c r="AQ33" s="64">
        <v>23466</v>
      </c>
      <c r="AR33" s="64">
        <v>133046</v>
      </c>
      <c r="AS33" s="64">
        <v>0</v>
      </c>
      <c r="AT33" s="26">
        <v>410243</v>
      </c>
      <c r="AU33" s="49">
        <v>413303</v>
      </c>
      <c r="AV33" s="49">
        <v>6204</v>
      </c>
      <c r="AW33" s="49">
        <v>416447</v>
      </c>
      <c r="AX33" s="49">
        <v>419507</v>
      </c>
      <c r="AY33" s="49">
        <v>-129305</v>
      </c>
      <c r="AZ33" s="49">
        <v>287142</v>
      </c>
      <c r="BA33" s="49">
        <v>290202</v>
      </c>
      <c r="BB33" s="15">
        <v>44568</v>
      </c>
    </row>
    <row r="34" spans="1:54" ht="15" customHeight="1">
      <c r="A34" s="81">
        <v>64</v>
      </c>
      <c r="B34" s="25" t="s">
        <v>62</v>
      </c>
      <c r="C34" s="46">
        <v>47</v>
      </c>
      <c r="D34" s="63">
        <v>0</v>
      </c>
      <c r="E34" s="63">
        <v>0</v>
      </c>
      <c r="F34" s="63">
        <v>0</v>
      </c>
      <c r="G34" s="63">
        <v>0</v>
      </c>
      <c r="H34" s="63">
        <v>0</v>
      </c>
      <c r="I34" s="63">
        <v>0</v>
      </c>
      <c r="J34" s="63">
        <v>2</v>
      </c>
      <c r="K34" s="63">
        <v>0</v>
      </c>
      <c r="L34" s="63">
        <v>0</v>
      </c>
      <c r="M34" s="63">
        <v>3</v>
      </c>
      <c r="N34" s="63">
        <v>0</v>
      </c>
      <c r="O34" s="63">
        <v>0</v>
      </c>
      <c r="P34" s="63">
        <v>0</v>
      </c>
      <c r="Q34" s="63">
        <v>0</v>
      </c>
      <c r="R34" s="63">
        <v>0</v>
      </c>
      <c r="S34" s="63">
        <v>0</v>
      </c>
      <c r="T34" s="63">
        <v>0</v>
      </c>
      <c r="U34" s="63">
        <v>0</v>
      </c>
      <c r="V34" s="63">
        <v>0</v>
      </c>
      <c r="W34" s="63">
        <v>2</v>
      </c>
      <c r="X34" s="63">
        <v>11</v>
      </c>
      <c r="Y34" s="63">
        <v>0</v>
      </c>
      <c r="Z34" s="63">
        <v>16</v>
      </c>
      <c r="AA34" s="63">
        <v>36</v>
      </c>
      <c r="AB34" s="63">
        <v>3</v>
      </c>
      <c r="AC34" s="63">
        <v>1591</v>
      </c>
      <c r="AD34" s="63">
        <v>205</v>
      </c>
      <c r="AE34" s="63">
        <v>10</v>
      </c>
      <c r="AF34" s="63">
        <v>7</v>
      </c>
      <c r="AG34" s="63">
        <v>10968</v>
      </c>
      <c r="AH34" s="63">
        <v>0</v>
      </c>
      <c r="AI34" s="63">
        <v>12</v>
      </c>
      <c r="AJ34" s="63">
        <v>25</v>
      </c>
      <c r="AK34" s="63">
        <v>0</v>
      </c>
      <c r="AL34" s="25">
        <v>88</v>
      </c>
      <c r="AM34" s="43">
        <v>13026</v>
      </c>
      <c r="AN34" s="46">
        <v>5672</v>
      </c>
      <c r="AO34" s="63">
        <v>151511</v>
      </c>
      <c r="AP34" s="63">
        <v>583574</v>
      </c>
      <c r="AQ34" s="63">
        <v>0</v>
      </c>
      <c r="AR34" s="63">
        <v>0</v>
      </c>
      <c r="AS34" s="63">
        <v>0</v>
      </c>
      <c r="AT34" s="25">
        <v>740757</v>
      </c>
      <c r="AU34" s="43">
        <v>753783</v>
      </c>
      <c r="AV34" s="43">
        <v>20667</v>
      </c>
      <c r="AW34" s="43">
        <v>761424</v>
      </c>
      <c r="AX34" s="43">
        <v>774450</v>
      </c>
      <c r="AY34" s="43">
        <v>-21031</v>
      </c>
      <c r="AZ34" s="43">
        <v>740393</v>
      </c>
      <c r="BA34" s="43">
        <v>753419</v>
      </c>
      <c r="BB34" s="15">
        <v>90112</v>
      </c>
    </row>
    <row r="35" spans="1:54" ht="15" customHeight="1">
      <c r="A35" s="81">
        <v>65</v>
      </c>
      <c r="B35" s="25" t="s">
        <v>63</v>
      </c>
      <c r="C35" s="46">
        <v>12</v>
      </c>
      <c r="D35" s="63">
        <v>4</v>
      </c>
      <c r="E35" s="63">
        <v>476</v>
      </c>
      <c r="F35" s="63">
        <v>81</v>
      </c>
      <c r="G35" s="63">
        <v>340</v>
      </c>
      <c r="H35" s="63">
        <v>10</v>
      </c>
      <c r="I35" s="63">
        <v>81</v>
      </c>
      <c r="J35" s="63">
        <v>634</v>
      </c>
      <c r="K35" s="63">
        <v>86</v>
      </c>
      <c r="L35" s="63">
        <v>99</v>
      </c>
      <c r="M35" s="63">
        <v>1337</v>
      </c>
      <c r="N35" s="63">
        <v>156</v>
      </c>
      <c r="O35" s="63">
        <v>49</v>
      </c>
      <c r="P35" s="63">
        <v>357</v>
      </c>
      <c r="Q35" s="63">
        <v>170</v>
      </c>
      <c r="R35" s="63">
        <v>18</v>
      </c>
      <c r="S35" s="63">
        <v>12</v>
      </c>
      <c r="T35" s="63">
        <v>179</v>
      </c>
      <c r="U35" s="63">
        <v>98</v>
      </c>
      <c r="V35" s="63">
        <v>504</v>
      </c>
      <c r="W35" s="63">
        <v>342</v>
      </c>
      <c r="X35" s="63">
        <v>341</v>
      </c>
      <c r="Y35" s="63">
        <v>86</v>
      </c>
      <c r="Z35" s="63">
        <v>342</v>
      </c>
      <c r="AA35" s="63">
        <v>766</v>
      </c>
      <c r="AB35" s="63">
        <v>172</v>
      </c>
      <c r="AC35" s="63">
        <v>772</v>
      </c>
      <c r="AD35" s="63">
        <v>303</v>
      </c>
      <c r="AE35" s="63">
        <v>1</v>
      </c>
      <c r="AF35" s="63">
        <v>180</v>
      </c>
      <c r="AG35" s="63">
        <v>683</v>
      </c>
      <c r="AH35" s="63">
        <v>0</v>
      </c>
      <c r="AI35" s="63">
        <v>677</v>
      </c>
      <c r="AJ35" s="63">
        <v>1057</v>
      </c>
      <c r="AK35" s="63">
        <v>0</v>
      </c>
      <c r="AL35" s="25">
        <v>175</v>
      </c>
      <c r="AM35" s="43">
        <v>10600</v>
      </c>
      <c r="AN35" s="46">
        <v>0</v>
      </c>
      <c r="AO35" s="63">
        <v>33863</v>
      </c>
      <c r="AP35" s="63">
        <v>0</v>
      </c>
      <c r="AQ35" s="63">
        <v>0</v>
      </c>
      <c r="AR35" s="63">
        <v>0</v>
      </c>
      <c r="AS35" s="63">
        <v>0</v>
      </c>
      <c r="AT35" s="25">
        <v>33863</v>
      </c>
      <c r="AU35" s="43">
        <v>44463</v>
      </c>
      <c r="AV35" s="43">
        <v>3959</v>
      </c>
      <c r="AW35" s="43">
        <v>37822</v>
      </c>
      <c r="AX35" s="43">
        <v>48422</v>
      </c>
      <c r="AY35" s="43">
        <v>-2416</v>
      </c>
      <c r="AZ35" s="43">
        <v>35406</v>
      </c>
      <c r="BA35" s="43">
        <v>46006</v>
      </c>
      <c r="BB35" s="15">
        <v>21294</v>
      </c>
    </row>
    <row r="36" spans="1:54" ht="15" customHeight="1">
      <c r="A36" s="81">
        <v>66</v>
      </c>
      <c r="B36" s="25" t="s">
        <v>28</v>
      </c>
      <c r="C36" s="46">
        <v>2609</v>
      </c>
      <c r="D36" s="63">
        <v>884</v>
      </c>
      <c r="E36" s="63">
        <v>523</v>
      </c>
      <c r="F36" s="63">
        <v>1195</v>
      </c>
      <c r="G36" s="63">
        <v>12504</v>
      </c>
      <c r="H36" s="63">
        <v>644</v>
      </c>
      <c r="I36" s="63">
        <v>1458</v>
      </c>
      <c r="J36" s="63">
        <v>17276</v>
      </c>
      <c r="K36" s="63">
        <v>2606</v>
      </c>
      <c r="L36" s="63">
        <v>4032</v>
      </c>
      <c r="M36" s="63">
        <v>10962</v>
      </c>
      <c r="N36" s="63">
        <v>4211</v>
      </c>
      <c r="O36" s="63">
        <v>1365</v>
      </c>
      <c r="P36" s="63">
        <v>9180</v>
      </c>
      <c r="Q36" s="63">
        <v>10870</v>
      </c>
      <c r="R36" s="63">
        <v>1401</v>
      </c>
      <c r="S36" s="63">
        <v>5108</v>
      </c>
      <c r="T36" s="63">
        <v>15768</v>
      </c>
      <c r="U36" s="63">
        <v>6189</v>
      </c>
      <c r="V36" s="63">
        <v>45670</v>
      </c>
      <c r="W36" s="63">
        <v>18171</v>
      </c>
      <c r="X36" s="63">
        <v>5611</v>
      </c>
      <c r="Y36" s="63">
        <v>2740</v>
      </c>
      <c r="Z36" s="63">
        <v>49991</v>
      </c>
      <c r="AA36" s="63">
        <v>27173</v>
      </c>
      <c r="AB36" s="63">
        <v>13186</v>
      </c>
      <c r="AC36" s="63">
        <v>51058</v>
      </c>
      <c r="AD36" s="63">
        <v>32111</v>
      </c>
      <c r="AE36" s="63">
        <v>33384</v>
      </c>
      <c r="AF36" s="63">
        <v>14540</v>
      </c>
      <c r="AG36" s="63">
        <v>36483</v>
      </c>
      <c r="AH36" s="63">
        <v>3598</v>
      </c>
      <c r="AI36" s="63">
        <v>40780</v>
      </c>
      <c r="AJ36" s="63">
        <v>13042</v>
      </c>
      <c r="AK36" s="63">
        <v>0</v>
      </c>
      <c r="AL36" s="25">
        <v>1446</v>
      </c>
      <c r="AM36" s="43">
        <v>497769</v>
      </c>
      <c r="AN36" s="46">
        <v>738</v>
      </c>
      <c r="AO36" s="63">
        <v>22041</v>
      </c>
      <c r="AP36" s="63">
        <v>0</v>
      </c>
      <c r="AQ36" s="63">
        <v>1498</v>
      </c>
      <c r="AR36" s="63">
        <v>22932</v>
      </c>
      <c r="AS36" s="63">
        <v>0</v>
      </c>
      <c r="AT36" s="25">
        <v>47209</v>
      </c>
      <c r="AU36" s="43">
        <v>544978</v>
      </c>
      <c r="AV36" s="43">
        <v>35251</v>
      </c>
      <c r="AW36" s="43">
        <v>82460</v>
      </c>
      <c r="AX36" s="43">
        <v>580229</v>
      </c>
      <c r="AY36" s="43">
        <v>-284289</v>
      </c>
      <c r="AZ36" s="43">
        <v>-201829</v>
      </c>
      <c r="BA36" s="43">
        <v>295940</v>
      </c>
      <c r="BB36" s="15">
        <v>22041</v>
      </c>
    </row>
    <row r="37" spans="1:54" ht="15" customHeight="1">
      <c r="A37" s="81">
        <v>67</v>
      </c>
      <c r="B37" s="25" t="s">
        <v>29</v>
      </c>
      <c r="C37" s="46">
        <v>12</v>
      </c>
      <c r="D37" s="63">
        <v>5</v>
      </c>
      <c r="E37" s="63">
        <v>35</v>
      </c>
      <c r="F37" s="63">
        <v>6</v>
      </c>
      <c r="G37" s="63">
        <v>40</v>
      </c>
      <c r="H37" s="63">
        <v>1</v>
      </c>
      <c r="I37" s="63">
        <v>3</v>
      </c>
      <c r="J37" s="63">
        <v>33</v>
      </c>
      <c r="K37" s="63">
        <v>9</v>
      </c>
      <c r="L37" s="63">
        <v>5</v>
      </c>
      <c r="M37" s="63">
        <v>74</v>
      </c>
      <c r="N37" s="63">
        <v>21</v>
      </c>
      <c r="O37" s="63">
        <v>1</v>
      </c>
      <c r="P37" s="63">
        <v>43</v>
      </c>
      <c r="Q37" s="63">
        <v>50</v>
      </c>
      <c r="R37" s="63">
        <v>0</v>
      </c>
      <c r="S37" s="63">
        <v>42</v>
      </c>
      <c r="T37" s="63">
        <v>64</v>
      </c>
      <c r="U37" s="63">
        <v>9</v>
      </c>
      <c r="V37" s="63">
        <v>131</v>
      </c>
      <c r="W37" s="63">
        <v>25</v>
      </c>
      <c r="X37" s="63">
        <v>10</v>
      </c>
      <c r="Y37" s="63">
        <v>3</v>
      </c>
      <c r="Z37" s="63">
        <v>478</v>
      </c>
      <c r="AA37" s="63">
        <v>49</v>
      </c>
      <c r="AB37" s="63">
        <v>251</v>
      </c>
      <c r="AC37" s="63">
        <v>180</v>
      </c>
      <c r="AD37" s="63">
        <v>1569</v>
      </c>
      <c r="AE37" s="63">
        <v>178</v>
      </c>
      <c r="AF37" s="63">
        <v>828</v>
      </c>
      <c r="AG37" s="63">
        <v>9813</v>
      </c>
      <c r="AH37" s="63">
        <v>120</v>
      </c>
      <c r="AI37" s="63">
        <v>385</v>
      </c>
      <c r="AJ37" s="63">
        <v>5984</v>
      </c>
      <c r="AK37" s="63">
        <v>0</v>
      </c>
      <c r="AL37" s="25">
        <v>59</v>
      </c>
      <c r="AM37" s="43">
        <v>20516</v>
      </c>
      <c r="AN37" s="46">
        <v>95237</v>
      </c>
      <c r="AO37" s="63">
        <v>352625</v>
      </c>
      <c r="AP37" s="63">
        <v>0</v>
      </c>
      <c r="AQ37" s="63">
        <v>0</v>
      </c>
      <c r="AR37" s="63">
        <v>0</v>
      </c>
      <c r="AS37" s="63">
        <v>0</v>
      </c>
      <c r="AT37" s="25">
        <v>447862</v>
      </c>
      <c r="AU37" s="43">
        <v>468378</v>
      </c>
      <c r="AV37" s="43">
        <v>116080</v>
      </c>
      <c r="AW37" s="43">
        <v>563942</v>
      </c>
      <c r="AX37" s="43">
        <v>584458</v>
      </c>
      <c r="AY37" s="43">
        <v>-213166</v>
      </c>
      <c r="AZ37" s="43">
        <v>350776</v>
      </c>
      <c r="BA37" s="43">
        <v>371292</v>
      </c>
      <c r="BB37" s="15">
        <v>352625</v>
      </c>
    </row>
    <row r="38" spans="1:54" ht="15" customHeight="1">
      <c r="A38" s="82">
        <v>68</v>
      </c>
      <c r="B38" s="26" t="s">
        <v>30</v>
      </c>
      <c r="C38" s="51">
        <v>79</v>
      </c>
      <c r="D38" s="64">
        <v>62</v>
      </c>
      <c r="E38" s="64">
        <v>43</v>
      </c>
      <c r="F38" s="64">
        <v>43</v>
      </c>
      <c r="G38" s="64">
        <v>175</v>
      </c>
      <c r="H38" s="64">
        <v>19</v>
      </c>
      <c r="I38" s="64">
        <v>35</v>
      </c>
      <c r="J38" s="64">
        <v>188</v>
      </c>
      <c r="K38" s="64">
        <v>11</v>
      </c>
      <c r="L38" s="64">
        <v>89</v>
      </c>
      <c r="M38" s="64">
        <v>146</v>
      </c>
      <c r="N38" s="64">
        <v>65</v>
      </c>
      <c r="O38" s="64">
        <v>17</v>
      </c>
      <c r="P38" s="64">
        <v>346</v>
      </c>
      <c r="Q38" s="64">
        <v>138</v>
      </c>
      <c r="R38" s="64">
        <v>30</v>
      </c>
      <c r="S38" s="64">
        <v>72</v>
      </c>
      <c r="T38" s="64">
        <v>180</v>
      </c>
      <c r="U38" s="64">
        <v>47</v>
      </c>
      <c r="V38" s="64">
        <v>483</v>
      </c>
      <c r="W38" s="64">
        <v>11</v>
      </c>
      <c r="X38" s="64">
        <v>38</v>
      </c>
      <c r="Y38" s="64">
        <v>144</v>
      </c>
      <c r="Z38" s="64">
        <v>1200</v>
      </c>
      <c r="AA38" s="64">
        <v>809</v>
      </c>
      <c r="AB38" s="64">
        <v>147</v>
      </c>
      <c r="AC38" s="64">
        <v>1161</v>
      </c>
      <c r="AD38" s="64">
        <v>524</v>
      </c>
      <c r="AE38" s="64">
        <v>1045</v>
      </c>
      <c r="AF38" s="64">
        <v>714</v>
      </c>
      <c r="AG38" s="64">
        <v>1883</v>
      </c>
      <c r="AH38" s="64">
        <v>233</v>
      </c>
      <c r="AI38" s="64">
        <v>441</v>
      </c>
      <c r="AJ38" s="64">
        <v>706</v>
      </c>
      <c r="AK38" s="64">
        <v>0</v>
      </c>
      <c r="AL38" s="26">
        <v>7</v>
      </c>
      <c r="AM38" s="49">
        <v>11331</v>
      </c>
      <c r="AN38" s="51">
        <v>0</v>
      </c>
      <c r="AO38" s="64">
        <v>0</v>
      </c>
      <c r="AP38" s="64">
        <v>0</v>
      </c>
      <c r="AQ38" s="64">
        <v>0</v>
      </c>
      <c r="AR38" s="64">
        <v>0</v>
      </c>
      <c r="AS38" s="64">
        <v>0</v>
      </c>
      <c r="AT38" s="26">
        <v>0</v>
      </c>
      <c r="AU38" s="49">
        <v>11331</v>
      </c>
      <c r="AV38" s="49">
        <v>0</v>
      </c>
      <c r="AW38" s="49">
        <v>0</v>
      </c>
      <c r="AX38" s="49">
        <v>11331</v>
      </c>
      <c r="AY38" s="49">
        <v>0</v>
      </c>
      <c r="AZ38" s="49">
        <v>0</v>
      </c>
      <c r="BA38" s="49">
        <v>11331</v>
      </c>
      <c r="BB38" s="15">
        <v>0</v>
      </c>
    </row>
    <row r="39" spans="1:54" ht="15" customHeight="1">
      <c r="A39" s="81">
        <v>69</v>
      </c>
      <c r="B39" s="25" t="s">
        <v>31</v>
      </c>
      <c r="C39" s="46">
        <v>537</v>
      </c>
      <c r="D39" s="63">
        <v>183</v>
      </c>
      <c r="E39" s="63">
        <v>260</v>
      </c>
      <c r="F39" s="63">
        <v>466</v>
      </c>
      <c r="G39" s="63">
        <v>1880</v>
      </c>
      <c r="H39" s="63">
        <v>84</v>
      </c>
      <c r="I39" s="63">
        <v>266</v>
      </c>
      <c r="J39" s="63">
        <v>1461</v>
      </c>
      <c r="K39" s="63">
        <v>135</v>
      </c>
      <c r="L39" s="63">
        <v>581</v>
      </c>
      <c r="M39" s="63">
        <v>3108</v>
      </c>
      <c r="N39" s="63">
        <v>1946</v>
      </c>
      <c r="O39" s="63">
        <v>256</v>
      </c>
      <c r="P39" s="63">
        <v>1390</v>
      </c>
      <c r="Q39" s="63">
        <v>102</v>
      </c>
      <c r="R39" s="63">
        <v>128</v>
      </c>
      <c r="S39" s="63">
        <v>403</v>
      </c>
      <c r="T39" s="63">
        <v>3066</v>
      </c>
      <c r="U39" s="63">
        <v>367</v>
      </c>
      <c r="V39" s="63">
        <v>6210</v>
      </c>
      <c r="W39" s="63">
        <v>959</v>
      </c>
      <c r="X39" s="63">
        <v>389</v>
      </c>
      <c r="Y39" s="63">
        <v>926</v>
      </c>
      <c r="Z39" s="63">
        <v>3980</v>
      </c>
      <c r="AA39" s="63">
        <v>1207</v>
      </c>
      <c r="AB39" s="63">
        <v>703</v>
      </c>
      <c r="AC39" s="63">
        <v>4220</v>
      </c>
      <c r="AD39" s="63">
        <v>729</v>
      </c>
      <c r="AE39" s="63">
        <v>343</v>
      </c>
      <c r="AF39" s="63">
        <v>2957</v>
      </c>
      <c r="AG39" s="63">
        <v>3297</v>
      </c>
      <c r="AH39" s="63">
        <v>220</v>
      </c>
      <c r="AI39" s="63">
        <v>1306</v>
      </c>
      <c r="AJ39" s="63">
        <v>1119</v>
      </c>
      <c r="AK39" s="63">
        <v>5</v>
      </c>
      <c r="AL39" s="25">
        <v>12</v>
      </c>
      <c r="AM39" s="43">
        <v>45201</v>
      </c>
      <c r="AN39" s="46">
        <v>0</v>
      </c>
      <c r="AO39" s="63">
        <v>91</v>
      </c>
      <c r="AP39" s="63">
        <v>0</v>
      </c>
      <c r="AQ39" s="63">
        <v>0</v>
      </c>
      <c r="AR39" s="63">
        <v>0</v>
      </c>
      <c r="AS39" s="63">
        <v>0</v>
      </c>
      <c r="AT39" s="25">
        <v>91</v>
      </c>
      <c r="AU39" s="43">
        <v>45292</v>
      </c>
      <c r="AV39" s="43">
        <v>53</v>
      </c>
      <c r="AW39" s="43">
        <v>144</v>
      </c>
      <c r="AX39" s="43">
        <v>45345</v>
      </c>
      <c r="AY39" s="43">
        <v>-9106</v>
      </c>
      <c r="AZ39" s="43">
        <v>-8962</v>
      </c>
      <c r="BA39" s="43">
        <v>36239</v>
      </c>
      <c r="BB39" s="15">
        <v>91</v>
      </c>
    </row>
    <row r="40" spans="1:54" ht="15" customHeight="1">
      <c r="A40" s="83">
        <v>70</v>
      </c>
      <c r="B40" s="29" t="s">
        <v>73</v>
      </c>
      <c r="C40" s="38">
        <v>76161</v>
      </c>
      <c r="D40" s="44">
        <v>12264</v>
      </c>
      <c r="E40" s="44">
        <v>21127</v>
      </c>
      <c r="F40" s="44">
        <v>14610</v>
      </c>
      <c r="G40" s="44">
        <v>170128</v>
      </c>
      <c r="H40" s="44">
        <v>11128</v>
      </c>
      <c r="I40" s="44">
        <v>44861</v>
      </c>
      <c r="J40" s="44">
        <v>587733</v>
      </c>
      <c r="K40" s="44">
        <v>400295</v>
      </c>
      <c r="L40" s="44">
        <v>50725</v>
      </c>
      <c r="M40" s="44">
        <v>1039838</v>
      </c>
      <c r="N40" s="44">
        <v>376373</v>
      </c>
      <c r="O40" s="44">
        <v>28586</v>
      </c>
      <c r="P40" s="44">
        <v>144576</v>
      </c>
      <c r="Q40" s="44">
        <v>123414</v>
      </c>
      <c r="R40" s="44">
        <v>20391</v>
      </c>
      <c r="S40" s="44">
        <v>127238</v>
      </c>
      <c r="T40" s="44">
        <v>471225</v>
      </c>
      <c r="U40" s="44">
        <v>81152</v>
      </c>
      <c r="V40" s="44">
        <v>246484</v>
      </c>
      <c r="W40" s="44">
        <v>223647</v>
      </c>
      <c r="X40" s="44">
        <v>17057</v>
      </c>
      <c r="Y40" s="44">
        <v>14996</v>
      </c>
      <c r="Z40" s="44">
        <v>169790</v>
      </c>
      <c r="AA40" s="44">
        <v>74982</v>
      </c>
      <c r="AB40" s="44">
        <v>78811</v>
      </c>
      <c r="AC40" s="44">
        <v>267337</v>
      </c>
      <c r="AD40" s="44">
        <v>107801</v>
      </c>
      <c r="AE40" s="44">
        <v>102976</v>
      </c>
      <c r="AF40" s="44">
        <v>58999</v>
      </c>
      <c r="AG40" s="44">
        <v>277165</v>
      </c>
      <c r="AH40" s="44">
        <v>18211</v>
      </c>
      <c r="AI40" s="44">
        <v>107248</v>
      </c>
      <c r="AJ40" s="44">
        <v>169336</v>
      </c>
      <c r="AK40" s="44">
        <v>11331</v>
      </c>
      <c r="AL40" s="29">
        <v>20735</v>
      </c>
      <c r="AM40" s="48">
        <v>5768731</v>
      </c>
      <c r="AN40" s="38">
        <v>138079</v>
      </c>
      <c r="AO40" s="44">
        <v>2485115</v>
      </c>
      <c r="AP40" s="44">
        <v>1127682</v>
      </c>
      <c r="AQ40" s="44">
        <v>262397</v>
      </c>
      <c r="AR40" s="44">
        <v>900665</v>
      </c>
      <c r="AS40" s="44">
        <v>21685</v>
      </c>
      <c r="AT40" s="29">
        <v>4935623</v>
      </c>
      <c r="AU40" s="48">
        <v>10704354</v>
      </c>
      <c r="AV40" s="48">
        <v>4918403</v>
      </c>
      <c r="AW40" s="48">
        <v>9854026</v>
      </c>
      <c r="AX40" s="48">
        <v>15622757</v>
      </c>
      <c r="AY40" s="48">
        <v>-5059148</v>
      </c>
      <c r="AZ40" s="48">
        <v>4794878</v>
      </c>
      <c r="BA40" s="48">
        <v>10563609</v>
      </c>
      <c r="BB40" s="15">
        <v>2396040</v>
      </c>
    </row>
    <row r="41" spans="1:54" ht="15" customHeight="1">
      <c r="A41" s="81">
        <v>71</v>
      </c>
      <c r="B41" s="25" t="s">
        <v>74</v>
      </c>
      <c r="C41" s="46">
        <v>357</v>
      </c>
      <c r="D41" s="63">
        <v>318</v>
      </c>
      <c r="E41" s="63">
        <v>853</v>
      </c>
      <c r="F41" s="63">
        <v>1796</v>
      </c>
      <c r="G41" s="63">
        <v>2637</v>
      </c>
      <c r="H41" s="63">
        <v>240</v>
      </c>
      <c r="I41" s="63">
        <v>891</v>
      </c>
      <c r="J41" s="63">
        <v>5515</v>
      </c>
      <c r="K41" s="63">
        <v>1939</v>
      </c>
      <c r="L41" s="63">
        <v>1552</v>
      </c>
      <c r="M41" s="63">
        <v>14094</v>
      </c>
      <c r="N41" s="63">
        <v>8279</v>
      </c>
      <c r="O41" s="63">
        <v>1002</v>
      </c>
      <c r="P41" s="63">
        <v>2912</v>
      </c>
      <c r="Q41" s="63">
        <v>4764</v>
      </c>
      <c r="R41" s="63">
        <v>449</v>
      </c>
      <c r="S41" s="63">
        <v>835</v>
      </c>
      <c r="T41" s="63">
        <v>6810</v>
      </c>
      <c r="U41" s="63">
        <v>2206</v>
      </c>
      <c r="V41" s="63">
        <v>9647</v>
      </c>
      <c r="W41" s="63">
        <v>2746</v>
      </c>
      <c r="X41" s="63">
        <v>487</v>
      </c>
      <c r="Y41" s="63">
        <v>1104</v>
      </c>
      <c r="Z41" s="63">
        <v>13459</v>
      </c>
      <c r="AA41" s="63">
        <v>7294</v>
      </c>
      <c r="AB41" s="63">
        <v>1992</v>
      </c>
      <c r="AC41" s="63">
        <v>10114</v>
      </c>
      <c r="AD41" s="63">
        <v>3385</v>
      </c>
      <c r="AE41" s="63">
        <v>4602</v>
      </c>
      <c r="AF41" s="63">
        <v>2096</v>
      </c>
      <c r="AG41" s="63">
        <v>8843</v>
      </c>
      <c r="AH41" s="63">
        <v>1720</v>
      </c>
      <c r="AI41" s="63">
        <v>4580</v>
      </c>
      <c r="AJ41" s="63">
        <v>8410</v>
      </c>
      <c r="AK41" s="63">
        <v>0</v>
      </c>
      <c r="AL41" s="25">
        <v>151</v>
      </c>
      <c r="AM41" s="43">
        <v>138079</v>
      </c>
      <c r="AO41" s="15">
        <v>337142</v>
      </c>
      <c r="BB41" s="15">
        <v>337142</v>
      </c>
    </row>
    <row r="42" spans="1:54" ht="15" customHeight="1">
      <c r="A42" s="81">
        <v>91</v>
      </c>
      <c r="B42" s="25" t="s">
        <v>75</v>
      </c>
      <c r="C42" s="46">
        <v>14317</v>
      </c>
      <c r="D42" s="63">
        <v>5064</v>
      </c>
      <c r="E42" s="63">
        <v>4861</v>
      </c>
      <c r="F42" s="63">
        <v>5986</v>
      </c>
      <c r="G42" s="63">
        <v>45023</v>
      </c>
      <c r="H42" s="63">
        <v>3341</v>
      </c>
      <c r="I42" s="63">
        <v>15304</v>
      </c>
      <c r="J42" s="63">
        <v>16619</v>
      </c>
      <c r="K42" s="63">
        <v>2934</v>
      </c>
      <c r="L42" s="63">
        <v>19151</v>
      </c>
      <c r="M42" s="63">
        <v>22629</v>
      </c>
      <c r="N42" s="63">
        <v>8201</v>
      </c>
      <c r="O42" s="63">
        <v>13961</v>
      </c>
      <c r="P42" s="63">
        <v>33451</v>
      </c>
      <c r="Q42" s="63">
        <v>50957</v>
      </c>
      <c r="R42" s="63">
        <v>7282</v>
      </c>
      <c r="S42" s="63">
        <v>43526</v>
      </c>
      <c r="T42" s="63">
        <v>45506</v>
      </c>
      <c r="U42" s="63">
        <v>30025</v>
      </c>
      <c r="V42" s="63">
        <v>172131</v>
      </c>
      <c r="W42" s="63">
        <v>24470</v>
      </c>
      <c r="X42" s="63">
        <v>5447</v>
      </c>
      <c r="Y42" s="63">
        <v>18095</v>
      </c>
      <c r="Z42" s="63">
        <v>265765</v>
      </c>
      <c r="AA42" s="63">
        <v>78505</v>
      </c>
      <c r="AB42" s="63">
        <v>21325</v>
      </c>
      <c r="AC42" s="63">
        <v>121235</v>
      </c>
      <c r="AD42" s="63">
        <v>36266</v>
      </c>
      <c r="AE42" s="63">
        <v>152966</v>
      </c>
      <c r="AF42" s="63">
        <v>172991</v>
      </c>
      <c r="AG42" s="63">
        <v>406603</v>
      </c>
      <c r="AH42" s="63">
        <v>21023</v>
      </c>
      <c r="AI42" s="63">
        <v>137086</v>
      </c>
      <c r="AJ42" s="63">
        <v>96709</v>
      </c>
      <c r="AK42" s="63">
        <v>0</v>
      </c>
      <c r="AL42" s="25">
        <v>323</v>
      </c>
      <c r="AM42" s="43">
        <v>2119078</v>
      </c>
      <c r="AO42" s="15">
        <v>121341</v>
      </c>
      <c r="BB42" s="15">
        <v>121341</v>
      </c>
    </row>
    <row r="43" spans="1:54" ht="15" customHeight="1">
      <c r="A43" s="81">
        <v>92</v>
      </c>
      <c r="B43" s="25" t="s">
        <v>76</v>
      </c>
      <c r="C43" s="46">
        <v>29360</v>
      </c>
      <c r="D43" s="63">
        <v>8015</v>
      </c>
      <c r="E43" s="63">
        <v>7309</v>
      </c>
      <c r="F43" s="63">
        <v>2850</v>
      </c>
      <c r="G43" s="63">
        <v>11995</v>
      </c>
      <c r="H43" s="63">
        <v>1338</v>
      </c>
      <c r="I43" s="63">
        <v>-107</v>
      </c>
      <c r="J43" s="63">
        <v>44624</v>
      </c>
      <c r="K43" s="63">
        <v>21586</v>
      </c>
      <c r="L43" s="63">
        <v>8052</v>
      </c>
      <c r="M43" s="63">
        <v>199297</v>
      </c>
      <c r="N43" s="63">
        <v>97278</v>
      </c>
      <c r="O43" s="63">
        <v>2453</v>
      </c>
      <c r="P43" s="63">
        <v>30611</v>
      </c>
      <c r="Q43" s="63">
        <v>-19856</v>
      </c>
      <c r="R43" s="63">
        <v>-1222</v>
      </c>
      <c r="S43" s="63">
        <v>-12078</v>
      </c>
      <c r="T43" s="63">
        <v>36957</v>
      </c>
      <c r="U43" s="63">
        <v>4008</v>
      </c>
      <c r="V43" s="63">
        <v>8697</v>
      </c>
      <c r="W43" s="63">
        <v>29589</v>
      </c>
      <c r="X43" s="63">
        <v>6627</v>
      </c>
      <c r="Y43" s="63">
        <v>5926</v>
      </c>
      <c r="Z43" s="63">
        <v>53176</v>
      </c>
      <c r="AA43" s="63">
        <v>55914</v>
      </c>
      <c r="AB43" s="63">
        <v>223063</v>
      </c>
      <c r="AC43" s="63">
        <v>39116</v>
      </c>
      <c r="AD43" s="63">
        <v>42793</v>
      </c>
      <c r="AE43" s="63">
        <v>0</v>
      </c>
      <c r="AF43" s="63">
        <v>430</v>
      </c>
      <c r="AG43" s="63">
        <v>10104</v>
      </c>
      <c r="AH43" s="63">
        <v>1717</v>
      </c>
      <c r="AI43" s="63">
        <v>-7002</v>
      </c>
      <c r="AJ43" s="63">
        <v>43097</v>
      </c>
      <c r="AK43" s="63">
        <v>0</v>
      </c>
      <c r="AL43" s="25">
        <v>12802</v>
      </c>
      <c r="AM43" s="43">
        <v>998519</v>
      </c>
      <c r="AO43" s="15">
        <v>2147973</v>
      </c>
      <c r="BB43" s="15">
        <v>2058898</v>
      </c>
    </row>
    <row r="44" spans="1:54" ht="15" customHeight="1">
      <c r="A44" s="81">
        <v>93</v>
      </c>
      <c r="B44" s="25" t="s">
        <v>77</v>
      </c>
      <c r="C44" s="46">
        <v>22160</v>
      </c>
      <c r="D44" s="63">
        <v>3584</v>
      </c>
      <c r="E44" s="63">
        <v>5260</v>
      </c>
      <c r="F44" s="63">
        <v>3365</v>
      </c>
      <c r="G44" s="63">
        <v>18162</v>
      </c>
      <c r="H44" s="63">
        <v>2008</v>
      </c>
      <c r="I44" s="63">
        <v>3732</v>
      </c>
      <c r="J44" s="63">
        <v>73681</v>
      </c>
      <c r="K44" s="63">
        <v>16275</v>
      </c>
      <c r="L44" s="63">
        <v>10409</v>
      </c>
      <c r="M44" s="63">
        <v>96730</v>
      </c>
      <c r="N44" s="63">
        <v>16379</v>
      </c>
      <c r="O44" s="63">
        <v>4203</v>
      </c>
      <c r="P44" s="63">
        <v>25000</v>
      </c>
      <c r="Q44" s="63">
        <v>51557</v>
      </c>
      <c r="R44" s="63">
        <v>5627</v>
      </c>
      <c r="S44" s="63">
        <v>41927</v>
      </c>
      <c r="T44" s="63">
        <v>54728</v>
      </c>
      <c r="U44" s="63">
        <v>10751</v>
      </c>
      <c r="V44" s="63">
        <v>19292</v>
      </c>
      <c r="W44" s="63">
        <v>61173</v>
      </c>
      <c r="X44" s="63">
        <v>7440</v>
      </c>
      <c r="Y44" s="63">
        <v>3396</v>
      </c>
      <c r="Z44" s="63">
        <v>51525</v>
      </c>
      <c r="AA44" s="63">
        <v>17804</v>
      </c>
      <c r="AB44" s="63">
        <v>176682</v>
      </c>
      <c r="AC44" s="63">
        <v>54501</v>
      </c>
      <c r="AD44" s="63">
        <v>33806</v>
      </c>
      <c r="AE44" s="63">
        <v>103876</v>
      </c>
      <c r="AF44" s="63">
        <v>53004</v>
      </c>
      <c r="AG44" s="63">
        <v>48716</v>
      </c>
      <c r="AH44" s="63">
        <v>2826</v>
      </c>
      <c r="AI44" s="63">
        <v>40008</v>
      </c>
      <c r="AJ44" s="63">
        <v>38807</v>
      </c>
      <c r="AK44" s="63">
        <v>0</v>
      </c>
      <c r="AL44" s="25">
        <v>1777</v>
      </c>
      <c r="AM44" s="43">
        <v>1180171</v>
      </c>
    </row>
    <row r="45" spans="1:54" ht="15" customHeight="1">
      <c r="A45" s="81">
        <v>94</v>
      </c>
      <c r="B45" s="85" t="s">
        <v>78</v>
      </c>
      <c r="C45" s="46">
        <v>5648</v>
      </c>
      <c r="D45" s="63">
        <v>741</v>
      </c>
      <c r="E45" s="63">
        <v>2001</v>
      </c>
      <c r="F45" s="63">
        <v>1432</v>
      </c>
      <c r="G45" s="63">
        <v>45005</v>
      </c>
      <c r="H45" s="63">
        <v>925</v>
      </c>
      <c r="I45" s="63">
        <v>1661</v>
      </c>
      <c r="J45" s="63">
        <v>12883</v>
      </c>
      <c r="K45" s="63">
        <v>114516</v>
      </c>
      <c r="L45" s="63">
        <v>2890</v>
      </c>
      <c r="M45" s="63">
        <v>21242</v>
      </c>
      <c r="N45" s="63">
        <v>2770</v>
      </c>
      <c r="O45" s="63">
        <v>1321</v>
      </c>
      <c r="P45" s="63">
        <v>2754</v>
      </c>
      <c r="Q45" s="63">
        <v>2368</v>
      </c>
      <c r="R45" s="63">
        <v>206</v>
      </c>
      <c r="S45" s="63">
        <v>6126</v>
      </c>
      <c r="T45" s="63">
        <v>376</v>
      </c>
      <c r="U45" s="63">
        <v>5740</v>
      </c>
      <c r="V45" s="63">
        <v>17619</v>
      </c>
      <c r="W45" s="63">
        <v>10260</v>
      </c>
      <c r="X45" s="63">
        <v>1596</v>
      </c>
      <c r="Y45" s="63">
        <v>847</v>
      </c>
      <c r="Z45" s="63">
        <v>23958</v>
      </c>
      <c r="AA45" s="63">
        <v>4783</v>
      </c>
      <c r="AB45" s="63">
        <v>24677</v>
      </c>
      <c r="AC45" s="63">
        <v>22132</v>
      </c>
      <c r="AD45" s="63">
        <v>7892</v>
      </c>
      <c r="AE45" s="63">
        <v>770</v>
      </c>
      <c r="AF45" s="63">
        <v>2774</v>
      </c>
      <c r="AG45" s="63">
        <v>10701</v>
      </c>
      <c r="AH45" s="63">
        <v>1588</v>
      </c>
      <c r="AI45" s="63">
        <v>14033</v>
      </c>
      <c r="AJ45" s="63">
        <v>14934</v>
      </c>
      <c r="AK45" s="63">
        <v>0</v>
      </c>
      <c r="AL45" s="25">
        <v>634</v>
      </c>
      <c r="AM45" s="43">
        <v>389803</v>
      </c>
    </row>
    <row r="46" spans="1:54" ht="15" customHeight="1">
      <c r="A46" s="81">
        <v>95</v>
      </c>
      <c r="B46" s="25" t="s">
        <v>79</v>
      </c>
      <c r="C46" s="46">
        <v>-6961</v>
      </c>
      <c r="D46" s="63">
        <v>-1456</v>
      </c>
      <c r="E46" s="63">
        <v>-23</v>
      </c>
      <c r="F46" s="63">
        <v>0</v>
      </c>
      <c r="G46" s="63">
        <v>-532</v>
      </c>
      <c r="H46" s="63">
        <v>0</v>
      </c>
      <c r="I46" s="63">
        <v>-1</v>
      </c>
      <c r="J46" s="63">
        <v>0</v>
      </c>
      <c r="K46" s="63">
        <v>-1928</v>
      </c>
      <c r="L46" s="63">
        <v>0</v>
      </c>
      <c r="M46" s="63">
        <v>-3</v>
      </c>
      <c r="N46" s="63">
        <v>0</v>
      </c>
      <c r="O46" s="63">
        <v>0</v>
      </c>
      <c r="P46" s="63">
        <v>-1</v>
      </c>
      <c r="Q46" s="63">
        <v>-1</v>
      </c>
      <c r="R46" s="63">
        <v>0</v>
      </c>
      <c r="S46" s="63">
        <v>-3</v>
      </c>
      <c r="T46" s="63">
        <v>-4</v>
      </c>
      <c r="U46" s="63">
        <v>0</v>
      </c>
      <c r="V46" s="63">
        <v>-2110</v>
      </c>
      <c r="W46" s="63">
        <v>-30</v>
      </c>
      <c r="X46" s="63">
        <v>-1733</v>
      </c>
      <c r="Y46" s="63">
        <v>0</v>
      </c>
      <c r="Z46" s="63">
        <v>-282</v>
      </c>
      <c r="AA46" s="63">
        <v>-3873</v>
      </c>
      <c r="AB46" s="63">
        <v>-196</v>
      </c>
      <c r="AC46" s="63">
        <v>-1552</v>
      </c>
      <c r="AD46" s="63">
        <v>-2</v>
      </c>
      <c r="AE46" s="63">
        <v>0</v>
      </c>
      <c r="AF46" s="63">
        <v>-92</v>
      </c>
      <c r="AG46" s="63">
        <v>-8713</v>
      </c>
      <c r="AH46" s="63">
        <v>-1079</v>
      </c>
      <c r="AI46" s="63">
        <v>-13</v>
      </c>
      <c r="AJ46" s="63">
        <v>-1</v>
      </c>
      <c r="AK46" s="63">
        <v>0</v>
      </c>
      <c r="AL46" s="25">
        <v>-183</v>
      </c>
      <c r="AM46" s="43">
        <v>-30772</v>
      </c>
    </row>
    <row r="47" spans="1:54" ht="15" customHeight="1">
      <c r="A47" s="83">
        <v>96</v>
      </c>
      <c r="B47" s="29" t="s">
        <v>80</v>
      </c>
      <c r="C47" s="38">
        <v>64881</v>
      </c>
      <c r="D47" s="44">
        <v>16266</v>
      </c>
      <c r="E47" s="44">
        <v>20261</v>
      </c>
      <c r="F47" s="44">
        <v>15429</v>
      </c>
      <c r="G47" s="44">
        <v>122290</v>
      </c>
      <c r="H47" s="44">
        <v>7852</v>
      </c>
      <c r="I47" s="44">
        <v>21480</v>
      </c>
      <c r="J47" s="44">
        <v>153322</v>
      </c>
      <c r="K47" s="44">
        <v>155322</v>
      </c>
      <c r="L47" s="44">
        <v>42054</v>
      </c>
      <c r="M47" s="44">
        <v>353989</v>
      </c>
      <c r="N47" s="44">
        <v>132907</v>
      </c>
      <c r="O47" s="44">
        <v>22940</v>
      </c>
      <c r="P47" s="44">
        <v>94727</v>
      </c>
      <c r="Q47" s="44">
        <v>89789</v>
      </c>
      <c r="R47" s="44">
        <v>12342</v>
      </c>
      <c r="S47" s="44">
        <v>80333</v>
      </c>
      <c r="T47" s="44">
        <v>144373</v>
      </c>
      <c r="U47" s="44">
        <v>52730</v>
      </c>
      <c r="V47" s="44">
        <v>225276</v>
      </c>
      <c r="W47" s="44">
        <v>128208</v>
      </c>
      <c r="X47" s="44">
        <v>19864</v>
      </c>
      <c r="Y47" s="44">
        <v>29368</v>
      </c>
      <c r="Z47" s="44">
        <v>407601</v>
      </c>
      <c r="AA47" s="44">
        <v>160427</v>
      </c>
      <c r="AB47" s="44">
        <v>447543</v>
      </c>
      <c r="AC47" s="44">
        <v>245546</v>
      </c>
      <c r="AD47" s="44">
        <v>124140</v>
      </c>
      <c r="AE47" s="44">
        <v>262214</v>
      </c>
      <c r="AF47" s="44">
        <v>231203</v>
      </c>
      <c r="AG47" s="44">
        <v>476254</v>
      </c>
      <c r="AH47" s="44">
        <v>27795</v>
      </c>
      <c r="AI47" s="44">
        <v>188692</v>
      </c>
      <c r="AJ47" s="44">
        <v>201956</v>
      </c>
      <c r="AK47" s="44">
        <v>0</v>
      </c>
      <c r="AL47" s="29">
        <v>15504</v>
      </c>
      <c r="AM47" s="48">
        <v>4794878</v>
      </c>
    </row>
    <row r="48" spans="1:54" ht="15" customHeight="1">
      <c r="A48" s="83">
        <v>97</v>
      </c>
      <c r="B48" s="29" t="s">
        <v>81</v>
      </c>
      <c r="C48" s="38">
        <v>141042</v>
      </c>
      <c r="D48" s="44">
        <v>28530</v>
      </c>
      <c r="E48" s="44">
        <v>41388</v>
      </c>
      <c r="F48" s="44">
        <v>30039</v>
      </c>
      <c r="G48" s="44">
        <v>292418</v>
      </c>
      <c r="H48" s="44">
        <v>18980</v>
      </c>
      <c r="I48" s="44">
        <v>66341</v>
      </c>
      <c r="J48" s="44">
        <v>741055</v>
      </c>
      <c r="K48" s="44">
        <v>555617</v>
      </c>
      <c r="L48" s="44">
        <v>92779</v>
      </c>
      <c r="M48" s="44">
        <v>1393827</v>
      </c>
      <c r="N48" s="44">
        <v>509280</v>
      </c>
      <c r="O48" s="44">
        <v>51526</v>
      </c>
      <c r="P48" s="44">
        <v>239303</v>
      </c>
      <c r="Q48" s="44">
        <v>213203</v>
      </c>
      <c r="R48" s="44">
        <v>32733</v>
      </c>
      <c r="S48" s="44">
        <v>207571</v>
      </c>
      <c r="T48" s="44">
        <v>615598</v>
      </c>
      <c r="U48" s="44">
        <v>133882</v>
      </c>
      <c r="V48" s="44">
        <v>471760</v>
      </c>
      <c r="W48" s="44">
        <v>351855</v>
      </c>
      <c r="X48" s="44">
        <v>36921</v>
      </c>
      <c r="Y48" s="44">
        <v>44364</v>
      </c>
      <c r="Z48" s="44">
        <v>577391</v>
      </c>
      <c r="AA48" s="44">
        <v>235409</v>
      </c>
      <c r="AB48" s="44">
        <v>526354</v>
      </c>
      <c r="AC48" s="44">
        <v>512883</v>
      </c>
      <c r="AD48" s="44">
        <v>231941</v>
      </c>
      <c r="AE48" s="44">
        <v>365190</v>
      </c>
      <c r="AF48" s="44">
        <v>290202</v>
      </c>
      <c r="AG48" s="44">
        <v>753419</v>
      </c>
      <c r="AH48" s="44">
        <v>46006</v>
      </c>
      <c r="AI48" s="44">
        <v>295940</v>
      </c>
      <c r="AJ48" s="44">
        <v>371292</v>
      </c>
      <c r="AK48" s="44">
        <v>11331</v>
      </c>
      <c r="AL48" s="29">
        <v>36239</v>
      </c>
      <c r="AM48" s="48">
        <v>10563609</v>
      </c>
    </row>
    <row r="49" spans="2:39">
      <c r="B49" s="15" t="s">
        <v>205</v>
      </c>
      <c r="C49" s="15">
        <v>12687</v>
      </c>
      <c r="D49" s="15">
        <v>4585</v>
      </c>
      <c r="E49" s="15">
        <v>4285</v>
      </c>
      <c r="F49" s="15">
        <v>4958</v>
      </c>
      <c r="G49" s="15">
        <v>37806</v>
      </c>
      <c r="H49" s="15">
        <v>2831</v>
      </c>
      <c r="I49" s="15">
        <v>12905</v>
      </c>
      <c r="J49" s="15">
        <v>13717</v>
      </c>
      <c r="K49" s="15">
        <v>2298</v>
      </c>
      <c r="L49" s="15">
        <v>16064</v>
      </c>
      <c r="M49" s="15">
        <v>19243</v>
      </c>
      <c r="N49" s="15">
        <v>6208</v>
      </c>
      <c r="O49" s="15">
        <v>11852</v>
      </c>
      <c r="P49" s="15">
        <v>28242</v>
      </c>
      <c r="Q49" s="15">
        <v>42477</v>
      </c>
      <c r="R49" s="15">
        <v>5981</v>
      </c>
      <c r="S49" s="15">
        <v>36267</v>
      </c>
      <c r="T49" s="15">
        <v>37977</v>
      </c>
      <c r="U49" s="15">
        <v>25424</v>
      </c>
      <c r="V49" s="15">
        <v>147529</v>
      </c>
      <c r="W49" s="15">
        <v>19300</v>
      </c>
      <c r="X49" s="15">
        <v>4378</v>
      </c>
      <c r="Y49" s="15">
        <v>15849</v>
      </c>
      <c r="Z49" s="15">
        <v>228564</v>
      </c>
      <c r="AA49" s="15">
        <v>61007</v>
      </c>
      <c r="AB49" s="15">
        <v>19277</v>
      </c>
      <c r="AC49" s="15">
        <v>102421</v>
      </c>
      <c r="AD49" s="15">
        <v>30904</v>
      </c>
      <c r="AE49" s="15">
        <v>113979</v>
      </c>
      <c r="AF49" s="15">
        <v>135823</v>
      </c>
      <c r="AG49" s="15">
        <v>347257</v>
      </c>
      <c r="AH49" s="15">
        <v>19029</v>
      </c>
      <c r="AI49" s="15">
        <v>119651</v>
      </c>
      <c r="AJ49" s="15">
        <v>86291</v>
      </c>
      <c r="AK49" s="15">
        <v>0</v>
      </c>
      <c r="AL49" s="15">
        <v>270</v>
      </c>
      <c r="AM49" s="15">
        <v>1777336</v>
      </c>
    </row>
    <row r="50" spans="2:39">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row>
    <row r="51" spans="2:39">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row>
  </sheetData>
  <phoneticPr fontId="4"/>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ご利用にあたって（必ずお読みください）</vt:lpstr>
      <vt:lpstr>データ入力表</vt:lpstr>
      <vt:lpstr>①結果</vt:lpstr>
      <vt:lpstr>②グラフ</vt:lpstr>
      <vt:lpstr>転置逆行列係数</vt:lpstr>
      <vt:lpstr>計算</vt:lpstr>
      <vt:lpstr>各種係数</vt:lpstr>
      <vt:lpstr>逆行列係数</vt:lpstr>
      <vt:lpstr>投入係数</vt:lpstr>
      <vt:lpstr>H27取引基本表（生産者）(36)</vt:lpstr>
      <vt:lpstr>①結果!Print_Area</vt:lpstr>
      <vt:lpstr>②グラフ!Print_Area</vt:lpstr>
      <vt:lpstr>データ入力表!Print_Area</vt:lpstr>
      <vt:lpstr>'H27取引基本表（生産者）(36)'!Print_Titles</vt:lpstr>
      <vt:lpstr>逆行列係数!Print_Titles</vt:lpstr>
      <vt:lpstr>転置逆行列係数!Print_Titles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2020-09-08T01:20:22Z</cp:lastPrinted>
  <dcterms:created xsi:type="dcterms:W3CDTF">2010-03-19T06:29:47Z</dcterms:created>
  <dcterms:modified xsi:type="dcterms:W3CDTF">2024-06-05T01:37:38Z</dcterms:modified>
</cp:coreProperties>
</file>