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90" yWindow="0" windowWidth="28800" windowHeight="12210" tabRatio="733"/>
  </bookViews>
  <sheets>
    <sheet name="記載要領" sheetId="28" r:id="rId1"/>
    <sheet name="チェックリスト" sheetId="29" r:id="rId2"/>
    <sheet name="新しい取組の利益計画" sheetId="12" r:id="rId3"/>
    <sheet name="既存の利益計画" sheetId="13" r:id="rId4"/>
    <sheet name="総合した利益計画" sheetId="2" r:id="rId5"/>
    <sheet name="投資と資金調達" sheetId="31" r:id="rId6"/>
    <sheet name="（ここから申請書様式）様式第13" sheetId="24" r:id="rId7"/>
    <sheet name="別表1" sheetId="20" r:id="rId8"/>
    <sheet name="別表2" sheetId="21" r:id="rId9"/>
    <sheet name="別表3" sheetId="22" r:id="rId10"/>
    <sheet name="別表4" sheetId="23" r:id="rId11"/>
    <sheet name="別表6" sheetId="27" r:id="rId12"/>
    <sheet name="別表7" sheetId="26" r:id="rId13"/>
    <sheet name="預貯金・借入金の情況" sheetId="8" state="hidden" r:id="rId14"/>
    <sheet name="仕入計画" sheetId="6" state="hidden" r:id="rId15"/>
    <sheet name="損益分岐点" sheetId="10" state="hidden" r:id="rId16"/>
  </sheets>
  <definedNames>
    <definedName name="_xlnm.Print_Area" localSheetId="6">'（ここから申請書様式）様式第13'!$A:$J</definedName>
    <definedName name="_xlnm.Print_Area" localSheetId="3">既存の利益計画!$B$1:$T$48</definedName>
    <definedName name="_xlnm.Print_Area" localSheetId="0">記載要領!$B$3:$B$46</definedName>
    <definedName name="_xlnm.Print_Area" localSheetId="2">新しい取組の利益計画!$B$1:$T$48</definedName>
    <definedName name="_xlnm.Print_Area" localSheetId="4">総合した利益計画!$B$1:$T$38</definedName>
    <definedName name="_xlnm.Print_Area" localSheetId="7">別表1!$A:$L</definedName>
    <definedName name="_xlnm.Print_Area" localSheetId="8">別表2!$A:$I</definedName>
    <definedName name="_xlnm.Print_Area" localSheetId="9">別表3!$A:$S</definedName>
    <definedName name="_xlnm.Print_Area" localSheetId="10">別表4!$A:$F</definedName>
    <definedName name="_xlnm.Print_Area" localSheetId="11">別表6!$A:$J</definedName>
    <definedName name="_xlnm.Print_Area" localSheetId="12">別表7!$A:$J</definedName>
  </definedNames>
  <calcPr calcId="162913"/>
</workbook>
</file>

<file path=xl/calcChain.xml><?xml version="1.0" encoding="utf-8"?>
<calcChain xmlns="http://schemas.openxmlformats.org/spreadsheetml/2006/main">
  <c r="K16" i="22" l="1"/>
  <c r="R16" i="22"/>
  <c r="Y22" i="13"/>
  <c r="Z22" i="13"/>
  <c r="W22" i="13"/>
  <c r="W23" i="2"/>
  <c r="U22" i="13"/>
  <c r="S22" i="13"/>
  <c r="T22" i="13"/>
  <c r="Q22" i="13"/>
  <c r="Q23" i="2"/>
  <c r="O22" i="13"/>
  <c r="M22" i="13"/>
  <c r="K22" i="13"/>
  <c r="L22" i="13"/>
  <c r="I22" i="13"/>
  <c r="J22" i="13"/>
  <c r="J23" i="2"/>
  <c r="G22" i="13"/>
  <c r="G23" i="2"/>
  <c r="E12" i="22"/>
  <c r="E22" i="13"/>
  <c r="S22" i="12"/>
  <c r="Q22" i="12"/>
  <c r="O22" i="12"/>
  <c r="M22" i="12"/>
  <c r="K22" i="12"/>
  <c r="I22" i="12"/>
  <c r="G22" i="12"/>
  <c r="E22" i="12"/>
  <c r="M17" i="22"/>
  <c r="O17" i="22"/>
  <c r="E17" i="2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F18" i="12"/>
  <c r="H18" i="12"/>
  <c r="J18" i="12"/>
  <c r="L18" i="12"/>
  <c r="N18" i="12"/>
  <c r="P18" i="12"/>
  <c r="R18" i="12"/>
  <c r="T18" i="12"/>
  <c r="F19" i="12"/>
  <c r="H19" i="12"/>
  <c r="J19" i="12"/>
  <c r="L19" i="12"/>
  <c r="N19" i="12"/>
  <c r="P19" i="12"/>
  <c r="R19" i="12"/>
  <c r="T19" i="12"/>
  <c r="Z18" i="13"/>
  <c r="Z19" i="13"/>
  <c r="X18" i="13"/>
  <c r="X19" i="13"/>
  <c r="V18" i="13"/>
  <c r="V19" i="13"/>
  <c r="T18" i="13"/>
  <c r="T19" i="13"/>
  <c r="R18" i="13"/>
  <c r="R19" i="13"/>
  <c r="P18" i="13"/>
  <c r="P19" i="13"/>
  <c r="N18" i="13"/>
  <c r="N19" i="13"/>
  <c r="L18" i="13"/>
  <c r="L19" i="13"/>
  <c r="J18" i="13"/>
  <c r="J19" i="13"/>
  <c r="H18" i="13"/>
  <c r="H19" i="13"/>
  <c r="F18" i="13"/>
  <c r="F19" i="13"/>
  <c r="S31" i="22"/>
  <c r="Q31" i="22"/>
  <c r="O31" i="22"/>
  <c r="R25" i="22"/>
  <c r="P25" i="22"/>
  <c r="N25" i="22"/>
  <c r="S9" i="22"/>
  <c r="R9" i="22"/>
  <c r="Q9" i="22"/>
  <c r="P9" i="22"/>
  <c r="O9" i="22"/>
  <c r="N9" i="22"/>
  <c r="S8" i="22"/>
  <c r="R8" i="22"/>
  <c r="Q8" i="22"/>
  <c r="P8" i="22"/>
  <c r="O8" i="22"/>
  <c r="N8" i="22"/>
  <c r="R6" i="22"/>
  <c r="P6" i="22"/>
  <c r="N6" i="22"/>
  <c r="Y38" i="2"/>
  <c r="S25" i="22"/>
  <c r="W38" i="2"/>
  <c r="Q25" i="22"/>
  <c r="U38" i="2"/>
  <c r="O25" i="22"/>
  <c r="Y35" i="2"/>
  <c r="W35" i="2"/>
  <c r="U35" i="2"/>
  <c r="Y33" i="2"/>
  <c r="W33" i="2"/>
  <c r="U33" i="2"/>
  <c r="Y32" i="2"/>
  <c r="W32" i="2"/>
  <c r="U32" i="2"/>
  <c r="Y30" i="2"/>
  <c r="W30" i="2"/>
  <c r="Q15" i="22"/>
  <c r="U30" i="2"/>
  <c r="O15" i="22"/>
  <c r="Y29" i="2"/>
  <c r="W29" i="2"/>
  <c r="U29" i="2"/>
  <c r="Y28" i="2"/>
  <c r="W28" i="2"/>
  <c r="U28" i="2"/>
  <c r="Y27" i="2"/>
  <c r="S14" i="22"/>
  <c r="W27" i="2"/>
  <c r="Q14" i="22"/>
  <c r="U27" i="2"/>
  <c r="O14" i="22"/>
  <c r="Y26" i="2"/>
  <c r="W26" i="2"/>
  <c r="U26" i="2"/>
  <c r="Y25" i="2"/>
  <c r="W25" i="2"/>
  <c r="U25" i="2"/>
  <c r="Y22" i="2"/>
  <c r="W22" i="2"/>
  <c r="U22" i="2"/>
  <c r="Y21" i="2"/>
  <c r="W21" i="2"/>
  <c r="U21" i="2"/>
  <c r="Y20" i="2"/>
  <c r="W20" i="2"/>
  <c r="U20" i="2"/>
  <c r="Y17" i="2"/>
  <c r="W17" i="2"/>
  <c r="U17" i="2"/>
  <c r="Y16" i="2"/>
  <c r="W16" i="2"/>
  <c r="U16" i="2"/>
  <c r="Y13" i="2"/>
  <c r="W13" i="2"/>
  <c r="U13" i="2"/>
  <c r="Y12" i="2"/>
  <c r="W12" i="2"/>
  <c r="U12" i="2"/>
  <c r="Y11" i="2"/>
  <c r="W11" i="2"/>
  <c r="U11" i="2"/>
  <c r="Y10" i="2"/>
  <c r="W10" i="2"/>
  <c r="U10" i="2"/>
  <c r="Y9" i="2"/>
  <c r="W9" i="2"/>
  <c r="U9" i="2"/>
  <c r="Y8" i="2"/>
  <c r="W8" i="2"/>
  <c r="U8" i="2"/>
  <c r="Y7" i="2"/>
  <c r="W7" i="2"/>
  <c r="U7" i="2"/>
  <c r="Y6" i="2"/>
  <c r="Z6" i="2"/>
  <c r="W6" i="2"/>
  <c r="U6" i="2"/>
  <c r="Y5" i="2"/>
  <c r="S7" i="22"/>
  <c r="W5" i="2"/>
  <c r="Q7" i="22"/>
  <c r="U5" i="2"/>
  <c r="Y3" i="2"/>
  <c r="S6" i="22"/>
  <c r="W3" i="2"/>
  <c r="Q6" i="22"/>
  <c r="U3" i="2"/>
  <c r="O6" i="22"/>
  <c r="Y2" i="2"/>
  <c r="W2" i="2"/>
  <c r="U2" i="2"/>
  <c r="Z7" i="13"/>
  <c r="Z8" i="13"/>
  <c r="Z9" i="13"/>
  <c r="Z10" i="13"/>
  <c r="Z11" i="13"/>
  <c r="Z12" i="13"/>
  <c r="Z13" i="13"/>
  <c r="Z14" i="13"/>
  <c r="Z15" i="13"/>
  <c r="Z16" i="13"/>
  <c r="Z17" i="13"/>
  <c r="Z20" i="13"/>
  <c r="Z21" i="13"/>
  <c r="Z24" i="13"/>
  <c r="Z25" i="13"/>
  <c r="Z26" i="13"/>
  <c r="Z27" i="13"/>
  <c r="Z28" i="13"/>
  <c r="Z29" i="13"/>
  <c r="Z31" i="13"/>
  <c r="Z32" i="13"/>
  <c r="Z34" i="13"/>
  <c r="Z6" i="13"/>
  <c r="X7" i="13"/>
  <c r="X8" i="13"/>
  <c r="X9" i="13"/>
  <c r="X10" i="13"/>
  <c r="X11" i="13"/>
  <c r="X12" i="13"/>
  <c r="X13" i="13"/>
  <c r="X14" i="13"/>
  <c r="X15" i="13"/>
  <c r="X16" i="13"/>
  <c r="X17" i="13"/>
  <c r="X20" i="13"/>
  <c r="X21" i="13"/>
  <c r="X24" i="13"/>
  <c r="X25" i="13"/>
  <c r="X26" i="13"/>
  <c r="X27" i="13"/>
  <c r="X28" i="13"/>
  <c r="X29" i="13"/>
  <c r="X31" i="13"/>
  <c r="X32" i="13"/>
  <c r="X34" i="13"/>
  <c r="X6" i="13"/>
  <c r="V7" i="13"/>
  <c r="V8" i="13"/>
  <c r="V9" i="13"/>
  <c r="V10" i="13"/>
  <c r="V11" i="13"/>
  <c r="V12" i="13"/>
  <c r="V13" i="13"/>
  <c r="V14" i="13"/>
  <c r="V15" i="13"/>
  <c r="V16" i="13"/>
  <c r="V17" i="13"/>
  <c r="V20" i="13"/>
  <c r="V21" i="13"/>
  <c r="V22" i="13"/>
  <c r="V23" i="13"/>
  <c r="V24" i="13"/>
  <c r="V25" i="13"/>
  <c r="V26" i="13"/>
  <c r="V27" i="13"/>
  <c r="V28" i="13"/>
  <c r="V29" i="13"/>
  <c r="V31" i="13"/>
  <c r="V32" i="13"/>
  <c r="V34" i="13"/>
  <c r="V6" i="13"/>
  <c r="Y47" i="13"/>
  <c r="W47" i="13"/>
  <c r="U47" i="13"/>
  <c r="U20" i="13"/>
  <c r="Y42" i="13"/>
  <c r="W42" i="13"/>
  <c r="U42" i="13"/>
  <c r="U11" i="13"/>
  <c r="Y29" i="13"/>
  <c r="W29" i="13"/>
  <c r="U29" i="13"/>
  <c r="Y26" i="13"/>
  <c r="W26" i="13"/>
  <c r="U26" i="13"/>
  <c r="Y20" i="13"/>
  <c r="W20" i="13"/>
  <c r="W13" i="13"/>
  <c r="W14" i="13"/>
  <c r="Y11" i="13"/>
  <c r="Y13" i="13"/>
  <c r="W11" i="13"/>
  <c r="T7" i="12"/>
  <c r="T8" i="12"/>
  <c r="T9" i="12"/>
  <c r="T10" i="12"/>
  <c r="T11" i="12"/>
  <c r="T12" i="12"/>
  <c r="T13" i="12"/>
  <c r="T14" i="12"/>
  <c r="T15" i="12"/>
  <c r="T16" i="12"/>
  <c r="T17" i="12"/>
  <c r="T20" i="12"/>
  <c r="T21" i="12"/>
  <c r="T24" i="12"/>
  <c r="T25" i="12"/>
  <c r="T26" i="12"/>
  <c r="T27" i="12"/>
  <c r="T28" i="12"/>
  <c r="T29" i="12"/>
  <c r="T31" i="12"/>
  <c r="T32" i="12"/>
  <c r="T34" i="12"/>
  <c r="R7" i="12"/>
  <c r="R8" i="12"/>
  <c r="R9" i="12"/>
  <c r="R10" i="12"/>
  <c r="R11" i="12"/>
  <c r="R12" i="12"/>
  <c r="R13" i="12"/>
  <c r="R14" i="12"/>
  <c r="R15" i="12"/>
  <c r="R16" i="12"/>
  <c r="R17" i="12"/>
  <c r="R20" i="12"/>
  <c r="R21" i="12"/>
  <c r="R24" i="12"/>
  <c r="R25" i="12"/>
  <c r="R26" i="12"/>
  <c r="R27" i="12"/>
  <c r="R28" i="12"/>
  <c r="R29" i="12"/>
  <c r="R31" i="12"/>
  <c r="R32" i="12"/>
  <c r="R34" i="12"/>
  <c r="P7" i="12"/>
  <c r="P8" i="12"/>
  <c r="P9" i="12"/>
  <c r="P10" i="12"/>
  <c r="P11" i="12"/>
  <c r="P12" i="12"/>
  <c r="P13" i="12"/>
  <c r="P14" i="12"/>
  <c r="P15" i="12"/>
  <c r="P16" i="12"/>
  <c r="P17" i="12"/>
  <c r="P20" i="12"/>
  <c r="P21" i="12"/>
  <c r="P24" i="12"/>
  <c r="P25" i="12"/>
  <c r="P26" i="12"/>
  <c r="P27" i="12"/>
  <c r="P28" i="12"/>
  <c r="P29" i="12"/>
  <c r="P31" i="12"/>
  <c r="P32" i="12"/>
  <c r="P34" i="12"/>
  <c r="T6" i="12"/>
  <c r="R6" i="12"/>
  <c r="P6" i="12"/>
  <c r="S47" i="12"/>
  <c r="Q47" i="12"/>
  <c r="Q20" i="12"/>
  <c r="O47" i="12"/>
  <c r="O20" i="12"/>
  <c r="S42" i="12"/>
  <c r="Q42" i="12"/>
  <c r="O42" i="12"/>
  <c r="S29" i="12"/>
  <c r="Q29" i="12"/>
  <c r="O29" i="12"/>
  <c r="S26" i="12"/>
  <c r="Q26" i="12"/>
  <c r="O26" i="12"/>
  <c r="S20" i="12"/>
  <c r="T22" i="12"/>
  <c r="S13" i="12"/>
  <c r="S11" i="12"/>
  <c r="Q11" i="12"/>
  <c r="Q13" i="12"/>
  <c r="O11" i="12"/>
  <c r="O13" i="12"/>
  <c r="F6" i="12"/>
  <c r="H6" i="12"/>
  <c r="J6" i="12"/>
  <c r="L6" i="12"/>
  <c r="N6" i="12"/>
  <c r="F7" i="12"/>
  <c r="H7" i="12"/>
  <c r="J7" i="12"/>
  <c r="L7" i="12"/>
  <c r="N7" i="12"/>
  <c r="F8" i="12"/>
  <c r="H8" i="12"/>
  <c r="J8" i="12"/>
  <c r="L8" i="12"/>
  <c r="N8" i="12"/>
  <c r="F9" i="12"/>
  <c r="H9" i="12"/>
  <c r="J9" i="12"/>
  <c r="L9" i="12"/>
  <c r="N9" i="12"/>
  <c r="F10" i="12"/>
  <c r="H10" i="12"/>
  <c r="J10" i="12"/>
  <c r="L10" i="12"/>
  <c r="N10" i="12"/>
  <c r="F12" i="12"/>
  <c r="H12" i="12"/>
  <c r="J12" i="12"/>
  <c r="L12" i="12"/>
  <c r="N12" i="12"/>
  <c r="K13" i="12"/>
  <c r="F16" i="12"/>
  <c r="H16" i="12"/>
  <c r="J16" i="12"/>
  <c r="L16" i="12"/>
  <c r="N16" i="12"/>
  <c r="F17" i="12"/>
  <c r="H17" i="12"/>
  <c r="J17" i="12"/>
  <c r="L17" i="12"/>
  <c r="N17" i="12"/>
  <c r="K20" i="12"/>
  <c r="F21" i="12"/>
  <c r="H21" i="12"/>
  <c r="J21" i="12"/>
  <c r="L21" i="12"/>
  <c r="N21" i="12"/>
  <c r="F24" i="12"/>
  <c r="H24" i="12"/>
  <c r="J24" i="12"/>
  <c r="L24" i="12"/>
  <c r="N24" i="12"/>
  <c r="F25" i="12"/>
  <c r="H25" i="12"/>
  <c r="J25" i="12"/>
  <c r="L25" i="12"/>
  <c r="N25" i="12"/>
  <c r="E26" i="12"/>
  <c r="F26" i="12"/>
  <c r="G26" i="12"/>
  <c r="H26" i="12"/>
  <c r="I26" i="12"/>
  <c r="J26" i="12"/>
  <c r="K26" i="12"/>
  <c r="L26" i="12"/>
  <c r="M26" i="12"/>
  <c r="N26" i="12"/>
  <c r="F27" i="12"/>
  <c r="H27" i="12"/>
  <c r="J27" i="12"/>
  <c r="L27" i="12"/>
  <c r="N27" i="12"/>
  <c r="F28" i="12"/>
  <c r="H28" i="12"/>
  <c r="J28" i="12"/>
  <c r="L28" i="12"/>
  <c r="N28" i="12"/>
  <c r="E29" i="12"/>
  <c r="F29" i="12"/>
  <c r="G29" i="12"/>
  <c r="H29" i="12"/>
  <c r="I29" i="12"/>
  <c r="J29" i="12"/>
  <c r="K29" i="12"/>
  <c r="L29" i="12"/>
  <c r="M29" i="12"/>
  <c r="N29" i="12"/>
  <c r="F31" i="12"/>
  <c r="H31" i="12"/>
  <c r="J31" i="12"/>
  <c r="L31" i="12"/>
  <c r="N31" i="12"/>
  <c r="F32" i="12"/>
  <c r="H32" i="12"/>
  <c r="J32" i="12"/>
  <c r="L32" i="12"/>
  <c r="N32" i="12"/>
  <c r="F34" i="12"/>
  <c r="H34" i="12"/>
  <c r="J34" i="12"/>
  <c r="L34" i="12"/>
  <c r="N34" i="12"/>
  <c r="E42" i="12"/>
  <c r="E11" i="12"/>
  <c r="G42" i="12"/>
  <c r="G11" i="12"/>
  <c r="I42" i="12"/>
  <c r="I11" i="12"/>
  <c r="K42" i="12"/>
  <c r="K11" i="12"/>
  <c r="M42" i="12"/>
  <c r="M11" i="12"/>
  <c r="E47" i="12"/>
  <c r="E20" i="12"/>
  <c r="G47" i="12"/>
  <c r="G20" i="12"/>
  <c r="I47" i="12"/>
  <c r="I20" i="12"/>
  <c r="K47" i="12"/>
  <c r="M47" i="12"/>
  <c r="M20" i="12"/>
  <c r="B4" i="13"/>
  <c r="F6" i="13"/>
  <c r="H6" i="13"/>
  <c r="J6" i="13"/>
  <c r="L6" i="13"/>
  <c r="N6" i="13"/>
  <c r="P6" i="13"/>
  <c r="R6" i="13"/>
  <c r="T6" i="13"/>
  <c r="F7" i="13"/>
  <c r="H7" i="13"/>
  <c r="J7" i="13"/>
  <c r="L7" i="13"/>
  <c r="N7" i="13"/>
  <c r="P7" i="13"/>
  <c r="R7" i="13"/>
  <c r="T7" i="13"/>
  <c r="F8" i="13"/>
  <c r="H8" i="13"/>
  <c r="J8" i="13"/>
  <c r="L8" i="13"/>
  <c r="N8" i="13"/>
  <c r="P8" i="13"/>
  <c r="R8" i="13"/>
  <c r="T8" i="13"/>
  <c r="F9" i="13"/>
  <c r="H9" i="13"/>
  <c r="J9" i="13"/>
  <c r="L9" i="13"/>
  <c r="N9" i="13"/>
  <c r="P9" i="13"/>
  <c r="R9" i="13"/>
  <c r="T9" i="13"/>
  <c r="F10" i="13"/>
  <c r="H10" i="13"/>
  <c r="J10" i="13"/>
  <c r="L10" i="13"/>
  <c r="N10" i="13"/>
  <c r="P10" i="13"/>
  <c r="R10" i="13"/>
  <c r="T10" i="13"/>
  <c r="F12" i="13"/>
  <c r="H12" i="13"/>
  <c r="J12" i="13"/>
  <c r="L12" i="13"/>
  <c r="N12" i="13"/>
  <c r="P12" i="13"/>
  <c r="R12" i="13"/>
  <c r="T12" i="13"/>
  <c r="P13" i="13"/>
  <c r="P14" i="13"/>
  <c r="F16" i="13"/>
  <c r="H16" i="13"/>
  <c r="J16" i="13"/>
  <c r="J16" i="2"/>
  <c r="L16" i="13"/>
  <c r="N16" i="13"/>
  <c r="P16" i="13"/>
  <c r="R16" i="13"/>
  <c r="T16" i="13"/>
  <c r="F17" i="13"/>
  <c r="H17" i="13"/>
  <c r="J17" i="13"/>
  <c r="J17" i="2"/>
  <c r="L17" i="13"/>
  <c r="N17" i="13"/>
  <c r="P17" i="13"/>
  <c r="R17" i="13"/>
  <c r="T17" i="13"/>
  <c r="F21" i="13"/>
  <c r="H21" i="13"/>
  <c r="J21" i="13"/>
  <c r="J22" i="2"/>
  <c r="L21" i="13"/>
  <c r="N21" i="13"/>
  <c r="P21" i="13"/>
  <c r="R21" i="13"/>
  <c r="T21" i="13"/>
  <c r="F24" i="13"/>
  <c r="H24" i="13"/>
  <c r="J24" i="13"/>
  <c r="J25" i="2"/>
  <c r="L24" i="13"/>
  <c r="N24" i="13"/>
  <c r="P24" i="13"/>
  <c r="R24" i="13"/>
  <c r="T24" i="13"/>
  <c r="F25" i="13"/>
  <c r="H25" i="13"/>
  <c r="J25" i="13"/>
  <c r="L25" i="13"/>
  <c r="N25" i="13"/>
  <c r="P25" i="13"/>
  <c r="R25" i="13"/>
  <c r="T25" i="13"/>
  <c r="E26" i="13"/>
  <c r="F26" i="13"/>
  <c r="F27" i="2"/>
  <c r="G26" i="13"/>
  <c r="H26" i="13"/>
  <c r="H27" i="2"/>
  <c r="I26" i="13"/>
  <c r="J26" i="13"/>
  <c r="J27" i="2"/>
  <c r="K26" i="13"/>
  <c r="L26" i="13"/>
  <c r="M26" i="13"/>
  <c r="N26" i="13"/>
  <c r="O26" i="13"/>
  <c r="P26" i="13"/>
  <c r="Q26" i="13"/>
  <c r="R26" i="13"/>
  <c r="S26" i="13"/>
  <c r="T26" i="13"/>
  <c r="F27" i="13"/>
  <c r="H27" i="13"/>
  <c r="J27" i="13"/>
  <c r="L27" i="13"/>
  <c r="N27" i="13"/>
  <c r="P27" i="13"/>
  <c r="R27" i="13"/>
  <c r="T27" i="13"/>
  <c r="F28" i="13"/>
  <c r="H28" i="13"/>
  <c r="J28" i="13"/>
  <c r="L28" i="13"/>
  <c r="N28" i="13"/>
  <c r="P28" i="13"/>
  <c r="R28" i="13"/>
  <c r="T28" i="13"/>
  <c r="E29" i="13"/>
  <c r="F29" i="13"/>
  <c r="F30" i="2"/>
  <c r="G29" i="13"/>
  <c r="H29" i="13"/>
  <c r="H30" i="2"/>
  <c r="I29" i="13"/>
  <c r="J29" i="13"/>
  <c r="J30" i="2"/>
  <c r="K29" i="13"/>
  <c r="L29" i="13"/>
  <c r="M29" i="13"/>
  <c r="N29" i="13"/>
  <c r="O29" i="13"/>
  <c r="P29" i="13"/>
  <c r="Q29" i="13"/>
  <c r="R29" i="13"/>
  <c r="S29" i="13"/>
  <c r="T29" i="13"/>
  <c r="F31" i="13"/>
  <c r="H31" i="13"/>
  <c r="J31" i="13"/>
  <c r="J32" i="2"/>
  <c r="L31" i="13"/>
  <c r="N31" i="13"/>
  <c r="P31" i="13"/>
  <c r="R31" i="13"/>
  <c r="T31" i="13"/>
  <c r="F32" i="13"/>
  <c r="H32" i="13"/>
  <c r="J32" i="13"/>
  <c r="J33" i="2"/>
  <c r="L32" i="13"/>
  <c r="N32" i="13"/>
  <c r="P32" i="13"/>
  <c r="R32" i="13"/>
  <c r="T32" i="13"/>
  <c r="F34" i="13"/>
  <c r="H34" i="13"/>
  <c r="J34" i="13"/>
  <c r="J35" i="2"/>
  <c r="L34" i="13"/>
  <c r="N34" i="13"/>
  <c r="P34" i="13"/>
  <c r="R34" i="13"/>
  <c r="T34" i="13"/>
  <c r="E42" i="13"/>
  <c r="E11" i="13"/>
  <c r="G42" i="13"/>
  <c r="G11" i="13"/>
  <c r="G13" i="13"/>
  <c r="I42" i="13"/>
  <c r="I11" i="13"/>
  <c r="K42" i="13"/>
  <c r="K11" i="13"/>
  <c r="M42" i="13"/>
  <c r="M11" i="13"/>
  <c r="O42" i="13"/>
  <c r="O11" i="13"/>
  <c r="O13" i="13"/>
  <c r="O14" i="13"/>
  <c r="O15" i="13"/>
  <c r="Q42" i="13"/>
  <c r="Q11" i="13"/>
  <c r="S42" i="13"/>
  <c r="S11" i="13"/>
  <c r="E47" i="13"/>
  <c r="E20" i="13"/>
  <c r="G47" i="13"/>
  <c r="G20" i="13"/>
  <c r="I47" i="13"/>
  <c r="I20" i="13"/>
  <c r="K47" i="13"/>
  <c r="K20" i="13"/>
  <c r="M47" i="13"/>
  <c r="M20" i="13"/>
  <c r="O47" i="13"/>
  <c r="O20" i="13"/>
  <c r="Q47" i="13"/>
  <c r="Q20" i="13"/>
  <c r="S47" i="13"/>
  <c r="S20" i="13"/>
  <c r="E2" i="2"/>
  <c r="G2" i="2"/>
  <c r="I2" i="2"/>
  <c r="K2" i="2"/>
  <c r="M2" i="2"/>
  <c r="O2" i="2"/>
  <c r="Q2" i="2"/>
  <c r="S2" i="2"/>
  <c r="B3" i="2"/>
  <c r="E3" i="2"/>
  <c r="G3" i="2"/>
  <c r="E6" i="22"/>
  <c r="I3" i="2"/>
  <c r="K3" i="2"/>
  <c r="M3" i="2"/>
  <c r="O3" i="2"/>
  <c r="I6" i="22"/>
  <c r="Q3" i="2"/>
  <c r="S3" i="2"/>
  <c r="E5" i="2"/>
  <c r="F5" i="2"/>
  <c r="G5" i="2"/>
  <c r="E7" i="22"/>
  <c r="H5" i="2"/>
  <c r="I5" i="2"/>
  <c r="J5" i="2"/>
  <c r="K5" i="2"/>
  <c r="L5" i="2"/>
  <c r="M5" i="2"/>
  <c r="N5" i="2"/>
  <c r="O5" i="2"/>
  <c r="I7" i="22"/>
  <c r="Q5" i="2"/>
  <c r="R5" i="2"/>
  <c r="L7" i="22"/>
  <c r="S5" i="2"/>
  <c r="T5" i="2"/>
  <c r="N7" i="22"/>
  <c r="E6" i="2"/>
  <c r="F6" i="2"/>
  <c r="G6" i="2"/>
  <c r="H6" i="2"/>
  <c r="I6" i="2"/>
  <c r="J6" i="2"/>
  <c r="K6" i="2"/>
  <c r="M6" i="2"/>
  <c r="O6" i="2"/>
  <c r="Q6" i="2"/>
  <c r="S6" i="2"/>
  <c r="E7" i="2"/>
  <c r="F7" i="2"/>
  <c r="G7" i="2"/>
  <c r="H7" i="2"/>
  <c r="I7" i="2"/>
  <c r="J7" i="2"/>
  <c r="K7" i="2"/>
  <c r="L7" i="2"/>
  <c r="M7" i="2"/>
  <c r="O7" i="2"/>
  <c r="Q7" i="2"/>
  <c r="S7" i="2"/>
  <c r="T7" i="2"/>
  <c r="E8" i="2"/>
  <c r="F8" i="2"/>
  <c r="G8" i="2"/>
  <c r="H8" i="2"/>
  <c r="I8" i="2"/>
  <c r="J8" i="2"/>
  <c r="K8" i="2"/>
  <c r="L8" i="2"/>
  <c r="M8" i="2"/>
  <c r="O8" i="2"/>
  <c r="Q8" i="2"/>
  <c r="S8" i="2"/>
  <c r="E9" i="2"/>
  <c r="F9" i="2"/>
  <c r="G9" i="2"/>
  <c r="H9" i="2"/>
  <c r="I9" i="2"/>
  <c r="J9" i="2"/>
  <c r="K9" i="2"/>
  <c r="L9" i="2"/>
  <c r="M9" i="2"/>
  <c r="O9" i="2"/>
  <c r="Q9" i="2"/>
  <c r="S9" i="2"/>
  <c r="G10" i="2"/>
  <c r="O10" i="2"/>
  <c r="P10" i="2"/>
  <c r="M11" i="2"/>
  <c r="E12" i="2"/>
  <c r="F12" i="2"/>
  <c r="G12" i="2"/>
  <c r="H12" i="2"/>
  <c r="I12" i="2"/>
  <c r="J12" i="2"/>
  <c r="K12" i="2"/>
  <c r="L12" i="2"/>
  <c r="M12" i="2"/>
  <c r="O12" i="2"/>
  <c r="Q12" i="2"/>
  <c r="S12" i="2"/>
  <c r="E16" i="2"/>
  <c r="D18" i="22"/>
  <c r="D17" i="22" s="1"/>
  <c r="F16" i="2"/>
  <c r="G16" i="2"/>
  <c r="H16" i="2"/>
  <c r="I16" i="2"/>
  <c r="K16" i="2"/>
  <c r="L16" i="2"/>
  <c r="M16" i="2"/>
  <c r="O16" i="2"/>
  <c r="Q16" i="2"/>
  <c r="S16" i="2"/>
  <c r="E17" i="2"/>
  <c r="F17" i="2"/>
  <c r="G17" i="2"/>
  <c r="H17" i="2"/>
  <c r="I17" i="2"/>
  <c r="K17" i="2"/>
  <c r="L17" i="2"/>
  <c r="M17" i="2"/>
  <c r="N17" i="2"/>
  <c r="O17" i="2"/>
  <c r="Q17" i="2"/>
  <c r="R17" i="2"/>
  <c r="S17" i="2"/>
  <c r="T17" i="2"/>
  <c r="M20" i="2"/>
  <c r="K21" i="2"/>
  <c r="L21" i="2"/>
  <c r="S21" i="2"/>
  <c r="E22" i="2"/>
  <c r="F22" i="2"/>
  <c r="G22" i="2"/>
  <c r="H22" i="2"/>
  <c r="I22" i="2"/>
  <c r="K22" i="2"/>
  <c r="L22" i="2"/>
  <c r="M22" i="2"/>
  <c r="O22" i="2"/>
  <c r="Q22" i="2"/>
  <c r="S22" i="2"/>
  <c r="T22" i="2"/>
  <c r="E25" i="2"/>
  <c r="F25" i="2"/>
  <c r="G25" i="2"/>
  <c r="H25" i="2"/>
  <c r="I25" i="2"/>
  <c r="K25" i="2"/>
  <c r="L25" i="2"/>
  <c r="M25" i="2"/>
  <c r="O25" i="2"/>
  <c r="Q25" i="2"/>
  <c r="S25" i="2"/>
  <c r="E26" i="2"/>
  <c r="F26" i="2"/>
  <c r="G26" i="2"/>
  <c r="H26" i="2"/>
  <c r="I26" i="2"/>
  <c r="J26" i="2"/>
  <c r="K26" i="2"/>
  <c r="L26" i="2"/>
  <c r="M26" i="2"/>
  <c r="O26" i="2"/>
  <c r="Q26" i="2"/>
  <c r="S26" i="2"/>
  <c r="T26" i="2"/>
  <c r="E27" i="2"/>
  <c r="D14" i="22"/>
  <c r="G27" i="2"/>
  <c r="E14" i="22"/>
  <c r="I27" i="2"/>
  <c r="F14" i="22"/>
  <c r="K27" i="2"/>
  <c r="L27" i="2"/>
  <c r="M27" i="2"/>
  <c r="H14" i="22"/>
  <c r="O27" i="2"/>
  <c r="I14" i="22"/>
  <c r="Q27" i="2"/>
  <c r="S27" i="2"/>
  <c r="T27" i="2"/>
  <c r="N14" i="22"/>
  <c r="E28" i="2"/>
  <c r="F28" i="2"/>
  <c r="G28" i="2"/>
  <c r="H28" i="2"/>
  <c r="I28" i="2"/>
  <c r="J28" i="2"/>
  <c r="K28" i="2"/>
  <c r="L28" i="2"/>
  <c r="M28" i="2"/>
  <c r="O28" i="2"/>
  <c r="Q28" i="2"/>
  <c r="S28" i="2"/>
  <c r="T28" i="2"/>
  <c r="E29" i="2"/>
  <c r="F29" i="2"/>
  <c r="G29" i="2"/>
  <c r="H29" i="2"/>
  <c r="I29" i="2"/>
  <c r="J29" i="2"/>
  <c r="K29" i="2"/>
  <c r="L29" i="2"/>
  <c r="M29" i="2"/>
  <c r="O29" i="2"/>
  <c r="Q29" i="2"/>
  <c r="S29" i="2"/>
  <c r="T29" i="2"/>
  <c r="E30" i="2"/>
  <c r="G30" i="2"/>
  <c r="I30" i="2"/>
  <c r="K30" i="2"/>
  <c r="L30" i="2"/>
  <c r="M30" i="2"/>
  <c r="H15" i="22"/>
  <c r="O30" i="2"/>
  <c r="Q30" i="2"/>
  <c r="S30" i="2"/>
  <c r="T30" i="2"/>
  <c r="N15" i="22"/>
  <c r="E32" i="2"/>
  <c r="F32" i="2"/>
  <c r="G32" i="2"/>
  <c r="H32" i="2"/>
  <c r="I32" i="2"/>
  <c r="K32" i="2"/>
  <c r="L32" i="2"/>
  <c r="M32" i="2"/>
  <c r="O32" i="2"/>
  <c r="Q32" i="2"/>
  <c r="S32" i="2"/>
  <c r="T32" i="2"/>
  <c r="E33" i="2"/>
  <c r="F33" i="2"/>
  <c r="G33" i="2"/>
  <c r="H33" i="2"/>
  <c r="I33" i="2"/>
  <c r="K33" i="2"/>
  <c r="L33" i="2"/>
  <c r="M33" i="2"/>
  <c r="N33" i="2"/>
  <c r="O33" i="2"/>
  <c r="P33" i="2"/>
  <c r="Q33" i="2"/>
  <c r="R33" i="2"/>
  <c r="S33" i="2"/>
  <c r="T33" i="2"/>
  <c r="E35" i="2"/>
  <c r="F35" i="2"/>
  <c r="G35" i="2"/>
  <c r="H35" i="2"/>
  <c r="I35" i="2"/>
  <c r="K35" i="2"/>
  <c r="L35" i="2"/>
  <c r="M35" i="2"/>
  <c r="O35" i="2"/>
  <c r="Q35" i="2"/>
  <c r="S35" i="2"/>
  <c r="E38" i="2"/>
  <c r="D25" i="22"/>
  <c r="G38" i="2"/>
  <c r="E25" i="22"/>
  <c r="I38" i="2"/>
  <c r="F25" i="22"/>
  <c r="K38" i="2"/>
  <c r="G25" i="22"/>
  <c r="M38" i="2"/>
  <c r="H25" i="22"/>
  <c r="O38" i="2"/>
  <c r="I25" i="22"/>
  <c r="Q38" i="2"/>
  <c r="K25" i="22"/>
  <c r="S38" i="2"/>
  <c r="C11" i="31"/>
  <c r="C22" i="31"/>
  <c r="E11" i="31"/>
  <c r="E22" i="31"/>
  <c r="C20" i="31"/>
  <c r="E20" i="31"/>
  <c r="D3" i="22"/>
  <c r="D2" i="23" s="1"/>
  <c r="D6" i="22"/>
  <c r="F6" i="22"/>
  <c r="G6" i="22"/>
  <c r="H6" i="22"/>
  <c r="J6" i="22"/>
  <c r="K6" i="22"/>
  <c r="L6" i="22"/>
  <c r="M6" i="22"/>
  <c r="D7" i="22"/>
  <c r="F7" i="22"/>
  <c r="G7" i="22"/>
  <c r="K7" i="22"/>
  <c r="M7" i="22"/>
  <c r="G8" i="22"/>
  <c r="H8" i="22"/>
  <c r="I8" i="22"/>
  <c r="J8" i="22"/>
  <c r="K8" i="22"/>
  <c r="L8" i="22"/>
  <c r="M8" i="22"/>
  <c r="G9" i="22"/>
  <c r="H9" i="22"/>
  <c r="I9" i="22"/>
  <c r="J9" i="22"/>
  <c r="K9" i="22"/>
  <c r="L9" i="22"/>
  <c r="M9" i="22"/>
  <c r="D15" i="22"/>
  <c r="D16" i="22" s="1"/>
  <c r="E15" i="22"/>
  <c r="F15" i="22"/>
  <c r="I15" i="22"/>
  <c r="K15" i="22"/>
  <c r="E18" i="22"/>
  <c r="G18" i="22"/>
  <c r="G17" i="22" s="1"/>
  <c r="J25" i="22"/>
  <c r="L25" i="22"/>
  <c r="M25" i="22"/>
  <c r="G31" i="22"/>
  <c r="H31" i="22"/>
  <c r="I31" i="22"/>
  <c r="K31" i="22"/>
  <c r="M31" i="22"/>
  <c r="V8" i="10"/>
  <c r="W8" i="10"/>
  <c r="X8" i="10"/>
  <c r="Z8" i="10"/>
  <c r="AA8" i="10"/>
  <c r="T11" i="10"/>
  <c r="V11" i="10"/>
  <c r="V15" i="10"/>
  <c r="W15" i="10"/>
  <c r="Y15" i="10"/>
  <c r="Z15" i="10"/>
  <c r="AB15" i="10"/>
  <c r="AC15" i="10"/>
  <c r="V17" i="10"/>
  <c r="T15" i="10"/>
  <c r="X17" i="10"/>
  <c r="Z17" i="10"/>
  <c r="V21" i="10"/>
  <c r="AA21" i="10"/>
  <c r="X21" i="10"/>
  <c r="X29" i="10"/>
  <c r="X41" i="10"/>
  <c r="X44" i="10"/>
  <c r="V60" i="10"/>
  <c r="V68" i="10"/>
  <c r="T35" i="2"/>
  <c r="P17" i="2"/>
  <c r="T16" i="2"/>
  <c r="T9" i="2"/>
  <c r="N18" i="22"/>
  <c r="T12" i="2"/>
  <c r="Q18" i="22"/>
  <c r="Q17" i="22" s="1"/>
  <c r="T8" i="2"/>
  <c r="F18" i="22"/>
  <c r="F17" i="22" s="1"/>
  <c r="F40" i="20" s="1"/>
  <c r="V9" i="2"/>
  <c r="T25" i="2"/>
  <c r="Y23" i="2"/>
  <c r="S12" i="22"/>
  <c r="R25" i="2"/>
  <c r="X7" i="2"/>
  <c r="V10" i="2"/>
  <c r="V22" i="2"/>
  <c r="R28" i="2"/>
  <c r="V8" i="2"/>
  <c r="Z10" i="2"/>
  <c r="V20" i="2"/>
  <c r="Z22" i="2"/>
  <c r="V29" i="2"/>
  <c r="R22" i="2"/>
  <c r="R7" i="2"/>
  <c r="V11" i="2"/>
  <c r="R32" i="2"/>
  <c r="X11" i="2"/>
  <c r="V16" i="2"/>
  <c r="V13" i="2"/>
  <c r="R27" i="2"/>
  <c r="L14" i="22"/>
  <c r="R26" i="2"/>
  <c r="K18" i="22"/>
  <c r="K17" i="22" s="1"/>
  <c r="H40" i="20" s="1"/>
  <c r="R35" i="2"/>
  <c r="V12" i="2"/>
  <c r="X21" i="2"/>
  <c r="R30" i="2"/>
  <c r="L15" i="22"/>
  <c r="R29" i="2"/>
  <c r="R12" i="2"/>
  <c r="V7" i="2"/>
  <c r="X26" i="2"/>
  <c r="P28" i="2"/>
  <c r="X8" i="2"/>
  <c r="Z13" i="2"/>
  <c r="X20" i="2"/>
  <c r="Z26" i="2"/>
  <c r="X29" i="2"/>
  <c r="V32" i="2"/>
  <c r="Z8" i="2"/>
  <c r="Z20" i="2"/>
  <c r="X32" i="2"/>
  <c r="I18" i="22"/>
  <c r="I17" i="22" s="1"/>
  <c r="G15" i="22"/>
  <c r="T21" i="2"/>
  <c r="W14" i="2"/>
  <c r="Q10" i="22"/>
  <c r="O18" i="22"/>
  <c r="X16" i="2"/>
  <c r="V21" i="2"/>
  <c r="Z32" i="2"/>
  <c r="X35" i="2"/>
  <c r="X13" i="2"/>
  <c r="Z16" i="2"/>
  <c r="S18" i="22"/>
  <c r="S17" i="22" s="1"/>
  <c r="X12" i="2"/>
  <c r="V17" i="2"/>
  <c r="P18" i="22"/>
  <c r="Z21" i="2"/>
  <c r="X25" i="2"/>
  <c r="V28" i="2"/>
  <c r="Z30" i="2"/>
  <c r="X33" i="2"/>
  <c r="X5" i="2"/>
  <c r="R7" i="22"/>
  <c r="Z12" i="2"/>
  <c r="X17" i="2"/>
  <c r="Z25" i="2"/>
  <c r="X28" i="2"/>
  <c r="Z33" i="2"/>
  <c r="M14" i="22"/>
  <c r="L6" i="2"/>
  <c r="Z7" i="2"/>
  <c r="Q23" i="22"/>
  <c r="X22" i="2"/>
  <c r="V26" i="2"/>
  <c r="Z28" i="2"/>
  <c r="Z17" i="2"/>
  <c r="H18" i="22"/>
  <c r="H17" i="22" s="1"/>
  <c r="N28" i="2"/>
  <c r="R16" i="2"/>
  <c r="U14" i="2"/>
  <c r="V30" i="2"/>
  <c r="P15" i="22"/>
  <c r="X10" i="2"/>
  <c r="S15" i="22"/>
  <c r="O23" i="22"/>
  <c r="O24" i="22" s="1"/>
  <c r="O26" i="22" s="1"/>
  <c r="Z35" i="2"/>
  <c r="N22" i="2"/>
  <c r="R9" i="2"/>
  <c r="N7" i="2"/>
  <c r="T6" i="2"/>
  <c r="V5" i="2"/>
  <c r="P7" i="22"/>
  <c r="X27" i="2"/>
  <c r="R14" i="22"/>
  <c r="X9" i="2"/>
  <c r="G14" i="22"/>
  <c r="Z9" i="2"/>
  <c r="N32" i="2"/>
  <c r="N16" i="2"/>
  <c r="R6" i="2"/>
  <c r="O7" i="22"/>
  <c r="N27" i="2"/>
  <c r="N26" i="2"/>
  <c r="N20" i="2"/>
  <c r="N9" i="2"/>
  <c r="V35" i="2"/>
  <c r="V27" i="2"/>
  <c r="P14" i="22"/>
  <c r="N35" i="2"/>
  <c r="R8" i="2"/>
  <c r="N6" i="2"/>
  <c r="X6" i="2"/>
  <c r="S23" i="22"/>
  <c r="H7" i="22"/>
  <c r="N30" i="2"/>
  <c r="N29" i="2"/>
  <c r="N12" i="2"/>
  <c r="N11" i="2"/>
  <c r="V33" i="2"/>
  <c r="V25" i="2"/>
  <c r="Z5" i="2"/>
  <c r="Z29" i="2"/>
  <c r="Z11" i="2"/>
  <c r="K14" i="22"/>
  <c r="Z27" i="2"/>
  <c r="M18" i="22"/>
  <c r="N25" i="2"/>
  <c r="N8" i="2"/>
  <c r="V6" i="2"/>
  <c r="X30" i="2"/>
  <c r="R15" i="22"/>
  <c r="W15" i="2"/>
  <c r="Y14" i="2"/>
  <c r="W15" i="13"/>
  <c r="U13" i="13"/>
  <c r="Y14" i="13"/>
  <c r="P27" i="2"/>
  <c r="J14" i="22"/>
  <c r="P26" i="2"/>
  <c r="P30" i="2"/>
  <c r="J15" i="22"/>
  <c r="J16" i="22" s="1"/>
  <c r="P29" i="2"/>
  <c r="P7" i="2"/>
  <c r="O14" i="12"/>
  <c r="Q14" i="12"/>
  <c r="S14" i="12"/>
  <c r="T21" i="10"/>
  <c r="W60" i="10"/>
  <c r="V62" i="10"/>
  <c r="W30" i="10"/>
  <c r="W33" i="10"/>
  <c r="Z33" i="10"/>
  <c r="W62" i="10"/>
  <c r="X60" i="10"/>
  <c r="V32" i="10"/>
  <c r="V29" i="10"/>
  <c r="E13" i="13"/>
  <c r="F11" i="13"/>
  <c r="F10" i="2"/>
  <c r="E10" i="2"/>
  <c r="P5" i="2"/>
  <c r="J7" i="22"/>
  <c r="G20" i="2"/>
  <c r="E23" i="22"/>
  <c r="E24" i="22" s="1"/>
  <c r="E26" i="22" s="1"/>
  <c r="G13" i="2"/>
  <c r="G14" i="13"/>
  <c r="E13" i="12"/>
  <c r="F11" i="12"/>
  <c r="K11" i="2"/>
  <c r="L11" i="2"/>
  <c r="K14" i="12"/>
  <c r="L13" i="12"/>
  <c r="M15" i="22"/>
  <c r="P22" i="2"/>
  <c r="R20" i="13"/>
  <c r="Q20" i="2"/>
  <c r="R20" i="2"/>
  <c r="R22" i="13"/>
  <c r="R11" i="13"/>
  <c r="Q10" i="2"/>
  <c r="Q13" i="13"/>
  <c r="H13" i="13"/>
  <c r="H13" i="2"/>
  <c r="F20" i="12"/>
  <c r="Q21" i="2"/>
  <c r="R21" i="2"/>
  <c r="L20" i="12"/>
  <c r="S13" i="13"/>
  <c r="T11" i="13"/>
  <c r="S10" i="2"/>
  <c r="M21" i="2"/>
  <c r="N21" i="2"/>
  <c r="H20" i="12"/>
  <c r="P25" i="2"/>
  <c r="P9" i="2"/>
  <c r="O20" i="2"/>
  <c r="P20" i="2"/>
  <c r="P22" i="13"/>
  <c r="O23" i="13"/>
  <c r="P20" i="13"/>
  <c r="P11" i="13"/>
  <c r="M13" i="12"/>
  <c r="N11" i="12"/>
  <c r="S11" i="2"/>
  <c r="T11" i="2"/>
  <c r="P32" i="2"/>
  <c r="P16" i="2"/>
  <c r="P6" i="2"/>
  <c r="N22" i="13"/>
  <c r="N20" i="13"/>
  <c r="M13" i="13"/>
  <c r="N11" i="13"/>
  <c r="M10" i="2"/>
  <c r="H20" i="13"/>
  <c r="H20" i="2"/>
  <c r="H11" i="13"/>
  <c r="H10" i="2"/>
  <c r="L11" i="12"/>
  <c r="Q11" i="2"/>
  <c r="R11" i="2"/>
  <c r="F20" i="13"/>
  <c r="F20" i="2"/>
  <c r="O21" i="2"/>
  <c r="P21" i="2"/>
  <c r="J20" i="12"/>
  <c r="P12" i="2"/>
  <c r="L20" i="13"/>
  <c r="K20" i="2"/>
  <c r="L20" i="2"/>
  <c r="K13" i="13"/>
  <c r="L11" i="13"/>
  <c r="K10" i="2"/>
  <c r="P15" i="13"/>
  <c r="O11" i="2"/>
  <c r="I13" i="12"/>
  <c r="J11" i="12"/>
  <c r="T20" i="13"/>
  <c r="S20" i="2"/>
  <c r="T20" i="2"/>
  <c r="P35" i="2"/>
  <c r="E20" i="2"/>
  <c r="P8" i="2"/>
  <c r="J20" i="13"/>
  <c r="J20" i="2"/>
  <c r="I20" i="2"/>
  <c r="J11" i="13"/>
  <c r="J10" i="2"/>
  <c r="I10" i="2"/>
  <c r="I13" i="13"/>
  <c r="N20" i="12"/>
  <c r="G13" i="12"/>
  <c r="H11" i="12"/>
  <c r="X14" i="2"/>
  <c r="R10" i="22"/>
  <c r="F23" i="22"/>
  <c r="R23" i="22"/>
  <c r="R22" i="12"/>
  <c r="P22" i="12"/>
  <c r="U23" i="2"/>
  <c r="D23" i="22"/>
  <c r="R18" i="22"/>
  <c r="P23" i="22"/>
  <c r="L18" i="22"/>
  <c r="V14" i="2"/>
  <c r="P10" i="22"/>
  <c r="O10" i="22"/>
  <c r="U15" i="2"/>
  <c r="Z14" i="2"/>
  <c r="S10" i="22"/>
  <c r="Q11" i="22"/>
  <c r="X15" i="2"/>
  <c r="R11" i="22"/>
  <c r="Y15" i="2"/>
  <c r="Y15" i="13"/>
  <c r="U14" i="13"/>
  <c r="W23" i="13"/>
  <c r="X23" i="13"/>
  <c r="J18" i="22"/>
  <c r="Q15" i="12"/>
  <c r="S15" i="12"/>
  <c r="O15" i="12"/>
  <c r="L14" i="12"/>
  <c r="K15" i="12"/>
  <c r="I23" i="2"/>
  <c r="F12" i="22"/>
  <c r="F13" i="12"/>
  <c r="E14" i="12"/>
  <c r="K13" i="2"/>
  <c r="G14" i="2"/>
  <c r="E10" i="22"/>
  <c r="G15" i="13"/>
  <c r="H14" i="13"/>
  <c r="H14" i="2"/>
  <c r="E14" i="13"/>
  <c r="F13" i="13"/>
  <c r="F13" i="2"/>
  <c r="E13" i="2"/>
  <c r="E23" i="2"/>
  <c r="D12" i="22"/>
  <c r="F22" i="13"/>
  <c r="F23" i="2"/>
  <c r="F22" i="12"/>
  <c r="K23" i="2"/>
  <c r="L23" i="2"/>
  <c r="P11" i="2"/>
  <c r="J23" i="22"/>
  <c r="I23" i="22"/>
  <c r="O30" i="13"/>
  <c r="O33" i="13"/>
  <c r="P23" i="13"/>
  <c r="T10" i="2"/>
  <c r="N23" i="22"/>
  <c r="M23" i="22"/>
  <c r="V64" i="10"/>
  <c r="T59" i="10"/>
  <c r="X68" i="10"/>
  <c r="T67" i="10"/>
  <c r="M14" i="13"/>
  <c r="N13" i="13"/>
  <c r="L22" i="12"/>
  <c r="R13" i="13"/>
  <c r="Q14" i="13"/>
  <c r="H22" i="13"/>
  <c r="H23" i="2"/>
  <c r="T51" i="10"/>
  <c r="T53" i="10"/>
  <c r="Y62" i="10"/>
  <c r="Z29" i="10"/>
  <c r="X32" i="10"/>
  <c r="Z32" i="10"/>
  <c r="T27" i="10"/>
  <c r="X64" i="10"/>
  <c r="Z60" i="10"/>
  <c r="K14" i="13"/>
  <c r="L13" i="13"/>
  <c r="N13" i="12"/>
  <c r="M14" i="12"/>
  <c r="S13" i="2"/>
  <c r="M23" i="2"/>
  <c r="N23" i="2"/>
  <c r="H22" i="12"/>
  <c r="H13" i="12"/>
  <c r="G14" i="12"/>
  <c r="M13" i="2"/>
  <c r="O13" i="2"/>
  <c r="J13" i="12"/>
  <c r="I14" i="12"/>
  <c r="N22" i="12"/>
  <c r="S23" i="2"/>
  <c r="T23" i="2"/>
  <c r="N12" i="22"/>
  <c r="J13" i="13"/>
  <c r="J13" i="2"/>
  <c r="I13" i="2"/>
  <c r="I14" i="13"/>
  <c r="L10" i="2"/>
  <c r="G23" i="22"/>
  <c r="G24" i="22" s="1"/>
  <c r="G26" i="22" s="1"/>
  <c r="O23" i="2"/>
  <c r="P23" i="2"/>
  <c r="J12" i="22"/>
  <c r="J22" i="12"/>
  <c r="N10" i="2"/>
  <c r="H23" i="22"/>
  <c r="S14" i="13"/>
  <c r="T13" i="13"/>
  <c r="R10" i="2"/>
  <c r="L23" i="22"/>
  <c r="K23" i="22"/>
  <c r="Q13" i="2"/>
  <c r="O12" i="22"/>
  <c r="V23" i="2"/>
  <c r="P12" i="22"/>
  <c r="S11" i="22"/>
  <c r="Z15" i="2"/>
  <c r="V15" i="2"/>
  <c r="P11" i="22"/>
  <c r="O11" i="22"/>
  <c r="U24" i="2"/>
  <c r="O13" i="22"/>
  <c r="O16" i="22" s="1"/>
  <c r="W30" i="13"/>
  <c r="W33" i="13"/>
  <c r="U15" i="13"/>
  <c r="Y23" i="13"/>
  <c r="Z23" i="13"/>
  <c r="O23" i="12"/>
  <c r="P23" i="12"/>
  <c r="S23" i="12"/>
  <c r="T23" i="12"/>
  <c r="Q23" i="12"/>
  <c r="R23" i="12"/>
  <c r="Z41" i="10"/>
  <c r="T42" i="10"/>
  <c r="X42" i="10"/>
  <c r="Z44" i="10"/>
  <c r="T45" i="10"/>
  <c r="X45" i="10"/>
  <c r="F14" i="12"/>
  <c r="E15" i="12"/>
  <c r="J14" i="13"/>
  <c r="J14" i="2"/>
  <c r="I14" i="2"/>
  <c r="F10" i="22"/>
  <c r="I15" i="13"/>
  <c r="K15" i="13"/>
  <c r="L14" i="13"/>
  <c r="H12" i="22"/>
  <c r="H14" i="12"/>
  <c r="G15" i="12"/>
  <c r="K14" i="2"/>
  <c r="L13" i="2"/>
  <c r="I15" i="12"/>
  <c r="J14" i="12"/>
  <c r="S14" i="2"/>
  <c r="T13" i="2"/>
  <c r="E15" i="13"/>
  <c r="F14" i="13"/>
  <c r="F14" i="2"/>
  <c r="E14" i="2"/>
  <c r="D10" i="22"/>
  <c r="S15" i="13"/>
  <c r="T14" i="13"/>
  <c r="R14" i="13"/>
  <c r="Q15" i="13"/>
  <c r="I12" i="22"/>
  <c r="N14" i="12"/>
  <c r="M15" i="12"/>
  <c r="L15" i="12"/>
  <c r="K23" i="12"/>
  <c r="N13" i="2"/>
  <c r="M14" i="2"/>
  <c r="M12" i="22"/>
  <c r="Q14" i="2"/>
  <c r="R13" i="2"/>
  <c r="P13" i="2"/>
  <c r="O14" i="2"/>
  <c r="M15" i="13"/>
  <c r="N14" i="13"/>
  <c r="G15" i="2"/>
  <c r="E11" i="22"/>
  <c r="G23" i="13"/>
  <c r="G24" i="2"/>
  <c r="E13" i="22"/>
  <c r="E16" i="22" s="1"/>
  <c r="H15" i="13"/>
  <c r="H15" i="2"/>
  <c r="Y30" i="13"/>
  <c r="Z30" i="13"/>
  <c r="U23" i="13"/>
  <c r="U30" i="13"/>
  <c r="Q30" i="12"/>
  <c r="Q33" i="12"/>
  <c r="O30" i="12"/>
  <c r="S30" i="12"/>
  <c r="T30" i="12"/>
  <c r="R15" i="13"/>
  <c r="Q23" i="13"/>
  <c r="Q30" i="13"/>
  <c r="L23" i="12"/>
  <c r="K30" i="12"/>
  <c r="S15" i="2"/>
  <c r="T14" i="2"/>
  <c r="N10" i="22"/>
  <c r="M10" i="22"/>
  <c r="E23" i="12"/>
  <c r="F15" i="12"/>
  <c r="S23" i="13"/>
  <c r="T15" i="13"/>
  <c r="G30" i="13"/>
  <c r="G31" i="2"/>
  <c r="H23" i="13"/>
  <c r="H24" i="2"/>
  <c r="M23" i="12"/>
  <c r="N23" i="12"/>
  <c r="N15" i="12"/>
  <c r="J15" i="12"/>
  <c r="I23" i="12"/>
  <c r="I30" i="12"/>
  <c r="N14" i="2"/>
  <c r="M15" i="2"/>
  <c r="H10" i="22"/>
  <c r="M23" i="13"/>
  <c r="N15" i="13"/>
  <c r="Q15" i="2"/>
  <c r="R14" i="2"/>
  <c r="L10" i="22"/>
  <c r="K10" i="22"/>
  <c r="E23" i="13"/>
  <c r="F15" i="13"/>
  <c r="F15" i="2"/>
  <c r="E15" i="2"/>
  <c r="D11" i="22"/>
  <c r="K15" i="2"/>
  <c r="L14" i="2"/>
  <c r="G10" i="22"/>
  <c r="K23" i="13"/>
  <c r="L23" i="13"/>
  <c r="L15" i="13"/>
  <c r="P14" i="2"/>
  <c r="J10" i="22"/>
  <c r="I10" i="22"/>
  <c r="O15" i="2"/>
  <c r="G23" i="12"/>
  <c r="H23" i="12"/>
  <c r="H15" i="12"/>
  <c r="J15" i="13"/>
  <c r="J15" i="2"/>
  <c r="I15" i="2"/>
  <c r="F11" i="22"/>
  <c r="I23" i="13"/>
  <c r="J23" i="13"/>
  <c r="J24" i="2"/>
  <c r="R30" i="12"/>
  <c r="P30" i="12"/>
  <c r="S33" i="12"/>
  <c r="O33" i="12"/>
  <c r="G30" i="12"/>
  <c r="N15" i="2"/>
  <c r="H11" i="22"/>
  <c r="E24" i="2"/>
  <c r="D13" i="22"/>
  <c r="E30" i="13"/>
  <c r="F23" i="13"/>
  <c r="F24" i="2"/>
  <c r="T15" i="2"/>
  <c r="N11" i="22"/>
  <c r="S24" i="2"/>
  <c r="T24" i="2"/>
  <c r="N13" i="22"/>
  <c r="N16" i="22" s="1"/>
  <c r="M11" i="22"/>
  <c r="P15" i="2"/>
  <c r="J11" i="22"/>
  <c r="O24" i="2"/>
  <c r="I11" i="22"/>
  <c r="I24" i="2"/>
  <c r="F13" i="22"/>
  <c r="F16" i="22" s="1"/>
  <c r="I30" i="13"/>
  <c r="J30" i="13"/>
  <c r="J31" i="2"/>
  <c r="J23" i="12"/>
  <c r="S30" i="13"/>
  <c r="T23" i="13"/>
  <c r="L30" i="12"/>
  <c r="K33" i="12"/>
  <c r="K35" i="12"/>
  <c r="M30" i="13"/>
  <c r="M33" i="13"/>
  <c r="N23" i="13"/>
  <c r="K30" i="13"/>
  <c r="L30" i="13"/>
  <c r="R15" i="2"/>
  <c r="L11" i="22"/>
  <c r="K11" i="22"/>
  <c r="F23" i="12"/>
  <c r="E30" i="12"/>
  <c r="R23" i="13"/>
  <c r="L15" i="2"/>
  <c r="G11" i="22"/>
  <c r="G33" i="13"/>
  <c r="G35" i="13"/>
  <c r="H30" i="13"/>
  <c r="H31" i="2"/>
  <c r="T33" i="12"/>
  <c r="P33" i="12"/>
  <c r="O35" i="12"/>
  <c r="P35" i="12"/>
  <c r="S35" i="12"/>
  <c r="G33" i="12"/>
  <c r="G35" i="12"/>
  <c r="S33" i="13"/>
  <c r="T33" i="13"/>
  <c r="T30" i="13"/>
  <c r="I31" i="2"/>
  <c r="I33" i="13"/>
  <c r="J33" i="13"/>
  <c r="J34" i="2"/>
  <c r="L33" i="12"/>
  <c r="P24" i="2"/>
  <c r="J13" i="22"/>
  <c r="I13" i="22"/>
  <c r="I24" i="22" s="1"/>
  <c r="I26" i="22" s="1"/>
  <c r="K33" i="13"/>
  <c r="L33" i="13"/>
  <c r="E31" i="2"/>
  <c r="E33" i="13"/>
  <c r="E35" i="13"/>
  <c r="F30" i="13"/>
  <c r="F31" i="2"/>
  <c r="T35" i="12"/>
  <c r="H33" i="12"/>
  <c r="F33" i="13"/>
  <c r="F34" i="2"/>
  <c r="E34" i="2"/>
  <c r="I35" i="13"/>
  <c r="J35" i="13"/>
  <c r="J36" i="2"/>
  <c r="I34" i="2"/>
  <c r="S35" i="13"/>
  <c r="T35" i="13"/>
  <c r="I36" i="2"/>
  <c r="G36" i="2"/>
  <c r="H35" i="13"/>
  <c r="H36" i="2"/>
  <c r="U31" i="2"/>
  <c r="V31" i="2"/>
  <c r="V30" i="13"/>
  <c r="U33" i="13"/>
  <c r="F24" i="22"/>
  <c r="F38" i="20" s="1"/>
  <c r="M35" i="13"/>
  <c r="N35" i="13"/>
  <c r="N33" i="13"/>
  <c r="R23" i="2"/>
  <c r="L12" i="22"/>
  <c r="K12" i="22"/>
  <c r="Q24" i="2"/>
  <c r="R30" i="13"/>
  <c r="Q33" i="13"/>
  <c r="Q31" i="2"/>
  <c r="R31" i="2"/>
  <c r="P33" i="13"/>
  <c r="O35" i="13"/>
  <c r="P35" i="13"/>
  <c r="X33" i="13"/>
  <c r="W35" i="13"/>
  <c r="X35" i="13"/>
  <c r="W24" i="2"/>
  <c r="Q12" i="22"/>
  <c r="X23" i="2"/>
  <c r="R12" i="22"/>
  <c r="K35" i="13"/>
  <c r="L35" i="13"/>
  <c r="M24" i="2"/>
  <c r="Y33" i="13"/>
  <c r="W31" i="2"/>
  <c r="X31" i="2"/>
  <c r="V24" i="2"/>
  <c r="P13" i="22"/>
  <c r="P16" i="22" s="1"/>
  <c r="Y24" i="2"/>
  <c r="X30" i="13"/>
  <c r="X22" i="13"/>
  <c r="H33" i="13"/>
  <c r="H34" i="2"/>
  <c r="K24" i="2"/>
  <c r="M31" i="2"/>
  <c r="N31" i="2"/>
  <c r="Y31" i="2"/>
  <c r="Z31" i="2"/>
  <c r="G34" i="2"/>
  <c r="N30" i="13"/>
  <c r="M13" i="22"/>
  <c r="M16" i="22" s="1"/>
  <c r="M24" i="22"/>
  <c r="M26" i="22"/>
  <c r="U34" i="2"/>
  <c r="V34" i="2"/>
  <c r="P30" i="13"/>
  <c r="K31" i="2"/>
  <c r="L31" i="2"/>
  <c r="F35" i="13"/>
  <c r="F36" i="2"/>
  <c r="E36" i="2"/>
  <c r="J30" i="12"/>
  <c r="I33" i="12"/>
  <c r="O31" i="2"/>
  <c r="P31" i="2"/>
  <c r="R33" i="12"/>
  <c r="Q35" i="12"/>
  <c r="W34" i="2"/>
  <c r="X34" i="2"/>
  <c r="H35" i="12"/>
  <c r="L35" i="12"/>
  <c r="Z23" i="2"/>
  <c r="M34" i="2"/>
  <c r="N34" i="2"/>
  <c r="H30" i="12"/>
  <c r="M30" i="12"/>
  <c r="E33" i="12"/>
  <c r="F30" i="12"/>
  <c r="G12" i="22"/>
  <c r="X24" i="2"/>
  <c r="R13" i="22"/>
  <c r="Q13" i="22"/>
  <c r="Q16" i="22" s="1"/>
  <c r="M36" i="2"/>
  <c r="N36" i="2"/>
  <c r="S13" i="22"/>
  <c r="S24" i="22" s="1"/>
  <c r="S26" i="22" s="1"/>
  <c r="Z24" i="2"/>
  <c r="Q34" i="2"/>
  <c r="R34" i="2"/>
  <c r="R33" i="13"/>
  <c r="Q35" i="13"/>
  <c r="V33" i="13"/>
  <c r="U35" i="13"/>
  <c r="L24" i="2"/>
  <c r="G13" i="22"/>
  <c r="G16" i="22" s="1"/>
  <c r="Y34" i="2"/>
  <c r="Z34" i="2"/>
  <c r="Z33" i="13"/>
  <c r="Y35" i="13"/>
  <c r="N24" i="2"/>
  <c r="H13" i="22"/>
  <c r="H16" i="22" s="1"/>
  <c r="R24" i="2"/>
  <c r="L13" i="22"/>
  <c r="L16" i="22" s="1"/>
  <c r="K13" i="22"/>
  <c r="W36" i="2"/>
  <c r="X36" i="2"/>
  <c r="R35" i="12"/>
  <c r="N30" i="12"/>
  <c r="M33" i="12"/>
  <c r="S31" i="2"/>
  <c r="T31" i="2"/>
  <c r="I35" i="12"/>
  <c r="O34" i="2"/>
  <c r="P34" i="2"/>
  <c r="J33" i="12"/>
  <c r="F33" i="12"/>
  <c r="E35" i="12"/>
  <c r="K34" i="2"/>
  <c r="L34" i="2"/>
  <c r="V35" i="13"/>
  <c r="U36" i="2"/>
  <c r="V36" i="2"/>
  <c r="R35" i="13"/>
  <c r="Q36" i="2"/>
  <c r="R36" i="2"/>
  <c r="K24" i="22"/>
  <c r="K26" i="22" s="1"/>
  <c r="Y36" i="2"/>
  <c r="Z36" i="2"/>
  <c r="Z35" i="13"/>
  <c r="S34" i="2"/>
  <c r="T34" i="2"/>
  <c r="N33" i="12"/>
  <c r="M35" i="12"/>
  <c r="J35" i="12"/>
  <c r="O36" i="2"/>
  <c r="P36" i="2"/>
  <c r="K36" i="2"/>
  <c r="L36" i="2"/>
  <c r="F35" i="12"/>
  <c r="H38" i="20"/>
  <c r="N35" i="12"/>
  <c r="S36" i="2"/>
  <c r="T36" i="2"/>
  <c r="F26" i="22" l="1"/>
  <c r="F39" i="20" s="1"/>
  <c r="H24" i="22"/>
  <c r="H26" i="22" s="1"/>
  <c r="D24" i="22"/>
  <c r="D26" i="22" s="1"/>
  <c r="Q24" i="22"/>
  <c r="Q26" i="22" s="1"/>
  <c r="I16" i="22"/>
  <c r="S16" i="22"/>
  <c r="H39" i="20" l="1"/>
</calcChain>
</file>

<file path=xl/comments1.xml><?xml version="1.0" encoding="utf-8"?>
<comments xmlns="http://schemas.openxmlformats.org/spreadsheetml/2006/main">
  <authors>
    <author>作成者</author>
  </authors>
  <commentList>
    <comment ref="N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0～4を入力してください。
</t>
        </r>
      </text>
    </comment>
  </commentList>
</comments>
</file>

<file path=xl/sharedStrings.xml><?xml version="1.0" encoding="utf-8"?>
<sst xmlns="http://schemas.openxmlformats.org/spreadsheetml/2006/main" count="899" uniqueCount="530">
  <si>
    <t>リース料</t>
    <rPh sb="3" eb="4">
      <t>リョウ</t>
    </rPh>
    <phoneticPr fontId="3"/>
  </si>
  <si>
    <t>①売上高</t>
    <rPh sb="1" eb="4">
      <t>ウリアゲダカ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</si>
  <si>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</si>
  <si>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</si>
  <si>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</si>
  <si>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</si>
  <si>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</si>
  <si>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2年前</t>
    <rPh sb="1" eb="3">
      <t>ネンマエ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</si>
  <si>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</si>
  <si>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</si>
  <si>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</si>
  <si>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</si>
  <si>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</si>
  <si>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</si>
  <si>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</si>
  <si>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</si>
  <si>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</si>
  <si>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</si>
  <si>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</si>
  <si>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</si>
  <si>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</si>
  <si>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</si>
  <si>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</si>
  <si>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</si>
  <si>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</si>
  <si>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</si>
  <si>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</si>
  <si>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</si>
  <si>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</si>
  <si>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</si>
  <si>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</si>
  <si>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</si>
  <si>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</si>
  <si>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</si>
  <si>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</si>
  <si>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</si>
  <si>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</si>
  <si>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</si>
  <si>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</si>
  <si>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</si>
  <si>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</si>
  <si>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</si>
  <si>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</si>
  <si>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</si>
  <si>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</si>
  <si>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</si>
  <si>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</si>
  <si>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</si>
  <si>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</si>
  <si>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</si>
  <si>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</si>
  <si>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</si>
  <si>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</si>
  <si>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</si>
  <si>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</si>
  <si>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</si>
  <si>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</si>
  <si>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</si>
  <si>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</si>
  <si>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</si>
  <si>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</si>
  <si>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</si>
  <si>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</si>
  <si>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</si>
  <si>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</si>
  <si>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</si>
  <si>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</si>
  <si>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</si>
  <si>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</si>
  <si>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</si>
  <si>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</si>
  <si>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</si>
  <si>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</si>
  <si>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</si>
  <si>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</si>
  <si>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</si>
  <si>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</si>
  <si>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</si>
  <si>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</si>
  <si>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</si>
  <si>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</si>
  <si>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</si>
  <si>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</si>
  <si>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</si>
  <si>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</si>
  <si>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</si>
  <si>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</si>
  <si>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</si>
  <si>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</si>
  <si>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</si>
  <si>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</si>
  <si>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</si>
  <si>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</si>
  <si>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</si>
  <si>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</si>
  <si>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</si>
  <si>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</si>
  <si>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</si>
  <si>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</si>
  <si>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</si>
  <si>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</si>
  <si>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</si>
  <si>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</si>
  <si>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</si>
  <si>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</si>
  <si>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</si>
  <si>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</si>
  <si>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</si>
  <si>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</si>
  <si>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</si>
  <si>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</si>
  <si>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</si>
  <si>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</si>
  <si>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</si>
  <si>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</si>
  <si>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</si>
  <si>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</si>
  <si>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</si>
  <si>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</si>
  <si>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</si>
  <si>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</si>
  <si>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</si>
  <si>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</si>
  <si>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</si>
  <si>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</si>
  <si>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</si>
  <si>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</si>
  <si>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</si>
  <si>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</si>
  <si>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</si>
  <si>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</si>
  <si>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</si>
  <si>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</si>
  <si>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</si>
  <si>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</si>
  <si>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</si>
  <si>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</si>
  <si>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</si>
  <si>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</si>
  <si>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</si>
  <si>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3年前</t>
    <rPh sb="1" eb="3">
      <t>ネンマエ</t>
    </rPh>
    <phoneticPr fontId="3"/>
  </si>
  <si>
    <t>⑧営業外収益</t>
    <rPh sb="1" eb="4">
      <t>エイギョウガイ</t>
    </rPh>
    <rPh sb="4" eb="6">
      <t>シュウエキ</t>
    </rPh>
    <phoneticPr fontId="3"/>
  </si>
  <si>
    <t>⑨営業外費用</t>
    <rPh sb="1" eb="4">
      <t>エイギョウガイ</t>
    </rPh>
    <rPh sb="4" eb="6">
      <t>ヒヨウ</t>
    </rPh>
    <phoneticPr fontId="3"/>
  </si>
  <si>
    <t>　　従業者数</t>
    <rPh sb="2" eb="3">
      <t>ジュウ</t>
    </rPh>
    <rPh sb="3" eb="6">
      <t>ギョウシャスウ</t>
    </rPh>
    <phoneticPr fontId="3"/>
  </si>
  <si>
    <t>⑫当期利益（税引前利益－⑪）</t>
    <rPh sb="1" eb="3">
      <t>トウキ</t>
    </rPh>
    <rPh sb="3" eb="5">
      <t>リエキ</t>
    </rPh>
    <rPh sb="6" eb="9">
      <t>ゼイビキマエ</t>
    </rPh>
    <rPh sb="9" eb="11">
      <t>リエキ</t>
    </rPh>
    <phoneticPr fontId="3"/>
  </si>
  <si>
    <t>雑収ほか</t>
    <rPh sb="0" eb="1">
      <t>ザツ</t>
    </rPh>
    <rPh sb="1" eb="2">
      <t>オサム</t>
    </rPh>
    <phoneticPr fontId="3"/>
  </si>
  <si>
    <t>雑損ほか</t>
    <rPh sb="0" eb="1">
      <t>ザツ</t>
    </rPh>
    <rPh sb="1" eb="2">
      <t>ソン</t>
    </rPh>
    <phoneticPr fontId="3"/>
  </si>
  <si>
    <t>比率</t>
    <rPh sb="0" eb="2">
      <t>ヒリツ</t>
    </rPh>
    <phoneticPr fontId="3"/>
  </si>
  <si>
    <t>直　前
決算期</t>
    <rPh sb="0" eb="1">
      <t>チョク</t>
    </rPh>
    <rPh sb="2" eb="3">
      <t>マエ</t>
    </rPh>
    <rPh sb="4" eb="7">
      <t>ケッサンキ</t>
    </rPh>
    <phoneticPr fontId="3"/>
  </si>
  <si>
    <t>会社名</t>
    <rPh sb="0" eb="2">
      <t>カイシャ</t>
    </rPh>
    <rPh sb="2" eb="3">
      <t>ナ</t>
    </rPh>
    <phoneticPr fontId="3"/>
  </si>
  <si>
    <t>単位：千円</t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</si>
  <si>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3"/>
  </si>
  <si>
    <t>申請者名・資本金・業種</t>
    <rPh sb="0" eb="3">
      <t>シンセイシャ</t>
    </rPh>
    <rPh sb="3" eb="4">
      <t>ナ</t>
    </rPh>
    <rPh sb="5" eb="8">
      <t>シホンキン</t>
    </rPh>
    <rPh sb="9" eb="11">
      <t>ギョウシュ</t>
    </rPh>
    <phoneticPr fontId="3"/>
  </si>
  <si>
    <t>申請者名：</t>
    <rPh sb="0" eb="3">
      <t>シンセイシャ</t>
    </rPh>
    <rPh sb="3" eb="4">
      <t>ナ</t>
    </rPh>
    <phoneticPr fontId="3"/>
  </si>
  <si>
    <t>新商品の開発又は生産</t>
    <rPh sb="0" eb="3">
      <t>シンショウヒン</t>
    </rPh>
    <rPh sb="4" eb="6">
      <t>カイハツ</t>
    </rPh>
    <rPh sb="6" eb="7">
      <t>マタ</t>
    </rPh>
    <rPh sb="8" eb="10">
      <t>セイサン</t>
    </rPh>
    <phoneticPr fontId="3"/>
  </si>
  <si>
    <t>新役務の開発又は提供</t>
    <rPh sb="0" eb="1">
      <t>シン</t>
    </rPh>
    <rPh sb="1" eb="3">
      <t>エキム</t>
    </rPh>
    <rPh sb="4" eb="6">
      <t>カイハツ</t>
    </rPh>
    <rPh sb="6" eb="7">
      <t>マタ</t>
    </rPh>
    <rPh sb="8" eb="10">
      <t>テイキョウ</t>
    </rPh>
    <phoneticPr fontId="3"/>
  </si>
  <si>
    <t>役務の新たな提供の方式の導入</t>
    <rPh sb="0" eb="1">
      <t>ヤク</t>
    </rPh>
    <rPh sb="1" eb="2">
      <t>ム</t>
    </rPh>
    <rPh sb="3" eb="4">
      <t>アラ</t>
    </rPh>
    <rPh sb="6" eb="8">
      <t>テイキョウ</t>
    </rPh>
    <rPh sb="9" eb="11">
      <t>ホウシキ</t>
    </rPh>
    <rPh sb="12" eb="14">
      <t>ドウニュウ</t>
    </rPh>
    <phoneticPr fontId="3"/>
  </si>
  <si>
    <t>経営の向上の程度を示す指標</t>
  </si>
  <si>
    <t>付加価値額</t>
    <rPh sb="0" eb="2">
      <t>フカ</t>
    </rPh>
    <rPh sb="2" eb="4">
      <t>カチ</t>
    </rPh>
    <rPh sb="4" eb="5">
      <t>ガク</t>
    </rPh>
    <phoneticPr fontId="3"/>
  </si>
  <si>
    <t>（別表2）</t>
    <rPh sb="1" eb="3">
      <t>ベッピョウ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</si>
  <si>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</si>
  <si>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ミ</t>
    </rPh>
    <rPh sb="2" eb="3">
      <t>イサオ</t>
    </rPh>
    <phoneticPr fontId="3"/>
  </si>
  <si>
    <t>番　号</t>
    <rPh sb="0" eb="1">
      <t>バン</t>
    </rPh>
    <rPh sb="2" eb="3">
      <t>ゴウ</t>
    </rPh>
    <phoneticPr fontId="3"/>
  </si>
  <si>
    <t>実施項目</t>
    <rPh sb="0" eb="2">
      <t>ジッシ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</si>
  <si>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</si>
  <si>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効果</t>
    <rPh sb="0" eb="2">
      <t>コウカ</t>
    </rPh>
    <phoneticPr fontId="3"/>
  </si>
  <si>
    <t>対策</t>
    <rPh sb="0" eb="2">
      <t>タイサク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</si>
  <si>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</si>
  <si>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</si>
  <si>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</si>
  <si>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</si>
  <si>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</si>
  <si>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</si>
  <si>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5年後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</si>
  <si>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</si>
  <si>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</si>
  <si>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（付加価値等の算出方法）</t>
    <rPh sb="1" eb="3">
      <t>フカ</t>
    </rPh>
    <rPh sb="3" eb="5">
      <t>カチ</t>
    </rPh>
    <rPh sb="5" eb="6">
      <t>ナド</t>
    </rPh>
    <rPh sb="7" eb="9">
      <t>サンシュツ</t>
    </rPh>
    <rPh sb="9" eb="11">
      <t>ホウホウ</t>
    </rPh>
    <phoneticPr fontId="3"/>
  </si>
  <si>
    <t>従業員数について就業時間による調整を行いましたか。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3"/>
  </si>
  <si>
    <t>数　量</t>
    <rPh sb="0" eb="1">
      <t>カズ</t>
    </rPh>
    <rPh sb="2" eb="3">
      <t>リョウ</t>
    </rPh>
    <phoneticPr fontId="3"/>
  </si>
  <si>
    <t>合計金額</t>
  </si>
  <si>
    <t>機械装置名称　（導入年度）</t>
    <rPh sb="0" eb="2">
      <t>キカイ</t>
    </rPh>
    <rPh sb="2" eb="4">
      <t>ソウチ</t>
    </rPh>
    <rPh sb="4" eb="6">
      <t>メイショウ</t>
    </rPh>
    <rPh sb="8" eb="10">
      <t>ドウニュウ</t>
    </rPh>
    <rPh sb="10" eb="12">
      <t>ネンド</t>
    </rPh>
    <phoneticPr fontId="3"/>
  </si>
  <si>
    <t>経　営　革　新　の　目　標</t>
    <rPh sb="0" eb="1">
      <t>キョウ</t>
    </rPh>
    <rPh sb="2" eb="3">
      <t>エイ</t>
    </rPh>
    <rPh sb="4" eb="5">
      <t>カワ</t>
    </rPh>
    <rPh sb="6" eb="7">
      <t>シン</t>
    </rPh>
    <rPh sb="10" eb="11">
      <t>メ</t>
    </rPh>
    <rPh sb="12" eb="13">
      <t>シルベ</t>
    </rPh>
    <phoneticPr fontId="3"/>
  </si>
  <si>
    <t>経営革新計画に係る承認申請書</t>
  </si>
  <si>
    <t>住　　　所</t>
    <rPh sb="0" eb="1">
      <t>ジュウ</t>
    </rPh>
    <rPh sb="4" eb="5">
      <t>トコロ</t>
    </rPh>
    <phoneticPr fontId="3"/>
  </si>
  <si>
    <t>評価
頻度</t>
    <rPh sb="0" eb="2">
      <t>ヒョウカ</t>
    </rPh>
    <rPh sb="3" eb="5">
      <t>ヒンド</t>
    </rPh>
    <phoneticPr fontId="3"/>
  </si>
  <si>
    <t>実施
時期</t>
    <rPh sb="0" eb="2">
      <t>ジッシ</t>
    </rPh>
    <rPh sb="3" eb="5">
      <t>ジキ</t>
    </rPh>
    <phoneticPr fontId="3"/>
  </si>
  <si>
    <t>実施
状況</t>
    <rPh sb="0" eb="2">
      <t>ジッシ</t>
    </rPh>
    <rPh sb="3" eb="5">
      <t>ジョウキョウ</t>
    </rPh>
    <phoneticPr fontId="3"/>
  </si>
  <si>
    <t>（　はい　・　いいえ　）</t>
    <phoneticPr fontId="3"/>
  </si>
  <si>
    <t>（　はい　・　いいえ　）</t>
    <phoneticPr fontId="3"/>
  </si>
  <si>
    <t>（　はい　・　いいえ　）</t>
    <phoneticPr fontId="3"/>
  </si>
  <si>
    <t>●統合した利益計画</t>
    <rPh sb="1" eb="3">
      <t>トウゴウ</t>
    </rPh>
    <rPh sb="5" eb="7">
      <t>リエキ</t>
    </rPh>
    <rPh sb="7" eb="9">
      <t>ケイカク</t>
    </rPh>
    <phoneticPr fontId="3"/>
  </si>
  <si>
    <t>商品の新たな生産</t>
    <rPh sb="0" eb="2">
      <t>ショウヒン</t>
    </rPh>
    <rPh sb="3" eb="4">
      <t>アラ</t>
    </rPh>
    <rPh sb="6" eb="8">
      <t>セイサン</t>
    </rPh>
    <phoneticPr fontId="3"/>
  </si>
  <si>
    <t>　又は販売の方式の導入</t>
    <phoneticPr fontId="3"/>
  </si>
  <si>
    <t>②売上原価（③＋④）</t>
    <rPh sb="1" eb="3">
      <t>ウリアゲ</t>
    </rPh>
    <rPh sb="3" eb="5">
      <t>ゲンカ</t>
    </rPh>
    <phoneticPr fontId="3"/>
  </si>
  <si>
    <t>③商品仕入</t>
    <rPh sb="1" eb="3">
      <t>ショウヒン</t>
    </rPh>
    <rPh sb="3" eb="5">
      <t>シイレ</t>
    </rPh>
    <phoneticPr fontId="3"/>
  </si>
  <si>
    <t>④製造原価</t>
    <rPh sb="1" eb="3">
      <t>セイゾウ</t>
    </rPh>
    <rPh sb="3" eb="5">
      <t>ゲンカ</t>
    </rPh>
    <phoneticPr fontId="3"/>
  </si>
  <si>
    <t>原材料費</t>
    <rPh sb="0" eb="4">
      <t>ゲンザイリョウヒ</t>
    </rPh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</si>
  <si>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</si>
  <si>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</si>
  <si>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</si>
  <si>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⑤粗利益（①－②）</t>
    <rPh sb="1" eb="4">
      <t>アラリエキ</t>
    </rPh>
    <phoneticPr fontId="3"/>
  </si>
  <si>
    <t>⑥販売管理費</t>
    <rPh sb="1" eb="3">
      <t>ハンバイ</t>
    </rPh>
    <rPh sb="3" eb="6">
      <t>カンリヒ</t>
    </rPh>
    <phoneticPr fontId="3"/>
  </si>
  <si>
    <t>人件費</t>
    <rPh sb="0" eb="3">
      <t>ジンケンヒ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</si>
  <si>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</si>
  <si>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</si>
  <si>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⑦営業利益（⑤－⑥）</t>
    <rPh sb="1" eb="3">
      <t>エイギョウ</t>
    </rPh>
    <rPh sb="3" eb="5">
      <t>リエキ</t>
    </rPh>
    <phoneticPr fontId="3"/>
  </si>
  <si>
    <t>受取利息</t>
    <rPh sb="0" eb="2">
      <t>ウケトリ</t>
    </rPh>
    <rPh sb="2" eb="4">
      <t>リソク</t>
    </rPh>
    <phoneticPr fontId="3"/>
  </si>
  <si>
    <t>支払利息</t>
    <rPh sb="0" eb="2">
      <t>シハライ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</si>
  <si>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</si>
  <si>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</si>
  <si>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</si>
  <si>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</si>
  <si>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</si>
  <si>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</si>
  <si>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</si>
  <si>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</si>
  <si>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</si>
  <si>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</si>
  <si>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</si>
  <si>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</si>
  <si>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</si>
  <si>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</si>
  <si>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</si>
  <si>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</si>
  <si>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</si>
  <si>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</si>
  <si>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</si>
  <si>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</si>
  <si>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</si>
  <si>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</si>
  <si>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</si>
  <si>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</si>
  <si>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</si>
  <si>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</si>
  <si>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</si>
  <si>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</si>
  <si>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</si>
  <si>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</si>
  <si>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</si>
  <si>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</si>
  <si>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</si>
  <si>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</si>
  <si>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</si>
  <si>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</si>
  <si>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</si>
  <si>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</si>
  <si>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</si>
  <si>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</si>
  <si>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</si>
  <si>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</si>
  <si>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</si>
  <si>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</si>
  <si>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</si>
  <si>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</si>
  <si>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</si>
  <si>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</si>
  <si>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</si>
  <si>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</si>
  <si>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</si>
  <si>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</si>
  <si>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</si>
  <si>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</si>
  <si>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</si>
  <si>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</si>
  <si>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</si>
  <si>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</si>
  <si>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</si>
  <si>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</si>
  <si>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</si>
  <si>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</si>
  <si>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</si>
  <si>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</si>
  <si>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</si>
  <si>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</si>
  <si>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</si>
  <si>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</si>
  <si>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</si>
  <si>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</si>
  <si>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</si>
  <si>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</si>
  <si>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</si>
  <si>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</si>
  <si>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</si>
  <si>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</si>
  <si>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</si>
  <si>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</si>
  <si>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</si>
  <si>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</si>
  <si>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</si>
  <si>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</si>
  <si>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</si>
  <si>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</si>
  <si>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</si>
  <si>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</si>
  <si>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</si>
  <si>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</si>
  <si>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</si>
  <si>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</si>
  <si>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</si>
  <si>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</si>
  <si>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</si>
  <si>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</si>
  <si>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</si>
  <si>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</si>
  <si>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</si>
  <si>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</si>
  <si>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</si>
  <si>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</si>
  <si>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</si>
  <si>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</si>
  <si>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</si>
  <si>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</si>
  <si>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</si>
  <si>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</si>
  <si>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</si>
  <si>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</si>
  <si>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</si>
  <si>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</si>
  <si>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</si>
  <si>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</si>
  <si>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</si>
  <si>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</si>
  <si>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</si>
  <si>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</si>
  <si>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</si>
  <si>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</si>
  <si>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</si>
  <si>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</si>
  <si>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</si>
  <si>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</si>
  <si>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</si>
  <si>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</si>
  <si>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</si>
  <si>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</si>
  <si>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人数、人件費にパート社員、派遣社員に対する費用を算入しましたか。</t>
    <rPh sb="0" eb="2">
      <t>ニンズウ</t>
    </rPh>
    <rPh sb="3" eb="6">
      <t>ジンケンヒ</t>
    </rPh>
    <rPh sb="10" eb="12">
      <t>シャイン</t>
    </rPh>
    <rPh sb="13" eb="15">
      <t>ハケン</t>
    </rPh>
    <rPh sb="15" eb="17">
      <t>シャイン</t>
    </rPh>
    <rPh sb="18" eb="19">
      <t>タイ</t>
    </rPh>
    <rPh sb="21" eb="23">
      <t>ヒヨウ</t>
    </rPh>
    <rPh sb="24" eb="26">
      <t>サンニュウ</t>
    </rPh>
    <phoneticPr fontId="3"/>
  </si>
  <si>
    <t>減価償却費にリース費用を算入しましたか。</t>
    <rPh sb="0" eb="2">
      <t>ゲンカ</t>
    </rPh>
    <rPh sb="2" eb="5">
      <t>ショウキャクヒ</t>
    </rPh>
    <rPh sb="9" eb="11">
      <t>ヒヨウ</t>
    </rPh>
    <rPh sb="12" eb="14">
      <t>サンニュウ</t>
    </rPh>
    <phoneticPr fontId="3"/>
  </si>
  <si>
    <t>⑩経常利益（⑦＋⑧－⑨）</t>
    <rPh sb="1" eb="3">
      <t>ケイジョウ</t>
    </rPh>
    <rPh sb="3" eb="5">
      <t>リエキ</t>
    </rPh>
    <phoneticPr fontId="3"/>
  </si>
  <si>
    <t>⑪法人税等</t>
    <rPh sb="1" eb="4">
      <t>ホウジンゼイ</t>
    </rPh>
    <rPh sb="4" eb="5">
      <t>ナド</t>
    </rPh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</si>
  <si>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</si>
  <si>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</si>
  <si>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4">
      <t>ゼイビキマエ</t>
    </rPh>
    <rPh sb="4" eb="6">
      <t>トウキ</t>
    </rPh>
    <rPh sb="6" eb="8">
      <t>リエキ</t>
    </rPh>
    <phoneticPr fontId="3"/>
  </si>
  <si>
    <t>●新しい取り組みの利益計画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</si>
  <si>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●既存事業の過去3期の実績と利益計画</t>
    <rPh sb="1" eb="3">
      <t>キゾン</t>
    </rPh>
    <rPh sb="3" eb="5">
      <t>ジギョウ</t>
    </rPh>
    <rPh sb="6" eb="8">
      <t>カコ</t>
    </rPh>
    <rPh sb="9" eb="10">
      <t>キ</t>
    </rPh>
    <rPh sb="11" eb="13">
      <t>ジッセキ</t>
    </rPh>
    <rPh sb="14" eb="16">
      <t>リエキ</t>
    </rPh>
    <rPh sb="16" eb="18">
      <t>ケイカク</t>
    </rPh>
    <phoneticPr fontId="3"/>
  </si>
  <si>
    <t>減価償却費(既存分）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</si>
  <si>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減価償却費（既存分）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</si>
  <si>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合　計</t>
    <rPh sb="0" eb="1">
      <t>ゴウ</t>
    </rPh>
    <rPh sb="2" eb="3">
      <t>ケイ</t>
    </rPh>
    <phoneticPr fontId="3"/>
  </si>
  <si>
    <t>減価償却費(新規分）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</si>
  <si>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減価償却費（新規分）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</si>
  <si>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人</t>
    <rPh sb="0" eb="1">
      <t>ヒト</t>
    </rPh>
    <phoneticPr fontId="3"/>
  </si>
  <si>
    <t>　既存事業の売上高</t>
    <rPh sb="1" eb="3">
      <t>キゾン</t>
    </rPh>
    <rPh sb="3" eb="5">
      <t>ジギョウ</t>
    </rPh>
    <rPh sb="6" eb="9">
      <t>ウリアゲダカ</t>
    </rPh>
    <phoneticPr fontId="3"/>
  </si>
  <si>
    <t>　新しい取組の売上高</t>
    <rPh sb="1" eb="2">
      <t>アタラ</t>
    </rPh>
    <rPh sb="4" eb="6">
      <t>トリクミ</t>
    </rPh>
    <rPh sb="7" eb="10">
      <t>ウリアゲダカ</t>
    </rPh>
    <phoneticPr fontId="3"/>
  </si>
  <si>
    <t>大分県知事　殿</t>
    <phoneticPr fontId="3"/>
  </si>
  <si>
    <t>（別表1）</t>
    <rPh sb="1" eb="3">
      <t>ベッピョウ</t>
    </rPh>
    <phoneticPr fontId="3"/>
  </si>
  <si>
    <t>新事業活動の類型</t>
    <rPh sb="0" eb="3">
      <t>シンジギョウ</t>
    </rPh>
    <rPh sb="3" eb="5">
      <t>カツドウ</t>
    </rPh>
    <rPh sb="6" eb="8">
      <t>ルイケイ</t>
    </rPh>
    <phoneticPr fontId="3"/>
  </si>
  <si>
    <t>一人当りの付加価値額</t>
    <rPh sb="0" eb="2">
      <t>ヒトリ</t>
    </rPh>
    <rPh sb="2" eb="3">
      <t>ア</t>
    </rPh>
    <rPh sb="5" eb="7">
      <t>フカ</t>
    </rPh>
    <rPh sb="7" eb="9">
      <t>カチ</t>
    </rPh>
    <rPh sb="9" eb="10">
      <t>ガク</t>
    </rPh>
    <phoneticPr fontId="3"/>
  </si>
  <si>
    <t>1</t>
    <phoneticPr fontId="3"/>
  </si>
  <si>
    <t>2</t>
    <phoneticPr fontId="3"/>
  </si>
  <si>
    <t>3</t>
    <phoneticPr fontId="3"/>
  </si>
  <si>
    <t>1．</t>
    <phoneticPr fontId="3"/>
  </si>
  <si>
    <t>2．</t>
    <phoneticPr fontId="3"/>
  </si>
  <si>
    <t>3．</t>
    <phoneticPr fontId="3"/>
  </si>
  <si>
    <t>4．</t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</si>
  <si>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</si>
  <si>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</si>
  <si>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</si>
  <si>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3"/>
  </si>
  <si>
    <t>⑤営業利益</t>
    <phoneticPr fontId="3"/>
  </si>
  <si>
    <t>⑧人件費</t>
    <phoneticPr fontId="3"/>
  </si>
  <si>
    <t>⑨設備投資額</t>
    <phoneticPr fontId="3"/>
  </si>
  <si>
    <t>⑪減価償却費</t>
    <phoneticPr fontId="3"/>
  </si>
  <si>
    <t>　普通償却費</t>
    <rPh sb="1" eb="3">
      <t>フツウ</t>
    </rPh>
    <rPh sb="3" eb="6">
      <t>ショウキャクヒ</t>
    </rPh>
    <phoneticPr fontId="3"/>
  </si>
  <si>
    <t>　特別償却費</t>
    <rPh sb="1" eb="3">
      <t>トクベツ</t>
    </rPh>
    <rPh sb="3" eb="6">
      <t>ショウキャクヒ</t>
    </rPh>
    <phoneticPr fontId="3"/>
  </si>
  <si>
    <t>⑬従業員数</t>
    <rPh sb="3" eb="4">
      <t>イン</t>
    </rPh>
    <phoneticPr fontId="3"/>
  </si>
  <si>
    <t>政府系金融機関
借入</t>
    <rPh sb="0" eb="3">
      <t>セイフケイ</t>
    </rPh>
    <rPh sb="3" eb="5">
      <t>キンユウ</t>
    </rPh>
    <rPh sb="5" eb="7">
      <t>キカン</t>
    </rPh>
    <rPh sb="8" eb="10">
      <t>カリイレ</t>
    </rPh>
    <phoneticPr fontId="3"/>
  </si>
  <si>
    <t>民間金融機関
借入</t>
    <rPh sb="0" eb="2">
      <t>ミンカン</t>
    </rPh>
    <rPh sb="2" eb="4">
      <t>キンユウ</t>
    </rPh>
    <rPh sb="4" eb="6">
      <t>キカン</t>
    </rPh>
    <rPh sb="7" eb="9">
      <t>カリイレ</t>
    </rPh>
    <phoneticPr fontId="3"/>
  </si>
  <si>
    <t>⑮資金調達額（⑨＋⑩）</t>
    <rPh sb="1" eb="3">
      <t>シキン</t>
    </rPh>
    <rPh sb="3" eb="6">
      <t>チョウタツガク</t>
    </rPh>
    <phoneticPr fontId="3"/>
  </si>
  <si>
    <t>⑩運転資金</t>
    <rPh sb="1" eb="3">
      <t>ウンテン</t>
    </rPh>
    <rPh sb="3" eb="5">
      <t>シキン</t>
    </rPh>
    <phoneticPr fontId="3"/>
  </si>
  <si>
    <t>設備投資計画　（経営革新計画に係るもの）</t>
    <rPh sb="0" eb="2">
      <t>セツビ</t>
    </rPh>
    <rPh sb="2" eb="4">
      <t>トウシ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</si>
  <si>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運転資金計画　（経営革新計画に係るもの）</t>
    <rPh sb="0" eb="2">
      <t>ウンテン</t>
    </rPh>
    <rPh sb="2" eb="4">
      <t>シキン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</si>
  <si>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年　度</t>
    <rPh sb="0" eb="1">
      <t>トシ</t>
    </rPh>
    <rPh sb="2" eb="3">
      <t>ド</t>
    </rPh>
    <phoneticPr fontId="3"/>
  </si>
  <si>
    <t>金　額</t>
    <rPh sb="0" eb="1">
      <t>キン</t>
    </rPh>
    <rPh sb="2" eb="3">
      <t>ガク</t>
    </rPh>
    <phoneticPr fontId="3"/>
  </si>
  <si>
    <t>（別表4）</t>
    <rPh sb="1" eb="3">
      <t>ベッピョウ</t>
    </rPh>
    <phoneticPr fontId="3"/>
  </si>
  <si>
    <t>（別表3）</t>
    <phoneticPr fontId="3"/>
  </si>
  <si>
    <t>経営計画及び資金計画</t>
  </si>
  <si>
    <t>　実施計画と実績</t>
    <rPh sb="1" eb="3">
      <t>ジッシ</t>
    </rPh>
    <rPh sb="3" eb="5">
      <t>ケイカク</t>
    </rPh>
    <rPh sb="6" eb="8">
      <t>ジッセキ</t>
    </rPh>
    <phoneticPr fontId="3"/>
  </si>
  <si>
    <r>
      <t xml:space="preserve">⑫付加価値額
</t>
    </r>
    <r>
      <rPr>
        <sz val="9"/>
        <rFont val="ＭＳ Ｐゴシック"/>
        <family val="3"/>
        <charset val="128"/>
      </rPr>
      <t>（⑤＋⑧＋⑪）</t>
    </r>
    <rPh sb="1" eb="3">
      <t>フカ</t>
    </rPh>
    <rPh sb="3" eb="5">
      <t>カチ</t>
    </rPh>
    <rPh sb="5" eb="6">
      <t>ガク</t>
    </rPh>
    <phoneticPr fontId="3"/>
  </si>
  <si>
    <t>経営革新計画のテーマ　：</t>
    <rPh sb="0" eb="2">
      <t>ケイエイ</t>
    </rPh>
    <rPh sb="2" eb="4">
      <t>カクシン</t>
    </rPh>
    <rPh sb="4" eb="6">
      <t>ケイカク</t>
    </rPh>
    <phoneticPr fontId="3"/>
  </si>
  <si>
    <t>（別表６）</t>
  </si>
  <si>
    <t>関係機関への連絡希望について</t>
  </si>
  <si>
    <t>とを希望する場合には、当該箇所に○を記入して下さい。</t>
  </si>
  <si>
    <t>送付の希望の有・無</t>
  </si>
  <si>
    <t>（別表７）</t>
  </si>
  <si>
    <t>中小企業経営革新事例集の作成に関するお願い</t>
  </si>
  <si>
    <t>　「経営革新計画」が承認された場合、記載内容を事例集等により公表してよろしいでしょうか。</t>
    <phoneticPr fontId="3"/>
  </si>
  <si>
    <t>以下の該当する項目に○印をして下さい。</t>
  </si>
  <si>
    <t>①企業名</t>
    <phoneticPr fontId="3"/>
  </si>
  <si>
    <t>②代表者名</t>
    <phoneticPr fontId="3"/>
  </si>
  <si>
    <t>③資本金</t>
    <phoneticPr fontId="3"/>
  </si>
  <si>
    <t>④従業員数</t>
    <phoneticPr fontId="3"/>
  </si>
  <si>
    <t xml:space="preserve">⑤所在地 </t>
    <phoneticPr fontId="3"/>
  </si>
  <si>
    <t>⑥電話番号</t>
    <phoneticPr fontId="3"/>
  </si>
  <si>
    <t>⑦経営革新計画の概要</t>
    <phoneticPr fontId="3"/>
  </si>
  <si>
    <t>（　可　 　・　　否　）　</t>
    <rPh sb="9" eb="10">
      <t>イナ</t>
    </rPh>
    <phoneticPr fontId="3"/>
  </si>
  <si>
    <t>　　　　　承認書類の送付を希望する機関名</t>
    <rPh sb="5" eb="7">
      <t>ショウニン</t>
    </rPh>
    <phoneticPr fontId="3"/>
  </si>
  <si>
    <t>有　　・　　無</t>
    <rPh sb="0" eb="1">
      <t>ア</t>
    </rPh>
    <phoneticPr fontId="3"/>
  </si>
  <si>
    <t>現　状　（千円）</t>
    <rPh sb="0" eb="1">
      <t>ウツツ</t>
    </rPh>
    <rPh sb="2" eb="3">
      <t>ジョウ</t>
    </rPh>
    <rPh sb="5" eb="6">
      <t>セン</t>
    </rPh>
    <rPh sb="6" eb="7">
      <t>エン</t>
    </rPh>
    <phoneticPr fontId="3"/>
  </si>
  <si>
    <r>
      <t>⑭一人当たりの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付加価値額</t>
    </r>
    <r>
      <rPr>
        <sz val="9"/>
        <rFont val="ＭＳ Ｐゴシック"/>
        <family val="3"/>
        <charset val="128"/>
      </rPr>
      <t>（⑫÷⑬）</t>
    </r>
    <rPh sb="1" eb="3">
      <t>ヒトリ</t>
    </rPh>
    <rPh sb="3" eb="4">
      <t>ア</t>
    </rPh>
    <rPh sb="8" eb="10">
      <t>フカ</t>
    </rPh>
    <rPh sb="10" eb="12">
      <t>カチ</t>
    </rPh>
    <rPh sb="12" eb="13">
      <t>ガク</t>
    </rPh>
    <phoneticPr fontId="3"/>
  </si>
  <si>
    <t>1年後</t>
    <rPh sb="1" eb="3">
      <t>ネンゴ</t>
    </rPh>
    <phoneticPr fontId="3"/>
  </si>
  <si>
    <t>直近期末</t>
    <rPh sb="0" eb="2">
      <t>チョッキン</t>
    </rPh>
    <rPh sb="2" eb="4">
      <t>キマツ</t>
    </rPh>
    <phoneticPr fontId="3"/>
  </si>
  <si>
    <t>（単位　：千円）</t>
    <rPh sb="5" eb="6">
      <t>セン</t>
    </rPh>
    <phoneticPr fontId="3"/>
  </si>
  <si>
    <t>単　価　（単位：千円）</t>
    <rPh sb="0" eb="1">
      <t>タン</t>
    </rPh>
    <rPh sb="2" eb="3">
      <t>アタイ</t>
    </rPh>
    <rPh sb="5" eb="7">
      <t>タンイ</t>
    </rPh>
    <rPh sb="8" eb="9">
      <t>セン</t>
    </rPh>
    <rPh sb="9" eb="10">
      <t>エン</t>
    </rPh>
    <phoneticPr fontId="3"/>
  </si>
  <si>
    <t>株式会社日本政策金融公庫</t>
  </si>
  <si>
    <t>別府支店　　国民生活事業</t>
    <rPh sb="0" eb="2">
      <t>ベップ</t>
    </rPh>
    <rPh sb="2" eb="4">
      <t>シテン</t>
    </rPh>
    <rPh sb="8" eb="10">
      <t>セイカツ</t>
    </rPh>
    <rPh sb="10" eb="12">
      <t>ジギョウ</t>
    </rPh>
    <phoneticPr fontId="3"/>
  </si>
  <si>
    <t>中小企業事業</t>
  </si>
  <si>
    <t>国民生活事業</t>
  </si>
  <si>
    <t>大分支店</t>
    <rPh sb="0" eb="2">
      <t>オオイタ</t>
    </rPh>
    <rPh sb="2" eb="4">
      <t>シテン</t>
    </rPh>
    <phoneticPr fontId="3"/>
  </si>
  <si>
    <t>その他機関（○○銀行△△支店）　</t>
    <rPh sb="2" eb="3">
      <t>タ</t>
    </rPh>
    <rPh sb="3" eb="5">
      <t>キカン</t>
    </rPh>
    <rPh sb="8" eb="10">
      <t>ギンコウ</t>
    </rPh>
    <rPh sb="12" eb="14">
      <t>シテン</t>
    </rPh>
    <phoneticPr fontId="3"/>
  </si>
  <si>
    <t>大分県信用保証協会</t>
    <phoneticPr fontId="3"/>
  </si>
  <si>
    <t>記載要領</t>
    <phoneticPr fontId="3"/>
  </si>
  <si>
    <t>（単位　：千円）</t>
    <rPh sb="5" eb="7">
      <t>センエン</t>
    </rPh>
    <phoneticPr fontId="3"/>
  </si>
  <si>
    <t>　計画が承認された場合に、当該承認を受けた計画の内容について下記関係機関に送付するこ</t>
    <rPh sb="4" eb="6">
      <t>ショウニン</t>
    </rPh>
    <rPh sb="15" eb="17">
      <t>ショウニン</t>
    </rPh>
    <phoneticPr fontId="3"/>
  </si>
  <si>
    <t>大阪中小企業投資育成株式会社</t>
    <rPh sb="0" eb="2">
      <t>オオサカ</t>
    </rPh>
    <rPh sb="2" eb="4">
      <t>チュウショウ</t>
    </rPh>
    <phoneticPr fontId="3"/>
  </si>
  <si>
    <t>　年　月期</t>
    <rPh sb="1" eb="2">
      <t>ネン</t>
    </rPh>
    <rPh sb="3" eb="4">
      <t>ガツ</t>
    </rPh>
    <rPh sb="4" eb="5">
      <t>キ</t>
    </rPh>
    <phoneticPr fontId="3"/>
  </si>
  <si>
    <t>第　　期</t>
    <rPh sb="0" eb="1">
      <t>ダイ</t>
    </rPh>
    <rPh sb="3" eb="4">
      <t>キ</t>
    </rPh>
    <phoneticPr fontId="3"/>
  </si>
  <si>
    <t>＊上記送付は支援措置を保証するものではありません。</t>
    <rPh sb="1" eb="3">
      <t>ジョウキ</t>
    </rPh>
    <rPh sb="3" eb="5">
      <t>ソウフ</t>
    </rPh>
    <rPh sb="6" eb="8">
      <t>シエン</t>
    </rPh>
    <rPh sb="8" eb="10">
      <t>ソチ</t>
    </rPh>
    <rPh sb="11" eb="13">
      <t>ホショウ</t>
    </rPh>
    <phoneticPr fontId="3"/>
  </si>
  <si>
    <t xml:space="preserve">  年  月期</t>
    <rPh sb="2" eb="3">
      <t>ネン</t>
    </rPh>
    <rPh sb="5" eb="6">
      <t>ガツ</t>
    </rPh>
    <rPh sb="6" eb="7">
      <t>キ</t>
    </rPh>
    <phoneticPr fontId="3"/>
  </si>
  <si>
    <t>第  期</t>
    <rPh sb="0" eb="1">
      <t>ダイ</t>
    </rPh>
    <rPh sb="3" eb="4">
      <t>キ</t>
    </rPh>
    <phoneticPr fontId="3"/>
  </si>
  <si>
    <r>
      <t>●経営革新計画　必要書類のチェックリスト　　　　　</t>
    </r>
    <r>
      <rPr>
        <b/>
        <sz val="9"/>
        <rFont val="ＭＳ Ｐゴシック"/>
        <family val="3"/>
        <charset val="128"/>
      </rPr>
      <t>作成年月日：</t>
    </r>
    <rPh sb="1" eb="3">
      <t>ケイエイ</t>
    </rPh>
    <rPh sb="3" eb="5">
      <t>カクシン</t>
    </rPh>
    <rPh sb="5" eb="7">
      <t>ケイカク</t>
    </rPh>
    <rPh sb="8" eb="10">
      <t>ヒツヨウ</t>
    </rPh>
    <rPh sb="10" eb="12">
      <t>ショルイ</t>
    </rPh>
    <rPh sb="25" eb="27">
      <t>サクセイ</t>
    </rPh>
    <rPh sb="27" eb="28">
      <t>ネン</t>
    </rPh>
    <rPh sb="28" eb="29">
      <t>ガツ</t>
    </rPh>
    <rPh sb="29" eb="30">
      <t>ヒ</t>
    </rPh>
    <phoneticPr fontId="3"/>
  </si>
  <si>
    <t>準備</t>
    <rPh sb="0" eb="2">
      <t>ジュンビ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</si>
  <si>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</si>
  <si>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</si>
  <si>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添付資料</t>
    <phoneticPr fontId="3"/>
  </si>
  <si>
    <t>□</t>
    <phoneticPr fontId="3"/>
  </si>
  <si>
    <t>　過去3期分の決算書の写し</t>
    <rPh sb="1" eb="3">
      <t>カコ</t>
    </rPh>
    <rPh sb="4" eb="6">
      <t>キブン</t>
    </rPh>
    <rPh sb="7" eb="10">
      <t>ケッサンショ</t>
    </rPh>
    <rPh sb="11" eb="12">
      <t>ウツ</t>
    </rPh>
    <phoneticPr fontId="3"/>
  </si>
  <si>
    <t>　会社案内パンフレット</t>
    <rPh sb="1" eb="3">
      <t>カイシャ</t>
    </rPh>
    <rPh sb="3" eb="5">
      <t>アンナイ</t>
    </rPh>
    <phoneticPr fontId="3"/>
  </si>
  <si>
    <t>　製品・商品・サービスパンフレット</t>
    <rPh sb="1" eb="3">
      <t>セイヒン</t>
    </rPh>
    <rPh sb="4" eb="6">
      <t>ショウヒン</t>
    </rPh>
    <phoneticPr fontId="3"/>
  </si>
  <si>
    <t>オリジナルの</t>
    <phoneticPr fontId="3"/>
  </si>
  <si>
    <t>　会社概要</t>
    <rPh sb="1" eb="3">
      <t>カイシャ</t>
    </rPh>
    <rPh sb="3" eb="5">
      <t>ガイヨウ</t>
    </rPh>
    <phoneticPr fontId="3"/>
  </si>
  <si>
    <t>ビジネスプラン</t>
    <phoneticPr fontId="3"/>
  </si>
  <si>
    <t>　売上高の根拠</t>
    <rPh sb="1" eb="4">
      <t>ウリアゲダカ</t>
    </rPh>
    <rPh sb="5" eb="7">
      <t>コンキョ</t>
    </rPh>
    <phoneticPr fontId="3"/>
  </si>
  <si>
    <t>　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</si>
  <si>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　既存の事業の利益計画</t>
    <rPh sb="1" eb="3">
      <t>キゾン</t>
    </rPh>
    <rPh sb="4" eb="6">
      <t>ジギョウ</t>
    </rPh>
    <rPh sb="7" eb="9">
      <t>リエキ</t>
    </rPh>
    <rPh sb="9" eb="11">
      <t>ケイカク</t>
    </rPh>
    <phoneticPr fontId="3"/>
  </si>
  <si>
    <t>　統合した利益計画</t>
    <rPh sb="1" eb="3">
      <t>トウゴウ</t>
    </rPh>
    <rPh sb="5" eb="7">
      <t>リエキ</t>
    </rPh>
    <rPh sb="7" eb="9">
      <t>ケイカク</t>
    </rPh>
    <phoneticPr fontId="3"/>
  </si>
  <si>
    <t>　投資と資金調達</t>
    <rPh sb="1" eb="3">
      <t>トウシ</t>
    </rPh>
    <rPh sb="4" eb="6">
      <t>シキン</t>
    </rPh>
    <rPh sb="6" eb="8">
      <t>チョウタツ</t>
    </rPh>
    <phoneticPr fontId="3"/>
  </si>
  <si>
    <t>申請書</t>
    <rPh sb="0" eb="3">
      <t>シンセイショ</t>
    </rPh>
    <phoneticPr fontId="3"/>
  </si>
  <si>
    <t>　別表1　経営革新計画</t>
    <rPh sb="1" eb="3">
      <t>ベッピョウ</t>
    </rPh>
    <phoneticPr fontId="3"/>
  </si>
  <si>
    <t>　別表2　実施計画と実績</t>
    <rPh sb="1" eb="3">
      <t>ベッピョウ</t>
    </rPh>
    <phoneticPr fontId="3"/>
  </si>
  <si>
    <t>　別表3　経営計画及び資金計画</t>
    <rPh sb="1" eb="3">
      <t>ベッピョウ</t>
    </rPh>
    <phoneticPr fontId="3"/>
  </si>
  <si>
    <t>　別表4　設備投資計画</t>
    <rPh sb="1" eb="3">
      <t>ベッピョウ</t>
    </rPh>
    <phoneticPr fontId="3"/>
  </si>
  <si>
    <t>　別表6　関係機関への連絡希望</t>
    <rPh sb="1" eb="3">
      <t>ベッピョウ</t>
    </rPh>
    <phoneticPr fontId="3"/>
  </si>
  <si>
    <t>　別表7　事例集の作成に関するお願い</t>
    <rPh sb="1" eb="3">
      <t>ベッピョウ</t>
    </rPh>
    <phoneticPr fontId="3"/>
  </si>
  <si>
    <t>　　作成年月日：</t>
  </si>
  <si>
    <t>任意様式</t>
    <rPh sb="0" eb="2">
      <t>ニンイ</t>
    </rPh>
    <rPh sb="2" eb="4">
      <t>ヨウシキ</t>
    </rPh>
    <phoneticPr fontId="3"/>
  </si>
  <si>
    <t>■投資と調達の方法</t>
    <rPh sb="1" eb="3">
      <t>トウシ</t>
    </rPh>
    <rPh sb="4" eb="6">
      <t>チョウタツ</t>
    </rPh>
    <rPh sb="7" eb="9">
      <t>ホウホウ</t>
    </rPh>
    <phoneticPr fontId="3"/>
  </si>
  <si>
    <t>（1）設備資金の内容</t>
    <rPh sb="3" eb="5">
      <t>セツビ</t>
    </rPh>
    <rPh sb="5" eb="7">
      <t>シキン</t>
    </rPh>
    <rPh sb="8" eb="10">
      <t>ナイヨウ</t>
    </rPh>
    <phoneticPr fontId="3"/>
  </si>
  <si>
    <r>
      <t>金　額　</t>
    </r>
    <r>
      <rPr>
        <sz val="9"/>
        <rFont val="ＭＳ Ｐゴシック"/>
        <family val="3"/>
        <charset val="128"/>
      </rPr>
      <t>（千円）</t>
    </r>
    <rPh sb="0" eb="1">
      <t>キン</t>
    </rPh>
    <rPh sb="2" eb="3">
      <t>ガク</t>
    </rPh>
    <rPh sb="5" eb="6">
      <t>セン</t>
    </rPh>
    <phoneticPr fontId="3"/>
  </si>
  <si>
    <t>調達方法</t>
    <rPh sb="0" eb="2">
      <t>チョウタツ</t>
    </rPh>
    <rPh sb="2" eb="4">
      <t>ホウホウ</t>
    </rPh>
    <phoneticPr fontId="3"/>
  </si>
  <si>
    <t>小　計</t>
    <rPh sb="0" eb="1">
      <t>ショウ</t>
    </rPh>
    <rPh sb="2" eb="3">
      <t>ケイ</t>
    </rPh>
    <phoneticPr fontId="3"/>
  </si>
  <si>
    <t>（2）運転資金の内容</t>
    <rPh sb="3" eb="5">
      <t>ウンテン</t>
    </rPh>
    <rPh sb="5" eb="7">
      <t>シキン</t>
    </rPh>
    <phoneticPr fontId="3"/>
  </si>
  <si>
    <t>商品等仕入れ費用</t>
    <rPh sb="0" eb="3">
      <t>ショウヒントウ</t>
    </rPh>
    <rPh sb="3" eb="5">
      <t>シイ</t>
    </rPh>
    <rPh sb="6" eb="8">
      <t>ヒヨウ</t>
    </rPh>
    <phoneticPr fontId="3"/>
  </si>
  <si>
    <t>営業経費</t>
    <rPh sb="0" eb="2">
      <t>エイギョウ</t>
    </rPh>
    <rPh sb="2" eb="4">
      <t>ケイヒ</t>
    </rPh>
    <phoneticPr fontId="3"/>
  </si>
  <si>
    <t>必要資金の合計</t>
    <rPh sb="0" eb="2">
      <t>ヒツヨウ</t>
    </rPh>
    <rPh sb="2" eb="4">
      <t>シキン</t>
    </rPh>
    <rPh sb="5" eb="7">
      <t>ゴウケイ</t>
    </rPh>
    <phoneticPr fontId="3"/>
  </si>
  <si>
    <t>調達額の合計</t>
    <rPh sb="0" eb="2">
      <t>チョウタツ</t>
    </rPh>
    <rPh sb="2" eb="3">
      <t>ガク</t>
    </rPh>
    <rPh sb="4" eb="6">
      <t>ゴウケイ</t>
    </rPh>
    <phoneticPr fontId="3"/>
  </si>
  <si>
    <t>金融機関（）</t>
    <rPh sb="0" eb="2">
      <t>キンユウ</t>
    </rPh>
    <rPh sb="2" eb="4">
      <t>キカン</t>
    </rPh>
    <phoneticPr fontId="3"/>
  </si>
  <si>
    <t>○○建設費用</t>
    <rPh sb="2" eb="4">
      <t>ケンセツ</t>
    </rPh>
    <rPh sb="4" eb="6">
      <t>ヒヨウ</t>
    </rPh>
    <phoneticPr fontId="3"/>
  </si>
  <si>
    <t>必須</t>
    <rPh sb="0" eb="2">
      <t>ヒッス</t>
    </rPh>
    <phoneticPr fontId="3"/>
  </si>
  <si>
    <t>減価償却費
　※下記欄でリース料加算</t>
    <rPh sb="0" eb="2">
      <t>ゲンカ</t>
    </rPh>
    <rPh sb="2" eb="5">
      <t>ショウキャクヒ</t>
    </rPh>
    <rPh sb="8" eb="10">
      <t>カキ</t>
    </rPh>
    <rPh sb="10" eb="11">
      <t>ラン</t>
    </rPh>
    <rPh sb="15" eb="16">
      <t>リョウ</t>
    </rPh>
    <rPh sb="16" eb="18">
      <t>カサン</t>
    </rPh>
    <phoneticPr fontId="3"/>
  </si>
  <si>
    <t>減価償却費(既存分）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</si>
  <si>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減価償却費（既存分）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</si>
  <si>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リース（賃借料）</t>
    <rPh sb="4" eb="6">
      <t>チンシャク</t>
    </rPh>
    <rPh sb="6" eb="7">
      <t>リョウ</t>
    </rPh>
    <phoneticPr fontId="3"/>
  </si>
  <si>
    <t>販管費</t>
    <rPh sb="0" eb="3">
      <t>ハンカンヒ</t>
    </rPh>
    <phoneticPr fontId="3"/>
  </si>
  <si>
    <t>※記入の必要はありません。</t>
    <rPh sb="1" eb="3">
      <t>キニュウ</t>
    </rPh>
    <rPh sb="4" eb="6">
      <t>ヒツヨウ</t>
    </rPh>
    <phoneticPr fontId="3"/>
  </si>
  <si>
    <t>※法令上、損益計算書上の減価償却費にリース（賃借料）を加算する必要があります。</t>
    <rPh sb="1" eb="4">
      <t>ホウレイジョウ</t>
    </rPh>
    <rPh sb="5" eb="7">
      <t>ソンエキ</t>
    </rPh>
    <rPh sb="7" eb="10">
      <t>ケイサンショ</t>
    </rPh>
    <rPh sb="10" eb="11">
      <t>ジョウ</t>
    </rPh>
    <rPh sb="12" eb="14">
      <t>ゲンカ</t>
    </rPh>
    <rPh sb="14" eb="17">
      <t>ショウキャクヒ</t>
    </rPh>
    <rPh sb="27" eb="29">
      <t>カサン</t>
    </rPh>
    <rPh sb="31" eb="33">
      <t>ヒツヨウ</t>
    </rPh>
    <phoneticPr fontId="3"/>
  </si>
  <si>
    <t>減価償却費算出用シート</t>
    <rPh sb="0" eb="2">
      <t>ゲンカ</t>
    </rPh>
    <rPh sb="2" eb="5">
      <t>ショウキャクヒ</t>
    </rPh>
    <rPh sb="5" eb="7">
      <t>サンシュツ</t>
    </rPh>
    <rPh sb="7" eb="8">
      <t>ヨウ</t>
    </rPh>
    <phoneticPr fontId="3"/>
  </si>
  <si>
    <t xml:space="preserve">・まず、基礎資料（「チェックリスト」から「投資と資金調達」まで）のシートを作成してください。このシートの記載内容の一部が申請書様式（「様式第６」以降）に反映されるようになっています。
・次に様式第６以降（申請書様式）の未反映部分を記載してください。
・色のついたセルのみ記入願います。
</t>
    <rPh sb="4" eb="6">
      <t>キソ</t>
    </rPh>
    <rPh sb="6" eb="8">
      <t>シリョウ</t>
    </rPh>
    <rPh sb="21" eb="23">
      <t>トウシ</t>
    </rPh>
    <rPh sb="24" eb="26">
      <t>シキン</t>
    </rPh>
    <rPh sb="26" eb="28">
      <t>チョウタツ</t>
    </rPh>
    <rPh sb="37" eb="39">
      <t>サクセイ</t>
    </rPh>
    <rPh sb="52" eb="54">
      <t>キサイ</t>
    </rPh>
    <rPh sb="54" eb="56">
      <t>ナイヨウ</t>
    </rPh>
    <rPh sb="57" eb="59">
      <t>イチブ</t>
    </rPh>
    <rPh sb="60" eb="63">
      <t>シンセイショ</t>
    </rPh>
    <rPh sb="63" eb="65">
      <t>ヨウシキ</t>
    </rPh>
    <rPh sb="67" eb="69">
      <t>ヨウシキ</t>
    </rPh>
    <rPh sb="69" eb="70">
      <t>ダイ</t>
    </rPh>
    <rPh sb="72" eb="74">
      <t>イコウ</t>
    </rPh>
    <rPh sb="76" eb="78">
      <t>ハンエイ</t>
    </rPh>
    <rPh sb="93" eb="94">
      <t>ツ</t>
    </rPh>
    <rPh sb="95" eb="97">
      <t>ヨウシキ</t>
    </rPh>
    <rPh sb="97" eb="98">
      <t>ダイ</t>
    </rPh>
    <rPh sb="99" eb="101">
      <t>イコウ</t>
    </rPh>
    <rPh sb="102" eb="105">
      <t>シンセイショ</t>
    </rPh>
    <rPh sb="105" eb="107">
      <t>ヨウシキ</t>
    </rPh>
    <rPh sb="109" eb="112">
      <t>ミハンエイ</t>
    </rPh>
    <rPh sb="112" eb="114">
      <t>ブブン</t>
    </rPh>
    <rPh sb="115" eb="117">
      <t>キサイ</t>
    </rPh>
    <rPh sb="126" eb="127">
      <t>イロ</t>
    </rPh>
    <rPh sb="135" eb="137">
      <t>キニュウ</t>
    </rPh>
    <rPh sb="137" eb="138">
      <t>ネガ</t>
    </rPh>
    <phoneticPr fontId="3"/>
  </si>
  <si>
    <t>※その他の記載方法については、大分県庁ホームページの「しごと・産業」→「経営・金融」中の「経営・創業支援」→「経営革新支援制度」のサイトにある「経営革新計画作成の手引き」（PDFファイル）を参照してください。</t>
    <rPh sb="3" eb="4">
      <t>タ</t>
    </rPh>
    <rPh sb="5" eb="7">
      <t>キサイ</t>
    </rPh>
    <rPh sb="7" eb="9">
      <t>ホウホウ</t>
    </rPh>
    <rPh sb="15" eb="17">
      <t>オオイタ</t>
    </rPh>
    <rPh sb="17" eb="19">
      <t>ケンチョウ</t>
    </rPh>
    <rPh sb="31" eb="33">
      <t>サンギョウ</t>
    </rPh>
    <rPh sb="36" eb="38">
      <t>ケイエイ</t>
    </rPh>
    <rPh sb="39" eb="41">
      <t>キンユウ</t>
    </rPh>
    <rPh sb="42" eb="43">
      <t>ナカ</t>
    </rPh>
    <rPh sb="45" eb="47">
      <t>ケイエイ</t>
    </rPh>
    <rPh sb="48" eb="50">
      <t>ソウギョウ</t>
    </rPh>
    <rPh sb="50" eb="52">
      <t>シエン</t>
    </rPh>
    <rPh sb="55" eb="57">
      <t>ケイエイ</t>
    </rPh>
    <rPh sb="57" eb="59">
      <t>カクシン</t>
    </rPh>
    <rPh sb="59" eb="61">
      <t>シエン</t>
    </rPh>
    <rPh sb="61" eb="63">
      <t>セイド</t>
    </rPh>
    <rPh sb="72" eb="74">
      <t>ケイエイ</t>
    </rPh>
    <rPh sb="74" eb="76">
      <t>カクシン</t>
    </rPh>
    <rPh sb="76" eb="78">
      <t>ケイカク</t>
    </rPh>
    <rPh sb="78" eb="80">
      <t>サクセイ</t>
    </rPh>
    <rPh sb="81" eb="83">
      <t>テビ</t>
    </rPh>
    <rPh sb="95" eb="97">
      <t>サンショウ</t>
    </rPh>
    <phoneticPr fontId="3"/>
  </si>
  <si>
    <t>4年後</t>
    <rPh sb="1" eb="3">
      <t>ネンゴ</t>
    </rPh>
    <phoneticPr fontId="3"/>
  </si>
  <si>
    <t>5年後</t>
    <rPh sb="1" eb="3">
      <t>ネンゴ</t>
    </rPh>
    <phoneticPr fontId="3"/>
  </si>
  <si>
    <t>このﾌｧｲﾙ中の
シート参照</t>
    <rPh sb="6" eb="7">
      <t>ナカ</t>
    </rPh>
    <rPh sb="12" eb="14">
      <t>サンショウ</t>
    </rPh>
    <phoneticPr fontId="3"/>
  </si>
  <si>
    <t>ホームページの
Wordﾌｧｲﾙ参照</t>
    <rPh sb="16" eb="18">
      <t>サンショウ</t>
    </rPh>
    <phoneticPr fontId="3"/>
  </si>
  <si>
    <r>
      <t xml:space="preserve"> </t>
    </r>
    <r>
      <rPr>
        <sz val="10"/>
        <rFont val="ＭＳ Ｐ明朝"/>
        <family val="1"/>
        <charset val="128"/>
      </rPr>
      <t>－</t>
    </r>
    <r>
      <rPr>
        <sz val="10"/>
        <rFont val="Times New Roman"/>
        <family val="1"/>
      </rPr>
      <t xml:space="preserve"> </t>
    </r>
    <phoneticPr fontId="3"/>
  </si>
  <si>
    <t>会社名及び</t>
    <rPh sb="0" eb="2">
      <t>カイシャ</t>
    </rPh>
    <rPh sb="3" eb="4">
      <t>オヨ</t>
    </rPh>
    <phoneticPr fontId="3"/>
  </si>
  <si>
    <t>代表者の職氏名</t>
    <rPh sb="0" eb="3">
      <t>ダイヒョウシャ</t>
    </rPh>
    <rPh sb="4" eb="5">
      <t>ショク</t>
    </rPh>
    <rPh sb="5" eb="7">
      <t>シメイ</t>
    </rPh>
    <phoneticPr fontId="3"/>
  </si>
  <si>
    <t>水色のセルだけに数字又は文字を入れてください</t>
    <rPh sb="0" eb="1">
      <t>スイ</t>
    </rPh>
    <rPh sb="1" eb="2">
      <t>イロ</t>
    </rPh>
    <rPh sb="8" eb="10">
      <t>スウジ</t>
    </rPh>
    <rPh sb="10" eb="11">
      <t>マタ</t>
    </rPh>
    <rPh sb="12" eb="14">
      <t>モジ</t>
    </rPh>
    <rPh sb="15" eb="16">
      <t>イ</t>
    </rPh>
    <phoneticPr fontId="3"/>
  </si>
  <si>
    <t>（新たな取り組みの概要）</t>
    <rPh sb="1" eb="2">
      <t>アラ</t>
    </rPh>
    <rPh sb="4" eb="5">
      <t>ト</t>
    </rPh>
    <rPh sb="6" eb="7">
      <t>ク</t>
    </rPh>
    <rPh sb="9" eb="11">
      <t>ガイヨウ</t>
    </rPh>
    <phoneticPr fontId="3"/>
  </si>
  <si>
    <t>※支援機関や当室との協議にあたっては、ます同サイトにある「経営革新計画サマリー・会社概要等様式（プレゼンテーション利用可）」（Wordファイル）を作成してください。</t>
    <rPh sb="1" eb="3">
      <t>シエン</t>
    </rPh>
    <rPh sb="3" eb="5">
      <t>キカン</t>
    </rPh>
    <rPh sb="6" eb="8">
      <t>トウシツ</t>
    </rPh>
    <rPh sb="10" eb="12">
      <t>キョウギ</t>
    </rPh>
    <rPh sb="21" eb="22">
      <t>ドウ</t>
    </rPh>
    <rPh sb="73" eb="75">
      <t>サクセイ</t>
    </rPh>
    <phoneticPr fontId="3"/>
  </si>
  <si>
    <t>□</t>
    <phoneticPr fontId="3"/>
  </si>
  <si>
    <t>　誓約書</t>
    <rPh sb="1" eb="4">
      <t>セイヤクショ</t>
    </rPh>
    <phoneticPr fontId="3"/>
  </si>
  <si>
    <t>　様式第9　承認申請書</t>
    <rPh sb="1" eb="3">
      <t>ヨウシキ</t>
    </rPh>
    <rPh sb="3" eb="4">
      <t>ダイ</t>
    </rPh>
    <phoneticPr fontId="3"/>
  </si>
  <si>
    <t>令和　　年　　月　　日</t>
    <rPh sb="0" eb="2">
      <t>レイワ</t>
    </rPh>
    <phoneticPr fontId="3"/>
  </si>
  <si>
    <t>　中小企業経営強化法第14条第1項の規定に基づき、別紙の計画について承認を受けたいので申請します。</t>
    <rPh sb="5" eb="7">
      <t>ケイエイ</t>
    </rPh>
    <rPh sb="7" eb="10">
      <t>キョウカホウ</t>
    </rPh>
    <rPh sb="10" eb="11">
      <t>ダイ</t>
    </rPh>
    <phoneticPr fontId="3"/>
  </si>
  <si>
    <t>7年後</t>
    <rPh sb="1" eb="3">
      <t>ネンゴ</t>
    </rPh>
    <phoneticPr fontId="3"/>
  </si>
  <si>
    <t>8年後</t>
    <rPh sb="1" eb="3">
      <t>ネンゴ</t>
    </rPh>
    <phoneticPr fontId="3"/>
  </si>
  <si>
    <t>6年後</t>
    <rPh sb="1" eb="3">
      <t>ネンゴ</t>
    </rPh>
    <phoneticPr fontId="3"/>
  </si>
  <si>
    <t>6年後</t>
    <rPh sb="1" eb="2">
      <t>ネン</t>
    </rPh>
    <rPh sb="2" eb="3">
      <t>ノチ</t>
    </rPh>
    <phoneticPr fontId="3"/>
  </si>
  <si>
    <t>7年後</t>
    <rPh sb="1" eb="2">
      <t>ネン</t>
    </rPh>
    <rPh sb="2" eb="3">
      <t>ノチ</t>
    </rPh>
    <phoneticPr fontId="3"/>
  </si>
  <si>
    <t>8年後</t>
    <rPh sb="1" eb="2">
      <t>ネン</t>
    </rPh>
    <rPh sb="2" eb="3">
      <t>ノチ</t>
    </rPh>
    <phoneticPr fontId="3"/>
  </si>
  <si>
    <t>様式第13</t>
    <rPh sb="0" eb="1">
      <t>サマ</t>
    </rPh>
    <rPh sb="1" eb="2">
      <t>シキ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</si>
  <si>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</si>
  <si>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</si>
  <si>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</si>
  <si>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（内、退職金）</t>
    <rPh sb="1" eb="2">
      <t>ウチ</t>
    </rPh>
    <rPh sb="3" eb="6">
      <t>タイショクキン</t>
    </rPh>
    <phoneticPr fontId="3"/>
  </si>
  <si>
    <t>（内、福利厚生費）</t>
    <rPh sb="1" eb="2">
      <t>ウチ</t>
    </rPh>
    <rPh sb="3" eb="5">
      <t>フクリ</t>
    </rPh>
    <rPh sb="5" eb="8">
      <t>コウセイヒ</t>
    </rPh>
    <phoneticPr fontId="3"/>
  </si>
  <si>
    <t>⑥経常利益</t>
    <rPh sb="1" eb="3">
      <t>ケイジョウ</t>
    </rPh>
    <rPh sb="3" eb="5">
      <t>リエキ</t>
    </rPh>
    <phoneticPr fontId="3"/>
  </si>
  <si>
    <t>法人番号：</t>
    <rPh sb="0" eb="2">
      <t>ホウジン</t>
    </rPh>
    <rPh sb="2" eb="4">
      <t>バンゴウ</t>
    </rPh>
    <phoneticPr fontId="3"/>
  </si>
  <si>
    <t>業　　　種：</t>
    <rPh sb="0" eb="1">
      <t>ゴウ</t>
    </rPh>
    <rPh sb="4" eb="5">
      <t>シュ</t>
    </rPh>
    <phoneticPr fontId="3"/>
  </si>
  <si>
    <t>資 本 金 ：</t>
    <rPh sb="0" eb="1">
      <t>シ</t>
    </rPh>
    <rPh sb="2" eb="3">
      <t>ホン</t>
    </rPh>
    <rPh sb="4" eb="5">
      <t>キン</t>
    </rPh>
    <phoneticPr fontId="3"/>
  </si>
  <si>
    <t>実施体制</t>
    <rPh sb="0" eb="2">
      <t>ジッシ</t>
    </rPh>
    <rPh sb="2" eb="4">
      <t>タイセイ</t>
    </rPh>
    <phoneticPr fontId="3"/>
  </si>
  <si>
    <t>計画の対象となる類型全てに丸印を付ける。</t>
    <rPh sb="0" eb="2">
      <t>ケイカク</t>
    </rPh>
    <rPh sb="3" eb="5">
      <t>タイショウ</t>
    </rPh>
    <rPh sb="8" eb="10">
      <t>ルイケイ</t>
    </rPh>
    <rPh sb="10" eb="11">
      <t>スベ</t>
    </rPh>
    <rPh sb="13" eb="15">
      <t>マルジルシ</t>
    </rPh>
    <rPh sb="16" eb="17">
      <t>ツ</t>
    </rPh>
    <phoneticPr fontId="3"/>
  </si>
  <si>
    <t>5．</t>
    <phoneticPr fontId="3"/>
  </si>
  <si>
    <t>6．</t>
    <phoneticPr fontId="3"/>
  </si>
  <si>
    <t>その他の新たな事業活動</t>
    <rPh sb="2" eb="3">
      <t>タ</t>
    </rPh>
    <rPh sb="4" eb="5">
      <t>アラ</t>
    </rPh>
    <rPh sb="7" eb="9">
      <t>ジギョウ</t>
    </rPh>
    <rPh sb="9" eb="11">
      <t>カツドウ</t>
    </rPh>
    <phoneticPr fontId="3"/>
  </si>
  <si>
    <t>技術に関する研究開発</t>
    <rPh sb="0" eb="2">
      <t>ギジュツ</t>
    </rPh>
    <rPh sb="3" eb="4">
      <t>カン</t>
    </rPh>
    <rPh sb="6" eb="8">
      <t>ケンキュウ</t>
    </rPh>
    <rPh sb="8" eb="10">
      <t>カイハツ</t>
    </rPh>
    <phoneticPr fontId="3"/>
  </si>
  <si>
    <t>　及びその成果の利用</t>
    <phoneticPr fontId="3"/>
  </si>
  <si>
    <t>　計画期間又は事業期間：</t>
    <rPh sb="1" eb="3">
      <t>ケイカク</t>
    </rPh>
    <rPh sb="3" eb="5">
      <t>キカン</t>
    </rPh>
    <rPh sb="5" eb="6">
      <t>マタ</t>
    </rPh>
    <rPh sb="7" eb="9">
      <t>ジギョウ</t>
    </rPh>
    <rPh sb="9" eb="11">
      <t>キカン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</si>
  <si>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</si>
  <si>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　研究開発期間：</t>
    <rPh sb="1" eb="3">
      <t>ケンキュウ</t>
    </rPh>
    <rPh sb="3" eb="5">
      <t>カイハツ</t>
    </rPh>
    <rPh sb="5" eb="7">
      <t>キカン</t>
    </rPh>
    <phoneticPr fontId="3"/>
  </si>
  <si>
    <t>事業期間：</t>
    <rPh sb="0" eb="2">
      <t>ジギョウ</t>
    </rPh>
    <rPh sb="2" eb="4">
      <t>キカン</t>
    </rPh>
    <phoneticPr fontId="3"/>
  </si>
  <si>
    <t>年　　　月　　～　　　　年　　　　月</t>
    <phoneticPr fontId="3"/>
  </si>
  <si>
    <t>計画終了時の目標伸び率　（％）　（事業期間終了時点）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rPh sb="17" eb="19">
      <t>ジギョウ</t>
    </rPh>
    <rPh sb="19" eb="21">
      <t>キカン</t>
    </rPh>
    <rPh sb="21" eb="23">
      <t>シュウリョウ</t>
    </rPh>
    <rPh sb="23" eb="25">
      <t>ジテン</t>
    </rPh>
    <phoneticPr fontId="3"/>
  </si>
  <si>
    <t>（　年　月～　年　月　（事業期間　年））</t>
    <rPh sb="2" eb="3">
      <t>ネン</t>
    </rPh>
    <rPh sb="4" eb="5">
      <t>ガツ</t>
    </rPh>
    <rPh sb="7" eb="8">
      <t>ネン</t>
    </rPh>
    <rPh sb="9" eb="10">
      <t>ガツ</t>
    </rPh>
    <rPh sb="12" eb="14">
      <t>ジギョウ</t>
    </rPh>
    <rPh sb="14" eb="16">
      <t>キカン</t>
    </rPh>
    <rPh sb="17" eb="18">
      <t>ネン</t>
    </rPh>
    <phoneticPr fontId="3"/>
  </si>
  <si>
    <t>研究開発期間</t>
    <rPh sb="0" eb="2">
      <t>ケンキュウ</t>
    </rPh>
    <rPh sb="2" eb="4">
      <t>カイハツ</t>
    </rPh>
    <rPh sb="4" eb="6">
      <t>キカン</t>
    </rPh>
    <phoneticPr fontId="3"/>
  </si>
  <si>
    <t>（単位：千円）</t>
    <phoneticPr fontId="3"/>
  </si>
  <si>
    <t>　　　　年　　　月　　～　　　　年　　　　月</t>
    <phoneticPr fontId="3"/>
  </si>
  <si>
    <t xml:space="preserve"> 年　　　月　　～　　　　年　　　　月</t>
    <phoneticPr fontId="3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</si>
  <si>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3"/>
  </si>
  <si>
    <r>
      <t xml:space="preserve">１．当社の現状と経営課題
２．経営革新の具体的内容（既存事業との相違点、経営戦略における位置づけ等）
</t>
    </r>
    <r>
      <rPr>
        <u/>
        <sz val="11"/>
        <color indexed="8"/>
        <rFont val="ＭＳ Ｐゴシック"/>
        <family val="3"/>
        <charset val="128"/>
      </rPr>
      <t>（新たな取り組みの特徴、強み）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（販路・サービスの提供方法等）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（その他（将来的な事業構想など））</t>
    </r>
    <rPh sb="2" eb="4">
      <t>トウシャ</t>
    </rPh>
    <rPh sb="5" eb="7">
      <t>ゲンジョウ</t>
    </rPh>
    <rPh sb="8" eb="10">
      <t>ケイエイ</t>
    </rPh>
    <rPh sb="10" eb="12">
      <t>カダイ</t>
    </rPh>
    <rPh sb="18" eb="20">
      <t>ケイエイ</t>
    </rPh>
    <rPh sb="20" eb="22">
      <t>カクシン</t>
    </rPh>
    <rPh sb="23" eb="26">
      <t>グタイテキ</t>
    </rPh>
    <rPh sb="26" eb="28">
      <t>ナイヨウ</t>
    </rPh>
    <rPh sb="29" eb="31">
      <t>キゾン</t>
    </rPh>
    <rPh sb="31" eb="33">
      <t>ジギョウ</t>
    </rPh>
    <rPh sb="35" eb="38">
      <t>ソウイテン</t>
    </rPh>
    <rPh sb="39" eb="41">
      <t>ケイエイ</t>
    </rPh>
    <rPh sb="41" eb="43">
      <t>センリャク</t>
    </rPh>
    <rPh sb="47" eb="49">
      <t>イチ</t>
    </rPh>
    <rPh sb="51" eb="52">
      <t>トウ</t>
    </rPh>
    <rPh sb="55" eb="56">
      <t>アラ</t>
    </rPh>
    <rPh sb="58" eb="59">
      <t>ト</t>
    </rPh>
    <rPh sb="60" eb="61">
      <t>ク</t>
    </rPh>
    <rPh sb="63" eb="65">
      <t>トクチョウ</t>
    </rPh>
    <rPh sb="66" eb="67">
      <t>ツヨ</t>
    </rPh>
    <rPh sb="74" eb="76">
      <t>ハンロ</t>
    </rPh>
    <rPh sb="82" eb="84">
      <t>テイキョウ</t>
    </rPh>
    <rPh sb="84" eb="86">
      <t>ホウホウ</t>
    </rPh>
    <rPh sb="86" eb="87">
      <t>トウ</t>
    </rPh>
    <rPh sb="95" eb="96">
      <t>タ</t>
    </rPh>
    <rPh sb="97" eb="100">
      <t>ショウライテキ</t>
    </rPh>
    <rPh sb="101" eb="103">
      <t>ジギョウ</t>
    </rPh>
    <rPh sb="103" eb="105">
      <t>コウソウ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</si>
  <si>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3"/>
  </si>
  <si>
    <t>　定款（写し）・登記簿（写し）</t>
    <rPh sb="1" eb="3">
      <t>テイカン</t>
    </rPh>
    <rPh sb="4" eb="5">
      <t>ウツ</t>
    </rPh>
    <rPh sb="8" eb="11">
      <t>トウキボ</t>
    </rPh>
    <rPh sb="12" eb="13">
      <t>ウツ</t>
    </rPh>
    <phoneticPr fontId="3"/>
  </si>
  <si>
    <t>任意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</si>
</sst>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1" formatCode="0_);[Red]\(0\)"/>
    <numFmt numFmtId="182" formatCode="#,##0_);[Red]\(#,##0\)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9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6" borderId="50" applyNumberFormat="0" applyFon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5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53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9" borderId="5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2" applyNumberFormat="0" applyAlignment="0" applyProtection="0">
      <alignment vertical="center"/>
    </xf>
    <xf numFmtId="0" fontId="1" fillId="0" borderId="0"/>
    <xf numFmtId="0" fontId="48" fillId="40" borderId="0" applyNumberFormat="0" applyBorder="0" applyAlignment="0" applyProtection="0">
      <alignment vertical="center"/>
    </xf>
  </cellStyleXfs>
  <cellXfs count="602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9" xfId="0" applyFont="1" applyBorder="1" applyAlignment="1">
      <alignment vertical="center"/>
    </xf>
    <xf numFmtId="38" fontId="4" fillId="0" borderId="3" xfId="34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34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3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4" fillId="0" borderId="14" xfId="34" applyFont="1" applyBorder="1" applyAlignment="1">
      <alignment horizontal="center" vertical="center"/>
    </xf>
    <xf numFmtId="38" fontId="4" fillId="0" borderId="2" xfId="34" applyFont="1" applyBorder="1" applyAlignment="1">
      <alignment horizontal="center" vertical="center"/>
    </xf>
    <xf numFmtId="38" fontId="4" fillId="0" borderId="13" xfId="34" applyFont="1" applyBorder="1" applyAlignment="1">
      <alignment horizontal="center" vertical="center"/>
    </xf>
    <xf numFmtId="38" fontId="4" fillId="0" borderId="11" xfId="34" applyFont="1" applyBorder="1" applyAlignment="1">
      <alignment horizontal="center" vertical="center"/>
    </xf>
    <xf numFmtId="38" fontId="4" fillId="0" borderId="10" xfId="34" applyFont="1" applyBorder="1" applyAlignment="1">
      <alignment horizontal="center" vertical="center"/>
    </xf>
    <xf numFmtId="38" fontId="4" fillId="0" borderId="12" xfId="34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7" borderId="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Continuous" vertical="center"/>
    </xf>
    <xf numFmtId="0" fontId="7" fillId="0" borderId="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2" xfId="34" applyFont="1" applyFill="1" applyBorder="1" applyAlignment="1">
      <alignment horizontal="center" vertical="center"/>
    </xf>
    <xf numFmtId="38" fontId="4" fillId="0" borderId="10" xfId="3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 applyFill="1" applyAlignmen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34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3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34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34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8" borderId="3" xfId="34" applyFont="1" applyFill="1" applyBorder="1" applyAlignment="1">
      <alignment vertical="center"/>
    </xf>
    <xf numFmtId="38" fontId="5" fillId="8" borderId="1" xfId="34" applyFont="1" applyFill="1" applyBorder="1" applyAlignment="1">
      <alignment horizontal="left" vertical="center"/>
    </xf>
    <xf numFmtId="38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34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3" xfId="34" applyFont="1" applyFill="1" applyBorder="1" applyAlignment="1">
      <alignment vertical="center"/>
    </xf>
    <xf numFmtId="38" fontId="4" fillId="5" borderId="1" xfId="34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36" xfId="0" applyFont="1" applyFill="1" applyBorder="1" applyAlignment="1">
      <alignment horizontal="centerContinuous" vertical="center"/>
    </xf>
    <xf numFmtId="0" fontId="4" fillId="9" borderId="2" xfId="0" applyFont="1" applyFill="1" applyBorder="1" applyAlignment="1">
      <alignment horizontal="centerContinuous" vertical="center"/>
    </xf>
    <xf numFmtId="0" fontId="4" fillId="9" borderId="10" xfId="0" applyFont="1" applyFill="1" applyBorder="1" applyAlignment="1">
      <alignment horizontal="centerContinuous" vertical="center"/>
    </xf>
    <xf numFmtId="0" fontId="5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34" applyFont="1" applyFill="1" applyBorder="1" applyAlignment="1">
      <alignment vertical="center"/>
    </xf>
    <xf numFmtId="38" fontId="5" fillId="4" borderId="1" xfId="34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34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34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9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9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/>
    <xf numFmtId="38" fontId="4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36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0" fontId="4" fillId="0" borderId="3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5" xfId="0" applyFont="1" applyFill="1" applyBorder="1" applyAlignment="1"/>
    <xf numFmtId="0" fontId="7" fillId="0" borderId="39" xfId="0" applyFont="1" applyFill="1" applyBorder="1" applyAlignment="1">
      <alignment vertical="center"/>
    </xf>
    <xf numFmtId="0" fontId="7" fillId="0" borderId="36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10" xfId="0" applyFont="1" applyFill="1" applyBorder="1" applyAlignment="1"/>
    <xf numFmtId="0" fontId="0" fillId="0" borderId="10" xfId="0" applyFont="1" applyFill="1" applyBorder="1" applyAlignment="1">
      <alignment vertical="center"/>
    </xf>
    <xf numFmtId="177" fontId="11" fillId="0" borderId="1" xfId="34" applyNumberFormat="1" applyFont="1" applyFill="1" applyBorder="1" applyAlignment="1">
      <alignment vertical="center"/>
    </xf>
    <xf numFmtId="177" fontId="11" fillId="0" borderId="5" xfId="34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1" fillId="0" borderId="39" xfId="34" applyNumberFormat="1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0" borderId="34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3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vertical="center" shrinkToFit="1"/>
    </xf>
    <xf numFmtId="14" fontId="2" fillId="0" borderId="0" xfId="0" applyNumberFormat="1" applyFont="1" applyFill="1" applyAlignment="1">
      <alignment vertical="center" shrinkToFit="1"/>
    </xf>
    <xf numFmtId="38" fontId="13" fillId="0" borderId="44" xfId="34" applyFont="1" applyFill="1" applyBorder="1" applyAlignment="1">
      <alignment horizontal="center" vertical="center"/>
    </xf>
    <xf numFmtId="177" fontId="11" fillId="0" borderId="2" xfId="34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indent="1"/>
    </xf>
    <xf numFmtId="38" fontId="10" fillId="0" borderId="0" xfId="34" applyFont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7" fillId="0" borderId="38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left" vertical="center" indent="1"/>
    </xf>
    <xf numFmtId="0" fontId="0" fillId="0" borderId="4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5" fillId="0" borderId="32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vertical="center"/>
    </xf>
    <xf numFmtId="0" fontId="9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0" fillId="0" borderId="0" xfId="43" applyFont="1" applyAlignment="1">
      <alignment vertical="center"/>
    </xf>
    <xf numFmtId="14" fontId="14" fillId="0" borderId="1" xfId="43" applyNumberFormat="1" applyFont="1" applyBorder="1" applyAlignment="1">
      <alignment horizontal="center" vertical="center"/>
    </xf>
    <xf numFmtId="0" fontId="1" fillId="0" borderId="0" xfId="43"/>
    <xf numFmtId="0" fontId="21" fillId="0" borderId="5" xfId="43" applyFont="1" applyFill="1" applyBorder="1" applyAlignment="1">
      <alignment horizontal="center" vertical="center" wrapText="1"/>
    </xf>
    <xf numFmtId="0" fontId="0" fillId="2" borderId="1" xfId="43" applyFont="1" applyFill="1" applyBorder="1" applyAlignment="1">
      <alignment horizontal="center" vertical="center"/>
    </xf>
    <xf numFmtId="0" fontId="12" fillId="0" borderId="0" xfId="43" applyFont="1"/>
    <xf numFmtId="0" fontId="12" fillId="2" borderId="5" xfId="43" applyFont="1" applyFill="1" applyBorder="1" applyAlignment="1">
      <alignment horizontal="center" vertical="center"/>
    </xf>
    <xf numFmtId="0" fontId="12" fillId="0" borderId="1" xfId="43" applyFont="1" applyBorder="1" applyAlignment="1">
      <alignment horizontal="center" vertical="center"/>
    </xf>
    <xf numFmtId="0" fontId="12" fillId="0" borderId="1" xfId="43" applyFont="1" applyFill="1" applyBorder="1" applyAlignment="1">
      <alignment horizontal="left" vertical="center"/>
    </xf>
    <xf numFmtId="0" fontId="12" fillId="2" borderId="34" xfId="43" applyFont="1" applyFill="1" applyBorder="1" applyAlignment="1">
      <alignment vertical="center"/>
    </xf>
    <xf numFmtId="0" fontId="12" fillId="2" borderId="3" xfId="43" applyFont="1" applyFill="1" applyBorder="1" applyAlignment="1">
      <alignment vertical="center"/>
    </xf>
    <xf numFmtId="0" fontId="12" fillId="0" borderId="0" xfId="43" applyFont="1" applyBorder="1" applyAlignment="1">
      <alignment horizontal="center" vertical="center"/>
    </xf>
    <xf numFmtId="0" fontId="12" fillId="0" borderId="32" xfId="43" applyFont="1" applyBorder="1" applyAlignment="1">
      <alignment horizontal="center" vertical="center"/>
    </xf>
    <xf numFmtId="0" fontId="12" fillId="0" borderId="32" xfId="43" applyFont="1" applyBorder="1" applyAlignment="1">
      <alignment vertical="center"/>
    </xf>
    <xf numFmtId="0" fontId="12" fillId="0" borderId="0" xfId="43" applyFont="1" applyBorder="1"/>
    <xf numFmtId="0" fontId="12" fillId="0" borderId="1" xfId="43" applyFont="1" applyBorder="1" applyAlignment="1">
      <alignment vertical="center"/>
    </xf>
    <xf numFmtId="0" fontId="12" fillId="2" borderId="34" xfId="43" applyFont="1" applyFill="1" applyBorder="1" applyAlignment="1">
      <alignment horizontal="center" vertical="center"/>
    </xf>
    <xf numFmtId="0" fontId="0" fillId="0" borderId="0" xfId="43" applyFont="1" applyBorder="1" applyAlignment="1">
      <alignment vertical="center"/>
    </xf>
    <xf numFmtId="0" fontId="0" fillId="0" borderId="37" xfId="43" applyFont="1" applyBorder="1" applyAlignment="1">
      <alignment horizontal="center" vertical="center"/>
    </xf>
    <xf numFmtId="0" fontId="0" fillId="0" borderId="37" xfId="43" applyFont="1" applyFill="1" applyBorder="1" applyAlignment="1">
      <alignment horizontal="left" vertical="center"/>
    </xf>
    <xf numFmtId="0" fontId="1" fillId="0" borderId="0" xfId="43" applyBorder="1"/>
    <xf numFmtId="0" fontId="1" fillId="0" borderId="0" xfId="43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3" applyAlignment="1">
      <alignment horizontal="center"/>
    </xf>
    <xf numFmtId="0" fontId="4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vertical="center" shrinkToFit="1"/>
    </xf>
    <xf numFmtId="38" fontId="22" fillId="0" borderId="1" xfId="34" applyFont="1" applyFill="1" applyBorder="1" applyAlignment="1">
      <alignment vertical="center" shrinkToFit="1"/>
    </xf>
    <xf numFmtId="0" fontId="0" fillId="0" borderId="36" xfId="0" applyFont="1" applyFill="1" applyBorder="1" applyAlignment="1">
      <alignment horizontal="center" vertical="center"/>
    </xf>
    <xf numFmtId="38" fontId="10" fillId="0" borderId="36" xfId="34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Alignment="1"/>
    <xf numFmtId="0" fontId="7" fillId="0" borderId="2" xfId="0" applyFont="1" applyFill="1" applyBorder="1" applyAlignment="1">
      <alignment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protection locked="0"/>
    </xf>
    <xf numFmtId="0" fontId="7" fillId="1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protection locked="0"/>
    </xf>
    <xf numFmtId="177" fontId="7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11" fillId="0" borderId="5" xfId="34" applyNumberFormat="1" applyFont="1" applyFill="1" applyBorder="1" applyAlignment="1" applyProtection="1">
      <alignment vertical="center"/>
    </xf>
    <xf numFmtId="177" fontId="11" fillId="0" borderId="39" xfId="34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11" fillId="0" borderId="1" xfId="34" applyNumberFormat="1" applyFont="1" applyFill="1" applyBorder="1" applyAlignment="1" applyProtection="1">
      <alignment vertical="center"/>
    </xf>
    <xf numFmtId="14" fontId="5" fillId="11" borderId="0" xfId="0" applyNumberFormat="1" applyFont="1" applyFill="1" applyBorder="1" applyAlignment="1">
      <alignment horizontal="right" vertical="center"/>
    </xf>
    <xf numFmtId="0" fontId="4" fillId="11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8" fontId="23" fillId="0" borderId="1" xfId="34" applyFont="1" applyFill="1" applyBorder="1" applyAlignment="1">
      <alignment vertical="center" shrinkToFit="1"/>
    </xf>
    <xf numFmtId="0" fontId="19" fillId="0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indent="1" shrinkToFit="1"/>
    </xf>
    <xf numFmtId="38" fontId="10" fillId="3" borderId="2" xfId="34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10" fillId="3" borderId="1" xfId="34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22" fillId="3" borderId="1" xfId="34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1" xfId="43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38" fontId="18" fillId="10" borderId="1" xfId="34" applyFont="1" applyFill="1" applyBorder="1" applyAlignment="1">
      <alignment vertical="center"/>
    </xf>
    <xf numFmtId="38" fontId="18" fillId="0" borderId="1" xfId="34" applyFont="1" applyFill="1" applyBorder="1" applyAlignment="1">
      <alignment vertical="center"/>
    </xf>
    <xf numFmtId="38" fontId="24" fillId="0" borderId="1" xfId="34" applyFont="1" applyFill="1" applyBorder="1" applyAlignment="1">
      <alignment vertical="center"/>
    </xf>
    <xf numFmtId="38" fontId="24" fillId="10" borderId="1" xfId="34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18" fillId="10" borderId="2" xfId="0" applyNumberFormat="1" applyFont="1" applyFill="1" applyBorder="1" applyAlignment="1">
      <alignment horizontal="right" vertical="center"/>
    </xf>
    <xf numFmtId="0" fontId="25" fillId="41" borderId="0" xfId="0" applyFont="1" applyFill="1" applyAlignment="1" applyProtection="1">
      <alignment vertical="center"/>
      <protection locked="0"/>
    </xf>
    <xf numFmtId="14" fontId="7" fillId="0" borderId="0" xfId="0" applyNumberFormat="1" applyFont="1" applyFill="1" applyBorder="1" applyAlignment="1">
      <alignment horizontal="left" vertical="center"/>
    </xf>
    <xf numFmtId="38" fontId="18" fillId="0" borderId="0" xfId="0" applyNumberFormat="1" applyFont="1" applyFill="1" applyBorder="1" applyAlignment="1">
      <alignment vertical="center"/>
    </xf>
    <xf numFmtId="0" fontId="7" fillId="11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38" fontId="18" fillId="0" borderId="1" xfId="34" applyFont="1" applyFill="1" applyBorder="1" applyAlignment="1" applyProtection="1">
      <alignment vertical="center"/>
    </xf>
    <xf numFmtId="38" fontId="24" fillId="0" borderId="1" xfId="34" applyFont="1" applyFill="1" applyBorder="1" applyAlignment="1" applyProtection="1">
      <alignment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38" fontId="24" fillId="10" borderId="5" xfId="34" applyFont="1" applyFill="1" applyBorder="1" applyAlignment="1" applyProtection="1">
      <alignment vertical="center"/>
      <protection locked="0"/>
    </xf>
    <xf numFmtId="38" fontId="18" fillId="10" borderId="1" xfId="34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  <protection locked="0"/>
    </xf>
    <xf numFmtId="38" fontId="7" fillId="10" borderId="5" xfId="34" applyFont="1" applyFill="1" applyBorder="1" applyAlignment="1" applyProtection="1">
      <alignment horizontal="right" vertical="center"/>
      <protection locked="0"/>
    </xf>
    <xf numFmtId="38" fontId="24" fillId="10" borderId="1" xfId="34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38" fontId="18" fillId="1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38" fontId="24" fillId="10" borderId="5" xfId="34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41" borderId="0" xfId="0" applyFont="1" applyFill="1" applyAlignment="1" applyProtection="1">
      <protection locked="0"/>
    </xf>
    <xf numFmtId="0" fontId="7" fillId="41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177" fontId="4" fillId="0" borderId="39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7" fillId="0" borderId="0" xfId="0" applyFont="1" applyFill="1" applyAlignment="1" applyProtection="1"/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/>
    <xf numFmtId="0" fontId="0" fillId="0" borderId="3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/>
    <xf numFmtId="0" fontId="0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0" borderId="5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/>
    <xf numFmtId="0" fontId="0" fillId="0" borderId="39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0" fontId="12" fillId="0" borderId="1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Alignment="1" applyProtection="1">
      <alignment vertical="center"/>
    </xf>
    <xf numFmtId="177" fontId="4" fillId="0" borderId="0" xfId="0" applyNumberFormat="1" applyFont="1" applyFill="1" applyAlignment="1" applyProtection="1">
      <alignment vertical="center"/>
    </xf>
    <xf numFmtId="0" fontId="0" fillId="41" borderId="0" xfId="0" applyFill="1" applyAlignment="1" applyProtection="1"/>
    <xf numFmtId="0" fontId="7" fillId="0" borderId="10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177" fontId="4" fillId="41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vertical="center"/>
    </xf>
    <xf numFmtId="38" fontId="24" fillId="0" borderId="5" xfId="34" applyFont="1" applyFill="1" applyBorder="1" applyAlignment="1">
      <alignment vertical="center"/>
    </xf>
    <xf numFmtId="38" fontId="18" fillId="0" borderId="5" xfId="34" applyFont="1" applyFill="1" applyBorder="1" applyAlignment="1">
      <alignment vertical="center"/>
    </xf>
    <xf numFmtId="38" fontId="26" fillId="0" borderId="44" xfId="3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8" fontId="18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left" vertical="center" indent="1"/>
    </xf>
    <xf numFmtId="0" fontId="0" fillId="0" borderId="42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7" xfId="0" applyFont="1" applyFill="1" applyBorder="1" applyAlignment="1">
      <alignment vertical="center"/>
    </xf>
    <xf numFmtId="0" fontId="4" fillId="0" borderId="39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49" fillId="0" borderId="32" xfId="0" applyFont="1" applyFill="1" applyBorder="1" applyAlignment="1">
      <alignment vertical="center"/>
    </xf>
    <xf numFmtId="0" fontId="50" fillId="0" borderId="32" xfId="0" applyFont="1" applyBorder="1" applyAlignment="1">
      <alignment vertical="center"/>
    </xf>
    <xf numFmtId="182" fontId="18" fillId="0" borderId="1" xfId="0" applyNumberFormat="1" applyFont="1" applyFill="1" applyBorder="1" applyAlignment="1">
      <alignment vertical="center" shrinkToFit="1"/>
    </xf>
    <xf numFmtId="181" fontId="18" fillId="0" borderId="1" xfId="0" applyNumberFormat="1" applyFont="1" applyFill="1" applyBorder="1" applyAlignment="1">
      <alignment horizontal="center" vertical="center" shrinkToFit="1"/>
    </xf>
    <xf numFmtId="182" fontId="18" fillId="0" borderId="5" xfId="0" applyNumberFormat="1" applyFont="1" applyFill="1" applyBorder="1" applyAlignment="1">
      <alignment vertical="center" shrinkToFit="1"/>
    </xf>
    <xf numFmtId="182" fontId="24" fillId="0" borderId="28" xfId="0" applyNumberFormat="1" applyFont="1" applyFill="1" applyBorder="1" applyAlignment="1">
      <alignment vertical="center" shrinkToFit="1"/>
    </xf>
    <xf numFmtId="182" fontId="24" fillId="0" borderId="47" xfId="0" applyNumberFormat="1" applyFont="1" applyFill="1" applyBorder="1" applyAlignment="1">
      <alignment vertical="center" shrinkToFit="1"/>
    </xf>
    <xf numFmtId="182" fontId="18" fillId="0" borderId="3" xfId="0" applyNumberFormat="1" applyFont="1" applyFill="1" applyBorder="1" applyAlignment="1">
      <alignment vertical="center" shrinkToFit="1"/>
    </xf>
    <xf numFmtId="0" fontId="7" fillId="3" borderId="0" xfId="0" applyFont="1" applyFill="1" applyAlignment="1" applyProtection="1">
      <alignment vertical="center" shrinkToFit="1"/>
      <protection locked="0"/>
    </xf>
    <xf numFmtId="182" fontId="18" fillId="3" borderId="1" xfId="0" applyNumberFormat="1" applyFont="1" applyFill="1" applyBorder="1" applyAlignment="1" applyProtection="1">
      <alignment vertical="center" shrinkToFit="1"/>
      <protection locked="0"/>
    </xf>
    <xf numFmtId="181" fontId="18" fillId="0" borderId="3" xfId="0" applyNumberFormat="1" applyFont="1" applyFill="1" applyBorder="1" applyAlignment="1">
      <alignment horizontal="center" vertical="center" shrinkToFit="1"/>
    </xf>
    <xf numFmtId="182" fontId="18" fillId="3" borderId="3" xfId="0" applyNumberFormat="1" applyFont="1" applyFill="1" applyBorder="1" applyAlignment="1" applyProtection="1">
      <alignment vertical="center" shrinkToFit="1"/>
      <protection locked="0"/>
    </xf>
    <xf numFmtId="0" fontId="4" fillId="42" borderId="0" xfId="0" applyFont="1" applyFill="1" applyAlignment="1">
      <alignment vertical="center"/>
    </xf>
    <xf numFmtId="0" fontId="6" fillId="42" borderId="0" xfId="0" applyFont="1" applyFill="1" applyAlignment="1">
      <alignment horizontal="right" vertical="center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10" borderId="36" xfId="0" applyFont="1" applyFill="1" applyBorder="1" applyAlignment="1" applyProtection="1">
      <alignment vertical="center" wrapText="1"/>
      <protection locked="0"/>
    </xf>
    <xf numFmtId="0" fontId="0" fillId="10" borderId="36" xfId="0" applyFill="1" applyBorder="1" applyAlignment="1" applyProtection="1">
      <alignment vertical="center" wrapText="1"/>
      <protection locked="0"/>
    </xf>
    <xf numFmtId="0" fontId="0" fillId="10" borderId="10" xfId="0" applyFill="1" applyBorder="1" applyAlignment="1" applyProtection="1">
      <alignment vertical="center" wrapText="1"/>
      <protection locked="0"/>
    </xf>
    <xf numFmtId="0" fontId="4" fillId="0" borderId="3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10" fontId="10" fillId="0" borderId="2" xfId="28" applyNumberFormat="1" applyFont="1" applyBorder="1" applyAlignment="1">
      <alignment horizontal="center" vertical="center"/>
    </xf>
    <xf numFmtId="10" fontId="10" fillId="0" borderId="36" xfId="28" applyNumberFormat="1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0" fontId="7" fillId="0" borderId="39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51" fillId="0" borderId="3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2" fillId="0" borderId="32" xfId="0" applyFont="1" applyFill="1" applyBorder="1" applyAlignment="1">
      <alignment horizontal="left" vertical="center"/>
    </xf>
    <xf numFmtId="179" fontId="10" fillId="3" borderId="2" xfId="0" applyNumberFormat="1" applyFont="1" applyFill="1" applyBorder="1" applyAlignment="1">
      <alignment horizontal="right" vertical="center"/>
    </xf>
    <xf numFmtId="179" fontId="10" fillId="3" borderId="10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left" indent="1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textRotation="255" wrapText="1"/>
    </xf>
    <xf numFmtId="0" fontId="16" fillId="0" borderId="34" xfId="0" applyFont="1" applyFill="1" applyBorder="1" applyAlignment="1">
      <alignment vertical="center" textRotation="255" wrapText="1"/>
    </xf>
    <xf numFmtId="0" fontId="16" fillId="0" borderId="3" xfId="0" applyFont="1" applyFill="1" applyBorder="1" applyAlignment="1">
      <alignment vertical="center" textRotation="255" wrapText="1"/>
    </xf>
    <xf numFmtId="0" fontId="16" fillId="0" borderId="1" xfId="0" applyFont="1" applyFill="1" applyBorder="1" applyAlignment="1">
      <alignment vertical="center" textRotation="255"/>
    </xf>
    <xf numFmtId="38" fontId="4" fillId="0" borderId="2" xfId="0" applyNumberFormat="1" applyFont="1" applyFill="1" applyBorder="1" applyAlignment="1">
      <alignment horizontal="center" vertical="center"/>
    </xf>
    <xf numFmtId="49" fontId="7" fillId="43" borderId="36" xfId="0" applyNumberFormat="1" applyFont="1" applyFill="1" applyBorder="1" applyAlignment="1">
      <alignment vertical="center"/>
    </xf>
    <xf numFmtId="0" fontId="7" fillId="43" borderId="36" xfId="0" applyFont="1" applyFill="1" applyBorder="1" applyAlignment="1">
      <alignment horizontal="left" vertical="center"/>
    </xf>
    <xf numFmtId="0" fontId="7" fillId="43" borderId="10" xfId="0" applyFont="1" applyFill="1" applyBorder="1" applyAlignment="1">
      <alignment horizontal="left" vertical="center"/>
    </xf>
    <xf numFmtId="0" fontId="27" fillId="43" borderId="1" xfId="0" applyFont="1" applyFill="1" applyBorder="1" applyAlignment="1" applyProtection="1">
      <alignment horizontal="left" vertical="top" wrapText="1"/>
      <protection locked="0"/>
    </xf>
    <xf numFmtId="0" fontId="50" fillId="43" borderId="0" xfId="0" applyFont="1" applyFill="1" applyBorder="1" applyAlignment="1" applyProtection="1">
      <alignment horizontal="left" vertical="top" wrapText="1"/>
      <protection locked="0"/>
    </xf>
    <xf numFmtId="0" fontId="50" fillId="43" borderId="0" xfId="0" applyFont="1" applyFill="1" applyAlignment="1" applyProtection="1">
      <alignment horizontal="left" vertical="top"/>
      <protection locked="0"/>
    </xf>
    <xf numFmtId="0" fontId="50" fillId="43" borderId="12" xfId="0" applyFont="1" applyFill="1" applyBorder="1" applyAlignment="1" applyProtection="1">
      <alignment horizontal="left" vertical="top"/>
      <protection locked="0"/>
    </xf>
    <xf numFmtId="0" fontId="50" fillId="43" borderId="32" xfId="0" applyFont="1" applyFill="1" applyBorder="1" applyAlignment="1" applyProtection="1">
      <alignment horizontal="left" vertical="top"/>
      <protection locked="0"/>
    </xf>
    <xf numFmtId="0" fontId="50" fillId="43" borderId="11" xfId="0" applyFont="1" applyFill="1" applyBorder="1" applyAlignment="1" applyProtection="1">
      <alignment horizontal="left" vertical="top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990116</xdr:colOff>
      <xdr:row>0</xdr:row>
      <xdr:rowOff>228823</xdr:rowOff>
    </xdr:from>
    <xdr:to>
      <xdr:col>5</xdr:col>
      <xdr:colOff>295191</xdr:colOff>
      <xdr:row>2</xdr:row>
      <xdr:rowOff>38174</xdr:rowOff>
    </xdr:to>
    <xdr:sp macro="" textlink="" fLocksText="0">
      <xdr:nvSpPr>
        <xdr:cNvPr id="62" name="角丸四角形吹き出し 1"/>
        <xdr:cNvSpPr/>
      </xdr:nvSpPr>
      <xdr:spPr>
        <a:xfrm>
          <a:off x="1571625" y="228600"/>
          <a:ext cx="2076450" cy="266700"/>
        </a:xfrm>
        <a:prstGeom prst="wedgeRoundRectCallout">
          <a:avLst>
            <a:gd name="adj1" fmla="val -52339"/>
            <a:gd name="adj2" fmla="val 130754"/>
            <a:gd name="adj3" fmla="val 16667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100"/>
            <a:t>御社名を入れてください。</a:t>
          </a:r>
          <a:endParaRPr lang="en-US" altLang="ja-JP" sz="1100"/>
        </a:p>
      </xdr:txBody>
    </xdr:sp>
    <xdr:clientData/>
  </xdr:twoCellAnchor>
  <xdr:twoCellAnchor>
    <xdr:from>
      <xdr:col>9</xdr:col>
      <xdr:colOff>124067</xdr:colOff>
      <xdr:row>0</xdr:row>
      <xdr:rowOff>152921</xdr:rowOff>
    </xdr:from>
    <xdr:to>
      <xdr:col>14</xdr:col>
      <xdr:colOff>247799</xdr:colOff>
      <xdr:row>1</xdr:row>
      <xdr:rowOff>104477</xdr:rowOff>
    </xdr:to>
    <xdr:sp macro="" textlink="">
      <xdr:nvSpPr>
        <xdr:cNvPr id="63" name="テキスト ボックス 2"/>
        <xdr:cNvSpPr txBox="1"/>
      </xdr:nvSpPr>
      <xdr:spPr>
        <a:xfrm>
          <a:off x="6657975" y="152400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pPr>
            <a:lnSpc>
              <a:spcPts val="1200"/>
            </a:lnSpc>
          </a:pPr>
          <a:endParaRPr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485859</xdr:colOff>
      <xdr:row>0</xdr:row>
      <xdr:rowOff>47439</xdr:rowOff>
    </xdr:from>
    <xdr:to>
      <xdr:col>19</xdr:col>
      <xdr:colOff>457181</xdr:colOff>
      <xdr:row>1</xdr:row>
      <xdr:rowOff>47476</xdr:rowOff>
    </xdr:to>
    <xdr:sp macro="" textlink="">
      <xdr:nvSpPr>
        <xdr:cNvPr id="27" name="テキスト ボックス 1"/>
        <xdr:cNvSpPr txBox="1"/>
      </xdr:nvSpPr>
      <xdr:spPr>
        <a:xfrm>
          <a:off x="7362825" y="47625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endParaRPr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647598</xdr:colOff>
      <xdr:row>0</xdr:row>
      <xdr:rowOff>134094</xdr:rowOff>
    </xdr:from>
    <xdr:to>
      <xdr:col>15</xdr:col>
      <xdr:colOff>199988</xdr:colOff>
      <xdr:row>0</xdr:row>
      <xdr:rowOff>420030</xdr:rowOff>
    </xdr:to>
    <xdr:sp macro="" textlink="">
      <xdr:nvSpPr>
        <xdr:cNvPr id="27" name="テキスト ボックス 1"/>
        <xdr:cNvSpPr txBox="1"/>
      </xdr:nvSpPr>
      <xdr:spPr>
        <a:xfrm>
          <a:off x="5105400" y="133350"/>
          <a:ext cx="3609975" cy="28575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200" b="1"/>
            <a:t>このシートの数値は「別表３」のシートに飛びます。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0</xdr:row>
      <xdr:rowOff>219075</xdr:rowOff>
    </xdr:from>
    <xdr:to>
      <xdr:col>20</xdr:col>
      <xdr:colOff>95250</xdr:colOff>
      <xdr:row>3</xdr:row>
      <xdr:rowOff>9524</xdr:rowOff>
    </xdr:to>
    <xdr:sp macro="" textlink="">
      <xdr:nvSpPr>
        <xdr:cNvPr id="2" name="テキスト ボックス 1"/>
        <xdr:cNvSpPr txBox="1"/>
      </xdr:nvSpPr>
      <xdr:spPr>
        <a:xfrm>
          <a:off x="6981825" y="21907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285750</xdr:colOff>
      <xdr:row>4</xdr:row>
      <xdr:rowOff>209550</xdr:rowOff>
    </xdr:from>
    <xdr:to>
      <xdr:col>20</xdr:col>
      <xdr:colOff>133350</xdr:colOff>
      <xdr:row>10</xdr:row>
      <xdr:rowOff>200024</xdr:rowOff>
    </xdr:to>
    <xdr:sp macro="" textlink="">
      <xdr:nvSpPr>
        <xdr:cNvPr id="3" name="テキスト ボックス 2"/>
        <xdr:cNvSpPr txBox="1"/>
      </xdr:nvSpPr>
      <xdr:spPr>
        <a:xfrm>
          <a:off x="7019925" y="1200150"/>
          <a:ext cx="6705600" cy="14763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◀出席予定の検討会日の前の月の検討会開催日を記載ください。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開催日の年間一覧は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にて公開しております。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例：令和６年６月検討会に向けて申請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　　記入：「令和６年５月２７日」　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323850</xdr:colOff>
      <xdr:row>13</xdr:row>
      <xdr:rowOff>76200</xdr:rowOff>
    </xdr:from>
    <xdr:to>
      <xdr:col>20</xdr:col>
      <xdr:colOff>171450</xdr:colOff>
      <xdr:row>15</xdr:row>
      <xdr:rowOff>114299</xdr:rowOff>
    </xdr:to>
    <xdr:sp macro="" textlink="">
      <xdr:nvSpPr>
        <xdr:cNvPr id="5" name="テキスト ボックス 4"/>
        <xdr:cNvSpPr txBox="1"/>
      </xdr:nvSpPr>
      <xdr:spPr>
        <a:xfrm>
          <a:off x="7058025" y="329565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◀法人の場合は「代表取締役」記載のこと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2</xdr:col>
      <xdr:colOff>9525</xdr:colOff>
      <xdr:row>10</xdr:row>
      <xdr:rowOff>0</xdr:rowOff>
    </xdr:to>
    <xdr:sp macro="" textlink="">
      <xdr:nvSpPr>
        <xdr:cNvPr id="1179" name="Oval 1"/>
        <xdr:cNvSpPr>
          <a:spLocks noChangeArrowheads="1"/>
        </xdr:cNvSpPr>
      </xdr:nvSpPr>
      <xdr:spPr bwMode="auto">
        <a:xfrm>
          <a:off x="95250" y="2771775"/>
          <a:ext cx="238125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0</xdr:row>
      <xdr:rowOff>123825</xdr:rowOff>
    </xdr:from>
    <xdr:to>
      <xdr:col>22</xdr:col>
      <xdr:colOff>38100</xdr:colOff>
      <xdr:row>1</xdr:row>
      <xdr:rowOff>266699</xdr:rowOff>
    </xdr:to>
    <xdr:sp macro="" textlink="">
      <xdr:nvSpPr>
        <xdr:cNvPr id="5" name="テキスト ボックス 4"/>
        <xdr:cNvSpPr txBox="1"/>
      </xdr:nvSpPr>
      <xdr:spPr>
        <a:xfrm>
          <a:off x="7096125" y="1238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12</xdr:col>
      <xdr:colOff>152400</xdr:colOff>
      <xdr:row>2</xdr:row>
      <xdr:rowOff>38100</xdr:rowOff>
    </xdr:from>
    <xdr:to>
      <xdr:col>19</xdr:col>
      <xdr:colOff>12700</xdr:colOff>
      <xdr:row>6</xdr:row>
      <xdr:rowOff>95250</xdr:rowOff>
    </xdr:to>
    <xdr:sp macro="" textlink="">
      <xdr:nvSpPr>
        <xdr:cNvPr id="6" name="テキスト ボックス 5"/>
        <xdr:cNvSpPr txBox="1"/>
      </xdr:nvSpPr>
      <xdr:spPr>
        <a:xfrm>
          <a:off x="7105650" y="628650"/>
          <a:ext cx="4613275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600">
              <a:solidFill>
                <a:srgbClr val="FF0000"/>
              </a:solidFill>
            </a:rPr>
            <a:t>日本標準産業分類が改定されました</a:t>
          </a:r>
          <a:endParaRPr kumimoji="1" lang="en-US" altLang="ja-JP" sz="16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en-US" altLang="ja-JP" sz="1100"/>
            <a:t>(</a:t>
          </a:r>
          <a:r>
            <a:rPr kumimoji="1" lang="ja-JP" altLang="en-US" sz="1100"/>
            <a:t>令和５年</a:t>
          </a:r>
          <a:r>
            <a:rPr kumimoji="1" lang="en-US" altLang="ja-JP" sz="1100"/>
            <a:t>[2023</a:t>
          </a:r>
          <a:r>
            <a:rPr kumimoji="1" lang="ja-JP" altLang="en-US" sz="1100"/>
            <a:t>年</a:t>
          </a:r>
          <a:r>
            <a:rPr kumimoji="1" lang="en-US" altLang="ja-JP" sz="1100"/>
            <a:t>]</a:t>
          </a:r>
          <a:r>
            <a:rPr kumimoji="1" lang="ja-JP" altLang="en-US" sz="1100"/>
            <a:t>７月改定</a:t>
          </a:r>
          <a:r>
            <a:rPr kumimoji="1" lang="en-US" altLang="ja-JP" sz="1100"/>
            <a:t>)2024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日施行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下記にてコードをキーワード等で検索可能</a:t>
          </a:r>
        </a:p>
        <a:p>
          <a:pPr>
            <a:lnSpc>
              <a:spcPts val="1300"/>
            </a:lnSpc>
          </a:pPr>
          <a:r>
            <a:rPr kumimoji="1" lang="en-US" altLang="ja-JP" sz="1100"/>
            <a:t>https://www.e-stat.go.jp/classifications/terms/10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6</xdr:row>
      <xdr:rowOff>200025</xdr:rowOff>
    </xdr:from>
    <xdr:to>
      <xdr:col>18</xdr:col>
      <xdr:colOff>336551</xdr:colOff>
      <xdr:row>11</xdr:row>
      <xdr:rowOff>152400</xdr:rowOff>
    </xdr:to>
    <xdr:sp macro="" textlink="">
      <xdr:nvSpPr>
        <xdr:cNvPr id="9" name="テキスト ボックス 8"/>
        <xdr:cNvSpPr txBox="1"/>
      </xdr:nvSpPr>
      <xdr:spPr>
        <a:xfrm>
          <a:off x="7105650" y="1847850"/>
          <a:ext cx="4251326" cy="1390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必ず印刷イメージを確認ください。</a:t>
          </a:r>
          <a:endParaRPr lang="ja-JP" altLang="ja-JP" sz="3600">
            <a:solidFill>
              <a:srgbClr val="FF0000"/>
            </a:solidFill>
            <a:effectLst/>
          </a:endParaRPr>
        </a:p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文字オーバーで、枠外に切れているケースが散見されます。</a:t>
          </a:r>
          <a:endParaRPr lang="ja-JP" altLang="ja-JP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152400</xdr:colOff>
      <xdr:row>12</xdr:row>
      <xdr:rowOff>57151</xdr:rowOff>
    </xdr:from>
    <xdr:to>
      <xdr:col>18</xdr:col>
      <xdr:colOff>336551</xdr:colOff>
      <xdr:row>35</xdr:row>
      <xdr:rowOff>114301</xdr:rowOff>
    </xdr:to>
    <xdr:sp macro="" textlink="">
      <xdr:nvSpPr>
        <xdr:cNvPr id="10" name="テキスト ボックス 9"/>
        <xdr:cNvSpPr txBox="1"/>
      </xdr:nvSpPr>
      <xdr:spPr>
        <a:xfrm>
          <a:off x="7105650" y="3362326"/>
          <a:ext cx="4251326" cy="49149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事業期間の導出について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「計算起点」と記載される「期間開始日」が異なるため分かりづらいです。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>
              <a:effectLst/>
            </a:rPr>
            <a:t>①計算起点を明確に！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提出する直近決算日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（令和６年４月の場合、</a:t>
          </a:r>
          <a:r>
            <a:rPr lang="en-US" altLang="ja-JP" sz="1800">
              <a:effectLst/>
            </a:rPr>
            <a:t>2024/4/30</a:t>
          </a:r>
          <a:r>
            <a:rPr lang="ja-JP" altLang="en-US" sz="1800">
              <a:effectLst/>
            </a:rPr>
            <a:t>）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②要件の指標達成可能な年数を定める。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３～５年（補助金利用に留意）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③計算起点</a:t>
          </a:r>
          <a:r>
            <a:rPr lang="en-US" altLang="ja-JP" sz="1800">
              <a:effectLst/>
            </a:rPr>
            <a:t>+</a:t>
          </a:r>
          <a:r>
            <a:rPr lang="ja-JP" altLang="en-US" sz="1800">
              <a:effectLst/>
            </a:rPr>
            <a:t>計画年数＝期間末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</a:t>
          </a:r>
          <a:r>
            <a:rPr lang="en-US" altLang="ja-JP" sz="1800">
              <a:effectLst/>
            </a:rPr>
            <a:t>2024/4/30</a:t>
          </a:r>
          <a:r>
            <a:rPr lang="ja-JP" altLang="en-US" sz="1800">
              <a:effectLst/>
            </a:rPr>
            <a:t>　</a:t>
          </a:r>
          <a:r>
            <a:rPr lang="en-US" altLang="ja-JP" sz="1800">
              <a:effectLst/>
            </a:rPr>
            <a:t>+3</a:t>
          </a:r>
          <a:r>
            <a:rPr lang="ja-JP" altLang="en-US" sz="1800">
              <a:effectLst/>
            </a:rPr>
            <a:t>年　＝　</a:t>
          </a:r>
          <a:r>
            <a:rPr lang="en-US" altLang="ja-JP" sz="1800">
              <a:effectLst/>
            </a:rPr>
            <a:t>2027/7/31</a:t>
          </a:r>
        </a:p>
        <a:p>
          <a:r>
            <a:rPr lang="ja-JP" altLang="en-US" sz="1800">
              <a:effectLst/>
            </a:rPr>
            <a:t>④期間開始日は承認日となる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承認日は出席予定検討会と同日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例：６月検討会　</a:t>
          </a:r>
          <a:r>
            <a:rPr lang="en-US" altLang="ja-JP" sz="1800">
              <a:effectLst/>
            </a:rPr>
            <a:t>2024/6/24</a:t>
          </a:r>
        </a:p>
        <a:p>
          <a:r>
            <a:rPr lang="ja-JP" altLang="en-US" sz="1800">
              <a:effectLst/>
            </a:rPr>
            <a:t>計画期間</a:t>
          </a:r>
          <a:endParaRPr lang="en-US" altLang="ja-JP" sz="1800">
            <a:effectLst/>
          </a:endParaRPr>
        </a:p>
        <a:p>
          <a:r>
            <a:rPr lang="en-US" altLang="ja-JP" sz="1800">
              <a:effectLst/>
            </a:rPr>
            <a:t>2024/6/24</a:t>
          </a:r>
          <a:r>
            <a:rPr lang="ja-JP" altLang="en-US" sz="1800">
              <a:effectLst/>
            </a:rPr>
            <a:t>～</a:t>
          </a:r>
          <a:r>
            <a:rPr lang="en-US" altLang="ja-JP" sz="1800">
              <a:effectLst/>
            </a:rPr>
            <a:t>2027/7/31</a:t>
          </a:r>
          <a:r>
            <a:rPr lang="ja-JP" altLang="en-US" sz="1800">
              <a:effectLst/>
            </a:rPr>
            <a:t>　となる。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12</xdr:col>
      <xdr:colOff>200025</xdr:colOff>
      <xdr:row>38</xdr:row>
      <xdr:rowOff>228600</xdr:rowOff>
    </xdr:from>
    <xdr:to>
      <xdr:col>18</xdr:col>
      <xdr:colOff>384176</xdr:colOff>
      <xdr:row>39</xdr:row>
      <xdr:rowOff>200024</xdr:rowOff>
    </xdr:to>
    <xdr:sp macro="" textlink="">
      <xdr:nvSpPr>
        <xdr:cNvPr id="11" name="テキスト ボックス 10"/>
        <xdr:cNvSpPr txBox="1"/>
      </xdr:nvSpPr>
      <xdr:spPr>
        <a:xfrm>
          <a:off x="7153275" y="9429750"/>
          <a:ext cx="4251326" cy="3524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▲研究期間活用については事前に当課担当まで相談ください。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114300</xdr:rowOff>
    </xdr:from>
    <xdr:to>
      <xdr:col>18</xdr:col>
      <xdr:colOff>647700</xdr:colOff>
      <xdr:row>1</xdr:row>
      <xdr:rowOff>123824</xdr:rowOff>
    </xdr:to>
    <xdr:sp macro="" textlink="">
      <xdr:nvSpPr>
        <xdr:cNvPr id="3" name="テキスト ボックス 2"/>
        <xdr:cNvSpPr txBox="1"/>
      </xdr:nvSpPr>
      <xdr:spPr>
        <a:xfrm>
          <a:off x="6886575" y="114300"/>
          <a:ext cx="6705600" cy="295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9</xdr:col>
      <xdr:colOff>104775</xdr:colOff>
      <xdr:row>1</xdr:row>
      <xdr:rowOff>400050</xdr:rowOff>
    </xdr:from>
    <xdr:to>
      <xdr:col>16</xdr:col>
      <xdr:colOff>334077</xdr:colOff>
      <xdr:row>23</xdr:row>
      <xdr:rowOff>172450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685800"/>
          <a:ext cx="5029902" cy="7163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32</xdr:row>
      <xdr:rowOff>314325</xdr:rowOff>
    </xdr:from>
    <xdr:to>
      <xdr:col>8</xdr:col>
      <xdr:colOff>447675</xdr:colOff>
      <xdr:row>34</xdr:row>
      <xdr:rowOff>0</xdr:rowOff>
    </xdr:to>
    <xdr:sp macro="" textlink="">
      <xdr:nvSpPr>
        <xdr:cNvPr id="2508" name="Oval 1"/>
        <xdr:cNvSpPr>
          <a:spLocks noChangeArrowheads="1"/>
        </xdr:cNvSpPr>
      </xdr:nvSpPr>
      <xdr:spPr bwMode="auto">
        <a:xfrm>
          <a:off x="4286250" y="111823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33</xdr:row>
      <xdr:rowOff>209550</xdr:rowOff>
    </xdr:from>
    <xdr:to>
      <xdr:col>8</xdr:col>
      <xdr:colOff>523875</xdr:colOff>
      <xdr:row>34</xdr:row>
      <xdr:rowOff>219075</xdr:rowOff>
    </xdr:to>
    <xdr:sp macro="" textlink="">
      <xdr:nvSpPr>
        <xdr:cNvPr id="2509" name="Oval 2"/>
        <xdr:cNvSpPr>
          <a:spLocks noChangeArrowheads="1"/>
        </xdr:cNvSpPr>
      </xdr:nvSpPr>
      <xdr:spPr bwMode="auto">
        <a:xfrm>
          <a:off x="4362450" y="114014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35</xdr:row>
      <xdr:rowOff>28575</xdr:rowOff>
    </xdr:from>
    <xdr:to>
      <xdr:col>8</xdr:col>
      <xdr:colOff>485775</xdr:colOff>
      <xdr:row>36</xdr:row>
      <xdr:rowOff>38100</xdr:rowOff>
    </xdr:to>
    <xdr:sp macro="" textlink="">
      <xdr:nvSpPr>
        <xdr:cNvPr id="2510" name="Oval 3"/>
        <xdr:cNvSpPr>
          <a:spLocks noChangeArrowheads="1"/>
        </xdr:cNvSpPr>
      </xdr:nvSpPr>
      <xdr:spPr bwMode="auto">
        <a:xfrm>
          <a:off x="4324350" y="116776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304800</xdr:colOff>
      <xdr:row>24</xdr:row>
      <xdr:rowOff>19050</xdr:rowOff>
    </xdr:from>
    <xdr:to>
      <xdr:col>23</xdr:col>
      <xdr:colOff>142875</xdr:colOff>
      <xdr:row>25</xdr:row>
      <xdr:rowOff>19050</xdr:rowOff>
    </xdr:to>
    <xdr:sp macro="" textlink="">
      <xdr:nvSpPr>
        <xdr:cNvPr id="5" name="テキスト ボックス 4"/>
        <xdr:cNvSpPr txBox="1"/>
      </xdr:nvSpPr>
      <xdr:spPr>
        <a:xfrm>
          <a:off x="7896225" y="8258175"/>
          <a:ext cx="2581275" cy="3238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代表者も従業員数にカウントして下さい。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0</xdr:row>
      <xdr:rowOff>114300</xdr:rowOff>
    </xdr:from>
    <xdr:to>
      <xdr:col>28</xdr:col>
      <xdr:colOff>552450</xdr:colOff>
      <xdr:row>1</xdr:row>
      <xdr:rowOff>257174</xdr:rowOff>
    </xdr:to>
    <xdr:sp macro="" textlink="">
      <xdr:nvSpPr>
        <xdr:cNvPr id="7" name="テキスト ボックス 6"/>
        <xdr:cNvSpPr txBox="1"/>
      </xdr:nvSpPr>
      <xdr:spPr>
        <a:xfrm>
          <a:off x="7610475" y="1143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114300</xdr:rowOff>
    </xdr:from>
    <xdr:to>
      <xdr:col>12</xdr:col>
      <xdr:colOff>247650</xdr:colOff>
      <xdr:row>1</xdr:row>
      <xdr:rowOff>57149</xdr:rowOff>
    </xdr:to>
    <xdr:sp macro="" textlink="">
      <xdr:nvSpPr>
        <xdr:cNvPr id="3" name="テキスト ボックス 2"/>
        <xdr:cNvSpPr txBox="1"/>
      </xdr:nvSpPr>
      <xdr:spPr>
        <a:xfrm>
          <a:off x="7172325" y="114300"/>
          <a:ext cx="4105275" cy="2857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8</xdr:row>
      <xdr:rowOff>142875</xdr:rowOff>
    </xdr:from>
    <xdr:to>
      <xdr:col>9</xdr:col>
      <xdr:colOff>571500</xdr:colOff>
      <xdr:row>8</xdr:row>
      <xdr:rowOff>381000</xdr:rowOff>
    </xdr:to>
    <xdr:sp macro="" textlink="">
      <xdr:nvSpPr>
        <xdr:cNvPr id="3739" name="Oval 1"/>
        <xdr:cNvSpPr>
          <a:spLocks noChangeArrowheads="1"/>
        </xdr:cNvSpPr>
      </xdr:nvSpPr>
      <xdr:spPr bwMode="auto">
        <a:xfrm>
          <a:off x="6038850" y="24193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7</xdr:row>
      <xdr:rowOff>161925</xdr:rowOff>
    </xdr:from>
    <xdr:to>
      <xdr:col>9</xdr:col>
      <xdr:colOff>552450</xdr:colOff>
      <xdr:row>7</xdr:row>
      <xdr:rowOff>400050</xdr:rowOff>
    </xdr:to>
    <xdr:sp macro="" textlink="">
      <xdr:nvSpPr>
        <xdr:cNvPr id="3740" name="Oval 1"/>
        <xdr:cNvSpPr>
          <a:spLocks noChangeArrowheads="1"/>
        </xdr:cNvSpPr>
      </xdr:nvSpPr>
      <xdr:spPr bwMode="auto">
        <a:xfrm>
          <a:off x="6019800" y="19526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161925</xdr:rowOff>
    </xdr:from>
    <xdr:to>
      <xdr:col>9</xdr:col>
      <xdr:colOff>533400</xdr:colOff>
      <xdr:row>12</xdr:row>
      <xdr:rowOff>400050</xdr:rowOff>
    </xdr:to>
    <xdr:sp macro="" textlink="">
      <xdr:nvSpPr>
        <xdr:cNvPr id="3742" name="Oval 1"/>
        <xdr:cNvSpPr>
          <a:spLocks noChangeArrowheads="1"/>
        </xdr:cNvSpPr>
      </xdr:nvSpPr>
      <xdr:spPr bwMode="auto">
        <a:xfrm>
          <a:off x="6000750" y="44196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9</xdr:row>
      <xdr:rowOff>142875</xdr:rowOff>
    </xdr:from>
    <xdr:to>
      <xdr:col>9</xdr:col>
      <xdr:colOff>552450</xdr:colOff>
      <xdr:row>9</xdr:row>
      <xdr:rowOff>381000</xdr:rowOff>
    </xdr:to>
    <xdr:sp macro="" textlink="">
      <xdr:nvSpPr>
        <xdr:cNvPr id="3743" name="Oval 1"/>
        <xdr:cNvSpPr>
          <a:spLocks noChangeArrowheads="1"/>
        </xdr:cNvSpPr>
      </xdr:nvSpPr>
      <xdr:spPr bwMode="auto">
        <a:xfrm>
          <a:off x="6019800" y="29146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11</xdr:row>
      <xdr:rowOff>123825</xdr:rowOff>
    </xdr:from>
    <xdr:to>
      <xdr:col>9</xdr:col>
      <xdr:colOff>533400</xdr:colOff>
      <xdr:row>11</xdr:row>
      <xdr:rowOff>352425</xdr:rowOff>
    </xdr:to>
    <xdr:sp macro="" textlink="">
      <xdr:nvSpPr>
        <xdr:cNvPr id="3744" name="Oval 1"/>
        <xdr:cNvSpPr>
          <a:spLocks noChangeArrowheads="1"/>
        </xdr:cNvSpPr>
      </xdr:nvSpPr>
      <xdr:spPr bwMode="auto">
        <a:xfrm>
          <a:off x="6000750" y="3886200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10</xdr:row>
      <xdr:rowOff>142875</xdr:rowOff>
    </xdr:from>
    <xdr:to>
      <xdr:col>9</xdr:col>
      <xdr:colOff>581025</xdr:colOff>
      <xdr:row>10</xdr:row>
      <xdr:rowOff>381000</xdr:rowOff>
    </xdr:to>
    <xdr:sp macro="" textlink="">
      <xdr:nvSpPr>
        <xdr:cNvPr id="3745" name="Oval 1"/>
        <xdr:cNvSpPr>
          <a:spLocks noChangeArrowheads="1"/>
        </xdr:cNvSpPr>
      </xdr:nvSpPr>
      <xdr:spPr bwMode="auto">
        <a:xfrm>
          <a:off x="6048375" y="34099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257175</xdr:colOff>
      <xdr:row>1</xdr:row>
      <xdr:rowOff>28575</xdr:rowOff>
    </xdr:from>
    <xdr:to>
      <xdr:col>20</xdr:col>
      <xdr:colOff>104775</xdr:colOff>
      <xdr:row>3</xdr:row>
      <xdr:rowOff>104774</xdr:rowOff>
    </xdr:to>
    <xdr:sp macro="" textlink="">
      <xdr:nvSpPr>
        <xdr:cNvPr id="9" name="テキスト ボックス 8"/>
        <xdr:cNvSpPr txBox="1"/>
      </xdr:nvSpPr>
      <xdr:spPr>
        <a:xfrm>
          <a:off x="7239000" y="2000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352425</xdr:colOff>
      <xdr:row>9</xdr:row>
      <xdr:rowOff>485775</xdr:rowOff>
    </xdr:from>
    <xdr:to>
      <xdr:col>20</xdr:col>
      <xdr:colOff>200025</xdr:colOff>
      <xdr:row>11</xdr:row>
      <xdr:rowOff>28574</xdr:rowOff>
    </xdr:to>
    <xdr:sp macro="" textlink="">
      <xdr:nvSpPr>
        <xdr:cNvPr id="11" name="テキスト ボックス 10"/>
        <xdr:cNvSpPr txBox="1"/>
      </xdr:nvSpPr>
      <xdr:spPr>
        <a:xfrm>
          <a:off x="7334250" y="325755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◀何か特別にお知らせしたい用向きがあれば「有」を選択ください。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10</xdr:row>
      <xdr:rowOff>171450</xdr:rowOff>
    </xdr:from>
    <xdr:to>
      <xdr:col>9</xdr:col>
      <xdr:colOff>142875</xdr:colOff>
      <xdr:row>10</xdr:row>
      <xdr:rowOff>409575</xdr:rowOff>
    </xdr:to>
    <xdr:sp macro="" textlink="">
      <xdr:nvSpPr>
        <xdr:cNvPr id="21531" name="Oval 1"/>
        <xdr:cNvSpPr>
          <a:spLocks noChangeArrowheads="1"/>
        </xdr:cNvSpPr>
      </xdr:nvSpPr>
      <xdr:spPr bwMode="auto">
        <a:xfrm>
          <a:off x="5876925" y="22669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371475</xdr:colOff>
      <xdr:row>9</xdr:row>
      <xdr:rowOff>190500</xdr:rowOff>
    </xdr:from>
    <xdr:to>
      <xdr:col>9</xdr:col>
      <xdr:colOff>123825</xdr:colOff>
      <xdr:row>9</xdr:row>
      <xdr:rowOff>428625</xdr:rowOff>
    </xdr:to>
    <xdr:sp macro="" textlink="">
      <xdr:nvSpPr>
        <xdr:cNvPr id="21532" name="Oval 1"/>
        <xdr:cNvSpPr>
          <a:spLocks noChangeArrowheads="1"/>
        </xdr:cNvSpPr>
      </xdr:nvSpPr>
      <xdr:spPr bwMode="auto">
        <a:xfrm>
          <a:off x="5857875" y="17811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533400</xdr:colOff>
      <xdr:row>15</xdr:row>
      <xdr:rowOff>114300</xdr:rowOff>
    </xdr:from>
    <xdr:to>
      <xdr:col>9</xdr:col>
      <xdr:colOff>285750</xdr:colOff>
      <xdr:row>15</xdr:row>
      <xdr:rowOff>352425</xdr:rowOff>
    </xdr:to>
    <xdr:sp macro="" textlink="">
      <xdr:nvSpPr>
        <xdr:cNvPr id="21533" name="Oval 1"/>
        <xdr:cNvSpPr>
          <a:spLocks noChangeArrowheads="1"/>
        </xdr:cNvSpPr>
      </xdr:nvSpPr>
      <xdr:spPr bwMode="auto">
        <a:xfrm>
          <a:off x="5838825" y="47339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14</xdr:row>
      <xdr:rowOff>152400</xdr:rowOff>
    </xdr:from>
    <xdr:to>
      <xdr:col>9</xdr:col>
      <xdr:colOff>257175</xdr:colOff>
      <xdr:row>14</xdr:row>
      <xdr:rowOff>381000</xdr:rowOff>
    </xdr:to>
    <xdr:sp macro="" textlink="">
      <xdr:nvSpPr>
        <xdr:cNvPr id="21534" name="Oval 1"/>
        <xdr:cNvSpPr>
          <a:spLocks noChangeArrowheads="1"/>
        </xdr:cNvSpPr>
      </xdr:nvSpPr>
      <xdr:spPr bwMode="auto">
        <a:xfrm>
          <a:off x="5810250" y="4267200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11</xdr:row>
      <xdr:rowOff>133350</xdr:rowOff>
    </xdr:from>
    <xdr:to>
      <xdr:col>9</xdr:col>
      <xdr:colOff>161925</xdr:colOff>
      <xdr:row>11</xdr:row>
      <xdr:rowOff>371475</xdr:rowOff>
    </xdr:to>
    <xdr:sp macro="" textlink="">
      <xdr:nvSpPr>
        <xdr:cNvPr id="21535" name="Oval 1"/>
        <xdr:cNvSpPr>
          <a:spLocks noChangeArrowheads="1"/>
        </xdr:cNvSpPr>
      </xdr:nvSpPr>
      <xdr:spPr bwMode="auto">
        <a:xfrm>
          <a:off x="5895975" y="27336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495300</xdr:colOff>
      <xdr:row>13</xdr:row>
      <xdr:rowOff>161925</xdr:rowOff>
    </xdr:from>
    <xdr:to>
      <xdr:col>9</xdr:col>
      <xdr:colOff>247650</xdr:colOff>
      <xdr:row>13</xdr:row>
      <xdr:rowOff>400050</xdr:rowOff>
    </xdr:to>
    <xdr:sp macro="" textlink="">
      <xdr:nvSpPr>
        <xdr:cNvPr id="21536" name="Oval 1"/>
        <xdr:cNvSpPr>
          <a:spLocks noChangeArrowheads="1"/>
        </xdr:cNvSpPr>
      </xdr:nvSpPr>
      <xdr:spPr bwMode="auto">
        <a:xfrm>
          <a:off x="5981700" y="37719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12</xdr:row>
      <xdr:rowOff>152400</xdr:rowOff>
    </xdr:from>
    <xdr:to>
      <xdr:col>9</xdr:col>
      <xdr:colOff>200025</xdr:colOff>
      <xdr:row>12</xdr:row>
      <xdr:rowOff>390525</xdr:rowOff>
    </xdr:to>
    <xdr:sp macro="" textlink="">
      <xdr:nvSpPr>
        <xdr:cNvPr id="21537" name="Oval 1"/>
        <xdr:cNvSpPr>
          <a:spLocks noChangeArrowheads="1"/>
        </xdr:cNvSpPr>
      </xdr:nvSpPr>
      <xdr:spPr bwMode="auto">
        <a:xfrm>
          <a:off x="5934075" y="3257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171450</xdr:colOff>
      <xdr:row>1</xdr:row>
      <xdr:rowOff>57150</xdr:rowOff>
    </xdr:from>
    <xdr:to>
      <xdr:col>20</xdr:col>
      <xdr:colOff>19050</xdr:colOff>
      <xdr:row>3</xdr:row>
      <xdr:rowOff>133349</xdr:rowOff>
    </xdr:to>
    <xdr:sp macro="" textlink="">
      <xdr:nvSpPr>
        <xdr:cNvPr id="10" name="テキスト ボックス 9"/>
        <xdr:cNvSpPr txBox="1"/>
      </xdr:nvSpPr>
      <xdr:spPr>
        <a:xfrm>
          <a:off x="6791325" y="2286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238125</xdr:colOff>
      <xdr:row>12</xdr:row>
      <xdr:rowOff>0</xdr:rowOff>
    </xdr:from>
    <xdr:to>
      <xdr:col>20</xdr:col>
      <xdr:colOff>85725</xdr:colOff>
      <xdr:row>14</xdr:row>
      <xdr:rowOff>409575</xdr:rowOff>
    </xdr:to>
    <xdr:sp macro="" textlink="">
      <xdr:nvSpPr>
        <xdr:cNvPr id="11" name="テキスト ボックス 10"/>
        <xdr:cNvSpPr txBox="1"/>
      </xdr:nvSpPr>
      <xdr:spPr>
        <a:xfrm>
          <a:off x="6858000" y="3105150"/>
          <a:ext cx="6705600" cy="1419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県庁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での掲載事例下記から参照いただけます</a:t>
          </a:r>
          <a:endParaRPr lang="en-US" altLang="ja-JP" sz="1400">
            <a:effectLst/>
          </a:endParaRPr>
        </a:p>
        <a:p>
          <a:r>
            <a:rPr lang="en-US" altLang="ja-JP" sz="1400">
              <a:effectLst/>
            </a:rPr>
            <a:t>https://www.pref.oita.jp/soshiki/14040/keieieikakusinnsiennseidonojireishuu.html</a:t>
          </a: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②、③、④に関しては現行（</a:t>
          </a:r>
          <a:r>
            <a:rPr lang="en-US" altLang="ja-JP" sz="1400">
              <a:effectLst/>
            </a:rPr>
            <a:t>2024/05/20</a:t>
          </a:r>
          <a:r>
            <a:rPr lang="ja-JP" altLang="en-US" sz="1400">
              <a:effectLst/>
            </a:rPr>
            <a:t>）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に記載しておりません。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前向きに掲載検討ください。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B46"/>
  <sheetViews>
    <sheetView tabSelected="1" zoomScaleNormal="100" workbookViewId="0">
      <selection activeCell="B11" sqref="B11"/>
    </sheetView>
  </sheetViews>
  <sheetFormatPr defaultRowHeight="13.5"/>
  <cols>
    <col min="1" max="1" width="2.5" style="309" customWidth="1"/>
    <col min="2" max="2" width="79.125" style="309" customWidth="1"/>
    <col min="3" max="16384" width="9" style="309"/>
  </cols>
  <sheetData>
    <row r="3" spans="2:2" ht="33.75" customHeight="1">
      <c r="B3" s="386" t="s">
        <v>418</v>
      </c>
    </row>
    <row r="4" spans="2:2" ht="69.75" customHeight="1">
      <c r="B4" s="309" t="s">
        <v>474</v>
      </c>
    </row>
    <row r="5" spans="2:2" ht="49.5" customHeight="1">
      <c r="B5" s="309" t="s">
        <v>475</v>
      </c>
    </row>
    <row r="6" spans="2:2" ht="43.5" customHeight="1">
      <c r="B6" s="309" t="s">
        <v>485</v>
      </c>
    </row>
    <row r="7" spans="2:2">
      <c r="B7" s="310"/>
    </row>
    <row r="10" spans="2:2">
      <c r="B10" s="310"/>
    </row>
    <row r="11" spans="2:2" ht="63.75" customHeight="1"/>
    <row r="12" spans="2:2" ht="8.25" customHeight="1"/>
    <row r="13" spans="2:2" ht="32.25" customHeight="1"/>
    <row r="14" spans="2:2" ht="15.75" customHeight="1"/>
    <row r="15" spans="2:2" ht="30.75" customHeight="1"/>
    <row r="16" spans="2:2" ht="15.75" customHeight="1"/>
    <row r="17" spans="2:2" ht="32.25" customHeight="1"/>
    <row r="18" spans="2:2" ht="19.5" customHeight="1"/>
    <row r="19" spans="2:2" ht="19.5" customHeight="1"/>
    <row r="20" spans="2:2" ht="33.75" customHeight="1"/>
    <row r="21" spans="2:2" ht="19.5" customHeight="1"/>
    <row r="22" spans="2:2" ht="19.5" customHeight="1"/>
    <row r="23" spans="2:2" ht="45.75" customHeight="1"/>
    <row r="26" spans="2:2">
      <c r="B26" s="310"/>
    </row>
    <row r="27" spans="2:2" ht="36" customHeight="1"/>
    <row r="28" spans="2:2" ht="21.75" customHeight="1"/>
    <row r="30" spans="2:2" ht="31.5" customHeight="1"/>
    <row r="31" spans="2:2" ht="24.75" customHeight="1"/>
    <row r="32" spans="2:2" ht="33.75" customHeight="1"/>
    <row r="33" spans="2:2" ht="37.5" customHeight="1"/>
    <row r="34" spans="2:2" ht="34.5" customHeight="1"/>
    <row r="36" spans="2:2">
      <c r="B36" s="310"/>
    </row>
    <row r="37" spans="2:2" ht="52.5" customHeight="1"/>
    <row r="39" spans="2:2">
      <c r="B39" s="310"/>
    </row>
    <row r="40" spans="2:2" ht="30.75" customHeight="1"/>
    <row r="42" spans="2:2">
      <c r="B42" s="310"/>
    </row>
    <row r="43" spans="2:2" ht="86.25" customHeight="1"/>
    <row r="44" spans="2:2" ht="30" customHeight="1"/>
    <row r="45" spans="2:2" ht="30" customHeight="1"/>
    <row r="46" spans="2:2" ht="30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0"/>
  <sheetViews>
    <sheetView showGridLines="0" defaultGridColor="0" colorId="55" zoomScaleNormal="100" workbookViewId="0">
      <selection activeCell="E9" sqref="E9"/>
    </sheetView>
  </sheetViews>
  <sheetFormatPr defaultRowHeight="13.5"/>
  <cols>
    <col min="1" max="1" width="1" style="316" customWidth="1"/>
    <col min="2" max="2" width="22.625" style="316" customWidth="1"/>
    <col min="3" max="3" width="7.75" style="337" customWidth="1"/>
    <col min="4" max="4" width="38.75" style="316" customWidth="1"/>
    <col min="5" max="5" width="16.75" style="337" customWidth="1"/>
    <col min="6" max="16384" width="9" style="316"/>
  </cols>
  <sheetData>
    <row r="1" spans="2:5" ht="37.5" customHeight="1">
      <c r="B1" s="312" t="s">
        <v>427</v>
      </c>
      <c r="C1" s="313"/>
      <c r="D1" s="314"/>
      <c r="E1" s="315"/>
    </row>
    <row r="2" spans="2:5" s="319" customFormat="1" ht="30" customHeight="1">
      <c r="B2" s="317"/>
      <c r="C2" s="318" t="s">
        <v>428</v>
      </c>
      <c r="D2" s="318" t="s">
        <v>429</v>
      </c>
      <c r="E2" s="318" t="s">
        <v>430</v>
      </c>
    </row>
    <row r="3" spans="2:5" s="319" customFormat="1" ht="30" customHeight="1">
      <c r="B3" s="320" t="s">
        <v>431</v>
      </c>
      <c r="C3" s="321" t="s">
        <v>432</v>
      </c>
      <c r="D3" s="322" t="s">
        <v>433</v>
      </c>
      <c r="E3" s="321" t="s">
        <v>465</v>
      </c>
    </row>
    <row r="4" spans="2:5" s="319" customFormat="1" ht="30" customHeight="1">
      <c r="B4" s="323"/>
      <c r="C4" s="321" t="s">
        <v>432</v>
      </c>
      <c r="D4" s="322" t="s">
        <v>528</v>
      </c>
      <c r="E4" s="321" t="s">
        <v>465</v>
      </c>
    </row>
    <row r="5" spans="2:5" s="319" customFormat="1" ht="30" customHeight="1">
      <c r="B5" s="323"/>
      <c r="C5" s="321" t="s">
        <v>432</v>
      </c>
      <c r="D5" s="322" t="s">
        <v>487</v>
      </c>
      <c r="E5" s="321" t="s">
        <v>465</v>
      </c>
    </row>
    <row r="6" spans="2:5" s="319" customFormat="1" ht="30" customHeight="1">
      <c r="B6" s="323"/>
      <c r="C6" s="321" t="s">
        <v>432</v>
      </c>
      <c r="D6" s="322" t="s">
        <v>434</v>
      </c>
      <c r="E6" s="321" t="s">
        <v>529</v>
      </c>
    </row>
    <row r="7" spans="2:5" s="319" customFormat="1" ht="30" customHeight="1">
      <c r="B7" s="324"/>
      <c r="C7" s="321" t="s">
        <v>432</v>
      </c>
      <c r="D7" s="322" t="s">
        <v>435</v>
      </c>
      <c r="E7" s="321" t="s">
        <v>529</v>
      </c>
    </row>
    <row r="8" spans="2:5" s="328" customFormat="1" ht="3.95" customHeight="1">
      <c r="B8" s="325"/>
      <c r="C8" s="326"/>
      <c r="D8" s="327"/>
      <c r="E8" s="326"/>
    </row>
    <row r="9" spans="2:5" s="319" customFormat="1" ht="30" customHeight="1">
      <c r="B9" s="320" t="s">
        <v>436</v>
      </c>
      <c r="C9" s="321" t="s">
        <v>432</v>
      </c>
      <c r="D9" s="329" t="s">
        <v>437</v>
      </c>
      <c r="E9" s="394" t="s">
        <v>479</v>
      </c>
    </row>
    <row r="10" spans="2:5" s="319" customFormat="1" ht="30" customHeight="1">
      <c r="B10" s="330" t="s">
        <v>438</v>
      </c>
      <c r="C10" s="321" t="s">
        <v>432</v>
      </c>
      <c r="D10" s="329" t="s">
        <v>439</v>
      </c>
      <c r="E10" s="321" t="s">
        <v>452</v>
      </c>
    </row>
    <row r="11" spans="2:5" s="319" customFormat="1" ht="30" customHeight="1">
      <c r="B11" s="323"/>
      <c r="C11" s="321" t="s">
        <v>432</v>
      </c>
      <c r="D11" s="329" t="s">
        <v>440</v>
      </c>
      <c r="E11" s="394" t="s">
        <v>478</v>
      </c>
    </row>
    <row r="12" spans="2:5" s="319" customFormat="1" ht="30" customHeight="1">
      <c r="B12" s="323"/>
      <c r="C12" s="321" t="s">
        <v>432</v>
      </c>
      <c r="D12" s="329" t="s">
        <v>441</v>
      </c>
      <c r="E12" s="394" t="s">
        <v>478</v>
      </c>
    </row>
    <row r="13" spans="2:5" s="319" customFormat="1" ht="30" customHeight="1">
      <c r="B13" s="323"/>
      <c r="C13" s="321" t="s">
        <v>432</v>
      </c>
      <c r="D13" s="329" t="s">
        <v>442</v>
      </c>
      <c r="E13" s="394" t="s">
        <v>478</v>
      </c>
    </row>
    <row r="14" spans="2:5" s="319" customFormat="1" ht="30" customHeight="1">
      <c r="B14" s="323"/>
      <c r="C14" s="321" t="s">
        <v>486</v>
      </c>
      <c r="D14" s="329" t="s">
        <v>443</v>
      </c>
      <c r="E14" s="394" t="s">
        <v>478</v>
      </c>
    </row>
    <row r="15" spans="2:5" s="319" customFormat="1" ht="30" customHeight="1">
      <c r="B15" s="323"/>
      <c r="C15" s="321"/>
      <c r="D15" s="329"/>
      <c r="E15" s="394"/>
    </row>
    <row r="16" spans="2:5" s="319" customFormat="1" ht="30" customHeight="1">
      <c r="B16" s="323"/>
      <c r="C16" s="321"/>
      <c r="D16" s="329"/>
      <c r="E16" s="321"/>
    </row>
    <row r="17" spans="2:5" s="319" customFormat="1" ht="30" customHeight="1">
      <c r="B17" s="323"/>
      <c r="C17" s="321"/>
      <c r="D17" s="329"/>
      <c r="E17" s="321"/>
    </row>
    <row r="18" spans="2:5" s="319" customFormat="1" ht="30" customHeight="1">
      <c r="B18" s="323"/>
      <c r="C18" s="321"/>
      <c r="D18" s="329"/>
      <c r="E18" s="321"/>
    </row>
    <row r="19" spans="2:5" s="319" customFormat="1" ht="30" customHeight="1">
      <c r="B19" s="324"/>
      <c r="C19" s="321"/>
      <c r="D19" s="329"/>
      <c r="E19" s="321"/>
    </row>
    <row r="20" spans="2:5" s="328" customFormat="1" ht="3.95" customHeight="1">
      <c r="B20" s="325"/>
      <c r="C20" s="326"/>
      <c r="D20" s="327"/>
      <c r="E20" s="326"/>
    </row>
    <row r="21" spans="2:5" s="319" customFormat="1" ht="30" customHeight="1">
      <c r="B21" s="320" t="s">
        <v>444</v>
      </c>
      <c r="C21" s="321" t="s">
        <v>432</v>
      </c>
      <c r="D21" s="322" t="s">
        <v>488</v>
      </c>
      <c r="E21" s="321" t="s">
        <v>465</v>
      </c>
    </row>
    <row r="22" spans="2:5" s="319" customFormat="1" ht="30" customHeight="1">
      <c r="B22" s="323"/>
      <c r="C22" s="321" t="s">
        <v>432</v>
      </c>
      <c r="D22" s="322" t="s">
        <v>445</v>
      </c>
      <c r="E22" s="321" t="s">
        <v>465</v>
      </c>
    </row>
    <row r="23" spans="2:5" s="319" customFormat="1" ht="30" customHeight="1">
      <c r="B23" s="323"/>
      <c r="C23" s="321" t="s">
        <v>432</v>
      </c>
      <c r="D23" s="322" t="s">
        <v>446</v>
      </c>
      <c r="E23" s="321" t="s">
        <v>465</v>
      </c>
    </row>
    <row r="24" spans="2:5" s="319" customFormat="1" ht="30" customHeight="1">
      <c r="B24" s="323"/>
      <c r="C24" s="321" t="s">
        <v>432</v>
      </c>
      <c r="D24" s="322" t="s">
        <v>447</v>
      </c>
      <c r="E24" s="321" t="s">
        <v>465</v>
      </c>
    </row>
    <row r="25" spans="2:5" s="319" customFormat="1" ht="30" customHeight="1">
      <c r="B25" s="323"/>
      <c r="C25" s="321" t="s">
        <v>432</v>
      </c>
      <c r="D25" s="322" t="s">
        <v>448</v>
      </c>
      <c r="E25" s="321" t="s">
        <v>465</v>
      </c>
    </row>
    <row r="26" spans="2:5" s="319" customFormat="1" ht="30" customHeight="1">
      <c r="B26" s="323"/>
      <c r="C26" s="321" t="s">
        <v>432</v>
      </c>
      <c r="D26" s="322" t="s">
        <v>449</v>
      </c>
      <c r="E26" s="321" t="s">
        <v>465</v>
      </c>
    </row>
    <row r="27" spans="2:5" s="319" customFormat="1" ht="30" customHeight="1">
      <c r="B27" s="324"/>
      <c r="C27" s="321" t="s">
        <v>432</v>
      </c>
      <c r="D27" s="322" t="s">
        <v>450</v>
      </c>
      <c r="E27" s="321" t="s">
        <v>465</v>
      </c>
    </row>
    <row r="28" spans="2:5" s="334" customFormat="1" ht="3.95" customHeight="1">
      <c r="B28" s="331"/>
      <c r="C28" s="332"/>
      <c r="D28" s="333" t="s">
        <v>25</v>
      </c>
      <c r="E28" s="332"/>
    </row>
    <row r="30" spans="2:5" s="335" customFormat="1" ht="24" customHeight="1">
      <c r="C30" s="336"/>
      <c r="E30" s="336"/>
    </row>
    <row r="31" spans="2:5" s="335" customFormat="1" ht="24" customHeight="1">
      <c r="C31" s="336"/>
      <c r="E31" s="336"/>
    </row>
    <row r="32" spans="2:5" s="335" customFormat="1" ht="24" customHeight="1">
      <c r="C32" s="336"/>
      <c r="E32" s="336"/>
    </row>
    <row r="33" spans="3:5" s="335" customFormat="1" ht="24" customHeight="1">
      <c r="C33" s="336"/>
      <c r="E33" s="336"/>
    </row>
    <row r="34" spans="3:5" s="335" customFormat="1" ht="24" customHeight="1">
      <c r="C34" s="336"/>
      <c r="E34" s="336"/>
    </row>
    <row r="35" spans="3:5" s="335" customFormat="1" ht="24" customHeight="1">
      <c r="C35" s="336"/>
      <c r="E35" s="336"/>
    </row>
    <row r="36" spans="3:5" s="335" customFormat="1" ht="24" customHeight="1">
      <c r="C36" s="336"/>
      <c r="E36" s="336"/>
    </row>
    <row r="37" spans="3:5" s="335" customFormat="1" ht="24" customHeight="1">
      <c r="C37" s="336"/>
      <c r="E37" s="336"/>
    </row>
    <row r="38" spans="3:5" s="335" customFormat="1" ht="24" customHeight="1">
      <c r="C38" s="336"/>
      <c r="E38" s="336"/>
    </row>
    <row r="39" spans="3:5" s="335" customFormat="1" ht="24" customHeight="1">
      <c r="C39" s="336"/>
      <c r="E39" s="336"/>
    </row>
    <row r="40" spans="3:5" s="335" customFormat="1" ht="24" customHeight="1">
      <c r="C40" s="336"/>
      <c r="E40" s="336"/>
    </row>
    <row r="41" spans="3:5" s="335" customFormat="1" ht="24" customHeight="1">
      <c r="C41" s="336"/>
      <c r="E41" s="336"/>
    </row>
    <row r="42" spans="3:5" s="335" customFormat="1" ht="24" customHeight="1">
      <c r="C42" s="336"/>
      <c r="E42" s="336"/>
    </row>
    <row r="43" spans="3:5" s="335" customFormat="1" ht="24" customHeight="1">
      <c r="C43" s="336"/>
      <c r="E43" s="336"/>
    </row>
    <row r="44" spans="3:5" s="335" customFormat="1" ht="24" customHeight="1">
      <c r="C44" s="336"/>
      <c r="E44" s="336"/>
    </row>
    <row r="45" spans="3:5" s="335" customFormat="1" ht="24" customHeight="1">
      <c r="C45" s="336"/>
      <c r="E45" s="336"/>
    </row>
    <row r="46" spans="3:5" s="335" customFormat="1" ht="24" customHeight="1">
      <c r="C46" s="336"/>
      <c r="E46" s="336"/>
    </row>
    <row r="47" spans="3:5" s="335" customFormat="1" ht="24" customHeight="1">
      <c r="C47" s="336"/>
      <c r="E47" s="336"/>
    </row>
    <row r="48" spans="3:5" s="335" customFormat="1" ht="24" customHeight="1">
      <c r="C48" s="336"/>
      <c r="E48" s="336"/>
    </row>
    <row r="49" spans="3:5" s="335" customFormat="1" ht="24" customHeight="1">
      <c r="C49" s="336"/>
      <c r="E49" s="336"/>
    </row>
    <row r="50" spans="3:5" s="335" customFormat="1" ht="24" customHeight="1">
      <c r="C50" s="336"/>
      <c r="E50" s="336"/>
    </row>
    <row r="51" spans="3:5" s="335" customFormat="1" ht="24" customHeight="1">
      <c r="C51" s="336"/>
      <c r="E51" s="336"/>
    </row>
    <row r="52" spans="3:5" s="335" customFormat="1" ht="24" customHeight="1">
      <c r="C52" s="336"/>
      <c r="E52" s="336"/>
    </row>
    <row r="53" spans="3:5" s="335" customFormat="1" ht="24" customHeight="1">
      <c r="C53" s="336"/>
      <c r="E53" s="336"/>
    </row>
    <row r="54" spans="3:5" s="335" customFormat="1" ht="24" customHeight="1">
      <c r="C54" s="336"/>
      <c r="E54" s="336"/>
    </row>
    <row r="55" spans="3:5" s="335" customFormat="1" ht="24" customHeight="1">
      <c r="C55" s="336"/>
      <c r="E55" s="336"/>
    </row>
    <row r="56" spans="3:5" s="335" customFormat="1" ht="24" customHeight="1">
      <c r="C56" s="336"/>
      <c r="E56" s="336"/>
    </row>
    <row r="57" spans="3:5" s="335" customFormat="1" ht="24" customHeight="1">
      <c r="C57" s="336"/>
      <c r="E57" s="336"/>
    </row>
    <row r="58" spans="3:5" s="335" customFormat="1" ht="24" customHeight="1">
      <c r="C58" s="336"/>
      <c r="E58" s="336"/>
    </row>
    <row r="59" spans="3:5" s="335" customFormat="1" ht="24" customHeight="1">
      <c r="C59" s="336"/>
      <c r="E59" s="336"/>
    </row>
    <row r="60" spans="3:5" s="335" customFormat="1" ht="24" customHeight="1">
      <c r="C60" s="336"/>
      <c r="E60" s="336"/>
    </row>
    <row r="61" spans="3:5" s="335" customFormat="1" ht="24" customHeight="1">
      <c r="C61" s="336"/>
      <c r="E61" s="336"/>
    </row>
    <row r="62" spans="3:5" s="335" customFormat="1" ht="24" customHeight="1">
      <c r="C62" s="336"/>
      <c r="E62" s="336"/>
    </row>
    <row r="63" spans="3:5" s="335" customFormat="1" ht="24" customHeight="1">
      <c r="C63" s="336"/>
      <c r="E63" s="336"/>
    </row>
    <row r="64" spans="3:5" s="335" customFormat="1" ht="24" customHeight="1">
      <c r="C64" s="336"/>
      <c r="E64" s="336"/>
    </row>
    <row r="65" spans="3:5" s="335" customFormat="1" ht="24" customHeight="1">
      <c r="C65" s="336"/>
      <c r="E65" s="336"/>
    </row>
    <row r="66" spans="3:5" s="335" customFormat="1" ht="24" customHeight="1">
      <c r="C66" s="336"/>
      <c r="E66" s="336"/>
    </row>
    <row r="67" spans="3:5" s="335" customFormat="1" ht="24" customHeight="1">
      <c r="C67" s="336"/>
      <c r="E67" s="336"/>
    </row>
    <row r="68" spans="3:5" s="335" customFormat="1" ht="24" customHeight="1">
      <c r="C68" s="336"/>
      <c r="E68" s="336"/>
    </row>
    <row r="69" spans="3:5" s="335" customFormat="1" ht="24" customHeight="1">
      <c r="C69" s="336"/>
      <c r="E69" s="336"/>
    </row>
    <row r="70" spans="3:5" s="335" customFormat="1" ht="24" customHeight="1">
      <c r="C70" s="336"/>
      <c r="E70" s="336"/>
    </row>
    <row r="71" spans="3:5" s="335" customFormat="1" ht="24" customHeight="1">
      <c r="C71" s="336"/>
      <c r="E71" s="336"/>
    </row>
    <row r="72" spans="3:5" s="335" customFormat="1" ht="24" customHeight="1">
      <c r="C72" s="336"/>
      <c r="E72" s="336"/>
    </row>
    <row r="73" spans="3:5" s="335" customFormat="1" ht="24" customHeight="1">
      <c r="C73" s="336"/>
      <c r="E73" s="336"/>
    </row>
    <row r="74" spans="3:5" s="335" customFormat="1" ht="24" customHeight="1">
      <c r="C74" s="336"/>
      <c r="E74" s="336"/>
    </row>
    <row r="75" spans="3:5" s="335" customFormat="1" ht="24" customHeight="1">
      <c r="C75" s="336"/>
      <c r="E75" s="336"/>
    </row>
    <row r="76" spans="3:5" s="335" customFormat="1" ht="24" customHeight="1">
      <c r="C76" s="336"/>
      <c r="E76" s="336"/>
    </row>
    <row r="77" spans="3:5" s="335" customFormat="1" ht="24" customHeight="1">
      <c r="C77" s="336"/>
      <c r="E77" s="336"/>
    </row>
    <row r="78" spans="3:5" s="335" customFormat="1" ht="24" customHeight="1">
      <c r="C78" s="336"/>
      <c r="E78" s="336"/>
    </row>
    <row r="79" spans="3:5" s="335" customFormat="1" ht="24" customHeight="1">
      <c r="C79" s="336"/>
      <c r="E79" s="336"/>
    </row>
    <row r="80" spans="3:5" s="335" customFormat="1" ht="24" customHeight="1">
      <c r="C80" s="336"/>
      <c r="E80" s="336"/>
    </row>
    <row r="81" spans="3:5" s="335" customFormat="1" ht="24" customHeight="1">
      <c r="C81" s="336"/>
      <c r="E81" s="336"/>
    </row>
    <row r="82" spans="3:5" ht="24" customHeight="1"/>
    <row r="83" spans="3:5" ht="24" customHeight="1"/>
    <row r="84" spans="3:5" ht="24" customHeight="1"/>
    <row r="85" spans="3:5" ht="24" customHeight="1"/>
    <row r="86" spans="3:5" ht="24" customHeight="1"/>
    <row r="87" spans="3:5" ht="24" customHeight="1"/>
    <row r="88" spans="3:5" ht="24" customHeight="1"/>
    <row r="89" spans="3:5" ht="24" customHeight="1"/>
    <row r="90" spans="3:5" ht="24" customHeight="1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defaultGridColor="0" topLeftCell="B7" colorId="23" zoomScaleNormal="100" workbookViewId="0">
      <selection activeCell="G22" sqref="G22"/>
    </sheetView>
  </sheetViews>
  <sheetFormatPr defaultRowHeight="20.100000000000001" customHeight="1"/>
  <cols>
    <col min="1" max="1" width="0.875" style="55" customWidth="1"/>
    <col min="2" max="2" width="3.5" style="55" customWidth="1"/>
    <col min="3" max="3" width="3.25" style="55" customWidth="1"/>
    <col min="4" max="4" width="22.25" style="55" customWidth="1"/>
    <col min="5" max="5" width="14.125" style="19" customWidth="1"/>
    <col min="6" max="6" width="6.875" style="55" customWidth="1"/>
    <col min="7" max="7" width="14.125" style="19" customWidth="1"/>
    <col min="8" max="8" width="6.625" style="55" customWidth="1"/>
    <col min="9" max="9" width="14.125" style="19" customWidth="1"/>
    <col min="10" max="10" width="6.75" style="55" customWidth="1"/>
    <col min="11" max="11" width="16" style="19" customWidth="1"/>
    <col min="12" max="12" width="8" style="55" customWidth="1"/>
    <col min="13" max="13" width="14.125" style="19" customWidth="1"/>
    <col min="14" max="14" width="7.375" style="55" customWidth="1"/>
    <col min="15" max="15" width="14.125" style="19" customWidth="1"/>
    <col min="16" max="16" width="7.375" style="55" customWidth="1"/>
    <col min="17" max="17" width="14.125" style="19" customWidth="1"/>
    <col min="18" max="18" width="7.375" style="55" customWidth="1"/>
    <col min="19" max="19" width="14.125" style="19" customWidth="1"/>
    <col min="20" max="20" width="7.375" style="55" customWidth="1"/>
    <col min="21" max="16384" width="9" style="68"/>
  </cols>
  <sheetData>
    <row r="1" spans="2:20" ht="22.5" customHeight="1">
      <c r="B1" s="186" t="s">
        <v>341</v>
      </c>
      <c r="C1" s="56"/>
      <c r="D1" s="56"/>
      <c r="E1" s="18"/>
      <c r="F1" s="192"/>
      <c r="G1" s="402" t="s">
        <v>483</v>
      </c>
      <c r="H1" s="360"/>
      <c r="I1" s="405"/>
      <c r="J1" s="361"/>
      <c r="K1" s="402"/>
      <c r="L1" s="360"/>
      <c r="M1" s="405"/>
      <c r="N1" s="361"/>
      <c r="O1" s="405"/>
      <c r="P1" s="361"/>
      <c r="Q1" s="405"/>
      <c r="R1" s="361"/>
      <c r="S1" s="405"/>
      <c r="T1" s="361"/>
    </row>
    <row r="2" spans="2:20" ht="13.5" customHeight="1">
      <c r="B2" s="186"/>
      <c r="C2" s="56"/>
      <c r="D2" s="56"/>
      <c r="E2" s="18"/>
      <c r="F2" s="192"/>
      <c r="G2" s="403"/>
      <c r="H2" s="265"/>
      <c r="I2" s="406"/>
      <c r="J2" s="192"/>
      <c r="K2" s="403"/>
      <c r="L2" s="265"/>
      <c r="M2" s="406"/>
      <c r="N2" s="192"/>
      <c r="O2" s="406"/>
      <c r="P2" s="192"/>
      <c r="Q2" s="406"/>
      <c r="R2" s="192"/>
      <c r="S2" s="406"/>
      <c r="T2" s="192"/>
    </row>
    <row r="3" spans="2:20" ht="20.25" customHeight="1">
      <c r="B3" s="516" t="s">
        <v>149</v>
      </c>
      <c r="C3" s="517"/>
      <c r="D3" s="518"/>
      <c r="E3" s="409" t="s">
        <v>426</v>
      </c>
      <c r="F3" s="391"/>
      <c r="G3" s="409" t="s">
        <v>426</v>
      </c>
      <c r="H3" s="391"/>
      <c r="I3" s="409" t="s">
        <v>426</v>
      </c>
      <c r="J3" s="391"/>
      <c r="K3" s="409" t="s">
        <v>426</v>
      </c>
      <c r="L3" s="391"/>
      <c r="M3" s="409" t="s">
        <v>426</v>
      </c>
      <c r="N3" s="391"/>
      <c r="O3" s="409" t="s">
        <v>426</v>
      </c>
      <c r="P3" s="391"/>
      <c r="Q3" s="409" t="s">
        <v>426</v>
      </c>
      <c r="R3" s="391"/>
      <c r="S3" s="409" t="s">
        <v>426</v>
      </c>
      <c r="T3" s="391"/>
    </row>
    <row r="4" spans="2:20" ht="17.25" customHeight="1">
      <c r="B4" s="513"/>
      <c r="C4" s="514"/>
      <c r="D4" s="515"/>
      <c r="E4" s="349" t="s">
        <v>425</v>
      </c>
      <c r="F4" s="392"/>
      <c r="G4" s="349" t="s">
        <v>425</v>
      </c>
      <c r="H4" s="392"/>
      <c r="I4" s="349" t="s">
        <v>425</v>
      </c>
      <c r="J4" s="392"/>
      <c r="K4" s="349" t="s">
        <v>425</v>
      </c>
      <c r="L4" s="392"/>
      <c r="M4" s="349" t="s">
        <v>425</v>
      </c>
      <c r="N4" s="392"/>
      <c r="O4" s="349" t="s">
        <v>425</v>
      </c>
      <c r="P4" s="392"/>
      <c r="Q4" s="349" t="s">
        <v>425</v>
      </c>
      <c r="R4" s="392"/>
      <c r="S4" s="349" t="s">
        <v>425</v>
      </c>
      <c r="T4" s="392"/>
    </row>
    <row r="5" spans="2:20" ht="18" customHeight="1">
      <c r="B5" s="207"/>
      <c r="C5" s="206"/>
      <c r="D5" s="267" t="s">
        <v>150</v>
      </c>
      <c r="E5" s="395" t="s">
        <v>407</v>
      </c>
      <c r="F5" s="239" t="s">
        <v>147</v>
      </c>
      <c r="G5" s="395" t="s">
        <v>8</v>
      </c>
      <c r="H5" s="239" t="s">
        <v>147</v>
      </c>
      <c r="I5" s="395" t="s">
        <v>9</v>
      </c>
      <c r="J5" s="239" t="s">
        <v>147</v>
      </c>
      <c r="K5" s="395" t="s">
        <v>476</v>
      </c>
      <c r="L5" s="239" t="s">
        <v>147</v>
      </c>
      <c r="M5" s="395" t="s">
        <v>477</v>
      </c>
      <c r="N5" s="239" t="s">
        <v>147</v>
      </c>
      <c r="O5" s="395" t="s">
        <v>493</v>
      </c>
      <c r="P5" s="239" t="s">
        <v>147</v>
      </c>
      <c r="Q5" s="395" t="s">
        <v>491</v>
      </c>
      <c r="R5" s="239" t="s">
        <v>147</v>
      </c>
      <c r="S5" s="395" t="s">
        <v>492</v>
      </c>
      <c r="T5" s="239" t="s">
        <v>147</v>
      </c>
    </row>
    <row r="6" spans="2:20" ht="39.950000000000003" customHeight="1">
      <c r="B6" s="250" t="s">
        <v>1</v>
      </c>
      <c r="C6" s="251"/>
      <c r="D6" s="251"/>
      <c r="E6" s="410"/>
      <c r="F6" s="262" t="e">
        <f t="shared" ref="F6:F35" si="0">E6/$E$6</f>
        <v>#DIV/0!</v>
      </c>
      <c r="G6" s="410"/>
      <c r="H6" s="262" t="e">
        <f>G6/$G$6</f>
        <v>#DIV/0!</v>
      </c>
      <c r="I6" s="410"/>
      <c r="J6" s="263" t="e">
        <f>I6/$I$6</f>
        <v>#DIV/0!</v>
      </c>
      <c r="K6" s="410"/>
      <c r="L6" s="262" t="e">
        <f>K6/$K$6</f>
        <v>#DIV/0!</v>
      </c>
      <c r="M6" s="410"/>
      <c r="N6" s="263" t="e">
        <f>M6/$M$6</f>
        <v>#DIV/0!</v>
      </c>
      <c r="O6" s="410"/>
      <c r="P6" s="263" t="e">
        <f>O6/$O$6</f>
        <v>#DIV/0!</v>
      </c>
      <c r="Q6" s="410"/>
      <c r="R6" s="263" t="e">
        <f>Q6/$Q$6</f>
        <v>#DIV/0!</v>
      </c>
      <c r="S6" s="410"/>
      <c r="T6" s="263" t="e">
        <f>S6/$S$6</f>
        <v>#DIV/0!</v>
      </c>
    </row>
    <row r="7" spans="2:20" ht="21.95" customHeight="1">
      <c r="B7" s="252"/>
      <c r="C7" s="250" t="s">
        <v>194</v>
      </c>
      <c r="D7" s="251"/>
      <c r="E7" s="411"/>
      <c r="F7" s="262" t="e">
        <f t="shared" si="0"/>
        <v>#DIV/0!</v>
      </c>
      <c r="G7" s="411"/>
      <c r="H7" s="262" t="e">
        <f t="shared" ref="H7:H35" si="1">G7/$G$6</f>
        <v>#DIV/0!</v>
      </c>
      <c r="I7" s="411"/>
      <c r="J7" s="263" t="e">
        <f t="shared" ref="J7:J35" si="2">I7/$I$6</f>
        <v>#DIV/0!</v>
      </c>
      <c r="K7" s="411"/>
      <c r="L7" s="262" t="e">
        <f t="shared" ref="L7:L35" si="3">K7/$K$6</f>
        <v>#DIV/0!</v>
      </c>
      <c r="M7" s="411"/>
      <c r="N7" s="263" t="e">
        <f t="shared" ref="N7:N35" si="4">M7/$M$6</f>
        <v>#DIV/0!</v>
      </c>
      <c r="O7" s="411"/>
      <c r="P7" s="263" t="e">
        <f t="shared" ref="P7:P35" si="5">O7/$O$6</f>
        <v>#DIV/0!</v>
      </c>
      <c r="Q7" s="411"/>
      <c r="R7" s="263" t="e">
        <f t="shared" ref="R7:R35" si="6">Q7/$Q$6</f>
        <v>#DIV/0!</v>
      </c>
      <c r="S7" s="411"/>
      <c r="T7" s="263" t="e">
        <f t="shared" ref="T7:T35" si="7">S7/$S$6</f>
        <v>#DIV/0!</v>
      </c>
    </row>
    <row r="8" spans="2:20" ht="20.100000000000001" customHeight="1">
      <c r="B8" s="245"/>
      <c r="C8" s="197"/>
      <c r="D8" s="250" t="s">
        <v>196</v>
      </c>
      <c r="E8" s="411"/>
      <c r="F8" s="262" t="e">
        <f t="shared" si="0"/>
        <v>#DIV/0!</v>
      </c>
      <c r="G8" s="411"/>
      <c r="H8" s="262" t="e">
        <f t="shared" si="1"/>
        <v>#DIV/0!</v>
      </c>
      <c r="I8" s="411"/>
      <c r="J8" s="263" t="e">
        <f t="shared" si="2"/>
        <v>#DIV/0!</v>
      </c>
      <c r="K8" s="411"/>
      <c r="L8" s="262" t="e">
        <f t="shared" si="3"/>
        <v>#DIV/0!</v>
      </c>
      <c r="M8" s="411"/>
      <c r="N8" s="263" t="e">
        <f t="shared" si="4"/>
        <v>#DIV/0!</v>
      </c>
      <c r="O8" s="411"/>
      <c r="P8" s="263" t="e">
        <f t="shared" si="5"/>
        <v>#DIV/0!</v>
      </c>
      <c r="Q8" s="411"/>
      <c r="R8" s="263" t="e">
        <f t="shared" si="6"/>
        <v>#DIV/0!</v>
      </c>
      <c r="S8" s="411"/>
      <c r="T8" s="263" t="e">
        <f t="shared" si="7"/>
        <v>#DIV/0!</v>
      </c>
    </row>
    <row r="9" spans="2:20" ht="20.100000000000001" customHeight="1">
      <c r="B9" s="245"/>
      <c r="C9" s="245"/>
      <c r="D9" s="250" t="s">
        <v>197</v>
      </c>
      <c r="E9" s="411"/>
      <c r="F9" s="262" t="e">
        <f t="shared" si="0"/>
        <v>#DIV/0!</v>
      </c>
      <c r="G9" s="411"/>
      <c r="H9" s="262" t="e">
        <f t="shared" si="1"/>
        <v>#DIV/0!</v>
      </c>
      <c r="I9" s="411"/>
      <c r="J9" s="263" t="e">
        <f t="shared" si="2"/>
        <v>#DIV/0!</v>
      </c>
      <c r="K9" s="411"/>
      <c r="L9" s="262" t="e">
        <f t="shared" si="3"/>
        <v>#DIV/0!</v>
      </c>
      <c r="M9" s="411"/>
      <c r="N9" s="263" t="e">
        <f t="shared" si="4"/>
        <v>#DIV/0!</v>
      </c>
      <c r="O9" s="411"/>
      <c r="P9" s="263" t="e">
        <f t="shared" si="5"/>
        <v>#DIV/0!</v>
      </c>
      <c r="Q9" s="411"/>
      <c r="R9" s="263" t="e">
        <f t="shared" si="6"/>
        <v>#DIV/0!</v>
      </c>
      <c r="S9" s="411"/>
      <c r="T9" s="263" t="e">
        <f t="shared" si="7"/>
        <v>#DIV/0!</v>
      </c>
    </row>
    <row r="10" spans="2:20" ht="20.100000000000001" customHeight="1">
      <c r="B10" s="245"/>
      <c r="C10" s="245"/>
      <c r="D10" s="250" t="s">
        <v>198</v>
      </c>
      <c r="E10" s="411"/>
      <c r="F10" s="262" t="e">
        <f t="shared" si="0"/>
        <v>#DIV/0!</v>
      </c>
      <c r="G10" s="411"/>
      <c r="H10" s="262" t="e">
        <f t="shared" si="1"/>
        <v>#DIV/0!</v>
      </c>
      <c r="I10" s="411"/>
      <c r="J10" s="263" t="e">
        <f t="shared" si="2"/>
        <v>#DIV/0!</v>
      </c>
      <c r="K10" s="411"/>
      <c r="L10" s="262" t="e">
        <f t="shared" si="3"/>
        <v>#DIV/0!</v>
      </c>
      <c r="M10" s="411"/>
      <c r="N10" s="263" t="e">
        <f t="shared" si="4"/>
        <v>#DIV/0!</v>
      </c>
      <c r="O10" s="411"/>
      <c r="P10" s="263" t="e">
        <f t="shared" si="5"/>
        <v>#DIV/0!</v>
      </c>
      <c r="Q10" s="411"/>
      <c r="R10" s="263" t="e">
        <f t="shared" si="6"/>
        <v>#DIV/0!</v>
      </c>
      <c r="S10" s="411"/>
      <c r="T10" s="263" t="e">
        <f t="shared" si="7"/>
        <v>#DIV/0!</v>
      </c>
    </row>
    <row r="11" spans="2:20" ht="39.75" customHeight="1">
      <c r="B11" s="245"/>
      <c r="C11" s="245"/>
      <c r="D11" s="345" t="s">
        <v>466</v>
      </c>
      <c r="E11" s="407">
        <f>+E42</f>
        <v>0</v>
      </c>
      <c r="F11" s="262" t="e">
        <f t="shared" si="0"/>
        <v>#DIV/0!</v>
      </c>
      <c r="G11" s="407">
        <f>+G42</f>
        <v>0</v>
      </c>
      <c r="H11" s="262" t="e">
        <f t="shared" si="1"/>
        <v>#DIV/0!</v>
      </c>
      <c r="I11" s="407">
        <f>+I42</f>
        <v>0</v>
      </c>
      <c r="J11" s="263" t="e">
        <f t="shared" si="2"/>
        <v>#DIV/0!</v>
      </c>
      <c r="K11" s="407">
        <f>+K42</f>
        <v>0</v>
      </c>
      <c r="L11" s="262" t="e">
        <f t="shared" si="3"/>
        <v>#DIV/0!</v>
      </c>
      <c r="M11" s="407">
        <f>+M42</f>
        <v>0</v>
      </c>
      <c r="N11" s="263" t="e">
        <f t="shared" si="4"/>
        <v>#DIV/0!</v>
      </c>
      <c r="O11" s="407">
        <f>+O42</f>
        <v>0</v>
      </c>
      <c r="P11" s="263" t="e">
        <f t="shared" si="5"/>
        <v>#DIV/0!</v>
      </c>
      <c r="Q11" s="407">
        <f>+Q42</f>
        <v>0</v>
      </c>
      <c r="R11" s="263" t="e">
        <f t="shared" si="6"/>
        <v>#DIV/0!</v>
      </c>
      <c r="S11" s="407">
        <f>+S42</f>
        <v>0</v>
      </c>
      <c r="T11" s="263" t="e">
        <f t="shared" si="7"/>
        <v>#DIV/0!</v>
      </c>
    </row>
    <row r="12" spans="2:20" ht="20.100000000000001" customHeight="1">
      <c r="B12" s="245"/>
      <c r="C12" s="245"/>
      <c r="D12" s="253" t="s">
        <v>199</v>
      </c>
      <c r="E12" s="411"/>
      <c r="F12" s="262" t="e">
        <f t="shared" si="0"/>
        <v>#DIV/0!</v>
      </c>
      <c r="G12" s="411"/>
      <c r="H12" s="262" t="e">
        <f t="shared" si="1"/>
        <v>#DIV/0!</v>
      </c>
      <c r="I12" s="411"/>
      <c r="J12" s="263" t="e">
        <f t="shared" si="2"/>
        <v>#DIV/0!</v>
      </c>
      <c r="K12" s="411"/>
      <c r="L12" s="262" t="e">
        <f t="shared" si="3"/>
        <v>#DIV/0!</v>
      </c>
      <c r="M12" s="411"/>
      <c r="N12" s="263" t="e">
        <f t="shared" si="4"/>
        <v>#DIV/0!</v>
      </c>
      <c r="O12" s="411"/>
      <c r="P12" s="263" t="e">
        <f t="shared" si="5"/>
        <v>#DIV/0!</v>
      </c>
      <c r="Q12" s="411"/>
      <c r="R12" s="263" t="e">
        <f t="shared" si="6"/>
        <v>#DIV/0!</v>
      </c>
      <c r="S12" s="411"/>
      <c r="T12" s="263" t="e">
        <f t="shared" si="7"/>
        <v>#DIV/0!</v>
      </c>
    </row>
    <row r="13" spans="2:20" ht="21.95" customHeight="1">
      <c r="B13" s="245"/>
      <c r="C13" s="240" t="s">
        <v>195</v>
      </c>
      <c r="D13" s="254"/>
      <c r="E13" s="407">
        <f>SUM(E8:E12)</f>
        <v>0</v>
      </c>
      <c r="F13" s="262" t="e">
        <f t="shared" si="0"/>
        <v>#DIV/0!</v>
      </c>
      <c r="G13" s="407">
        <f>SUM(G8:G12)</f>
        <v>0</v>
      </c>
      <c r="H13" s="262" t="e">
        <f t="shared" si="1"/>
        <v>#DIV/0!</v>
      </c>
      <c r="I13" s="407">
        <f>SUM(I8:I12)</f>
        <v>0</v>
      </c>
      <c r="J13" s="263" t="e">
        <f t="shared" si="2"/>
        <v>#DIV/0!</v>
      </c>
      <c r="K13" s="407">
        <f>SUM(K8:K12)</f>
        <v>0</v>
      </c>
      <c r="L13" s="262" t="e">
        <f t="shared" si="3"/>
        <v>#DIV/0!</v>
      </c>
      <c r="M13" s="407">
        <f>SUM(M8:M12)</f>
        <v>0</v>
      </c>
      <c r="N13" s="263" t="e">
        <f t="shared" si="4"/>
        <v>#DIV/0!</v>
      </c>
      <c r="O13" s="407">
        <f>SUM(O8:O12)</f>
        <v>0</v>
      </c>
      <c r="P13" s="263" t="e">
        <f t="shared" si="5"/>
        <v>#DIV/0!</v>
      </c>
      <c r="Q13" s="407">
        <f>SUM(Q8:Q12)</f>
        <v>0</v>
      </c>
      <c r="R13" s="263" t="e">
        <f t="shared" si="6"/>
        <v>#DIV/0!</v>
      </c>
      <c r="S13" s="407">
        <f>SUM(S8:S12)</f>
        <v>0</v>
      </c>
      <c r="T13" s="263" t="e">
        <f t="shared" si="7"/>
        <v>#DIV/0!</v>
      </c>
    </row>
    <row r="14" spans="2:20" ht="21.95" customHeight="1">
      <c r="B14" s="240" t="s">
        <v>193</v>
      </c>
      <c r="C14" s="197"/>
      <c r="D14" s="197"/>
      <c r="E14" s="407">
        <f>E7+E13</f>
        <v>0</v>
      </c>
      <c r="F14" s="262" t="e">
        <f t="shared" si="0"/>
        <v>#DIV/0!</v>
      </c>
      <c r="G14" s="407">
        <f>G7+G13</f>
        <v>0</v>
      </c>
      <c r="H14" s="262" t="e">
        <f t="shared" si="1"/>
        <v>#DIV/0!</v>
      </c>
      <c r="I14" s="407">
        <f>I7+I13</f>
        <v>0</v>
      </c>
      <c r="J14" s="263" t="e">
        <f t="shared" si="2"/>
        <v>#DIV/0!</v>
      </c>
      <c r="K14" s="407">
        <f>K7+K13</f>
        <v>0</v>
      </c>
      <c r="L14" s="262" t="e">
        <f t="shared" si="3"/>
        <v>#DIV/0!</v>
      </c>
      <c r="M14" s="407">
        <f>M7+M13</f>
        <v>0</v>
      </c>
      <c r="N14" s="263" t="e">
        <f t="shared" si="4"/>
        <v>#DIV/0!</v>
      </c>
      <c r="O14" s="407">
        <f>O7+O13</f>
        <v>0</v>
      </c>
      <c r="P14" s="263" t="e">
        <f t="shared" si="5"/>
        <v>#DIV/0!</v>
      </c>
      <c r="Q14" s="407">
        <f>Q7+Q13</f>
        <v>0</v>
      </c>
      <c r="R14" s="263" t="e">
        <f t="shared" si="6"/>
        <v>#DIV/0!</v>
      </c>
      <c r="S14" s="407">
        <f>S7+S13</f>
        <v>0</v>
      </c>
      <c r="T14" s="263" t="e">
        <f t="shared" si="7"/>
        <v>#DIV/0!</v>
      </c>
    </row>
    <row r="15" spans="2:20" ht="39.950000000000003" customHeight="1">
      <c r="B15" s="250" t="s">
        <v>200</v>
      </c>
      <c r="C15" s="251"/>
      <c r="D15" s="251"/>
      <c r="E15" s="408">
        <f>E6-E14</f>
        <v>0</v>
      </c>
      <c r="F15" s="262" t="e">
        <f t="shared" si="0"/>
        <v>#DIV/0!</v>
      </c>
      <c r="G15" s="408">
        <f>G6-G14</f>
        <v>0</v>
      </c>
      <c r="H15" s="262" t="e">
        <f t="shared" si="1"/>
        <v>#DIV/0!</v>
      </c>
      <c r="I15" s="408">
        <f>I6-I14</f>
        <v>0</v>
      </c>
      <c r="J15" s="263" t="e">
        <f t="shared" si="2"/>
        <v>#DIV/0!</v>
      </c>
      <c r="K15" s="408">
        <f>K6-K14</f>
        <v>0</v>
      </c>
      <c r="L15" s="262" t="e">
        <f t="shared" si="3"/>
        <v>#DIV/0!</v>
      </c>
      <c r="M15" s="408">
        <f>M6-M14</f>
        <v>0</v>
      </c>
      <c r="N15" s="263" t="e">
        <f t="shared" si="4"/>
        <v>#DIV/0!</v>
      </c>
      <c r="O15" s="408">
        <f>O6-O14</f>
        <v>0</v>
      </c>
      <c r="P15" s="263" t="e">
        <f t="shared" si="5"/>
        <v>#DIV/0!</v>
      </c>
      <c r="Q15" s="408">
        <f>Q6-Q14</f>
        <v>0</v>
      </c>
      <c r="R15" s="263" t="e">
        <f t="shared" si="6"/>
        <v>#DIV/0!</v>
      </c>
      <c r="S15" s="408">
        <f>S6-S14</f>
        <v>0</v>
      </c>
      <c r="T15" s="263" t="e">
        <f t="shared" si="7"/>
        <v>#DIV/0!</v>
      </c>
    </row>
    <row r="16" spans="2:20" ht="20.100000000000001" customHeight="1">
      <c r="B16" s="253"/>
      <c r="C16" s="197"/>
      <c r="D16" s="250" t="s">
        <v>277</v>
      </c>
      <c r="E16" s="411"/>
      <c r="F16" s="262" t="e">
        <f t="shared" si="0"/>
        <v>#DIV/0!</v>
      </c>
      <c r="G16" s="411"/>
      <c r="H16" s="262" t="e">
        <f t="shared" si="1"/>
        <v>#DIV/0!</v>
      </c>
      <c r="I16" s="411"/>
      <c r="J16" s="263" t="e">
        <f t="shared" si="2"/>
        <v>#DIV/0!</v>
      </c>
      <c r="K16" s="411"/>
      <c r="L16" s="262" t="e">
        <f t="shared" si="3"/>
        <v>#DIV/0!</v>
      </c>
      <c r="M16" s="411"/>
      <c r="N16" s="263" t="e">
        <f t="shared" si="4"/>
        <v>#DIV/0!</v>
      </c>
      <c r="O16" s="411"/>
      <c r="P16" s="263" t="e">
        <f t="shared" si="5"/>
        <v>#DIV/0!</v>
      </c>
      <c r="Q16" s="411"/>
      <c r="R16" s="263" t="e">
        <f t="shared" si="6"/>
        <v>#DIV/0!</v>
      </c>
      <c r="S16" s="411"/>
      <c r="T16" s="263" t="e">
        <f t="shared" si="7"/>
        <v>#DIV/0!</v>
      </c>
    </row>
    <row r="17" spans="1:20" ht="20.100000000000001" customHeight="1">
      <c r="B17" s="255"/>
      <c r="C17" s="256"/>
      <c r="D17" s="250" t="s">
        <v>202</v>
      </c>
      <c r="E17" s="411"/>
      <c r="F17" s="262" t="e">
        <f t="shared" si="0"/>
        <v>#DIV/0!</v>
      </c>
      <c r="G17" s="411"/>
      <c r="H17" s="262" t="e">
        <f t="shared" si="1"/>
        <v>#DIV/0!</v>
      </c>
      <c r="I17" s="411"/>
      <c r="J17" s="263" t="e">
        <f t="shared" si="2"/>
        <v>#DIV/0!</v>
      </c>
      <c r="K17" s="411"/>
      <c r="L17" s="262" t="e">
        <f t="shared" si="3"/>
        <v>#DIV/0!</v>
      </c>
      <c r="M17" s="411"/>
      <c r="N17" s="263" t="e">
        <f t="shared" si="4"/>
        <v>#DIV/0!</v>
      </c>
      <c r="O17" s="411"/>
      <c r="P17" s="263" t="e">
        <f t="shared" si="5"/>
        <v>#DIV/0!</v>
      </c>
      <c r="Q17" s="411"/>
      <c r="R17" s="263" t="e">
        <f t="shared" si="6"/>
        <v>#DIV/0!</v>
      </c>
      <c r="S17" s="411"/>
      <c r="T17" s="263" t="e">
        <f t="shared" si="7"/>
        <v>#DIV/0!</v>
      </c>
    </row>
    <row r="18" spans="1:20" ht="20.100000000000001" customHeight="1">
      <c r="B18" s="255"/>
      <c r="C18" s="256"/>
      <c r="D18" s="250" t="s">
        <v>501</v>
      </c>
      <c r="E18" s="411"/>
      <c r="F18" s="262" t="e">
        <f>E18/$E$6</f>
        <v>#DIV/0!</v>
      </c>
      <c r="G18" s="411"/>
      <c r="H18" s="262" t="e">
        <f>G18/$G$6</f>
        <v>#DIV/0!</v>
      </c>
      <c r="I18" s="411"/>
      <c r="J18" s="263" t="e">
        <f>I18/$I$6</f>
        <v>#DIV/0!</v>
      </c>
      <c r="K18" s="411"/>
      <c r="L18" s="262" t="e">
        <f>K18/$K$6</f>
        <v>#DIV/0!</v>
      </c>
      <c r="M18" s="411"/>
      <c r="N18" s="263" t="e">
        <f>M18/$M$6</f>
        <v>#DIV/0!</v>
      </c>
      <c r="O18" s="411"/>
      <c r="P18" s="263" t="e">
        <f t="shared" si="5"/>
        <v>#DIV/0!</v>
      </c>
      <c r="Q18" s="411"/>
      <c r="R18" s="263" t="e">
        <f t="shared" si="6"/>
        <v>#DIV/0!</v>
      </c>
      <c r="S18" s="411"/>
      <c r="T18" s="263" t="e">
        <f t="shared" si="7"/>
        <v>#DIV/0!</v>
      </c>
    </row>
    <row r="19" spans="1:20" ht="20.100000000000001" customHeight="1">
      <c r="B19" s="255"/>
      <c r="C19" s="256"/>
      <c r="D19" s="250" t="s">
        <v>502</v>
      </c>
      <c r="E19" s="411"/>
      <c r="F19" s="262" t="e">
        <f>E19/$E$6</f>
        <v>#DIV/0!</v>
      </c>
      <c r="G19" s="411"/>
      <c r="H19" s="262" t="e">
        <f>G19/$G$6</f>
        <v>#DIV/0!</v>
      </c>
      <c r="I19" s="411"/>
      <c r="J19" s="263" t="e">
        <f>I19/$I$6</f>
        <v>#DIV/0!</v>
      </c>
      <c r="K19" s="411"/>
      <c r="L19" s="262" t="e">
        <f>K19/$K$6</f>
        <v>#DIV/0!</v>
      </c>
      <c r="M19" s="411"/>
      <c r="N19" s="263" t="e">
        <f>M19/$M$6</f>
        <v>#DIV/0!</v>
      </c>
      <c r="O19" s="411"/>
      <c r="P19" s="263" t="e">
        <f t="shared" si="5"/>
        <v>#DIV/0!</v>
      </c>
      <c r="Q19" s="411"/>
      <c r="R19" s="263" t="e">
        <f t="shared" si="6"/>
        <v>#DIV/0!</v>
      </c>
      <c r="S19" s="411"/>
      <c r="T19" s="263" t="e">
        <f t="shared" si="7"/>
        <v>#DIV/0!</v>
      </c>
    </row>
    <row r="20" spans="1:20" ht="38.25" customHeight="1">
      <c r="B20" s="255"/>
      <c r="C20" s="256"/>
      <c r="D20" s="345" t="s">
        <v>466</v>
      </c>
      <c r="E20" s="407">
        <f>+E47</f>
        <v>0</v>
      </c>
      <c r="F20" s="262" t="e">
        <f t="shared" si="0"/>
        <v>#DIV/0!</v>
      </c>
      <c r="G20" s="407">
        <f>+G47</f>
        <v>0</v>
      </c>
      <c r="H20" s="262" t="e">
        <f t="shared" si="1"/>
        <v>#DIV/0!</v>
      </c>
      <c r="I20" s="407">
        <f>+I47</f>
        <v>0</v>
      </c>
      <c r="J20" s="263" t="e">
        <f t="shared" si="2"/>
        <v>#DIV/0!</v>
      </c>
      <c r="K20" s="407">
        <f>+K47</f>
        <v>0</v>
      </c>
      <c r="L20" s="262" t="e">
        <f t="shared" si="3"/>
        <v>#DIV/0!</v>
      </c>
      <c r="M20" s="407">
        <f>+M47</f>
        <v>0</v>
      </c>
      <c r="N20" s="263" t="e">
        <f t="shared" si="4"/>
        <v>#DIV/0!</v>
      </c>
      <c r="O20" s="407">
        <f>+O47</f>
        <v>0</v>
      </c>
      <c r="P20" s="263" t="e">
        <f t="shared" si="5"/>
        <v>#DIV/0!</v>
      </c>
      <c r="Q20" s="407">
        <f>+Q47</f>
        <v>0</v>
      </c>
      <c r="R20" s="263" t="e">
        <f t="shared" si="6"/>
        <v>#DIV/0!</v>
      </c>
      <c r="S20" s="407">
        <f>+S47</f>
        <v>0</v>
      </c>
      <c r="T20" s="263" t="e">
        <f t="shared" si="7"/>
        <v>#DIV/0!</v>
      </c>
    </row>
    <row r="21" spans="1:20" ht="20.100000000000001" customHeight="1">
      <c r="B21" s="255"/>
      <c r="C21" s="256"/>
      <c r="D21" s="250" t="s">
        <v>199</v>
      </c>
      <c r="E21" s="411"/>
      <c r="F21" s="262" t="e">
        <f t="shared" si="0"/>
        <v>#DIV/0!</v>
      </c>
      <c r="G21" s="411"/>
      <c r="H21" s="262" t="e">
        <f t="shared" si="1"/>
        <v>#DIV/0!</v>
      </c>
      <c r="I21" s="411"/>
      <c r="J21" s="263" t="e">
        <f t="shared" si="2"/>
        <v>#DIV/0!</v>
      </c>
      <c r="K21" s="411"/>
      <c r="L21" s="262" t="e">
        <f t="shared" si="3"/>
        <v>#DIV/0!</v>
      </c>
      <c r="M21" s="411"/>
      <c r="N21" s="263" t="e">
        <f t="shared" si="4"/>
        <v>#DIV/0!</v>
      </c>
      <c r="O21" s="411"/>
      <c r="P21" s="263" t="e">
        <f t="shared" si="5"/>
        <v>#DIV/0!</v>
      </c>
      <c r="Q21" s="411"/>
      <c r="R21" s="263" t="e">
        <f t="shared" si="6"/>
        <v>#DIV/0!</v>
      </c>
      <c r="S21" s="411"/>
      <c r="T21" s="263" t="e">
        <f t="shared" si="7"/>
        <v>#DIV/0!</v>
      </c>
    </row>
    <row r="22" spans="1:20" ht="21.95" customHeight="1">
      <c r="B22" s="240" t="s">
        <v>201</v>
      </c>
      <c r="C22" s="197"/>
      <c r="E22" s="407">
        <f>SUM(E16:E21)-E18-E19</f>
        <v>0</v>
      </c>
      <c r="F22" s="262" t="e">
        <f t="shared" si="0"/>
        <v>#DIV/0!</v>
      </c>
      <c r="G22" s="407">
        <f>SUM(G16:G21)-G18-G19</f>
        <v>0</v>
      </c>
      <c r="H22" s="262" t="e">
        <f t="shared" si="1"/>
        <v>#DIV/0!</v>
      </c>
      <c r="I22" s="407">
        <f>SUM(I16:I21)-I18-I19</f>
        <v>0</v>
      </c>
      <c r="J22" s="263" t="e">
        <f t="shared" si="2"/>
        <v>#DIV/0!</v>
      </c>
      <c r="K22" s="407">
        <f>SUM(K16:K21)-K18-K19</f>
        <v>0</v>
      </c>
      <c r="L22" s="262" t="e">
        <f t="shared" si="3"/>
        <v>#DIV/0!</v>
      </c>
      <c r="M22" s="407">
        <f>SUM(M16:M21)-M18-M19</f>
        <v>0</v>
      </c>
      <c r="N22" s="263" t="e">
        <f t="shared" si="4"/>
        <v>#DIV/0!</v>
      </c>
      <c r="O22" s="407">
        <f>SUM(O16:O21)-O18-O19</f>
        <v>0</v>
      </c>
      <c r="P22" s="263" t="e">
        <f t="shared" si="5"/>
        <v>#DIV/0!</v>
      </c>
      <c r="Q22" s="407">
        <f>SUM(Q16:Q21)-Q18-Q19</f>
        <v>0</v>
      </c>
      <c r="R22" s="263" t="e">
        <f t="shared" si="6"/>
        <v>#DIV/0!</v>
      </c>
      <c r="S22" s="407">
        <f>SUM(S16:S21)-S18-S19</f>
        <v>0</v>
      </c>
      <c r="T22" s="263" t="e">
        <f t="shared" si="7"/>
        <v>#DIV/0!</v>
      </c>
    </row>
    <row r="23" spans="1:20" ht="39.950000000000003" customHeight="1">
      <c r="B23" s="257" t="s">
        <v>205</v>
      </c>
      <c r="C23" s="257"/>
      <c r="D23" s="254"/>
      <c r="E23" s="408">
        <f>E15-E22</f>
        <v>0</v>
      </c>
      <c r="F23" s="262" t="e">
        <f t="shared" si="0"/>
        <v>#DIV/0!</v>
      </c>
      <c r="G23" s="408">
        <f>G15-G22</f>
        <v>0</v>
      </c>
      <c r="H23" s="262" t="e">
        <f t="shared" si="1"/>
        <v>#DIV/0!</v>
      </c>
      <c r="I23" s="408">
        <f>I15-I22</f>
        <v>0</v>
      </c>
      <c r="J23" s="262" t="e">
        <f t="shared" si="2"/>
        <v>#DIV/0!</v>
      </c>
      <c r="K23" s="408">
        <f>K15-K22</f>
        <v>0</v>
      </c>
      <c r="L23" s="262" t="e">
        <f t="shared" si="3"/>
        <v>#DIV/0!</v>
      </c>
      <c r="M23" s="408">
        <f>M15-M22</f>
        <v>0</v>
      </c>
      <c r="N23" s="263" t="e">
        <f t="shared" si="4"/>
        <v>#DIV/0!</v>
      </c>
      <c r="O23" s="408">
        <f>O15-O22</f>
        <v>0</v>
      </c>
      <c r="P23" s="263" t="e">
        <f t="shared" si="5"/>
        <v>#DIV/0!</v>
      </c>
      <c r="Q23" s="408">
        <f>Q15-Q22</f>
        <v>0</v>
      </c>
      <c r="R23" s="263" t="e">
        <f t="shared" si="6"/>
        <v>#DIV/0!</v>
      </c>
      <c r="S23" s="408">
        <f>S15-S22</f>
        <v>0</v>
      </c>
      <c r="T23" s="263" t="e">
        <f t="shared" si="7"/>
        <v>#DIV/0!</v>
      </c>
    </row>
    <row r="24" spans="1:20" ht="21.95" customHeight="1">
      <c r="B24" s="252"/>
      <c r="C24" s="257" t="s">
        <v>206</v>
      </c>
      <c r="D24" s="250"/>
      <c r="E24" s="411"/>
      <c r="F24" s="262" t="e">
        <f t="shared" si="0"/>
        <v>#DIV/0!</v>
      </c>
      <c r="G24" s="411"/>
      <c r="H24" s="262" t="e">
        <f t="shared" si="1"/>
        <v>#DIV/0!</v>
      </c>
      <c r="I24" s="411"/>
      <c r="J24" s="263" t="e">
        <f t="shared" si="2"/>
        <v>#DIV/0!</v>
      </c>
      <c r="K24" s="411"/>
      <c r="L24" s="262" t="e">
        <f t="shared" si="3"/>
        <v>#DIV/0!</v>
      </c>
      <c r="M24" s="411"/>
      <c r="N24" s="263" t="e">
        <f t="shared" si="4"/>
        <v>#DIV/0!</v>
      </c>
      <c r="O24" s="411"/>
      <c r="P24" s="263" t="e">
        <f t="shared" si="5"/>
        <v>#DIV/0!</v>
      </c>
      <c r="Q24" s="411"/>
      <c r="R24" s="263" t="e">
        <f t="shared" si="6"/>
        <v>#DIV/0!</v>
      </c>
      <c r="S24" s="411"/>
      <c r="T24" s="263" t="e">
        <f t="shared" si="7"/>
        <v>#DIV/0!</v>
      </c>
    </row>
    <row r="25" spans="1:20" ht="21.95" customHeight="1">
      <c r="B25" s="245"/>
      <c r="C25" s="257" t="s">
        <v>145</v>
      </c>
      <c r="D25" s="250"/>
      <c r="E25" s="411"/>
      <c r="F25" s="262" t="e">
        <f t="shared" si="0"/>
        <v>#DIV/0!</v>
      </c>
      <c r="G25" s="411"/>
      <c r="H25" s="262" t="e">
        <f t="shared" si="1"/>
        <v>#DIV/0!</v>
      </c>
      <c r="I25" s="411"/>
      <c r="J25" s="263" t="e">
        <f t="shared" si="2"/>
        <v>#DIV/0!</v>
      </c>
      <c r="K25" s="411"/>
      <c r="L25" s="262" t="e">
        <f t="shared" si="3"/>
        <v>#DIV/0!</v>
      </c>
      <c r="M25" s="411"/>
      <c r="N25" s="263" t="e">
        <f t="shared" si="4"/>
        <v>#DIV/0!</v>
      </c>
      <c r="O25" s="411"/>
      <c r="P25" s="263" t="e">
        <f t="shared" si="5"/>
        <v>#DIV/0!</v>
      </c>
      <c r="Q25" s="411"/>
      <c r="R25" s="263" t="e">
        <f t="shared" si="6"/>
        <v>#DIV/0!</v>
      </c>
      <c r="S25" s="411"/>
      <c r="T25" s="263" t="e">
        <f t="shared" si="7"/>
        <v>#DIV/0!</v>
      </c>
    </row>
    <row r="26" spans="1:20" s="187" customFormat="1" ht="21.95" customHeight="1">
      <c r="A26" s="19"/>
      <c r="B26" s="240" t="s">
        <v>141</v>
      </c>
      <c r="C26" s="237"/>
      <c r="D26" s="250"/>
      <c r="E26" s="407">
        <f>SUM(E24:E25)</f>
        <v>0</v>
      </c>
      <c r="F26" s="262" t="e">
        <f t="shared" si="0"/>
        <v>#DIV/0!</v>
      </c>
      <c r="G26" s="407">
        <f>SUM(G24:G25)</f>
        <v>0</v>
      </c>
      <c r="H26" s="262" t="e">
        <f t="shared" si="1"/>
        <v>#DIV/0!</v>
      </c>
      <c r="I26" s="407">
        <f>SUM(I24:I25)</f>
        <v>0</v>
      </c>
      <c r="J26" s="263" t="e">
        <f t="shared" si="2"/>
        <v>#DIV/0!</v>
      </c>
      <c r="K26" s="407">
        <f>SUM(K24:K25)</f>
        <v>0</v>
      </c>
      <c r="L26" s="262" t="e">
        <f t="shared" si="3"/>
        <v>#DIV/0!</v>
      </c>
      <c r="M26" s="407">
        <f>SUM(M24:M25)</f>
        <v>0</v>
      </c>
      <c r="N26" s="263" t="e">
        <f t="shared" si="4"/>
        <v>#DIV/0!</v>
      </c>
      <c r="O26" s="407">
        <f>SUM(O24:O25)</f>
        <v>0</v>
      </c>
      <c r="P26" s="263" t="e">
        <f t="shared" si="5"/>
        <v>#DIV/0!</v>
      </c>
      <c r="Q26" s="407">
        <f>SUM(Q24:Q25)</f>
        <v>0</v>
      </c>
      <c r="R26" s="263" t="e">
        <f t="shared" si="6"/>
        <v>#DIV/0!</v>
      </c>
      <c r="S26" s="407">
        <f>SUM(S24:S25)</f>
        <v>0</v>
      </c>
      <c r="T26" s="263" t="e">
        <f t="shared" si="7"/>
        <v>#DIV/0!</v>
      </c>
    </row>
    <row r="27" spans="1:20" s="187" customFormat="1" ht="24.95" customHeight="1">
      <c r="A27" s="19"/>
      <c r="B27" s="219"/>
      <c r="C27" s="257" t="s">
        <v>207</v>
      </c>
      <c r="D27" s="250"/>
      <c r="E27" s="399"/>
      <c r="F27" s="262" t="e">
        <f t="shared" si="0"/>
        <v>#DIV/0!</v>
      </c>
      <c r="G27" s="399"/>
      <c r="H27" s="262" t="e">
        <f t="shared" si="1"/>
        <v>#DIV/0!</v>
      </c>
      <c r="I27" s="399"/>
      <c r="J27" s="263" t="e">
        <f t="shared" si="2"/>
        <v>#DIV/0!</v>
      </c>
      <c r="K27" s="399"/>
      <c r="L27" s="262" t="e">
        <f t="shared" si="3"/>
        <v>#DIV/0!</v>
      </c>
      <c r="M27" s="399"/>
      <c r="N27" s="263" t="e">
        <f t="shared" si="4"/>
        <v>#DIV/0!</v>
      </c>
      <c r="O27" s="399"/>
      <c r="P27" s="263" t="e">
        <f t="shared" si="5"/>
        <v>#DIV/0!</v>
      </c>
      <c r="Q27" s="399"/>
      <c r="R27" s="263" t="e">
        <f t="shared" si="6"/>
        <v>#DIV/0!</v>
      </c>
      <c r="S27" s="399"/>
      <c r="T27" s="263" t="e">
        <f t="shared" si="7"/>
        <v>#DIV/0!</v>
      </c>
    </row>
    <row r="28" spans="1:20" ht="21.95" customHeight="1">
      <c r="B28" s="245"/>
      <c r="C28" s="219" t="s">
        <v>146</v>
      </c>
      <c r="D28" s="250"/>
      <c r="E28" s="396"/>
      <c r="F28" s="262" t="e">
        <f t="shared" si="0"/>
        <v>#DIV/0!</v>
      </c>
      <c r="G28" s="396"/>
      <c r="H28" s="262" t="e">
        <f t="shared" si="1"/>
        <v>#DIV/0!</v>
      </c>
      <c r="I28" s="396"/>
      <c r="J28" s="263" t="e">
        <f t="shared" si="2"/>
        <v>#DIV/0!</v>
      </c>
      <c r="K28" s="396"/>
      <c r="L28" s="262" t="e">
        <f t="shared" si="3"/>
        <v>#DIV/0!</v>
      </c>
      <c r="M28" s="396"/>
      <c r="N28" s="263" t="e">
        <f t="shared" si="4"/>
        <v>#DIV/0!</v>
      </c>
      <c r="O28" s="396"/>
      <c r="P28" s="263" t="e">
        <f t="shared" si="5"/>
        <v>#DIV/0!</v>
      </c>
      <c r="Q28" s="396"/>
      <c r="R28" s="263" t="e">
        <f t="shared" si="6"/>
        <v>#DIV/0!</v>
      </c>
      <c r="S28" s="396"/>
      <c r="T28" s="263" t="e">
        <f t="shared" si="7"/>
        <v>#DIV/0!</v>
      </c>
    </row>
    <row r="29" spans="1:20" ht="21.95" customHeight="1">
      <c r="B29" s="240" t="s">
        <v>142</v>
      </c>
      <c r="C29" s="237"/>
      <c r="D29" s="250"/>
      <c r="E29" s="407">
        <f>SUM(E27:E28)</f>
        <v>0</v>
      </c>
      <c r="F29" s="262" t="e">
        <f t="shared" si="0"/>
        <v>#DIV/0!</v>
      </c>
      <c r="G29" s="407">
        <f>SUM(G27:G28)</f>
        <v>0</v>
      </c>
      <c r="H29" s="262" t="e">
        <f t="shared" si="1"/>
        <v>#DIV/0!</v>
      </c>
      <c r="I29" s="407">
        <f>SUM(I27:I28)</f>
        <v>0</v>
      </c>
      <c r="J29" s="263" t="e">
        <f>I29/$I$6</f>
        <v>#DIV/0!</v>
      </c>
      <c r="K29" s="407">
        <f>SUM(K27:K28)</f>
        <v>0</v>
      </c>
      <c r="L29" s="262" t="e">
        <f t="shared" si="3"/>
        <v>#DIV/0!</v>
      </c>
      <c r="M29" s="407">
        <f>SUM(M27:M28)</f>
        <v>0</v>
      </c>
      <c r="N29" s="263" t="e">
        <f t="shared" si="4"/>
        <v>#DIV/0!</v>
      </c>
      <c r="O29" s="407">
        <f>SUM(O27:O28)</f>
        <v>0</v>
      </c>
      <c r="P29" s="263" t="e">
        <f t="shared" si="5"/>
        <v>#DIV/0!</v>
      </c>
      <c r="Q29" s="407">
        <f>SUM(Q27:Q28)</f>
        <v>0</v>
      </c>
      <c r="R29" s="263" t="e">
        <f t="shared" si="6"/>
        <v>#DIV/0!</v>
      </c>
      <c r="S29" s="407">
        <f>SUM(S27:S28)</f>
        <v>0</v>
      </c>
      <c r="T29" s="263" t="e">
        <f t="shared" si="7"/>
        <v>#DIV/0!</v>
      </c>
    </row>
    <row r="30" spans="1:20" ht="39.950000000000003" customHeight="1">
      <c r="B30" s="240" t="s">
        <v>336</v>
      </c>
      <c r="C30" s="251"/>
      <c r="D30" s="254"/>
      <c r="E30" s="408">
        <f>E23+E26-E29</f>
        <v>0</v>
      </c>
      <c r="F30" s="262" t="e">
        <f t="shared" si="0"/>
        <v>#DIV/0!</v>
      </c>
      <c r="G30" s="408">
        <f>G23+G26-G29</f>
        <v>0</v>
      </c>
      <c r="H30" s="262" t="e">
        <f t="shared" si="1"/>
        <v>#DIV/0!</v>
      </c>
      <c r="I30" s="408">
        <f>I23+I26-I29</f>
        <v>0</v>
      </c>
      <c r="J30" s="262" t="e">
        <f t="shared" si="2"/>
        <v>#DIV/0!</v>
      </c>
      <c r="K30" s="408">
        <f>K23+K26-K29</f>
        <v>0</v>
      </c>
      <c r="L30" s="262" t="e">
        <f t="shared" si="3"/>
        <v>#DIV/0!</v>
      </c>
      <c r="M30" s="408">
        <f>M23+M26-M29</f>
        <v>0</v>
      </c>
      <c r="N30" s="263" t="e">
        <f t="shared" si="4"/>
        <v>#DIV/0!</v>
      </c>
      <c r="O30" s="408">
        <f>O23+O26-O29</f>
        <v>0</v>
      </c>
      <c r="P30" s="263" t="e">
        <f t="shared" si="5"/>
        <v>#DIV/0!</v>
      </c>
      <c r="Q30" s="408">
        <f>Q23+Q26-Q29</f>
        <v>0</v>
      </c>
      <c r="R30" s="263" t="e">
        <f t="shared" si="6"/>
        <v>#DIV/0!</v>
      </c>
      <c r="S30" s="408">
        <f>S23+S26-S29</f>
        <v>0</v>
      </c>
      <c r="T30" s="263" t="e">
        <f t="shared" si="7"/>
        <v>#DIV/0!</v>
      </c>
    </row>
    <row r="31" spans="1:20" ht="20.100000000000001" customHeight="1">
      <c r="B31" s="258" t="s">
        <v>338</v>
      </c>
      <c r="C31" s="259"/>
      <c r="D31" s="260"/>
      <c r="E31" s="407">
        <v>0</v>
      </c>
      <c r="F31" s="263" t="e">
        <f t="shared" si="0"/>
        <v>#DIV/0!</v>
      </c>
      <c r="G31" s="407">
        <v>0</v>
      </c>
      <c r="H31" s="263" t="e">
        <f t="shared" si="1"/>
        <v>#DIV/0!</v>
      </c>
      <c r="I31" s="407">
        <v>0</v>
      </c>
      <c r="J31" s="263" t="e">
        <f t="shared" si="2"/>
        <v>#DIV/0!</v>
      </c>
      <c r="K31" s="407">
        <v>0</v>
      </c>
      <c r="L31" s="262" t="e">
        <f t="shared" si="3"/>
        <v>#DIV/0!</v>
      </c>
      <c r="M31" s="407">
        <v>0</v>
      </c>
      <c r="N31" s="263" t="e">
        <f t="shared" si="4"/>
        <v>#DIV/0!</v>
      </c>
      <c r="O31" s="407">
        <v>0</v>
      </c>
      <c r="P31" s="263" t="e">
        <f t="shared" si="5"/>
        <v>#DIV/0!</v>
      </c>
      <c r="Q31" s="407">
        <v>0</v>
      </c>
      <c r="R31" s="263" t="e">
        <f t="shared" si="6"/>
        <v>#DIV/0!</v>
      </c>
      <c r="S31" s="407">
        <v>0</v>
      </c>
      <c r="T31" s="263" t="e">
        <f t="shared" si="7"/>
        <v>#DIV/0!</v>
      </c>
    </row>
    <row r="32" spans="1:20" ht="20.100000000000001" customHeight="1">
      <c r="B32" s="258" t="s">
        <v>339</v>
      </c>
      <c r="C32" s="259"/>
      <c r="D32" s="260"/>
      <c r="E32" s="397">
        <v>0</v>
      </c>
      <c r="F32" s="263" t="e">
        <f t="shared" si="0"/>
        <v>#DIV/0!</v>
      </c>
      <c r="G32" s="397">
        <v>0</v>
      </c>
      <c r="H32" s="263" t="e">
        <f t="shared" si="1"/>
        <v>#DIV/0!</v>
      </c>
      <c r="I32" s="397">
        <v>0</v>
      </c>
      <c r="J32" s="263" t="e">
        <f t="shared" si="2"/>
        <v>#DIV/0!</v>
      </c>
      <c r="K32" s="397">
        <v>0</v>
      </c>
      <c r="L32" s="262" t="e">
        <f t="shared" si="3"/>
        <v>#DIV/0!</v>
      </c>
      <c r="M32" s="397">
        <v>0</v>
      </c>
      <c r="N32" s="263" t="e">
        <f t="shared" si="4"/>
        <v>#DIV/0!</v>
      </c>
      <c r="O32" s="397">
        <v>0</v>
      </c>
      <c r="P32" s="263" t="e">
        <f t="shared" si="5"/>
        <v>#DIV/0!</v>
      </c>
      <c r="Q32" s="397">
        <v>0</v>
      </c>
      <c r="R32" s="263" t="e">
        <f t="shared" si="6"/>
        <v>#DIV/0!</v>
      </c>
      <c r="S32" s="397">
        <v>0</v>
      </c>
      <c r="T32" s="263" t="e">
        <f t="shared" si="7"/>
        <v>#DIV/0!</v>
      </c>
    </row>
    <row r="33" spans="2:20" ht="20.100000000000001" customHeight="1">
      <c r="B33" s="258" t="s">
        <v>340</v>
      </c>
      <c r="C33" s="259"/>
      <c r="D33" s="260"/>
      <c r="E33" s="397">
        <f>E30+E31-E32</f>
        <v>0</v>
      </c>
      <c r="F33" s="263" t="e">
        <f t="shared" si="0"/>
        <v>#DIV/0!</v>
      </c>
      <c r="G33" s="397">
        <f>G30+G31-G32</f>
        <v>0</v>
      </c>
      <c r="H33" s="263" t="e">
        <f t="shared" si="1"/>
        <v>#DIV/0!</v>
      </c>
      <c r="I33" s="397">
        <f>I30+I31-I32</f>
        <v>0</v>
      </c>
      <c r="J33" s="263" t="e">
        <f t="shared" si="2"/>
        <v>#DIV/0!</v>
      </c>
      <c r="K33" s="397">
        <f>K30+K31-K32</f>
        <v>0</v>
      </c>
      <c r="L33" s="262" t="e">
        <f t="shared" si="3"/>
        <v>#DIV/0!</v>
      </c>
      <c r="M33" s="397">
        <f>M30+M31-M32</f>
        <v>0</v>
      </c>
      <c r="N33" s="263" t="e">
        <f t="shared" si="4"/>
        <v>#DIV/0!</v>
      </c>
      <c r="O33" s="397">
        <f>O30+O31-O32</f>
        <v>0</v>
      </c>
      <c r="P33" s="263" t="e">
        <f t="shared" si="5"/>
        <v>#DIV/0!</v>
      </c>
      <c r="Q33" s="397">
        <f>Q30+Q31-Q32</f>
        <v>0</v>
      </c>
      <c r="R33" s="263" t="e">
        <f t="shared" si="6"/>
        <v>#DIV/0!</v>
      </c>
      <c r="S33" s="397">
        <f>S30+S31-S32</f>
        <v>0</v>
      </c>
      <c r="T33" s="263" t="e">
        <f t="shared" si="7"/>
        <v>#DIV/0!</v>
      </c>
    </row>
    <row r="34" spans="2:20" ht="20.100000000000001" customHeight="1">
      <c r="B34" s="200" t="s">
        <v>337</v>
      </c>
      <c r="C34" s="259"/>
      <c r="D34" s="261"/>
      <c r="E34" s="396"/>
      <c r="F34" s="263" t="e">
        <f t="shared" si="0"/>
        <v>#DIV/0!</v>
      </c>
      <c r="G34" s="396"/>
      <c r="H34" s="263" t="e">
        <f t="shared" si="1"/>
        <v>#DIV/0!</v>
      </c>
      <c r="I34" s="396"/>
      <c r="J34" s="263" t="e">
        <f t="shared" si="2"/>
        <v>#DIV/0!</v>
      </c>
      <c r="K34" s="396"/>
      <c r="L34" s="262" t="e">
        <f t="shared" si="3"/>
        <v>#DIV/0!</v>
      </c>
      <c r="M34" s="396"/>
      <c r="N34" s="263" t="e">
        <f t="shared" si="4"/>
        <v>#DIV/0!</v>
      </c>
      <c r="O34" s="396"/>
      <c r="P34" s="263" t="e">
        <f t="shared" si="5"/>
        <v>#DIV/0!</v>
      </c>
      <c r="Q34" s="396"/>
      <c r="R34" s="263" t="e">
        <f t="shared" si="6"/>
        <v>#DIV/0!</v>
      </c>
      <c r="S34" s="396"/>
      <c r="T34" s="263" t="e">
        <f t="shared" si="7"/>
        <v>#DIV/0!</v>
      </c>
    </row>
    <row r="35" spans="2:20" ht="39.950000000000003" customHeight="1">
      <c r="B35" s="243" t="s">
        <v>144</v>
      </c>
      <c r="C35" s="243"/>
      <c r="D35" s="243"/>
      <c r="E35" s="398">
        <f>E33-E34</f>
        <v>0</v>
      </c>
      <c r="F35" s="262" t="e">
        <f t="shared" si="0"/>
        <v>#DIV/0!</v>
      </c>
      <c r="G35" s="398">
        <f>G33-G34</f>
        <v>0</v>
      </c>
      <c r="H35" s="262" t="e">
        <f t="shared" si="1"/>
        <v>#DIV/0!</v>
      </c>
      <c r="I35" s="398">
        <f>I33-I34</f>
        <v>0</v>
      </c>
      <c r="J35" s="262" t="e">
        <f t="shared" si="2"/>
        <v>#DIV/0!</v>
      </c>
      <c r="K35" s="398">
        <f>K33-K34</f>
        <v>0</v>
      </c>
      <c r="L35" s="262" t="e">
        <f t="shared" si="3"/>
        <v>#DIV/0!</v>
      </c>
      <c r="M35" s="398">
        <f>M33-M34</f>
        <v>0</v>
      </c>
      <c r="N35" s="262" t="e">
        <f t="shared" si="4"/>
        <v>#DIV/0!</v>
      </c>
      <c r="O35" s="398">
        <f>O33-O34</f>
        <v>0</v>
      </c>
      <c r="P35" s="263" t="e">
        <f t="shared" si="5"/>
        <v>#DIV/0!</v>
      </c>
      <c r="Q35" s="398">
        <f>Q33-Q34</f>
        <v>0</v>
      </c>
      <c r="R35" s="263" t="e">
        <f t="shared" si="6"/>
        <v>#DIV/0!</v>
      </c>
      <c r="S35" s="398">
        <f>S33-S34</f>
        <v>0</v>
      </c>
      <c r="T35" s="263" t="e">
        <f t="shared" si="7"/>
        <v>#DIV/0!</v>
      </c>
    </row>
    <row r="36" spans="2:20" ht="7.5" customHeight="1">
      <c r="B36" s="18"/>
      <c r="C36" s="18"/>
      <c r="D36" s="18"/>
      <c r="E36" s="400"/>
      <c r="F36" s="188"/>
      <c r="G36" s="404"/>
      <c r="H36" s="190"/>
      <c r="I36" s="404"/>
      <c r="J36" s="190"/>
      <c r="K36" s="404"/>
      <c r="L36" s="190"/>
      <c r="M36" s="404"/>
      <c r="N36" s="190"/>
      <c r="O36" s="404"/>
      <c r="P36" s="190"/>
      <c r="Q36" s="404"/>
      <c r="R36" s="190"/>
      <c r="S36" s="404"/>
      <c r="T36" s="190"/>
    </row>
    <row r="37" spans="2:20" ht="20.100000000000001" customHeight="1">
      <c r="B37" s="250" t="s">
        <v>143</v>
      </c>
      <c r="C37" s="251"/>
      <c r="D37" s="251"/>
      <c r="E37" s="401"/>
      <c r="F37" s="264" t="s">
        <v>348</v>
      </c>
      <c r="G37" s="401"/>
      <c r="H37" s="264" t="s">
        <v>348</v>
      </c>
      <c r="I37" s="401"/>
      <c r="J37" s="264" t="s">
        <v>348</v>
      </c>
      <c r="K37" s="401"/>
      <c r="L37" s="264" t="s">
        <v>348</v>
      </c>
      <c r="M37" s="401"/>
      <c r="N37" s="264" t="s">
        <v>348</v>
      </c>
      <c r="O37" s="401"/>
      <c r="P37" s="264" t="s">
        <v>348</v>
      </c>
      <c r="Q37" s="401"/>
      <c r="R37" s="264" t="s">
        <v>348</v>
      </c>
      <c r="S37" s="401"/>
      <c r="T37" s="264" t="s">
        <v>348</v>
      </c>
    </row>
    <row r="38" spans="2:20" ht="20.25" customHeight="1">
      <c r="B38" s="351" t="s">
        <v>473</v>
      </c>
      <c r="C38" s="187"/>
      <c r="D38" s="187"/>
      <c r="F38" s="19"/>
      <c r="H38" s="19"/>
      <c r="J38" s="19"/>
      <c r="L38" s="19"/>
      <c r="N38" s="19"/>
      <c r="P38" s="19"/>
      <c r="R38" s="19"/>
      <c r="T38" s="19"/>
    </row>
    <row r="39" spans="2:20" ht="20.100000000000001" customHeight="1">
      <c r="B39" s="19"/>
      <c r="C39" s="187"/>
      <c r="D39" s="356" t="s">
        <v>69</v>
      </c>
      <c r="E39" s="356"/>
      <c r="F39" s="357"/>
      <c r="G39" s="356"/>
      <c r="H39" s="357"/>
      <c r="I39" s="387"/>
      <c r="J39" s="257"/>
      <c r="K39" s="389"/>
      <c r="L39" s="357"/>
      <c r="M39" s="356"/>
      <c r="N39" s="257"/>
      <c r="O39" s="356"/>
      <c r="P39" s="257"/>
      <c r="Q39" s="356"/>
      <c r="R39" s="257"/>
      <c r="S39" s="356"/>
      <c r="T39" s="19"/>
    </row>
    <row r="40" spans="2:20" ht="20.100000000000001" customHeight="1">
      <c r="B40" s="19"/>
      <c r="C40" s="19"/>
      <c r="D40" s="358" t="s">
        <v>85</v>
      </c>
      <c r="E40" s="385"/>
      <c r="F40" s="357"/>
      <c r="G40" s="385"/>
      <c r="H40" s="357"/>
      <c r="I40" s="388"/>
      <c r="J40" s="210"/>
      <c r="K40" s="390"/>
      <c r="L40" s="357"/>
      <c r="M40" s="385"/>
      <c r="N40" s="210"/>
      <c r="O40" s="385"/>
      <c r="P40" s="210"/>
      <c r="Q40" s="385"/>
      <c r="R40" s="210"/>
      <c r="S40" s="385"/>
    </row>
    <row r="41" spans="2:20" ht="20.100000000000001" customHeight="1">
      <c r="D41" s="358" t="s">
        <v>469</v>
      </c>
      <c r="E41" s="385"/>
      <c r="F41" s="357"/>
      <c r="G41" s="385"/>
      <c r="H41" s="357"/>
      <c r="I41" s="388"/>
      <c r="J41" s="210"/>
      <c r="K41" s="390"/>
      <c r="L41" s="357"/>
      <c r="M41" s="385"/>
      <c r="N41" s="210"/>
      <c r="O41" s="385"/>
      <c r="P41" s="210"/>
      <c r="Q41" s="385"/>
      <c r="R41" s="210"/>
      <c r="S41" s="385"/>
    </row>
    <row r="42" spans="2:20" ht="20.100000000000001" customHeight="1">
      <c r="D42" s="412" t="s">
        <v>53</v>
      </c>
      <c r="E42" s="413">
        <f>SUM(E40:E41)</f>
        <v>0</v>
      </c>
      <c r="F42" s="414"/>
      <c r="G42" s="413">
        <f>SUM(G40:G41)</f>
        <v>0</v>
      </c>
      <c r="H42" s="414"/>
      <c r="I42" s="415">
        <f>SUM(I40:I41)</f>
        <v>0</v>
      </c>
      <c r="J42" s="416"/>
      <c r="K42" s="417">
        <f>SUM(K40:K41)</f>
        <v>0</v>
      </c>
      <c r="L42" s="414"/>
      <c r="M42" s="413">
        <f>SUM(M40:M41)</f>
        <v>0</v>
      </c>
      <c r="N42" s="210"/>
      <c r="O42" s="413">
        <f>SUM(O40:O41)</f>
        <v>0</v>
      </c>
      <c r="P42" s="210"/>
      <c r="Q42" s="413">
        <f>SUM(Q40:Q41)</f>
        <v>0</v>
      </c>
      <c r="R42" s="210"/>
      <c r="S42" s="413">
        <f>SUM(S40:S41)</f>
        <v>0</v>
      </c>
    </row>
    <row r="43" spans="2:20" ht="8.25" customHeight="1">
      <c r="D43" s="350"/>
      <c r="E43" s="350"/>
      <c r="F43" s="352"/>
      <c r="G43" s="350"/>
      <c r="H43" s="353"/>
      <c r="I43" s="350"/>
      <c r="J43" s="210"/>
      <c r="K43" s="350"/>
      <c r="L43" s="353"/>
      <c r="M43" s="350"/>
      <c r="O43" s="350"/>
      <c r="Q43" s="350"/>
      <c r="S43" s="350"/>
    </row>
    <row r="44" spans="2:20" ht="20.100000000000001" customHeight="1">
      <c r="D44" s="356" t="s">
        <v>470</v>
      </c>
      <c r="E44" s="356"/>
      <c r="F44" s="357"/>
      <c r="G44" s="356"/>
      <c r="H44" s="357"/>
      <c r="I44" s="387"/>
      <c r="J44" s="210"/>
      <c r="K44" s="389"/>
      <c r="L44" s="357"/>
      <c r="M44" s="356"/>
      <c r="N44" s="210"/>
      <c r="O44" s="356"/>
      <c r="P44" s="210"/>
      <c r="Q44" s="356"/>
      <c r="R44" s="210"/>
      <c r="S44" s="356"/>
    </row>
    <row r="45" spans="2:20" ht="20.100000000000001" customHeight="1">
      <c r="D45" s="358" t="s">
        <v>85</v>
      </c>
      <c r="E45" s="385"/>
      <c r="F45" s="357"/>
      <c r="G45" s="385"/>
      <c r="H45" s="357"/>
      <c r="I45" s="388"/>
      <c r="J45" s="210"/>
      <c r="K45" s="390"/>
      <c r="L45" s="357"/>
      <c r="M45" s="385"/>
      <c r="N45" s="210"/>
      <c r="O45" s="385"/>
      <c r="P45" s="210"/>
      <c r="Q45" s="385"/>
      <c r="R45" s="210"/>
      <c r="S45" s="385"/>
    </row>
    <row r="46" spans="2:20" ht="20.100000000000001" customHeight="1">
      <c r="D46" s="358" t="s">
        <v>469</v>
      </c>
      <c r="E46" s="385"/>
      <c r="F46" s="357"/>
      <c r="G46" s="385"/>
      <c r="H46" s="357"/>
      <c r="I46" s="388"/>
      <c r="J46" s="210"/>
      <c r="K46" s="390"/>
      <c r="L46" s="357"/>
      <c r="M46" s="385"/>
      <c r="N46" s="210"/>
      <c r="O46" s="385"/>
      <c r="P46" s="210"/>
      <c r="Q46" s="385"/>
      <c r="R46" s="210"/>
      <c r="S46" s="385"/>
    </row>
    <row r="47" spans="2:20" ht="20.100000000000001" customHeight="1">
      <c r="D47" s="412" t="s">
        <v>53</v>
      </c>
      <c r="E47" s="413">
        <f>SUM(E45:E46)</f>
        <v>0</v>
      </c>
      <c r="F47" s="414"/>
      <c r="G47" s="413">
        <f>SUM(G45:G46)</f>
        <v>0</v>
      </c>
      <c r="H47" s="414"/>
      <c r="I47" s="415">
        <f>SUM(I45:I46)</f>
        <v>0</v>
      </c>
      <c r="J47" s="416"/>
      <c r="K47" s="417">
        <f>SUM(K45:K46)</f>
        <v>0</v>
      </c>
      <c r="L47" s="414"/>
      <c r="M47" s="413">
        <f>SUM(M45:M46)</f>
        <v>0</v>
      </c>
      <c r="N47" s="210"/>
      <c r="O47" s="413">
        <f>SUM(O45:O46)</f>
        <v>0</v>
      </c>
      <c r="P47" s="210"/>
      <c r="Q47" s="413">
        <f>SUM(Q45:Q46)</f>
        <v>0</v>
      </c>
      <c r="R47" s="210"/>
      <c r="S47" s="413">
        <f>SUM(S45:S46)</f>
        <v>0</v>
      </c>
    </row>
    <row r="48" spans="2:20" ht="20.100000000000001" customHeight="1">
      <c r="D48" s="55" t="s">
        <v>472</v>
      </c>
    </row>
  </sheetData>
  <mergeCells count="2">
    <mergeCell ref="B4:D4"/>
    <mergeCell ref="B3:D3"/>
  </mergeCells>
  <phoneticPr fontId="3"/>
  <printOptions horizontalCentered="1"/>
  <pageMargins left="0.39370078740157483" right="0.19685039370078741" top="0.27559055118110237" bottom="0.19685039370078741" header="0.51181102362204722" footer="0.27559055118110237"/>
  <pageSetup paperSize="9" scale="4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showGridLines="0" defaultGridColor="0" colorId="23" zoomScaleNormal="100" workbookViewId="0">
      <selection activeCell="Y22" sqref="Y22"/>
    </sheetView>
  </sheetViews>
  <sheetFormatPr defaultRowHeight="20.100000000000001" customHeight="1"/>
  <cols>
    <col min="1" max="1" width="0.875" style="346" customWidth="1"/>
    <col min="2" max="2" width="3.5" style="456" customWidth="1"/>
    <col min="3" max="3" width="3.25" style="456" customWidth="1"/>
    <col min="4" max="4" width="21.125" style="456" customWidth="1"/>
    <col min="5" max="5" width="8.625" style="350" customWidth="1"/>
    <col min="6" max="6" width="6.875" style="463" customWidth="1"/>
    <col min="7" max="7" width="8.625" style="350" customWidth="1"/>
    <col min="8" max="8" width="6.5" style="463" customWidth="1"/>
    <col min="9" max="9" width="8.625" style="350" customWidth="1"/>
    <col min="10" max="10" width="6.875" style="463" customWidth="1"/>
    <col min="11" max="11" width="8.625" style="350" customWidth="1"/>
    <col min="12" max="12" width="6.75" style="463" customWidth="1"/>
    <col min="13" max="13" width="8.625" style="350" customWidth="1"/>
    <col min="14" max="14" width="6.75" style="463" customWidth="1"/>
    <col min="15" max="15" width="8.625" style="350" customWidth="1"/>
    <col min="16" max="16" width="6.25" style="463" customWidth="1"/>
    <col min="17" max="17" width="8.625" style="350" customWidth="1"/>
    <col min="18" max="18" width="6.75" style="463" customWidth="1"/>
    <col min="19" max="19" width="8.625" style="350" customWidth="1"/>
    <col min="20" max="20" width="6.25" style="463" customWidth="1"/>
    <col min="21" max="21" width="8.625" style="350" customWidth="1"/>
    <col min="22" max="22" width="6.25" style="463" customWidth="1"/>
    <col min="23" max="23" width="8.625" style="350" customWidth="1"/>
    <col min="24" max="24" width="6.25" style="463" customWidth="1"/>
    <col min="25" max="25" width="8.625" style="350" customWidth="1"/>
    <col min="26" max="26" width="6.25" style="463" customWidth="1"/>
    <col min="27" max="16384" width="9" style="348"/>
  </cols>
  <sheetData>
    <row r="1" spans="1:26" ht="18.75" customHeight="1">
      <c r="B1" s="438" t="s">
        <v>342</v>
      </c>
      <c r="C1" s="439"/>
      <c r="D1" s="439"/>
      <c r="E1" s="418"/>
      <c r="F1" s="457"/>
      <c r="G1" s="423"/>
      <c r="H1" s="436"/>
      <c r="I1" s="402" t="s">
        <v>483</v>
      </c>
      <c r="J1" s="464"/>
      <c r="K1" s="426"/>
      <c r="L1" s="464"/>
      <c r="M1" s="427"/>
      <c r="N1" s="468"/>
      <c r="O1" s="347"/>
      <c r="P1" s="470"/>
      <c r="Q1" s="427"/>
      <c r="R1" s="468"/>
      <c r="S1" s="347"/>
      <c r="T1" s="470"/>
      <c r="U1" s="347"/>
      <c r="V1" s="470"/>
      <c r="W1" s="347"/>
      <c r="X1" s="470"/>
      <c r="Y1" s="347"/>
      <c r="Z1" s="470"/>
    </row>
    <row r="2" spans="1:26" ht="8.25" customHeight="1">
      <c r="B2" s="438"/>
      <c r="C2" s="439"/>
      <c r="D2" s="439"/>
      <c r="E2" s="418"/>
      <c r="F2" s="457"/>
      <c r="G2" s="423"/>
      <c r="H2" s="436"/>
      <c r="I2" s="425"/>
      <c r="J2" s="436"/>
      <c r="K2" s="351"/>
      <c r="L2" s="436"/>
      <c r="M2" s="347"/>
      <c r="N2" s="469"/>
      <c r="O2" s="347"/>
      <c r="P2" s="470"/>
      <c r="Q2" s="347"/>
      <c r="R2" s="469"/>
      <c r="S2" s="347"/>
      <c r="T2" s="470"/>
      <c r="U2" s="347"/>
      <c r="V2" s="470"/>
      <c r="W2" s="347"/>
      <c r="X2" s="470"/>
      <c r="Y2" s="347"/>
      <c r="Z2" s="470"/>
    </row>
    <row r="3" spans="1:26" ht="19.5" customHeight="1">
      <c r="B3" s="519" t="s">
        <v>149</v>
      </c>
      <c r="C3" s="520"/>
      <c r="D3" s="521"/>
      <c r="E3" s="409" t="s">
        <v>423</v>
      </c>
      <c r="F3" s="458"/>
      <c r="G3" s="409" t="s">
        <v>423</v>
      </c>
      <c r="H3" s="458"/>
      <c r="I3" s="409" t="s">
        <v>423</v>
      </c>
      <c r="J3" s="465"/>
      <c r="K3" s="409" t="s">
        <v>423</v>
      </c>
      <c r="L3" s="466"/>
      <c r="M3" s="409" t="s">
        <v>423</v>
      </c>
      <c r="N3" s="466"/>
      <c r="O3" s="409" t="s">
        <v>423</v>
      </c>
      <c r="P3" s="466"/>
      <c r="Q3" s="409" t="s">
        <v>423</v>
      </c>
      <c r="R3" s="466"/>
      <c r="S3" s="409" t="s">
        <v>423</v>
      </c>
      <c r="T3" s="466"/>
      <c r="U3" s="409" t="s">
        <v>423</v>
      </c>
      <c r="V3" s="466"/>
      <c r="W3" s="409" t="s">
        <v>423</v>
      </c>
      <c r="X3" s="466"/>
      <c r="Y3" s="409" t="s">
        <v>423</v>
      </c>
      <c r="Z3" s="466"/>
    </row>
    <row r="4" spans="1:26" ht="18.75" customHeight="1">
      <c r="B4" s="522">
        <f>新しい取組の利益計画!B4</f>
        <v>0</v>
      </c>
      <c r="C4" s="523"/>
      <c r="D4" s="524"/>
      <c r="E4" s="349" t="s">
        <v>422</v>
      </c>
      <c r="F4" s="459"/>
      <c r="G4" s="349" t="s">
        <v>422</v>
      </c>
      <c r="H4" s="459"/>
      <c r="I4" s="349" t="s">
        <v>422</v>
      </c>
      <c r="J4" s="465"/>
      <c r="K4" s="349" t="s">
        <v>422</v>
      </c>
      <c r="L4" s="467"/>
      <c r="M4" s="349" t="s">
        <v>422</v>
      </c>
      <c r="N4" s="467"/>
      <c r="O4" s="349" t="s">
        <v>422</v>
      </c>
      <c r="P4" s="467"/>
      <c r="Q4" s="349" t="s">
        <v>422</v>
      </c>
      <c r="R4" s="467"/>
      <c r="S4" s="349" t="s">
        <v>422</v>
      </c>
      <c r="T4" s="467"/>
      <c r="U4" s="349" t="s">
        <v>422</v>
      </c>
      <c r="V4" s="467"/>
      <c r="W4" s="349" t="s">
        <v>422</v>
      </c>
      <c r="X4" s="467"/>
      <c r="Y4" s="349" t="s">
        <v>422</v>
      </c>
      <c r="Z4" s="467"/>
    </row>
    <row r="5" spans="1:26" s="437" customFormat="1" ht="36" customHeight="1">
      <c r="A5" s="428"/>
      <c r="B5" s="429"/>
      <c r="C5" s="430"/>
      <c r="D5" s="431" t="s">
        <v>150</v>
      </c>
      <c r="E5" s="432" t="s">
        <v>140</v>
      </c>
      <c r="F5" s="433" t="s">
        <v>147</v>
      </c>
      <c r="G5" s="432" t="s">
        <v>7</v>
      </c>
      <c r="H5" s="433" t="s">
        <v>147</v>
      </c>
      <c r="I5" s="434" t="s">
        <v>148</v>
      </c>
      <c r="J5" s="435" t="s">
        <v>147</v>
      </c>
      <c r="K5" s="432" t="s">
        <v>407</v>
      </c>
      <c r="L5" s="433" t="s">
        <v>147</v>
      </c>
      <c r="M5" s="432" t="s">
        <v>8</v>
      </c>
      <c r="N5" s="433" t="s">
        <v>147</v>
      </c>
      <c r="O5" s="432" t="s">
        <v>9</v>
      </c>
      <c r="P5" s="433" t="s">
        <v>147</v>
      </c>
      <c r="Q5" s="432" t="s">
        <v>476</v>
      </c>
      <c r="R5" s="433" t="s">
        <v>147</v>
      </c>
      <c r="S5" s="432" t="s">
        <v>477</v>
      </c>
      <c r="T5" s="433" t="s">
        <v>147</v>
      </c>
      <c r="U5" s="432" t="s">
        <v>493</v>
      </c>
      <c r="V5" s="433" t="s">
        <v>147</v>
      </c>
      <c r="W5" s="432" t="s">
        <v>491</v>
      </c>
      <c r="X5" s="433" t="s">
        <v>147</v>
      </c>
      <c r="Y5" s="432" t="s">
        <v>492</v>
      </c>
      <c r="Z5" s="433" t="s">
        <v>147</v>
      </c>
    </row>
    <row r="6" spans="1:26" s="351" customFormat="1" ht="33.75" customHeight="1">
      <c r="A6" s="350"/>
      <c r="B6" s="440" t="s">
        <v>1</v>
      </c>
      <c r="C6" s="441"/>
      <c r="D6" s="442"/>
      <c r="E6" s="419"/>
      <c r="F6" s="354" t="e">
        <f t="shared" ref="F6:F35" si="0">E6/$E$6</f>
        <v>#DIV/0!</v>
      </c>
      <c r="G6" s="424"/>
      <c r="H6" s="354" t="e">
        <f>G6/$G$6</f>
        <v>#DIV/0!</v>
      </c>
      <c r="I6" s="424"/>
      <c r="J6" s="355" t="e">
        <f t="shared" ref="J6:J35" si="1">I6/$I$6</f>
        <v>#DIV/0!</v>
      </c>
      <c r="K6" s="424"/>
      <c r="L6" s="354" t="e">
        <f>K6/$K$6</f>
        <v>#DIV/0!</v>
      </c>
      <c r="M6" s="424"/>
      <c r="N6" s="354" t="e">
        <f>M6/$M$6</f>
        <v>#DIV/0!</v>
      </c>
      <c r="O6" s="424"/>
      <c r="P6" s="354" t="e">
        <f>O6/$O$6</f>
        <v>#DIV/0!</v>
      </c>
      <c r="Q6" s="424"/>
      <c r="R6" s="354" t="e">
        <f>Q6/$Q$6</f>
        <v>#DIV/0!</v>
      </c>
      <c r="S6" s="424"/>
      <c r="T6" s="354" t="e">
        <f>S6/$S$6</f>
        <v>#DIV/0!</v>
      </c>
      <c r="U6" s="424"/>
      <c r="V6" s="354" t="e">
        <f>U6/$U$6</f>
        <v>#DIV/0!</v>
      </c>
      <c r="W6" s="424"/>
      <c r="X6" s="354" t="e">
        <f>W6/$W$6</f>
        <v>#DIV/0!</v>
      </c>
      <c r="Y6" s="424"/>
      <c r="Z6" s="354" t="e">
        <f>Y6/$Y$6</f>
        <v>#DIV/0!</v>
      </c>
    </row>
    <row r="7" spans="1:26" s="351" customFormat="1" ht="24.95" customHeight="1">
      <c r="A7" s="350"/>
      <c r="B7" s="443"/>
      <c r="C7" s="440" t="s">
        <v>194</v>
      </c>
      <c r="D7" s="442"/>
      <c r="E7" s="411"/>
      <c r="F7" s="354" t="e">
        <f t="shared" si="0"/>
        <v>#DIV/0!</v>
      </c>
      <c r="G7" s="411"/>
      <c r="H7" s="354" t="e">
        <f t="shared" ref="H7:H35" si="2">G7/$G$6</f>
        <v>#DIV/0!</v>
      </c>
      <c r="I7" s="411"/>
      <c r="J7" s="355" t="e">
        <f t="shared" si="1"/>
        <v>#DIV/0!</v>
      </c>
      <c r="K7" s="411"/>
      <c r="L7" s="354" t="e">
        <f t="shared" ref="L7:L35" si="3">K7/$K$6</f>
        <v>#DIV/0!</v>
      </c>
      <c r="M7" s="411"/>
      <c r="N7" s="354" t="e">
        <f t="shared" ref="N7:N35" si="4">M7/$M$6</f>
        <v>#DIV/0!</v>
      </c>
      <c r="O7" s="411"/>
      <c r="P7" s="354" t="e">
        <f t="shared" ref="P7:P35" si="5">O7/$O$6</f>
        <v>#DIV/0!</v>
      </c>
      <c r="Q7" s="411"/>
      <c r="R7" s="354" t="e">
        <f t="shared" ref="R7:R35" si="6">Q7/$Q$6</f>
        <v>#DIV/0!</v>
      </c>
      <c r="S7" s="411"/>
      <c r="T7" s="354" t="e">
        <f t="shared" ref="T7:T35" si="7">S7/$S$6</f>
        <v>#DIV/0!</v>
      </c>
      <c r="U7" s="411"/>
      <c r="V7" s="354" t="e">
        <f t="shared" ref="V7:V35" si="8">U7/$U$6</f>
        <v>#DIV/0!</v>
      </c>
      <c r="W7" s="411"/>
      <c r="X7" s="354" t="e">
        <f t="shared" ref="X7:X35" si="9">W7/$W$6</f>
        <v>#DIV/0!</v>
      </c>
      <c r="Y7" s="411"/>
      <c r="Z7" s="354" t="e">
        <f t="shared" ref="Z7:Z35" si="10">Y7/$Y$6</f>
        <v>#DIV/0!</v>
      </c>
    </row>
    <row r="8" spans="1:26" s="351" customFormat="1" ht="20.100000000000001" customHeight="1">
      <c r="A8" s="350"/>
      <c r="B8" s="444"/>
      <c r="C8" s="445"/>
      <c r="D8" s="446" t="s">
        <v>196</v>
      </c>
      <c r="E8" s="411"/>
      <c r="F8" s="354" t="e">
        <f t="shared" si="0"/>
        <v>#DIV/0!</v>
      </c>
      <c r="G8" s="411"/>
      <c r="H8" s="354" t="e">
        <f t="shared" si="2"/>
        <v>#DIV/0!</v>
      </c>
      <c r="I8" s="411"/>
      <c r="J8" s="355" t="e">
        <f t="shared" si="1"/>
        <v>#DIV/0!</v>
      </c>
      <c r="K8" s="411"/>
      <c r="L8" s="354" t="e">
        <f t="shared" si="3"/>
        <v>#DIV/0!</v>
      </c>
      <c r="M8" s="411"/>
      <c r="N8" s="354" t="e">
        <f t="shared" si="4"/>
        <v>#DIV/0!</v>
      </c>
      <c r="O8" s="411"/>
      <c r="P8" s="354" t="e">
        <f t="shared" si="5"/>
        <v>#DIV/0!</v>
      </c>
      <c r="Q8" s="411"/>
      <c r="R8" s="354" t="e">
        <f t="shared" si="6"/>
        <v>#DIV/0!</v>
      </c>
      <c r="S8" s="411"/>
      <c r="T8" s="354" t="e">
        <f t="shared" si="7"/>
        <v>#DIV/0!</v>
      </c>
      <c r="U8" s="411"/>
      <c r="V8" s="354" t="e">
        <f t="shared" si="8"/>
        <v>#DIV/0!</v>
      </c>
      <c r="W8" s="411"/>
      <c r="X8" s="354" t="e">
        <f t="shared" si="9"/>
        <v>#DIV/0!</v>
      </c>
      <c r="Y8" s="411"/>
      <c r="Z8" s="354" t="e">
        <f t="shared" si="10"/>
        <v>#DIV/0!</v>
      </c>
    </row>
    <row r="9" spans="1:26" s="351" customFormat="1" ht="20.100000000000001" customHeight="1">
      <c r="A9" s="350"/>
      <c r="B9" s="444"/>
      <c r="C9" s="444"/>
      <c r="D9" s="446" t="s">
        <v>197</v>
      </c>
      <c r="E9" s="411"/>
      <c r="F9" s="354" t="e">
        <f t="shared" si="0"/>
        <v>#DIV/0!</v>
      </c>
      <c r="G9" s="411"/>
      <c r="H9" s="354" t="e">
        <f t="shared" si="2"/>
        <v>#DIV/0!</v>
      </c>
      <c r="I9" s="411"/>
      <c r="J9" s="355" t="e">
        <f t="shared" si="1"/>
        <v>#DIV/0!</v>
      </c>
      <c r="K9" s="411"/>
      <c r="L9" s="354" t="e">
        <f t="shared" si="3"/>
        <v>#DIV/0!</v>
      </c>
      <c r="M9" s="411"/>
      <c r="N9" s="354" t="e">
        <f t="shared" si="4"/>
        <v>#DIV/0!</v>
      </c>
      <c r="O9" s="411"/>
      <c r="P9" s="354" t="e">
        <f t="shared" si="5"/>
        <v>#DIV/0!</v>
      </c>
      <c r="Q9" s="411"/>
      <c r="R9" s="354" t="e">
        <f t="shared" si="6"/>
        <v>#DIV/0!</v>
      </c>
      <c r="S9" s="411"/>
      <c r="T9" s="354" t="e">
        <f t="shared" si="7"/>
        <v>#DIV/0!</v>
      </c>
      <c r="U9" s="411"/>
      <c r="V9" s="354" t="e">
        <f t="shared" si="8"/>
        <v>#DIV/0!</v>
      </c>
      <c r="W9" s="411"/>
      <c r="X9" s="354" t="e">
        <f t="shared" si="9"/>
        <v>#DIV/0!</v>
      </c>
      <c r="Y9" s="411"/>
      <c r="Z9" s="354" t="e">
        <f t="shared" si="10"/>
        <v>#DIV/0!</v>
      </c>
    </row>
    <row r="10" spans="1:26" s="351" customFormat="1" ht="20.100000000000001" customHeight="1">
      <c r="A10" s="350"/>
      <c r="B10" s="444"/>
      <c r="C10" s="444"/>
      <c r="D10" s="446" t="s">
        <v>198</v>
      </c>
      <c r="E10" s="411"/>
      <c r="F10" s="354" t="e">
        <f t="shared" si="0"/>
        <v>#DIV/0!</v>
      </c>
      <c r="G10" s="411"/>
      <c r="H10" s="354" t="e">
        <f t="shared" si="2"/>
        <v>#DIV/0!</v>
      </c>
      <c r="I10" s="411"/>
      <c r="J10" s="355" t="e">
        <f t="shared" si="1"/>
        <v>#DIV/0!</v>
      </c>
      <c r="K10" s="411"/>
      <c r="L10" s="354" t="e">
        <f t="shared" si="3"/>
        <v>#DIV/0!</v>
      </c>
      <c r="M10" s="411"/>
      <c r="N10" s="354" t="e">
        <f t="shared" si="4"/>
        <v>#DIV/0!</v>
      </c>
      <c r="O10" s="411"/>
      <c r="P10" s="354" t="e">
        <f t="shared" si="5"/>
        <v>#DIV/0!</v>
      </c>
      <c r="Q10" s="411"/>
      <c r="R10" s="354" t="e">
        <f t="shared" si="6"/>
        <v>#DIV/0!</v>
      </c>
      <c r="S10" s="411"/>
      <c r="T10" s="354" t="e">
        <f t="shared" si="7"/>
        <v>#DIV/0!</v>
      </c>
      <c r="U10" s="411"/>
      <c r="V10" s="354" t="e">
        <f t="shared" si="8"/>
        <v>#DIV/0!</v>
      </c>
      <c r="W10" s="411"/>
      <c r="X10" s="354" t="e">
        <f t="shared" si="9"/>
        <v>#DIV/0!</v>
      </c>
      <c r="Y10" s="411"/>
      <c r="Z10" s="354" t="e">
        <f t="shared" si="10"/>
        <v>#DIV/0!</v>
      </c>
    </row>
    <row r="11" spans="1:26" s="351" customFormat="1" ht="35.25" customHeight="1">
      <c r="A11" s="350"/>
      <c r="B11" s="444"/>
      <c r="C11" s="444"/>
      <c r="D11" s="447" t="s">
        <v>467</v>
      </c>
      <c r="E11" s="407">
        <f>+E42</f>
        <v>0</v>
      </c>
      <c r="F11" s="354" t="e">
        <f t="shared" si="0"/>
        <v>#DIV/0!</v>
      </c>
      <c r="G11" s="407">
        <f>+G42</f>
        <v>0</v>
      </c>
      <c r="H11" s="354" t="e">
        <f t="shared" si="2"/>
        <v>#DIV/0!</v>
      </c>
      <c r="I11" s="407">
        <f>+I42</f>
        <v>0</v>
      </c>
      <c r="J11" s="355" t="e">
        <f t="shared" si="1"/>
        <v>#DIV/0!</v>
      </c>
      <c r="K11" s="407">
        <f>+K42</f>
        <v>0</v>
      </c>
      <c r="L11" s="354" t="e">
        <f t="shared" si="3"/>
        <v>#DIV/0!</v>
      </c>
      <c r="M11" s="407">
        <f>+M42</f>
        <v>0</v>
      </c>
      <c r="N11" s="354" t="e">
        <f t="shared" si="4"/>
        <v>#DIV/0!</v>
      </c>
      <c r="O11" s="407">
        <f>+O42</f>
        <v>0</v>
      </c>
      <c r="P11" s="354" t="e">
        <f t="shared" si="5"/>
        <v>#DIV/0!</v>
      </c>
      <c r="Q11" s="407">
        <f>+Q42</f>
        <v>0</v>
      </c>
      <c r="R11" s="354" t="e">
        <f t="shared" si="6"/>
        <v>#DIV/0!</v>
      </c>
      <c r="S11" s="407">
        <f>+S42</f>
        <v>0</v>
      </c>
      <c r="T11" s="354" t="e">
        <f t="shared" si="7"/>
        <v>#DIV/0!</v>
      </c>
      <c r="U11" s="407">
        <f>+U42</f>
        <v>0</v>
      </c>
      <c r="V11" s="354" t="e">
        <f t="shared" si="8"/>
        <v>#DIV/0!</v>
      </c>
      <c r="W11" s="407">
        <f>+W42</f>
        <v>0</v>
      </c>
      <c r="X11" s="354" t="e">
        <f t="shared" si="9"/>
        <v>#DIV/0!</v>
      </c>
      <c r="Y11" s="407">
        <f>+Y42</f>
        <v>0</v>
      </c>
      <c r="Z11" s="354" t="e">
        <f t="shared" si="10"/>
        <v>#DIV/0!</v>
      </c>
    </row>
    <row r="12" spans="1:26" s="351" customFormat="1" ht="20.100000000000001" customHeight="1">
      <c r="A12" s="350"/>
      <c r="B12" s="444"/>
      <c r="C12" s="444"/>
      <c r="D12" s="448" t="s">
        <v>199</v>
      </c>
      <c r="E12" s="411"/>
      <c r="F12" s="354" t="e">
        <f t="shared" si="0"/>
        <v>#DIV/0!</v>
      </c>
      <c r="G12" s="411"/>
      <c r="H12" s="354" t="e">
        <f t="shared" si="2"/>
        <v>#DIV/0!</v>
      </c>
      <c r="I12" s="411"/>
      <c r="J12" s="355" t="e">
        <f t="shared" si="1"/>
        <v>#DIV/0!</v>
      </c>
      <c r="K12" s="411"/>
      <c r="L12" s="354" t="e">
        <f t="shared" si="3"/>
        <v>#DIV/0!</v>
      </c>
      <c r="M12" s="411"/>
      <c r="N12" s="354" t="e">
        <f t="shared" si="4"/>
        <v>#DIV/0!</v>
      </c>
      <c r="O12" s="411"/>
      <c r="P12" s="354" t="e">
        <f t="shared" si="5"/>
        <v>#DIV/0!</v>
      </c>
      <c r="Q12" s="411"/>
      <c r="R12" s="354" t="e">
        <f t="shared" si="6"/>
        <v>#DIV/0!</v>
      </c>
      <c r="S12" s="411"/>
      <c r="T12" s="354" t="e">
        <f t="shared" si="7"/>
        <v>#DIV/0!</v>
      </c>
      <c r="U12" s="411"/>
      <c r="V12" s="354" t="e">
        <f t="shared" si="8"/>
        <v>#DIV/0!</v>
      </c>
      <c r="W12" s="411"/>
      <c r="X12" s="354" t="e">
        <f t="shared" si="9"/>
        <v>#DIV/0!</v>
      </c>
      <c r="Y12" s="411"/>
      <c r="Z12" s="354" t="e">
        <f t="shared" si="10"/>
        <v>#DIV/0!</v>
      </c>
    </row>
    <row r="13" spans="1:26" s="351" customFormat="1" ht="24.95" customHeight="1">
      <c r="A13" s="350"/>
      <c r="B13" s="444"/>
      <c r="C13" s="449" t="s">
        <v>195</v>
      </c>
      <c r="D13" s="450"/>
      <c r="E13" s="407">
        <f>SUM(E8:E12)</f>
        <v>0</v>
      </c>
      <c r="F13" s="354" t="e">
        <f t="shared" si="0"/>
        <v>#DIV/0!</v>
      </c>
      <c r="G13" s="407">
        <f>SUM(G8:G12)</f>
        <v>0</v>
      </c>
      <c r="H13" s="354" t="e">
        <f t="shared" si="2"/>
        <v>#DIV/0!</v>
      </c>
      <c r="I13" s="407">
        <f>SUM(I8:I12)</f>
        <v>0</v>
      </c>
      <c r="J13" s="355" t="e">
        <f t="shared" si="1"/>
        <v>#DIV/0!</v>
      </c>
      <c r="K13" s="407">
        <f>SUM(K8:K12)</f>
        <v>0</v>
      </c>
      <c r="L13" s="354" t="e">
        <f t="shared" si="3"/>
        <v>#DIV/0!</v>
      </c>
      <c r="M13" s="407">
        <f>SUM(M8:M12)</f>
        <v>0</v>
      </c>
      <c r="N13" s="354" t="e">
        <f>M13/$M$6</f>
        <v>#DIV/0!</v>
      </c>
      <c r="O13" s="407">
        <f>SUM(O8:O12)</f>
        <v>0</v>
      </c>
      <c r="P13" s="354" t="e">
        <f t="shared" si="5"/>
        <v>#DIV/0!</v>
      </c>
      <c r="Q13" s="407">
        <f>SUM(Q8:Q12)</f>
        <v>0</v>
      </c>
      <c r="R13" s="354" t="e">
        <f t="shared" si="6"/>
        <v>#DIV/0!</v>
      </c>
      <c r="S13" s="407">
        <f>SUM(S8:S12)</f>
        <v>0</v>
      </c>
      <c r="T13" s="354" t="e">
        <f t="shared" si="7"/>
        <v>#DIV/0!</v>
      </c>
      <c r="U13" s="407">
        <f>SUM(U8:U12)</f>
        <v>0</v>
      </c>
      <c r="V13" s="354" t="e">
        <f t="shared" si="8"/>
        <v>#DIV/0!</v>
      </c>
      <c r="W13" s="407">
        <f>SUM(W8:W12)</f>
        <v>0</v>
      </c>
      <c r="X13" s="354" t="e">
        <f t="shared" si="9"/>
        <v>#DIV/0!</v>
      </c>
      <c r="Y13" s="407">
        <f>SUM(Y8:Y12)</f>
        <v>0</v>
      </c>
      <c r="Z13" s="354" t="e">
        <f t="shared" si="10"/>
        <v>#DIV/0!</v>
      </c>
    </row>
    <row r="14" spans="1:26" s="351" customFormat="1" ht="24.95" customHeight="1">
      <c r="A14" s="350"/>
      <c r="B14" s="449" t="s">
        <v>193</v>
      </c>
      <c r="C14" s="445"/>
      <c r="D14" s="445"/>
      <c r="E14" s="407">
        <f>E7+E13</f>
        <v>0</v>
      </c>
      <c r="F14" s="354" t="e">
        <f t="shared" si="0"/>
        <v>#DIV/0!</v>
      </c>
      <c r="G14" s="407">
        <f>G7+G13</f>
        <v>0</v>
      </c>
      <c r="H14" s="354" t="e">
        <f t="shared" si="2"/>
        <v>#DIV/0!</v>
      </c>
      <c r="I14" s="407">
        <f>I7+I13</f>
        <v>0</v>
      </c>
      <c r="J14" s="355" t="e">
        <f t="shared" si="1"/>
        <v>#DIV/0!</v>
      </c>
      <c r="K14" s="407">
        <f>K7+K13</f>
        <v>0</v>
      </c>
      <c r="L14" s="354" t="e">
        <f t="shared" si="3"/>
        <v>#DIV/0!</v>
      </c>
      <c r="M14" s="407">
        <f>M7+M13</f>
        <v>0</v>
      </c>
      <c r="N14" s="354" t="e">
        <f t="shared" si="4"/>
        <v>#DIV/0!</v>
      </c>
      <c r="O14" s="407">
        <f>O7+O13</f>
        <v>0</v>
      </c>
      <c r="P14" s="354" t="e">
        <f t="shared" si="5"/>
        <v>#DIV/0!</v>
      </c>
      <c r="Q14" s="407">
        <f>Q7+Q13</f>
        <v>0</v>
      </c>
      <c r="R14" s="354" t="e">
        <f t="shared" si="6"/>
        <v>#DIV/0!</v>
      </c>
      <c r="S14" s="407">
        <f>S7+S13</f>
        <v>0</v>
      </c>
      <c r="T14" s="354" t="e">
        <f t="shared" si="7"/>
        <v>#DIV/0!</v>
      </c>
      <c r="U14" s="407">
        <f>U7+U13</f>
        <v>0</v>
      </c>
      <c r="V14" s="354" t="e">
        <f t="shared" si="8"/>
        <v>#DIV/0!</v>
      </c>
      <c r="W14" s="407">
        <f>W7+W13</f>
        <v>0</v>
      </c>
      <c r="X14" s="354" t="e">
        <f t="shared" si="9"/>
        <v>#DIV/0!</v>
      </c>
      <c r="Y14" s="407">
        <f>Y7+Y13</f>
        <v>0</v>
      </c>
      <c r="Z14" s="354" t="e">
        <f t="shared" si="10"/>
        <v>#DIV/0!</v>
      </c>
    </row>
    <row r="15" spans="1:26" s="351" customFormat="1" ht="28.5" customHeight="1">
      <c r="A15" s="350"/>
      <c r="B15" s="440" t="s">
        <v>200</v>
      </c>
      <c r="C15" s="441"/>
      <c r="D15" s="442"/>
      <c r="E15" s="408">
        <f>E6-E14</f>
        <v>0</v>
      </c>
      <c r="F15" s="354" t="e">
        <f t="shared" si="0"/>
        <v>#DIV/0!</v>
      </c>
      <c r="G15" s="408">
        <f>G6-G14</f>
        <v>0</v>
      </c>
      <c r="H15" s="354" t="e">
        <f t="shared" si="2"/>
        <v>#DIV/0!</v>
      </c>
      <c r="I15" s="408">
        <f>I6-I14</f>
        <v>0</v>
      </c>
      <c r="J15" s="355" t="e">
        <f t="shared" si="1"/>
        <v>#DIV/0!</v>
      </c>
      <c r="K15" s="408">
        <f>K6-K14</f>
        <v>0</v>
      </c>
      <c r="L15" s="354" t="e">
        <f t="shared" si="3"/>
        <v>#DIV/0!</v>
      </c>
      <c r="M15" s="408">
        <f>M6-M14</f>
        <v>0</v>
      </c>
      <c r="N15" s="354" t="e">
        <f t="shared" si="4"/>
        <v>#DIV/0!</v>
      </c>
      <c r="O15" s="408">
        <f>O6-O14</f>
        <v>0</v>
      </c>
      <c r="P15" s="354" t="e">
        <f t="shared" si="5"/>
        <v>#DIV/0!</v>
      </c>
      <c r="Q15" s="408">
        <f>Q6-Q14</f>
        <v>0</v>
      </c>
      <c r="R15" s="354" t="e">
        <f t="shared" si="6"/>
        <v>#DIV/0!</v>
      </c>
      <c r="S15" s="408">
        <f>S6-S14</f>
        <v>0</v>
      </c>
      <c r="T15" s="354" t="e">
        <f t="shared" si="7"/>
        <v>#DIV/0!</v>
      </c>
      <c r="U15" s="408">
        <f>U6-U14</f>
        <v>0</v>
      </c>
      <c r="V15" s="354" t="e">
        <f t="shared" si="8"/>
        <v>#DIV/0!</v>
      </c>
      <c r="W15" s="408">
        <f>W6-W14</f>
        <v>0</v>
      </c>
      <c r="X15" s="354" t="e">
        <f t="shared" si="9"/>
        <v>#DIV/0!</v>
      </c>
      <c r="Y15" s="408">
        <f>Y6-Y14</f>
        <v>0</v>
      </c>
      <c r="Z15" s="354" t="e">
        <f t="shared" si="10"/>
        <v>#DIV/0!</v>
      </c>
    </row>
    <row r="16" spans="1:26" s="351" customFormat="1" ht="20.100000000000001" customHeight="1">
      <c r="A16" s="350"/>
      <c r="B16" s="451"/>
      <c r="C16" s="445"/>
      <c r="D16" s="446" t="s">
        <v>277</v>
      </c>
      <c r="E16" s="411"/>
      <c r="F16" s="354" t="e">
        <f t="shared" si="0"/>
        <v>#DIV/0!</v>
      </c>
      <c r="G16" s="411"/>
      <c r="H16" s="354" t="e">
        <f t="shared" si="2"/>
        <v>#DIV/0!</v>
      </c>
      <c r="I16" s="411"/>
      <c r="J16" s="355" t="e">
        <f t="shared" si="1"/>
        <v>#DIV/0!</v>
      </c>
      <c r="K16" s="411"/>
      <c r="L16" s="354" t="e">
        <f t="shared" si="3"/>
        <v>#DIV/0!</v>
      </c>
      <c r="M16" s="411"/>
      <c r="N16" s="354" t="e">
        <f t="shared" si="4"/>
        <v>#DIV/0!</v>
      </c>
      <c r="O16" s="411"/>
      <c r="P16" s="354" t="e">
        <f t="shared" si="5"/>
        <v>#DIV/0!</v>
      </c>
      <c r="Q16" s="411"/>
      <c r="R16" s="354" t="e">
        <f t="shared" si="6"/>
        <v>#DIV/0!</v>
      </c>
      <c r="S16" s="411"/>
      <c r="T16" s="354" t="e">
        <f t="shared" si="7"/>
        <v>#DIV/0!</v>
      </c>
      <c r="U16" s="411"/>
      <c r="V16" s="354" t="e">
        <f t="shared" si="8"/>
        <v>#DIV/0!</v>
      </c>
      <c r="W16" s="411"/>
      <c r="X16" s="354" t="e">
        <f t="shared" si="9"/>
        <v>#DIV/0!</v>
      </c>
      <c r="Y16" s="411"/>
      <c r="Z16" s="354" t="e">
        <f t="shared" si="10"/>
        <v>#DIV/0!</v>
      </c>
    </row>
    <row r="17" spans="1:26" s="351" customFormat="1" ht="20.100000000000001" customHeight="1">
      <c r="A17" s="350"/>
      <c r="B17" s="452"/>
      <c r="C17" s="453"/>
      <c r="D17" s="446" t="s">
        <v>202</v>
      </c>
      <c r="E17" s="411"/>
      <c r="F17" s="354" t="e">
        <f t="shared" si="0"/>
        <v>#DIV/0!</v>
      </c>
      <c r="G17" s="411"/>
      <c r="H17" s="354" t="e">
        <f t="shared" si="2"/>
        <v>#DIV/0!</v>
      </c>
      <c r="I17" s="411"/>
      <c r="J17" s="355" t="e">
        <f t="shared" si="1"/>
        <v>#DIV/0!</v>
      </c>
      <c r="K17" s="411"/>
      <c r="L17" s="354" t="e">
        <f t="shared" si="3"/>
        <v>#DIV/0!</v>
      </c>
      <c r="M17" s="411"/>
      <c r="N17" s="354" t="e">
        <f t="shared" si="4"/>
        <v>#DIV/0!</v>
      </c>
      <c r="O17" s="411"/>
      <c r="P17" s="354" t="e">
        <f t="shared" si="5"/>
        <v>#DIV/0!</v>
      </c>
      <c r="Q17" s="411"/>
      <c r="R17" s="354" t="e">
        <f t="shared" si="6"/>
        <v>#DIV/0!</v>
      </c>
      <c r="S17" s="411"/>
      <c r="T17" s="354" t="e">
        <f t="shared" si="7"/>
        <v>#DIV/0!</v>
      </c>
      <c r="U17" s="411"/>
      <c r="V17" s="354" t="e">
        <f t="shared" si="8"/>
        <v>#DIV/0!</v>
      </c>
      <c r="W17" s="411"/>
      <c r="X17" s="354" t="e">
        <f t="shared" si="9"/>
        <v>#DIV/0!</v>
      </c>
      <c r="Y17" s="411"/>
      <c r="Z17" s="354" t="e">
        <f t="shared" si="10"/>
        <v>#DIV/0!</v>
      </c>
    </row>
    <row r="18" spans="1:26" s="351" customFormat="1" ht="20.100000000000001" customHeight="1">
      <c r="A18" s="350"/>
      <c r="B18" s="452"/>
      <c r="C18" s="453"/>
      <c r="D18" s="250" t="s">
        <v>501</v>
      </c>
      <c r="E18" s="411"/>
      <c r="F18" s="354" t="e">
        <f t="shared" si="0"/>
        <v>#DIV/0!</v>
      </c>
      <c r="G18" s="411"/>
      <c r="H18" s="354" t="e">
        <f t="shared" si="2"/>
        <v>#DIV/0!</v>
      </c>
      <c r="I18" s="411"/>
      <c r="J18" s="355" t="e">
        <f t="shared" si="1"/>
        <v>#DIV/0!</v>
      </c>
      <c r="K18" s="411"/>
      <c r="L18" s="354" t="e">
        <f t="shared" si="3"/>
        <v>#DIV/0!</v>
      </c>
      <c r="M18" s="411"/>
      <c r="N18" s="354" t="e">
        <f t="shared" si="4"/>
        <v>#DIV/0!</v>
      </c>
      <c r="O18" s="411"/>
      <c r="P18" s="354" t="e">
        <f t="shared" si="5"/>
        <v>#DIV/0!</v>
      </c>
      <c r="Q18" s="411"/>
      <c r="R18" s="354" t="e">
        <f t="shared" si="6"/>
        <v>#DIV/0!</v>
      </c>
      <c r="S18" s="411"/>
      <c r="T18" s="354" t="e">
        <f t="shared" si="7"/>
        <v>#DIV/0!</v>
      </c>
      <c r="U18" s="411"/>
      <c r="V18" s="354" t="e">
        <f t="shared" si="8"/>
        <v>#DIV/0!</v>
      </c>
      <c r="W18" s="411"/>
      <c r="X18" s="354" t="e">
        <f t="shared" si="9"/>
        <v>#DIV/0!</v>
      </c>
      <c r="Y18" s="411"/>
      <c r="Z18" s="354" t="e">
        <f t="shared" si="10"/>
        <v>#DIV/0!</v>
      </c>
    </row>
    <row r="19" spans="1:26" s="351" customFormat="1" ht="20.100000000000001" customHeight="1">
      <c r="A19" s="350"/>
      <c r="B19" s="452"/>
      <c r="C19" s="453"/>
      <c r="D19" s="250" t="s">
        <v>502</v>
      </c>
      <c r="E19" s="411"/>
      <c r="F19" s="354" t="e">
        <f t="shared" si="0"/>
        <v>#DIV/0!</v>
      </c>
      <c r="G19" s="411"/>
      <c r="H19" s="354" t="e">
        <f t="shared" si="2"/>
        <v>#DIV/0!</v>
      </c>
      <c r="I19" s="411"/>
      <c r="J19" s="355" t="e">
        <f t="shared" si="1"/>
        <v>#DIV/0!</v>
      </c>
      <c r="K19" s="411"/>
      <c r="L19" s="354" t="e">
        <f t="shared" si="3"/>
        <v>#DIV/0!</v>
      </c>
      <c r="M19" s="411"/>
      <c r="N19" s="354" t="e">
        <f t="shared" si="4"/>
        <v>#DIV/0!</v>
      </c>
      <c r="O19" s="411"/>
      <c r="P19" s="354" t="e">
        <f t="shared" si="5"/>
        <v>#DIV/0!</v>
      </c>
      <c r="Q19" s="411"/>
      <c r="R19" s="354" t="e">
        <f t="shared" si="6"/>
        <v>#DIV/0!</v>
      </c>
      <c r="S19" s="411"/>
      <c r="T19" s="354" t="e">
        <f t="shared" si="7"/>
        <v>#DIV/0!</v>
      </c>
      <c r="U19" s="411"/>
      <c r="V19" s="354" t="e">
        <f t="shared" si="8"/>
        <v>#DIV/0!</v>
      </c>
      <c r="W19" s="411"/>
      <c r="X19" s="354" t="e">
        <f t="shared" si="9"/>
        <v>#DIV/0!</v>
      </c>
      <c r="Y19" s="411"/>
      <c r="Z19" s="354" t="e">
        <f t="shared" si="10"/>
        <v>#DIV/0!</v>
      </c>
    </row>
    <row r="20" spans="1:26" s="351" customFormat="1" ht="36.75" customHeight="1">
      <c r="A20" s="350"/>
      <c r="B20" s="452"/>
      <c r="C20" s="453"/>
      <c r="D20" s="447" t="s">
        <v>468</v>
      </c>
      <c r="E20" s="407">
        <f>+E47</f>
        <v>0</v>
      </c>
      <c r="F20" s="354" t="e">
        <f t="shared" si="0"/>
        <v>#DIV/0!</v>
      </c>
      <c r="G20" s="407">
        <f>+G47</f>
        <v>0</v>
      </c>
      <c r="H20" s="354" t="e">
        <f t="shared" si="2"/>
        <v>#DIV/0!</v>
      </c>
      <c r="I20" s="407">
        <f>+I47</f>
        <v>0</v>
      </c>
      <c r="J20" s="355" t="e">
        <f t="shared" si="1"/>
        <v>#DIV/0!</v>
      </c>
      <c r="K20" s="407">
        <f>+K47</f>
        <v>0</v>
      </c>
      <c r="L20" s="354" t="e">
        <f t="shared" si="3"/>
        <v>#DIV/0!</v>
      </c>
      <c r="M20" s="407">
        <f>+M47</f>
        <v>0</v>
      </c>
      <c r="N20" s="354" t="e">
        <f t="shared" si="4"/>
        <v>#DIV/0!</v>
      </c>
      <c r="O20" s="407">
        <f>+O47</f>
        <v>0</v>
      </c>
      <c r="P20" s="354" t="e">
        <f t="shared" si="5"/>
        <v>#DIV/0!</v>
      </c>
      <c r="Q20" s="407">
        <f>+Q47</f>
        <v>0</v>
      </c>
      <c r="R20" s="354" t="e">
        <f t="shared" si="6"/>
        <v>#DIV/0!</v>
      </c>
      <c r="S20" s="407">
        <f>+S47</f>
        <v>0</v>
      </c>
      <c r="T20" s="354" t="e">
        <f t="shared" si="7"/>
        <v>#DIV/0!</v>
      </c>
      <c r="U20" s="407">
        <f>+U47</f>
        <v>0</v>
      </c>
      <c r="V20" s="354" t="e">
        <f t="shared" si="8"/>
        <v>#DIV/0!</v>
      </c>
      <c r="W20" s="407">
        <f>+W47</f>
        <v>0</v>
      </c>
      <c r="X20" s="354" t="e">
        <f t="shared" si="9"/>
        <v>#DIV/0!</v>
      </c>
      <c r="Y20" s="407">
        <f>+Y47</f>
        <v>0</v>
      </c>
      <c r="Z20" s="354" t="e">
        <f t="shared" si="10"/>
        <v>#DIV/0!</v>
      </c>
    </row>
    <row r="21" spans="1:26" s="351" customFormat="1" ht="20.100000000000001" customHeight="1">
      <c r="A21" s="350"/>
      <c r="B21" s="452"/>
      <c r="C21" s="453"/>
      <c r="D21" s="448" t="s">
        <v>199</v>
      </c>
      <c r="E21" s="411"/>
      <c r="F21" s="354" t="e">
        <f t="shared" si="0"/>
        <v>#DIV/0!</v>
      </c>
      <c r="G21" s="411"/>
      <c r="H21" s="354" t="e">
        <f t="shared" si="2"/>
        <v>#DIV/0!</v>
      </c>
      <c r="I21" s="411"/>
      <c r="J21" s="355" t="e">
        <f t="shared" si="1"/>
        <v>#DIV/0!</v>
      </c>
      <c r="K21" s="411"/>
      <c r="L21" s="354" t="e">
        <f t="shared" si="3"/>
        <v>#DIV/0!</v>
      </c>
      <c r="M21" s="411"/>
      <c r="N21" s="354" t="e">
        <f t="shared" si="4"/>
        <v>#DIV/0!</v>
      </c>
      <c r="O21" s="411"/>
      <c r="P21" s="354" t="e">
        <f t="shared" si="5"/>
        <v>#DIV/0!</v>
      </c>
      <c r="Q21" s="411"/>
      <c r="R21" s="354" t="e">
        <f t="shared" si="6"/>
        <v>#DIV/0!</v>
      </c>
      <c r="S21" s="411"/>
      <c r="T21" s="354" t="e">
        <f t="shared" si="7"/>
        <v>#DIV/0!</v>
      </c>
      <c r="U21" s="411"/>
      <c r="V21" s="354" t="e">
        <f t="shared" si="8"/>
        <v>#DIV/0!</v>
      </c>
      <c r="W21" s="411"/>
      <c r="X21" s="354" t="e">
        <f t="shared" si="9"/>
        <v>#DIV/0!</v>
      </c>
      <c r="Y21" s="411"/>
      <c r="Z21" s="354" t="e">
        <f t="shared" si="10"/>
        <v>#DIV/0!</v>
      </c>
    </row>
    <row r="22" spans="1:26" s="351" customFormat="1" ht="24.95" customHeight="1">
      <c r="A22" s="350"/>
      <c r="B22" s="449" t="s">
        <v>201</v>
      </c>
      <c r="C22" s="445"/>
      <c r="D22" s="450"/>
      <c r="E22" s="407">
        <f>SUM(E16:E21)-E18-E19</f>
        <v>0</v>
      </c>
      <c r="F22" s="354" t="e">
        <f t="shared" si="0"/>
        <v>#DIV/0!</v>
      </c>
      <c r="G22" s="407">
        <f>SUM(G16:G21)-G18-G19</f>
        <v>0</v>
      </c>
      <c r="H22" s="354" t="e">
        <f t="shared" si="2"/>
        <v>#DIV/0!</v>
      </c>
      <c r="I22" s="407">
        <f>SUM(I16:I21)-I18-I19</f>
        <v>0</v>
      </c>
      <c r="J22" s="355" t="e">
        <f t="shared" si="1"/>
        <v>#DIV/0!</v>
      </c>
      <c r="K22" s="407">
        <f>SUM(K16:K21)-K18-K19</f>
        <v>0</v>
      </c>
      <c r="L22" s="354" t="e">
        <f t="shared" si="3"/>
        <v>#DIV/0!</v>
      </c>
      <c r="M22" s="407">
        <f>SUM(M16:M21)-M18-M19</f>
        <v>0</v>
      </c>
      <c r="N22" s="354" t="e">
        <f t="shared" si="4"/>
        <v>#DIV/0!</v>
      </c>
      <c r="O22" s="407">
        <f>SUM(O16:O21)-O18-O19</f>
        <v>0</v>
      </c>
      <c r="P22" s="354" t="e">
        <f t="shared" si="5"/>
        <v>#DIV/0!</v>
      </c>
      <c r="Q22" s="407">
        <f>SUM(Q16:Q21)-Q18-Q19</f>
        <v>0</v>
      </c>
      <c r="R22" s="354" t="e">
        <f t="shared" si="6"/>
        <v>#DIV/0!</v>
      </c>
      <c r="S22" s="407">
        <f>SUM(S16:S21)-S18-S19</f>
        <v>0</v>
      </c>
      <c r="T22" s="354" t="e">
        <f t="shared" si="7"/>
        <v>#DIV/0!</v>
      </c>
      <c r="U22" s="407">
        <f>SUM(U16:U21)-U18-U19</f>
        <v>0</v>
      </c>
      <c r="V22" s="354" t="e">
        <f t="shared" si="8"/>
        <v>#DIV/0!</v>
      </c>
      <c r="W22" s="407">
        <f>SUM(W16:W21)-W18-W19</f>
        <v>0</v>
      </c>
      <c r="X22" s="354" t="e">
        <f t="shared" si="9"/>
        <v>#DIV/0!</v>
      </c>
      <c r="Y22" s="407">
        <f>SUM(Y16:Y21)-Y18-Y19</f>
        <v>0</v>
      </c>
      <c r="Z22" s="354" t="e">
        <f t="shared" si="10"/>
        <v>#DIV/0!</v>
      </c>
    </row>
    <row r="23" spans="1:26" s="351" customFormat="1" ht="30" customHeight="1">
      <c r="A23" s="350"/>
      <c r="B23" s="446" t="s">
        <v>205</v>
      </c>
      <c r="C23" s="446"/>
      <c r="D23" s="446"/>
      <c r="E23" s="408">
        <f>E15-E22</f>
        <v>0</v>
      </c>
      <c r="F23" s="354" t="e">
        <f t="shared" si="0"/>
        <v>#DIV/0!</v>
      </c>
      <c r="G23" s="408">
        <f>G15-G22</f>
        <v>0</v>
      </c>
      <c r="H23" s="354" t="e">
        <f t="shared" si="2"/>
        <v>#DIV/0!</v>
      </c>
      <c r="I23" s="408">
        <f>I15-I22</f>
        <v>0</v>
      </c>
      <c r="J23" s="355" t="e">
        <f t="shared" si="1"/>
        <v>#DIV/0!</v>
      </c>
      <c r="K23" s="408">
        <f>K15-K22</f>
        <v>0</v>
      </c>
      <c r="L23" s="359" t="e">
        <f t="shared" si="3"/>
        <v>#DIV/0!</v>
      </c>
      <c r="M23" s="408">
        <f>M15-M22</f>
        <v>0</v>
      </c>
      <c r="N23" s="359" t="e">
        <f t="shared" si="4"/>
        <v>#DIV/0!</v>
      </c>
      <c r="O23" s="408">
        <f>O15-O22</f>
        <v>0</v>
      </c>
      <c r="P23" s="359" t="e">
        <f t="shared" si="5"/>
        <v>#DIV/0!</v>
      </c>
      <c r="Q23" s="408">
        <f>Q15-Q22</f>
        <v>0</v>
      </c>
      <c r="R23" s="354" t="e">
        <f t="shared" si="6"/>
        <v>#DIV/0!</v>
      </c>
      <c r="S23" s="408">
        <f>S15-S22</f>
        <v>0</v>
      </c>
      <c r="T23" s="354" t="e">
        <f t="shared" si="7"/>
        <v>#DIV/0!</v>
      </c>
      <c r="U23" s="408">
        <f>U15-U22</f>
        <v>0</v>
      </c>
      <c r="V23" s="354" t="e">
        <f t="shared" si="8"/>
        <v>#DIV/0!</v>
      </c>
      <c r="W23" s="408">
        <f>W15-W22</f>
        <v>0</v>
      </c>
      <c r="X23" s="354" t="e">
        <f t="shared" si="9"/>
        <v>#DIV/0!</v>
      </c>
      <c r="Y23" s="408">
        <f>Y15-Y22</f>
        <v>0</v>
      </c>
      <c r="Z23" s="354" t="e">
        <f t="shared" si="10"/>
        <v>#DIV/0!</v>
      </c>
    </row>
    <row r="24" spans="1:26" s="351" customFormat="1" ht="20.100000000000001" customHeight="1">
      <c r="A24" s="350"/>
      <c r="B24" s="443"/>
      <c r="C24" s="446" t="s">
        <v>206</v>
      </c>
      <c r="D24" s="446"/>
      <c r="E24" s="411"/>
      <c r="F24" s="354" t="e">
        <f t="shared" si="0"/>
        <v>#DIV/0!</v>
      </c>
      <c r="G24" s="411"/>
      <c r="H24" s="354" t="e">
        <f t="shared" si="2"/>
        <v>#DIV/0!</v>
      </c>
      <c r="I24" s="411"/>
      <c r="J24" s="355" t="e">
        <f t="shared" si="1"/>
        <v>#DIV/0!</v>
      </c>
      <c r="K24" s="411"/>
      <c r="L24" s="354" t="e">
        <f t="shared" si="3"/>
        <v>#DIV/0!</v>
      </c>
      <c r="M24" s="411"/>
      <c r="N24" s="354" t="e">
        <f t="shared" si="4"/>
        <v>#DIV/0!</v>
      </c>
      <c r="O24" s="411"/>
      <c r="P24" s="354" t="e">
        <f t="shared" si="5"/>
        <v>#DIV/0!</v>
      </c>
      <c r="Q24" s="411"/>
      <c r="R24" s="354" t="e">
        <f t="shared" si="6"/>
        <v>#DIV/0!</v>
      </c>
      <c r="S24" s="411"/>
      <c r="T24" s="354" t="e">
        <f t="shared" si="7"/>
        <v>#DIV/0!</v>
      </c>
      <c r="U24" s="411"/>
      <c r="V24" s="354" t="e">
        <f t="shared" si="8"/>
        <v>#DIV/0!</v>
      </c>
      <c r="W24" s="411"/>
      <c r="X24" s="354" t="e">
        <f t="shared" si="9"/>
        <v>#DIV/0!</v>
      </c>
      <c r="Y24" s="411"/>
      <c r="Z24" s="354" t="e">
        <f t="shared" si="10"/>
        <v>#DIV/0!</v>
      </c>
    </row>
    <row r="25" spans="1:26" s="351" customFormat="1" ht="20.100000000000001" customHeight="1">
      <c r="A25" s="350"/>
      <c r="B25" s="444"/>
      <c r="C25" s="454" t="s">
        <v>145</v>
      </c>
      <c r="D25" s="446"/>
      <c r="E25" s="411"/>
      <c r="F25" s="354" t="e">
        <f t="shared" si="0"/>
        <v>#DIV/0!</v>
      </c>
      <c r="G25" s="411"/>
      <c r="H25" s="354" t="e">
        <f t="shared" si="2"/>
        <v>#DIV/0!</v>
      </c>
      <c r="I25" s="411"/>
      <c r="J25" s="355" t="e">
        <f t="shared" si="1"/>
        <v>#DIV/0!</v>
      </c>
      <c r="K25" s="411"/>
      <c r="L25" s="354" t="e">
        <f t="shared" si="3"/>
        <v>#DIV/0!</v>
      </c>
      <c r="M25" s="411"/>
      <c r="N25" s="354" t="e">
        <f t="shared" si="4"/>
        <v>#DIV/0!</v>
      </c>
      <c r="O25" s="411"/>
      <c r="P25" s="354" t="e">
        <f t="shared" si="5"/>
        <v>#DIV/0!</v>
      </c>
      <c r="Q25" s="411"/>
      <c r="R25" s="354" t="e">
        <f t="shared" si="6"/>
        <v>#DIV/0!</v>
      </c>
      <c r="S25" s="411"/>
      <c r="T25" s="354" t="e">
        <f t="shared" si="7"/>
        <v>#DIV/0!</v>
      </c>
      <c r="U25" s="411"/>
      <c r="V25" s="354" t="e">
        <f t="shared" si="8"/>
        <v>#DIV/0!</v>
      </c>
      <c r="W25" s="411"/>
      <c r="X25" s="354" t="e">
        <f t="shared" si="9"/>
        <v>#DIV/0!</v>
      </c>
      <c r="Y25" s="411"/>
      <c r="Z25" s="354" t="e">
        <f t="shared" si="10"/>
        <v>#DIV/0!</v>
      </c>
    </row>
    <row r="26" spans="1:26" s="351" customFormat="1" ht="24.95" customHeight="1">
      <c r="A26" s="350"/>
      <c r="B26" s="449" t="s">
        <v>141</v>
      </c>
      <c r="C26" s="442"/>
      <c r="D26" s="446"/>
      <c r="E26" s="407">
        <f>SUM(E24:E25)</f>
        <v>0</v>
      </c>
      <c r="F26" s="354" t="e">
        <f t="shared" si="0"/>
        <v>#DIV/0!</v>
      </c>
      <c r="G26" s="407">
        <f>SUM(G24:G25)</f>
        <v>0</v>
      </c>
      <c r="H26" s="354" t="e">
        <f t="shared" si="2"/>
        <v>#DIV/0!</v>
      </c>
      <c r="I26" s="407">
        <f>SUM(I24:I25)</f>
        <v>0</v>
      </c>
      <c r="J26" s="355" t="e">
        <f t="shared" si="1"/>
        <v>#DIV/0!</v>
      </c>
      <c r="K26" s="407">
        <f>SUM(K24:K25)</f>
        <v>0</v>
      </c>
      <c r="L26" s="354" t="e">
        <f t="shared" si="3"/>
        <v>#DIV/0!</v>
      </c>
      <c r="M26" s="407">
        <f>SUM(M24:M25)</f>
        <v>0</v>
      </c>
      <c r="N26" s="354" t="e">
        <f t="shared" si="4"/>
        <v>#DIV/0!</v>
      </c>
      <c r="O26" s="407">
        <f>SUM(O24:O25)</f>
        <v>0</v>
      </c>
      <c r="P26" s="354" t="e">
        <f t="shared" si="5"/>
        <v>#DIV/0!</v>
      </c>
      <c r="Q26" s="407">
        <f>SUM(Q24:Q25)</f>
        <v>0</v>
      </c>
      <c r="R26" s="354" t="e">
        <f t="shared" si="6"/>
        <v>#DIV/0!</v>
      </c>
      <c r="S26" s="407">
        <f>SUM(S24:S25)</f>
        <v>0</v>
      </c>
      <c r="T26" s="354" t="e">
        <f t="shared" si="7"/>
        <v>#DIV/0!</v>
      </c>
      <c r="U26" s="407">
        <f>SUM(U24:U25)</f>
        <v>0</v>
      </c>
      <c r="V26" s="354" t="e">
        <f t="shared" si="8"/>
        <v>#DIV/0!</v>
      </c>
      <c r="W26" s="407">
        <f>SUM(W24:W25)</f>
        <v>0</v>
      </c>
      <c r="X26" s="354" t="e">
        <f t="shared" si="9"/>
        <v>#DIV/0!</v>
      </c>
      <c r="Y26" s="407">
        <f>SUM(Y24:Y25)</f>
        <v>0</v>
      </c>
      <c r="Z26" s="354" t="e">
        <f t="shared" si="10"/>
        <v>#DIV/0!</v>
      </c>
    </row>
    <row r="27" spans="1:26" s="351" customFormat="1" ht="24.95" customHeight="1">
      <c r="A27" s="350"/>
      <c r="B27" s="448"/>
      <c r="C27" s="446" t="s">
        <v>207</v>
      </c>
      <c r="D27" s="446"/>
      <c r="E27" s="420"/>
      <c r="F27" s="354" t="e">
        <f t="shared" si="0"/>
        <v>#DIV/0!</v>
      </c>
      <c r="G27" s="420"/>
      <c r="H27" s="354" t="e">
        <f t="shared" si="2"/>
        <v>#DIV/0!</v>
      </c>
      <c r="I27" s="420"/>
      <c r="J27" s="355" t="e">
        <f t="shared" si="1"/>
        <v>#DIV/0!</v>
      </c>
      <c r="K27" s="420"/>
      <c r="L27" s="354" t="e">
        <f t="shared" si="3"/>
        <v>#DIV/0!</v>
      </c>
      <c r="M27" s="420"/>
      <c r="N27" s="354" t="e">
        <f t="shared" si="4"/>
        <v>#DIV/0!</v>
      </c>
      <c r="O27" s="420"/>
      <c r="P27" s="354" t="e">
        <f t="shared" si="5"/>
        <v>#DIV/0!</v>
      </c>
      <c r="Q27" s="420"/>
      <c r="R27" s="354" t="e">
        <f t="shared" si="6"/>
        <v>#DIV/0!</v>
      </c>
      <c r="S27" s="420"/>
      <c r="T27" s="354" t="e">
        <f t="shared" si="7"/>
        <v>#DIV/0!</v>
      </c>
      <c r="U27" s="420"/>
      <c r="V27" s="354" t="e">
        <f t="shared" si="8"/>
        <v>#DIV/0!</v>
      </c>
      <c r="W27" s="420"/>
      <c r="X27" s="354" t="e">
        <f t="shared" si="9"/>
        <v>#DIV/0!</v>
      </c>
      <c r="Y27" s="420"/>
      <c r="Z27" s="354" t="e">
        <f t="shared" si="10"/>
        <v>#DIV/0!</v>
      </c>
    </row>
    <row r="28" spans="1:26" s="351" customFormat="1" ht="20.100000000000001" customHeight="1">
      <c r="A28" s="350"/>
      <c r="B28" s="444"/>
      <c r="C28" s="446" t="s">
        <v>146</v>
      </c>
      <c r="D28" s="446"/>
      <c r="E28" s="411"/>
      <c r="F28" s="354" t="e">
        <f t="shared" si="0"/>
        <v>#DIV/0!</v>
      </c>
      <c r="G28" s="411"/>
      <c r="H28" s="354" t="e">
        <f t="shared" si="2"/>
        <v>#DIV/0!</v>
      </c>
      <c r="I28" s="411"/>
      <c r="J28" s="355" t="e">
        <f t="shared" si="1"/>
        <v>#DIV/0!</v>
      </c>
      <c r="K28" s="411"/>
      <c r="L28" s="354" t="e">
        <f t="shared" si="3"/>
        <v>#DIV/0!</v>
      </c>
      <c r="M28" s="411"/>
      <c r="N28" s="354" t="e">
        <f t="shared" si="4"/>
        <v>#DIV/0!</v>
      </c>
      <c r="O28" s="411"/>
      <c r="P28" s="354" t="e">
        <f t="shared" si="5"/>
        <v>#DIV/0!</v>
      </c>
      <c r="Q28" s="411"/>
      <c r="R28" s="354" t="e">
        <f t="shared" si="6"/>
        <v>#DIV/0!</v>
      </c>
      <c r="S28" s="411"/>
      <c r="T28" s="354" t="e">
        <f t="shared" si="7"/>
        <v>#DIV/0!</v>
      </c>
      <c r="U28" s="411"/>
      <c r="V28" s="354" t="e">
        <f t="shared" si="8"/>
        <v>#DIV/0!</v>
      </c>
      <c r="W28" s="411"/>
      <c r="X28" s="354" t="e">
        <f t="shared" si="9"/>
        <v>#DIV/0!</v>
      </c>
      <c r="Y28" s="411"/>
      <c r="Z28" s="354" t="e">
        <f t="shared" si="10"/>
        <v>#DIV/0!</v>
      </c>
    </row>
    <row r="29" spans="1:26" s="351" customFormat="1" ht="24.95" customHeight="1">
      <c r="A29" s="350"/>
      <c r="B29" s="449" t="s">
        <v>142</v>
      </c>
      <c r="C29" s="442"/>
      <c r="D29" s="446"/>
      <c r="E29" s="407">
        <f>SUM(E27:E28)</f>
        <v>0</v>
      </c>
      <c r="F29" s="354" t="e">
        <f t="shared" si="0"/>
        <v>#DIV/0!</v>
      </c>
      <c r="G29" s="407">
        <f>SUM(G27:G28)</f>
        <v>0</v>
      </c>
      <c r="H29" s="354" t="e">
        <f t="shared" si="2"/>
        <v>#DIV/0!</v>
      </c>
      <c r="I29" s="407">
        <f>SUM(I27:I28)</f>
        <v>0</v>
      </c>
      <c r="J29" s="355" t="e">
        <f t="shared" si="1"/>
        <v>#DIV/0!</v>
      </c>
      <c r="K29" s="407">
        <f>SUM(K27:K28)</f>
        <v>0</v>
      </c>
      <c r="L29" s="354" t="e">
        <f t="shared" si="3"/>
        <v>#DIV/0!</v>
      </c>
      <c r="M29" s="407">
        <f>SUM(M27:M28)</f>
        <v>0</v>
      </c>
      <c r="N29" s="354" t="e">
        <f t="shared" si="4"/>
        <v>#DIV/0!</v>
      </c>
      <c r="O29" s="407">
        <f>SUM(O27:O28)</f>
        <v>0</v>
      </c>
      <c r="P29" s="354" t="e">
        <f t="shared" si="5"/>
        <v>#DIV/0!</v>
      </c>
      <c r="Q29" s="407">
        <f>SUM(Q27:Q28)</f>
        <v>0</v>
      </c>
      <c r="R29" s="354" t="e">
        <f t="shared" si="6"/>
        <v>#DIV/0!</v>
      </c>
      <c r="S29" s="407">
        <f>SUM(S27:S28)</f>
        <v>0</v>
      </c>
      <c r="T29" s="354" t="e">
        <f t="shared" si="7"/>
        <v>#DIV/0!</v>
      </c>
      <c r="U29" s="407">
        <f>SUM(U27:U28)</f>
        <v>0</v>
      </c>
      <c r="V29" s="354" t="e">
        <f t="shared" si="8"/>
        <v>#DIV/0!</v>
      </c>
      <c r="W29" s="407">
        <f>SUM(W27:W28)</f>
        <v>0</v>
      </c>
      <c r="X29" s="354" t="e">
        <f t="shared" si="9"/>
        <v>#DIV/0!</v>
      </c>
      <c r="Y29" s="407">
        <f>SUM(Y27:Y28)</f>
        <v>0</v>
      </c>
      <c r="Z29" s="354" t="e">
        <f t="shared" si="10"/>
        <v>#DIV/0!</v>
      </c>
    </row>
    <row r="30" spans="1:26" s="351" customFormat="1" ht="39.950000000000003" customHeight="1">
      <c r="A30" s="350"/>
      <c r="B30" s="449" t="s">
        <v>336</v>
      </c>
      <c r="C30" s="441"/>
      <c r="D30" s="450"/>
      <c r="E30" s="408">
        <f>E23+E26-E29</f>
        <v>0</v>
      </c>
      <c r="F30" s="354" t="e">
        <f t="shared" si="0"/>
        <v>#DIV/0!</v>
      </c>
      <c r="G30" s="408">
        <f>G23+G26-G29</f>
        <v>0</v>
      </c>
      <c r="H30" s="354" t="e">
        <f t="shared" si="2"/>
        <v>#DIV/0!</v>
      </c>
      <c r="I30" s="408">
        <f>I23+I26-I29</f>
        <v>0</v>
      </c>
      <c r="J30" s="355" t="e">
        <f t="shared" si="1"/>
        <v>#DIV/0!</v>
      </c>
      <c r="K30" s="408">
        <f>K23+K26-K29</f>
        <v>0</v>
      </c>
      <c r="L30" s="359" t="e">
        <f t="shared" si="3"/>
        <v>#DIV/0!</v>
      </c>
      <c r="M30" s="408">
        <f>M23+M26-M29</f>
        <v>0</v>
      </c>
      <c r="N30" s="359" t="e">
        <f t="shared" si="4"/>
        <v>#DIV/0!</v>
      </c>
      <c r="O30" s="408">
        <f>O23+O26-O29</f>
        <v>0</v>
      </c>
      <c r="P30" s="359" t="e">
        <f t="shared" si="5"/>
        <v>#DIV/0!</v>
      </c>
      <c r="Q30" s="408">
        <f>Q23+Q26-Q29</f>
        <v>0</v>
      </c>
      <c r="R30" s="354" t="e">
        <f t="shared" si="6"/>
        <v>#DIV/0!</v>
      </c>
      <c r="S30" s="408">
        <f>S23+S26-S29</f>
        <v>0</v>
      </c>
      <c r="T30" s="354" t="e">
        <f t="shared" si="7"/>
        <v>#DIV/0!</v>
      </c>
      <c r="U30" s="408">
        <f>U23+U26-U29</f>
        <v>0</v>
      </c>
      <c r="V30" s="354" t="e">
        <f t="shared" si="8"/>
        <v>#DIV/0!</v>
      </c>
      <c r="W30" s="408">
        <f>W23+W26-W29</f>
        <v>0</v>
      </c>
      <c r="X30" s="354" t="e">
        <f t="shared" si="9"/>
        <v>#DIV/0!</v>
      </c>
      <c r="Y30" s="408">
        <f>Y23+Y26-Y29</f>
        <v>0</v>
      </c>
      <c r="Z30" s="354" t="e">
        <f t="shared" si="10"/>
        <v>#DIV/0!</v>
      </c>
    </row>
    <row r="31" spans="1:26" s="351" customFormat="1" ht="24.95" customHeight="1">
      <c r="A31" s="350"/>
      <c r="B31" s="449" t="s">
        <v>338</v>
      </c>
      <c r="C31" s="441"/>
      <c r="D31" s="450"/>
      <c r="E31" s="411"/>
      <c r="F31" s="354" t="e">
        <f t="shared" si="0"/>
        <v>#DIV/0!</v>
      </c>
      <c r="G31" s="411"/>
      <c r="H31" s="354" t="e">
        <f t="shared" si="2"/>
        <v>#DIV/0!</v>
      </c>
      <c r="I31" s="411"/>
      <c r="J31" s="354" t="e">
        <f t="shared" si="1"/>
        <v>#DIV/0!</v>
      </c>
      <c r="K31" s="411"/>
      <c r="L31" s="359" t="e">
        <f t="shared" si="3"/>
        <v>#DIV/0!</v>
      </c>
      <c r="M31" s="411"/>
      <c r="N31" s="359" t="e">
        <f t="shared" si="4"/>
        <v>#DIV/0!</v>
      </c>
      <c r="O31" s="411"/>
      <c r="P31" s="359" t="e">
        <f t="shared" si="5"/>
        <v>#DIV/0!</v>
      </c>
      <c r="Q31" s="411"/>
      <c r="R31" s="354" t="e">
        <f t="shared" si="6"/>
        <v>#DIV/0!</v>
      </c>
      <c r="S31" s="411"/>
      <c r="T31" s="354" t="e">
        <f t="shared" si="7"/>
        <v>#DIV/0!</v>
      </c>
      <c r="U31" s="411"/>
      <c r="V31" s="354" t="e">
        <f t="shared" si="8"/>
        <v>#DIV/0!</v>
      </c>
      <c r="W31" s="411"/>
      <c r="X31" s="354" t="e">
        <f t="shared" si="9"/>
        <v>#DIV/0!</v>
      </c>
      <c r="Y31" s="411"/>
      <c r="Z31" s="354" t="e">
        <f t="shared" si="10"/>
        <v>#DIV/0!</v>
      </c>
    </row>
    <row r="32" spans="1:26" s="351" customFormat="1" ht="24.95" customHeight="1">
      <c r="A32" s="350"/>
      <c r="B32" s="449" t="s">
        <v>339</v>
      </c>
      <c r="C32" s="441"/>
      <c r="D32" s="450"/>
      <c r="E32" s="411"/>
      <c r="F32" s="354" t="e">
        <f t="shared" si="0"/>
        <v>#DIV/0!</v>
      </c>
      <c r="G32" s="411"/>
      <c r="H32" s="354" t="e">
        <f t="shared" si="2"/>
        <v>#DIV/0!</v>
      </c>
      <c r="I32" s="411"/>
      <c r="J32" s="354" t="e">
        <f t="shared" si="1"/>
        <v>#DIV/0!</v>
      </c>
      <c r="K32" s="411"/>
      <c r="L32" s="359" t="e">
        <f t="shared" si="3"/>
        <v>#DIV/0!</v>
      </c>
      <c r="M32" s="411"/>
      <c r="N32" s="359" t="e">
        <f t="shared" si="4"/>
        <v>#DIV/0!</v>
      </c>
      <c r="O32" s="411"/>
      <c r="P32" s="359" t="e">
        <f t="shared" si="5"/>
        <v>#DIV/0!</v>
      </c>
      <c r="Q32" s="411"/>
      <c r="R32" s="354" t="e">
        <f t="shared" si="6"/>
        <v>#DIV/0!</v>
      </c>
      <c r="S32" s="411"/>
      <c r="T32" s="354" t="e">
        <f t="shared" si="7"/>
        <v>#DIV/0!</v>
      </c>
      <c r="U32" s="411"/>
      <c r="V32" s="354" t="e">
        <f t="shared" si="8"/>
        <v>#DIV/0!</v>
      </c>
      <c r="W32" s="411"/>
      <c r="X32" s="354" t="e">
        <f t="shared" si="9"/>
        <v>#DIV/0!</v>
      </c>
      <c r="Y32" s="411"/>
      <c r="Z32" s="354" t="e">
        <f t="shared" si="10"/>
        <v>#DIV/0!</v>
      </c>
    </row>
    <row r="33" spans="1:26" s="351" customFormat="1" ht="24.95" customHeight="1">
      <c r="A33" s="350"/>
      <c r="B33" s="449" t="s">
        <v>340</v>
      </c>
      <c r="C33" s="441"/>
      <c r="D33" s="450"/>
      <c r="E33" s="407">
        <f>E30+E31-E32</f>
        <v>0</v>
      </c>
      <c r="F33" s="354" t="e">
        <f t="shared" si="0"/>
        <v>#DIV/0!</v>
      </c>
      <c r="G33" s="407">
        <f>G30+G31-G32</f>
        <v>0</v>
      </c>
      <c r="H33" s="354" t="e">
        <f t="shared" si="2"/>
        <v>#DIV/0!</v>
      </c>
      <c r="I33" s="407">
        <f>I30+I31-I32</f>
        <v>0</v>
      </c>
      <c r="J33" s="354" t="e">
        <f t="shared" si="1"/>
        <v>#DIV/0!</v>
      </c>
      <c r="K33" s="407">
        <f>K30+K31-K32</f>
        <v>0</v>
      </c>
      <c r="L33" s="359" t="e">
        <f t="shared" si="3"/>
        <v>#DIV/0!</v>
      </c>
      <c r="M33" s="407">
        <f>M30+M31-M32</f>
        <v>0</v>
      </c>
      <c r="N33" s="359" t="e">
        <f t="shared" si="4"/>
        <v>#DIV/0!</v>
      </c>
      <c r="O33" s="407">
        <f>O30+O31-O32</f>
        <v>0</v>
      </c>
      <c r="P33" s="359" t="e">
        <f t="shared" si="5"/>
        <v>#DIV/0!</v>
      </c>
      <c r="Q33" s="407">
        <f>Q30+Q31-Q32</f>
        <v>0</v>
      </c>
      <c r="R33" s="354" t="e">
        <f t="shared" si="6"/>
        <v>#DIV/0!</v>
      </c>
      <c r="S33" s="407">
        <f>S30+S31-S32</f>
        <v>0</v>
      </c>
      <c r="T33" s="354" t="e">
        <f t="shared" si="7"/>
        <v>#DIV/0!</v>
      </c>
      <c r="U33" s="407">
        <f>U30+U31-U32</f>
        <v>0</v>
      </c>
      <c r="V33" s="354" t="e">
        <f t="shared" si="8"/>
        <v>#DIV/0!</v>
      </c>
      <c r="W33" s="407">
        <f>W30+W31-W32</f>
        <v>0</v>
      </c>
      <c r="X33" s="354" t="e">
        <f t="shared" si="9"/>
        <v>#DIV/0!</v>
      </c>
      <c r="Y33" s="407">
        <f>Y30+Y31-Y32</f>
        <v>0</v>
      </c>
      <c r="Z33" s="354" t="e">
        <f t="shared" si="10"/>
        <v>#DIV/0!</v>
      </c>
    </row>
    <row r="34" spans="1:26" s="351" customFormat="1" ht="24.95" customHeight="1">
      <c r="A34" s="350"/>
      <c r="B34" s="440" t="s">
        <v>337</v>
      </c>
      <c r="C34" s="441"/>
      <c r="D34" s="442"/>
      <c r="E34" s="411"/>
      <c r="F34" s="354" t="e">
        <f t="shared" si="0"/>
        <v>#DIV/0!</v>
      </c>
      <c r="G34" s="411"/>
      <c r="H34" s="354" t="e">
        <f t="shared" si="2"/>
        <v>#DIV/0!</v>
      </c>
      <c r="I34" s="411"/>
      <c r="J34" s="354" t="e">
        <f t="shared" si="1"/>
        <v>#DIV/0!</v>
      </c>
      <c r="K34" s="411"/>
      <c r="L34" s="359" t="e">
        <f t="shared" si="3"/>
        <v>#DIV/0!</v>
      </c>
      <c r="M34" s="411"/>
      <c r="N34" s="359" t="e">
        <f t="shared" si="4"/>
        <v>#DIV/0!</v>
      </c>
      <c r="O34" s="411"/>
      <c r="P34" s="359" t="e">
        <f t="shared" si="5"/>
        <v>#DIV/0!</v>
      </c>
      <c r="Q34" s="411"/>
      <c r="R34" s="354" t="e">
        <f t="shared" si="6"/>
        <v>#DIV/0!</v>
      </c>
      <c r="S34" s="411"/>
      <c r="T34" s="354" t="e">
        <f t="shared" si="7"/>
        <v>#DIV/0!</v>
      </c>
      <c r="U34" s="411"/>
      <c r="V34" s="354" t="e">
        <f t="shared" si="8"/>
        <v>#DIV/0!</v>
      </c>
      <c r="W34" s="411"/>
      <c r="X34" s="354" t="e">
        <f t="shared" si="9"/>
        <v>#DIV/0!</v>
      </c>
      <c r="Y34" s="411"/>
      <c r="Z34" s="354" t="e">
        <f t="shared" si="10"/>
        <v>#DIV/0!</v>
      </c>
    </row>
    <row r="35" spans="1:26" s="351" customFormat="1" ht="28.5" customHeight="1">
      <c r="A35" s="350"/>
      <c r="B35" s="446" t="s">
        <v>144</v>
      </c>
      <c r="C35" s="446"/>
      <c r="D35" s="446"/>
      <c r="E35" s="408">
        <f>E33-E34</f>
        <v>0</v>
      </c>
      <c r="F35" s="359" t="e">
        <f t="shared" si="0"/>
        <v>#DIV/0!</v>
      </c>
      <c r="G35" s="408">
        <f>G33-G34</f>
        <v>0</v>
      </c>
      <c r="H35" s="359" t="e">
        <f t="shared" si="2"/>
        <v>#DIV/0!</v>
      </c>
      <c r="I35" s="408">
        <f>I33-I34</f>
        <v>0</v>
      </c>
      <c r="J35" s="359" t="e">
        <f t="shared" si="1"/>
        <v>#DIV/0!</v>
      </c>
      <c r="K35" s="408">
        <f>K33-K34</f>
        <v>0</v>
      </c>
      <c r="L35" s="359" t="e">
        <f t="shared" si="3"/>
        <v>#DIV/0!</v>
      </c>
      <c r="M35" s="408">
        <f>M33-M34</f>
        <v>0</v>
      </c>
      <c r="N35" s="359" t="e">
        <f t="shared" si="4"/>
        <v>#DIV/0!</v>
      </c>
      <c r="O35" s="408">
        <f>O33-O34</f>
        <v>0</v>
      </c>
      <c r="P35" s="359" t="e">
        <f t="shared" si="5"/>
        <v>#DIV/0!</v>
      </c>
      <c r="Q35" s="408">
        <f>Q33-Q34</f>
        <v>0</v>
      </c>
      <c r="R35" s="359" t="e">
        <f t="shared" si="6"/>
        <v>#DIV/0!</v>
      </c>
      <c r="S35" s="408">
        <f>S33-S34</f>
        <v>0</v>
      </c>
      <c r="T35" s="359" t="e">
        <f t="shared" si="7"/>
        <v>#DIV/0!</v>
      </c>
      <c r="U35" s="408">
        <f>U33-U34</f>
        <v>0</v>
      </c>
      <c r="V35" s="354" t="e">
        <f t="shared" si="8"/>
        <v>#DIV/0!</v>
      </c>
      <c r="W35" s="408">
        <f>W33-W34</f>
        <v>0</v>
      </c>
      <c r="X35" s="354" t="e">
        <f t="shared" si="9"/>
        <v>#DIV/0!</v>
      </c>
      <c r="Y35" s="408">
        <f>Y33-Y34</f>
        <v>0</v>
      </c>
      <c r="Z35" s="354" t="e">
        <f t="shared" si="10"/>
        <v>#DIV/0!</v>
      </c>
    </row>
    <row r="36" spans="1:26" s="351" customFormat="1" ht="6" customHeight="1">
      <c r="A36" s="350"/>
      <c r="B36" s="455"/>
      <c r="C36" s="455"/>
      <c r="D36" s="455"/>
      <c r="E36" s="421"/>
      <c r="F36" s="460"/>
      <c r="G36" s="421"/>
      <c r="H36" s="460"/>
      <c r="I36" s="421"/>
      <c r="J36" s="460"/>
      <c r="K36" s="421"/>
      <c r="L36" s="460"/>
      <c r="M36" s="421"/>
      <c r="N36" s="460"/>
      <c r="O36" s="421"/>
      <c r="P36" s="460"/>
      <c r="Q36" s="421"/>
      <c r="R36" s="460"/>
      <c r="S36" s="421"/>
      <c r="T36" s="460"/>
      <c r="U36" s="421"/>
      <c r="V36" s="460"/>
      <c r="W36" s="421"/>
      <c r="X36" s="460"/>
      <c r="Y36" s="421"/>
      <c r="Z36" s="460"/>
    </row>
    <row r="37" spans="1:26" s="351" customFormat="1" ht="24.95" customHeight="1">
      <c r="A37" s="350"/>
      <c r="B37" s="440" t="s">
        <v>143</v>
      </c>
      <c r="C37" s="441"/>
      <c r="D37" s="441"/>
      <c r="E37" s="422"/>
      <c r="F37" s="461" t="s">
        <v>348</v>
      </c>
      <c r="G37" s="422"/>
      <c r="H37" s="461" t="s">
        <v>348</v>
      </c>
      <c r="I37" s="422"/>
      <c r="J37" s="461" t="s">
        <v>348</v>
      </c>
      <c r="K37" s="422"/>
      <c r="L37" s="461" t="s">
        <v>348</v>
      </c>
      <c r="M37" s="422"/>
      <c r="N37" s="461" t="s">
        <v>348</v>
      </c>
      <c r="O37" s="422"/>
      <c r="P37" s="461" t="s">
        <v>348</v>
      </c>
      <c r="Q37" s="422"/>
      <c r="R37" s="461" t="s">
        <v>348</v>
      </c>
      <c r="S37" s="422"/>
      <c r="T37" s="461" t="s">
        <v>348</v>
      </c>
      <c r="U37" s="422"/>
      <c r="V37" s="461" t="s">
        <v>348</v>
      </c>
      <c r="W37" s="422"/>
      <c r="X37" s="461" t="s">
        <v>348</v>
      </c>
      <c r="Y37" s="422"/>
      <c r="Z37" s="461" t="s">
        <v>348</v>
      </c>
    </row>
    <row r="38" spans="1:26" s="351" customFormat="1" ht="21.75" customHeight="1">
      <c r="A38" s="350"/>
      <c r="B38" s="437" t="s">
        <v>473</v>
      </c>
      <c r="C38" s="428"/>
      <c r="D38" s="428"/>
      <c r="E38" s="350"/>
      <c r="F38" s="462"/>
      <c r="G38" s="350"/>
      <c r="H38" s="463"/>
      <c r="I38" s="350"/>
      <c r="J38" s="463"/>
      <c r="K38" s="350"/>
      <c r="L38" s="463"/>
      <c r="M38" s="350"/>
      <c r="N38" s="463"/>
      <c r="O38" s="350"/>
      <c r="P38" s="463"/>
      <c r="Q38" s="350"/>
      <c r="R38" s="463"/>
      <c r="S38" s="350"/>
      <c r="T38" s="463"/>
      <c r="U38" s="350"/>
      <c r="V38" s="463"/>
      <c r="W38" s="350"/>
      <c r="X38" s="463"/>
      <c r="Y38" s="350"/>
      <c r="Z38" s="463"/>
    </row>
    <row r="39" spans="1:26" s="351" customFormat="1" ht="15" customHeight="1">
      <c r="A39" s="350"/>
      <c r="B39" s="428"/>
      <c r="C39" s="428"/>
      <c r="D39" s="413" t="s">
        <v>69</v>
      </c>
      <c r="E39" s="356"/>
      <c r="F39" s="414"/>
      <c r="G39" s="356"/>
      <c r="H39" s="414"/>
      <c r="I39" s="356"/>
      <c r="J39" s="414"/>
      <c r="K39" s="356"/>
      <c r="L39" s="414"/>
      <c r="M39" s="356"/>
      <c r="N39" s="414"/>
      <c r="O39" s="356"/>
      <c r="P39" s="414"/>
      <c r="Q39" s="356"/>
      <c r="R39" s="414"/>
      <c r="S39" s="356"/>
      <c r="T39" s="414"/>
      <c r="U39" s="356"/>
      <c r="V39" s="414"/>
      <c r="W39" s="356"/>
      <c r="X39" s="414"/>
      <c r="Y39" s="356"/>
      <c r="Z39" s="414"/>
    </row>
    <row r="40" spans="1:26" s="351" customFormat="1" ht="20.100000000000001" customHeight="1">
      <c r="A40" s="350"/>
      <c r="B40" s="428"/>
      <c r="C40" s="428"/>
      <c r="D40" s="412" t="s">
        <v>85</v>
      </c>
      <c r="E40" s="385"/>
      <c r="F40" s="414"/>
      <c r="G40" s="385"/>
      <c r="H40" s="414"/>
      <c r="I40" s="385"/>
      <c r="J40" s="414"/>
      <c r="K40" s="385"/>
      <c r="L40" s="414"/>
      <c r="M40" s="385"/>
      <c r="N40" s="414"/>
      <c r="O40" s="385"/>
      <c r="P40" s="414"/>
      <c r="Q40" s="385"/>
      <c r="R40" s="414"/>
      <c r="S40" s="385"/>
      <c r="T40" s="414"/>
      <c r="U40" s="385"/>
      <c r="V40" s="414"/>
      <c r="W40" s="385"/>
      <c r="X40" s="414"/>
      <c r="Y40" s="385"/>
      <c r="Z40" s="414"/>
    </row>
    <row r="41" spans="1:26" s="351" customFormat="1" ht="20.100000000000001" customHeight="1">
      <c r="A41" s="350"/>
      <c r="B41" s="428"/>
      <c r="C41" s="428"/>
      <c r="D41" s="412" t="s">
        <v>469</v>
      </c>
      <c r="E41" s="385"/>
      <c r="F41" s="414"/>
      <c r="G41" s="385"/>
      <c r="H41" s="414"/>
      <c r="I41" s="385"/>
      <c r="J41" s="414"/>
      <c r="K41" s="385"/>
      <c r="L41" s="414"/>
      <c r="M41" s="385"/>
      <c r="N41" s="414"/>
      <c r="O41" s="385"/>
      <c r="P41" s="414"/>
      <c r="Q41" s="385"/>
      <c r="R41" s="414"/>
      <c r="S41" s="385"/>
      <c r="T41" s="414"/>
      <c r="U41" s="385"/>
      <c r="V41" s="414"/>
      <c r="W41" s="385"/>
      <c r="X41" s="414"/>
      <c r="Y41" s="385"/>
      <c r="Z41" s="414"/>
    </row>
    <row r="42" spans="1:26" s="351" customFormat="1" ht="20.100000000000001" customHeight="1">
      <c r="A42" s="350"/>
      <c r="B42" s="428"/>
      <c r="C42" s="428"/>
      <c r="D42" s="412" t="s">
        <v>53</v>
      </c>
      <c r="E42" s="413">
        <f>SUM(E40:E41)</f>
        <v>0</v>
      </c>
      <c r="F42" s="414"/>
      <c r="G42" s="413">
        <f>SUM(G40:G41)</f>
        <v>0</v>
      </c>
      <c r="H42" s="414"/>
      <c r="I42" s="413">
        <f>SUM(I40:I41)</f>
        <v>0</v>
      </c>
      <c r="J42" s="414"/>
      <c r="K42" s="413">
        <f>SUM(K40:K41)</f>
        <v>0</v>
      </c>
      <c r="L42" s="414"/>
      <c r="M42" s="413">
        <f>SUM(M40:M41)</f>
        <v>0</v>
      </c>
      <c r="N42" s="414"/>
      <c r="O42" s="413">
        <f>SUM(O40:O41)</f>
        <v>0</v>
      </c>
      <c r="P42" s="414"/>
      <c r="Q42" s="413">
        <f>SUM(Q40:Q41)</f>
        <v>0</v>
      </c>
      <c r="R42" s="414"/>
      <c r="S42" s="413">
        <f>SUM(S40:S41)</f>
        <v>0</v>
      </c>
      <c r="T42" s="414"/>
      <c r="U42" s="413">
        <f>SUM(U40:U41)</f>
        <v>0</v>
      </c>
      <c r="V42" s="414"/>
      <c r="W42" s="413">
        <f>SUM(W40:W41)</f>
        <v>0</v>
      </c>
      <c r="X42" s="414"/>
      <c r="Y42" s="413">
        <f>SUM(Y40:Y41)</f>
        <v>0</v>
      </c>
      <c r="Z42" s="414"/>
    </row>
    <row r="43" spans="1:26" s="351" customFormat="1" ht="5.25" customHeight="1">
      <c r="A43" s="350"/>
      <c r="B43" s="428"/>
      <c r="C43" s="428"/>
      <c r="D43" s="428"/>
      <c r="E43" s="350"/>
      <c r="F43" s="462"/>
      <c r="G43" s="350"/>
      <c r="H43" s="463"/>
      <c r="I43" s="350"/>
      <c r="J43" s="463"/>
      <c r="K43" s="350"/>
      <c r="L43" s="463"/>
      <c r="M43" s="350"/>
      <c r="N43" s="463"/>
      <c r="O43" s="350"/>
      <c r="P43" s="463"/>
      <c r="Q43" s="350"/>
      <c r="R43" s="463"/>
      <c r="S43" s="350"/>
      <c r="T43" s="463"/>
      <c r="U43" s="350"/>
      <c r="V43" s="463"/>
      <c r="W43" s="350"/>
      <c r="X43" s="463"/>
      <c r="Y43" s="350"/>
      <c r="Z43" s="463"/>
    </row>
    <row r="44" spans="1:26" s="351" customFormat="1" ht="13.5" customHeight="1">
      <c r="A44" s="350"/>
      <c r="B44" s="428"/>
      <c r="C44" s="428"/>
      <c r="D44" s="413" t="s">
        <v>470</v>
      </c>
      <c r="E44" s="356"/>
      <c r="F44" s="414"/>
      <c r="G44" s="356"/>
      <c r="H44" s="414"/>
      <c r="I44" s="356"/>
      <c r="J44" s="414"/>
      <c r="K44" s="356"/>
      <c r="L44" s="414"/>
      <c r="M44" s="356"/>
      <c r="N44" s="414"/>
      <c r="O44" s="356"/>
      <c r="P44" s="414"/>
      <c r="Q44" s="356"/>
      <c r="R44" s="414"/>
      <c r="S44" s="356"/>
      <c r="T44" s="414"/>
      <c r="U44" s="356"/>
      <c r="V44" s="414"/>
      <c r="W44" s="356"/>
      <c r="X44" s="414"/>
      <c r="Y44" s="356"/>
      <c r="Z44" s="414"/>
    </row>
    <row r="45" spans="1:26" s="351" customFormat="1" ht="20.100000000000001" customHeight="1">
      <c r="A45" s="350"/>
      <c r="B45" s="428"/>
      <c r="C45" s="428"/>
      <c r="D45" s="412" t="s">
        <v>85</v>
      </c>
      <c r="E45" s="385"/>
      <c r="F45" s="414"/>
      <c r="G45" s="385"/>
      <c r="H45" s="414"/>
      <c r="I45" s="385"/>
      <c r="J45" s="414"/>
      <c r="K45" s="385"/>
      <c r="L45" s="414"/>
      <c r="M45" s="385"/>
      <c r="N45" s="414"/>
      <c r="O45" s="385"/>
      <c r="P45" s="414"/>
      <c r="Q45" s="385"/>
      <c r="R45" s="414"/>
      <c r="S45" s="385"/>
      <c r="T45" s="414"/>
      <c r="U45" s="385"/>
      <c r="V45" s="414"/>
      <c r="W45" s="385"/>
      <c r="X45" s="414"/>
      <c r="Y45" s="385"/>
      <c r="Z45" s="414"/>
    </row>
    <row r="46" spans="1:26" s="351" customFormat="1" ht="20.100000000000001" customHeight="1">
      <c r="A46" s="350"/>
      <c r="B46" s="428"/>
      <c r="C46" s="428"/>
      <c r="D46" s="412" t="s">
        <v>469</v>
      </c>
      <c r="E46" s="385"/>
      <c r="F46" s="414"/>
      <c r="G46" s="385"/>
      <c r="H46" s="414"/>
      <c r="I46" s="385"/>
      <c r="J46" s="414"/>
      <c r="K46" s="385"/>
      <c r="L46" s="414"/>
      <c r="M46" s="385"/>
      <c r="N46" s="414"/>
      <c r="O46" s="385"/>
      <c r="P46" s="414"/>
      <c r="Q46" s="385"/>
      <c r="R46" s="414"/>
      <c r="S46" s="385"/>
      <c r="T46" s="414"/>
      <c r="U46" s="385"/>
      <c r="V46" s="414"/>
      <c r="W46" s="385"/>
      <c r="X46" s="414"/>
      <c r="Y46" s="385"/>
      <c r="Z46" s="414"/>
    </row>
    <row r="47" spans="1:26" s="351" customFormat="1" ht="20.100000000000001" customHeight="1">
      <c r="A47" s="350"/>
      <c r="B47" s="428"/>
      <c r="C47" s="428"/>
      <c r="D47" s="412" t="s">
        <v>53</v>
      </c>
      <c r="E47" s="413">
        <f>SUM(E45:E46)</f>
        <v>0</v>
      </c>
      <c r="F47" s="414"/>
      <c r="G47" s="413">
        <f>SUM(G45:G46)</f>
        <v>0</v>
      </c>
      <c r="H47" s="414"/>
      <c r="I47" s="413">
        <f>SUM(I45:I46)</f>
        <v>0</v>
      </c>
      <c r="J47" s="414"/>
      <c r="K47" s="413">
        <f>SUM(K45:K46)</f>
        <v>0</v>
      </c>
      <c r="L47" s="414"/>
      <c r="M47" s="413">
        <f>SUM(M45:M46)</f>
        <v>0</v>
      </c>
      <c r="N47" s="414"/>
      <c r="O47" s="413">
        <f>SUM(O45:O46)</f>
        <v>0</v>
      </c>
      <c r="P47" s="414"/>
      <c r="Q47" s="413">
        <f>SUM(Q45:Q46)</f>
        <v>0</v>
      </c>
      <c r="R47" s="414"/>
      <c r="S47" s="413">
        <f>SUM(S45:S46)</f>
        <v>0</v>
      </c>
      <c r="T47" s="414"/>
      <c r="U47" s="413">
        <f>SUM(U45:U46)</f>
        <v>0</v>
      </c>
      <c r="V47" s="414"/>
      <c r="W47" s="413">
        <f>SUM(W45:W46)</f>
        <v>0</v>
      </c>
      <c r="X47" s="414"/>
      <c r="Y47" s="413">
        <f>SUM(Y45:Y46)</f>
        <v>0</v>
      </c>
      <c r="Z47" s="414"/>
    </row>
    <row r="48" spans="1:26" s="351" customFormat="1" ht="20.100000000000001" customHeight="1">
      <c r="A48" s="350"/>
      <c r="B48" s="428"/>
      <c r="C48" s="428"/>
      <c r="D48" s="456" t="s">
        <v>472</v>
      </c>
      <c r="E48" s="350"/>
      <c r="F48" s="462"/>
      <c r="G48" s="350"/>
      <c r="H48" s="463"/>
      <c r="I48" s="350"/>
      <c r="J48" s="463"/>
      <c r="K48" s="350"/>
      <c r="L48" s="463"/>
      <c r="M48" s="350"/>
      <c r="N48" s="463"/>
      <c r="O48" s="350"/>
      <c r="P48" s="463"/>
      <c r="Q48" s="350"/>
      <c r="R48" s="463"/>
      <c r="S48" s="350"/>
      <c r="T48" s="463"/>
      <c r="U48" s="350"/>
      <c r="V48" s="463"/>
      <c r="W48" s="350"/>
      <c r="X48" s="463"/>
      <c r="Y48" s="350"/>
      <c r="Z48" s="463"/>
    </row>
    <row r="49" spans="1:26" s="351" customFormat="1" ht="20.100000000000001" customHeight="1">
      <c r="A49" s="350"/>
      <c r="B49" s="428"/>
      <c r="C49" s="428"/>
      <c r="D49" s="428"/>
      <c r="E49" s="350"/>
      <c r="F49" s="462"/>
      <c r="G49" s="350"/>
      <c r="H49" s="463"/>
      <c r="I49" s="350"/>
      <c r="J49" s="463"/>
      <c r="K49" s="350"/>
      <c r="L49" s="463"/>
      <c r="M49" s="350"/>
      <c r="N49" s="463"/>
      <c r="O49" s="350"/>
      <c r="P49" s="463"/>
      <c r="Q49" s="350"/>
      <c r="R49" s="463"/>
      <c r="S49" s="350"/>
      <c r="T49" s="463"/>
      <c r="U49" s="350"/>
      <c r="V49" s="463"/>
      <c r="W49" s="350"/>
      <c r="X49" s="463"/>
      <c r="Y49" s="350"/>
      <c r="Z49" s="463"/>
    </row>
    <row r="50" spans="1:26" s="351" customFormat="1" ht="20.100000000000001" customHeight="1">
      <c r="A50" s="350"/>
      <c r="B50" s="428"/>
      <c r="C50" s="428"/>
      <c r="D50" s="428"/>
      <c r="E50" s="350"/>
      <c r="F50" s="462"/>
      <c r="G50" s="350"/>
      <c r="H50" s="463"/>
      <c r="I50" s="350"/>
      <c r="J50" s="463"/>
      <c r="K50" s="350"/>
      <c r="L50" s="463"/>
      <c r="M50" s="350"/>
      <c r="N50" s="463"/>
      <c r="O50" s="350"/>
      <c r="P50" s="463"/>
      <c r="Q50" s="350"/>
      <c r="R50" s="463"/>
      <c r="S50" s="350"/>
      <c r="T50" s="463"/>
      <c r="U50" s="350"/>
      <c r="V50" s="463"/>
      <c r="W50" s="350"/>
      <c r="X50" s="463"/>
      <c r="Y50" s="350"/>
      <c r="Z50" s="463"/>
    </row>
    <row r="51" spans="1:26" s="351" customFormat="1" ht="20.100000000000001" customHeight="1">
      <c r="A51" s="350"/>
      <c r="B51" s="428"/>
      <c r="C51" s="428"/>
      <c r="D51" s="428"/>
      <c r="E51" s="350"/>
      <c r="F51" s="462"/>
      <c r="G51" s="350"/>
      <c r="H51" s="463"/>
      <c r="I51" s="350"/>
      <c r="J51" s="463"/>
      <c r="K51" s="350"/>
      <c r="L51" s="463"/>
      <c r="M51" s="350"/>
      <c r="N51" s="463"/>
      <c r="O51" s="350"/>
      <c r="P51" s="463"/>
      <c r="Q51" s="350"/>
      <c r="R51" s="463"/>
      <c r="S51" s="350"/>
      <c r="T51" s="463"/>
      <c r="U51" s="350"/>
      <c r="V51" s="463"/>
      <c r="W51" s="350"/>
      <c r="X51" s="463"/>
      <c r="Y51" s="350"/>
      <c r="Z51" s="463"/>
    </row>
    <row r="52" spans="1:26" s="351" customFormat="1" ht="20.100000000000001" customHeight="1">
      <c r="A52" s="350"/>
      <c r="B52" s="428"/>
      <c r="C52" s="428"/>
      <c r="D52" s="428"/>
      <c r="E52" s="350"/>
      <c r="F52" s="462"/>
      <c r="G52" s="350"/>
      <c r="H52" s="463"/>
      <c r="I52" s="350"/>
      <c r="J52" s="463"/>
      <c r="K52" s="350"/>
      <c r="L52" s="463"/>
      <c r="M52" s="350"/>
      <c r="N52" s="463"/>
      <c r="O52" s="350"/>
      <c r="P52" s="463"/>
      <c r="Q52" s="350"/>
      <c r="R52" s="463"/>
      <c r="S52" s="350"/>
      <c r="T52" s="463"/>
      <c r="U52" s="350"/>
      <c r="V52" s="463"/>
      <c r="W52" s="350"/>
      <c r="X52" s="463"/>
      <c r="Y52" s="350"/>
      <c r="Z52" s="463"/>
    </row>
    <row r="53" spans="1:26" s="351" customFormat="1" ht="20.100000000000001" customHeight="1">
      <c r="A53" s="350"/>
      <c r="B53" s="428"/>
      <c r="C53" s="428"/>
      <c r="D53" s="428"/>
      <c r="E53" s="350"/>
      <c r="F53" s="462"/>
      <c r="G53" s="350"/>
      <c r="H53" s="463"/>
      <c r="I53" s="350"/>
      <c r="J53" s="463"/>
      <c r="K53" s="350"/>
      <c r="L53" s="463"/>
      <c r="M53" s="350"/>
      <c r="N53" s="463"/>
      <c r="O53" s="350"/>
      <c r="P53" s="463"/>
      <c r="Q53" s="350"/>
      <c r="R53" s="463"/>
      <c r="S53" s="350"/>
      <c r="T53" s="463"/>
      <c r="U53" s="350"/>
      <c r="V53" s="463"/>
      <c r="W53" s="350"/>
      <c r="X53" s="463"/>
      <c r="Y53" s="350"/>
      <c r="Z53" s="463"/>
    </row>
    <row r="54" spans="1:26" s="351" customFormat="1" ht="20.100000000000001" customHeight="1">
      <c r="A54" s="350"/>
      <c r="B54" s="428"/>
      <c r="C54" s="428"/>
      <c r="D54" s="428"/>
      <c r="E54" s="350"/>
      <c r="F54" s="462"/>
      <c r="G54" s="350"/>
      <c r="H54" s="463"/>
      <c r="I54" s="350"/>
      <c r="J54" s="463"/>
      <c r="K54" s="350"/>
      <c r="L54" s="463"/>
      <c r="M54" s="350"/>
      <c r="N54" s="463"/>
      <c r="O54" s="350"/>
      <c r="P54" s="463"/>
      <c r="Q54" s="350"/>
      <c r="R54" s="463"/>
      <c r="S54" s="350"/>
      <c r="T54" s="463"/>
      <c r="U54" s="350"/>
      <c r="V54" s="463"/>
      <c r="W54" s="350"/>
      <c r="X54" s="463"/>
      <c r="Y54" s="350"/>
      <c r="Z54" s="463"/>
    </row>
    <row r="55" spans="1:26" s="351" customFormat="1" ht="20.100000000000001" customHeight="1">
      <c r="A55" s="350"/>
      <c r="B55" s="428"/>
      <c r="C55" s="428"/>
      <c r="D55" s="428"/>
      <c r="E55" s="350"/>
      <c r="F55" s="462"/>
      <c r="G55" s="350"/>
      <c r="H55" s="463"/>
      <c r="I55" s="350"/>
      <c r="J55" s="463"/>
      <c r="K55" s="350"/>
      <c r="L55" s="463"/>
      <c r="M55" s="350"/>
      <c r="N55" s="463"/>
      <c r="O55" s="350"/>
      <c r="P55" s="463"/>
      <c r="Q55" s="350"/>
      <c r="R55" s="463"/>
      <c r="S55" s="350"/>
      <c r="T55" s="463"/>
      <c r="U55" s="350"/>
      <c r="V55" s="463"/>
      <c r="W55" s="350"/>
      <c r="X55" s="463"/>
      <c r="Y55" s="350"/>
      <c r="Z55" s="463"/>
    </row>
    <row r="56" spans="1:26" s="351" customFormat="1" ht="20.100000000000001" customHeight="1">
      <c r="A56" s="350"/>
      <c r="B56" s="428"/>
      <c r="C56" s="428"/>
      <c r="D56" s="428"/>
      <c r="E56" s="350"/>
      <c r="F56" s="462"/>
      <c r="G56" s="350"/>
      <c r="H56" s="463"/>
      <c r="I56" s="350"/>
      <c r="J56" s="463"/>
      <c r="K56" s="350"/>
      <c r="L56" s="463"/>
      <c r="M56" s="350"/>
      <c r="N56" s="463"/>
      <c r="O56" s="350"/>
      <c r="P56" s="463"/>
      <c r="Q56" s="350"/>
      <c r="R56" s="463"/>
      <c r="S56" s="350"/>
      <c r="T56" s="463"/>
      <c r="U56" s="350"/>
      <c r="V56" s="463"/>
      <c r="W56" s="350"/>
      <c r="X56" s="463"/>
      <c r="Y56" s="350"/>
      <c r="Z56" s="463"/>
    </row>
    <row r="57" spans="1:26" s="351" customFormat="1" ht="20.100000000000001" customHeight="1">
      <c r="A57" s="350"/>
      <c r="B57" s="428"/>
      <c r="C57" s="428"/>
      <c r="D57" s="428"/>
      <c r="E57" s="350"/>
      <c r="F57" s="462"/>
      <c r="G57" s="350"/>
      <c r="H57" s="463"/>
      <c r="I57" s="350"/>
      <c r="J57" s="463"/>
      <c r="K57" s="350"/>
      <c r="L57" s="463"/>
      <c r="M57" s="350"/>
      <c r="N57" s="463"/>
      <c r="O57" s="350"/>
      <c r="P57" s="463"/>
      <c r="Q57" s="350"/>
      <c r="R57" s="463"/>
      <c r="S57" s="350"/>
      <c r="T57" s="463"/>
      <c r="U57" s="350"/>
      <c r="V57" s="463"/>
      <c r="W57" s="350"/>
      <c r="X57" s="463"/>
      <c r="Y57" s="350"/>
      <c r="Z57" s="463"/>
    </row>
    <row r="58" spans="1:26" s="351" customFormat="1" ht="20.100000000000001" customHeight="1">
      <c r="A58" s="350"/>
      <c r="B58" s="428"/>
      <c r="C58" s="428"/>
      <c r="D58" s="428"/>
      <c r="E58" s="350"/>
      <c r="F58" s="462"/>
      <c r="G58" s="350"/>
      <c r="H58" s="463"/>
      <c r="I58" s="350"/>
      <c r="J58" s="463"/>
      <c r="K58" s="350"/>
      <c r="L58" s="463"/>
      <c r="M58" s="350"/>
      <c r="N58" s="463"/>
      <c r="O58" s="350"/>
      <c r="P58" s="463"/>
      <c r="Q58" s="350"/>
      <c r="R58" s="463"/>
      <c r="S58" s="350"/>
      <c r="T58" s="463"/>
      <c r="U58" s="350"/>
      <c r="V58" s="463"/>
      <c r="W58" s="350"/>
      <c r="X58" s="463"/>
      <c r="Y58" s="350"/>
      <c r="Z58" s="463"/>
    </row>
    <row r="59" spans="1:26" s="351" customFormat="1" ht="20.100000000000001" customHeight="1">
      <c r="A59" s="350"/>
      <c r="B59" s="428"/>
      <c r="C59" s="428"/>
      <c r="D59" s="428"/>
      <c r="E59" s="350"/>
      <c r="F59" s="462"/>
      <c r="G59" s="350"/>
      <c r="H59" s="463"/>
      <c r="I59" s="350"/>
      <c r="J59" s="463"/>
      <c r="K59" s="350"/>
      <c r="L59" s="463"/>
      <c r="M59" s="350"/>
      <c r="N59" s="463"/>
      <c r="O59" s="350"/>
      <c r="P59" s="463"/>
      <c r="Q59" s="350"/>
      <c r="R59" s="463"/>
      <c r="S59" s="350"/>
      <c r="T59" s="463"/>
      <c r="U59" s="350"/>
      <c r="V59" s="463"/>
      <c r="W59" s="350"/>
      <c r="X59" s="463"/>
      <c r="Y59" s="350"/>
      <c r="Z59" s="463"/>
    </row>
    <row r="60" spans="1:26" s="351" customFormat="1" ht="20.100000000000001" customHeight="1">
      <c r="A60" s="350"/>
      <c r="B60" s="428"/>
      <c r="C60" s="428"/>
      <c r="D60" s="428"/>
      <c r="E60" s="350"/>
      <c r="F60" s="462"/>
      <c r="G60" s="350"/>
      <c r="H60" s="463"/>
      <c r="I60" s="350"/>
      <c r="J60" s="463"/>
      <c r="K60" s="350"/>
      <c r="L60" s="463"/>
      <c r="M60" s="350"/>
      <c r="N60" s="463"/>
      <c r="O60" s="350"/>
      <c r="P60" s="463"/>
      <c r="Q60" s="350"/>
      <c r="R60" s="463"/>
      <c r="S60" s="350"/>
      <c r="T60" s="463"/>
      <c r="U60" s="350"/>
      <c r="V60" s="463"/>
      <c r="W60" s="350"/>
      <c r="X60" s="463"/>
      <c r="Y60" s="350"/>
      <c r="Z60" s="463"/>
    </row>
    <row r="61" spans="1:26" s="351" customFormat="1" ht="20.100000000000001" customHeight="1">
      <c r="A61" s="350"/>
      <c r="B61" s="428"/>
      <c r="C61" s="428"/>
      <c r="D61" s="428"/>
      <c r="E61" s="350"/>
      <c r="F61" s="462"/>
      <c r="G61" s="350"/>
      <c r="H61" s="463"/>
      <c r="I61" s="350"/>
      <c r="J61" s="463"/>
      <c r="K61" s="350"/>
      <c r="L61" s="463"/>
      <c r="M61" s="350"/>
      <c r="N61" s="463"/>
      <c r="O61" s="350"/>
      <c r="P61" s="463"/>
      <c r="Q61" s="350"/>
      <c r="R61" s="463"/>
      <c r="S61" s="350"/>
      <c r="T61" s="463"/>
      <c r="U61" s="350"/>
      <c r="V61" s="463"/>
      <c r="W61" s="350"/>
      <c r="X61" s="463"/>
      <c r="Y61" s="350"/>
      <c r="Z61" s="463"/>
    </row>
    <row r="62" spans="1:26" s="351" customFormat="1" ht="20.100000000000001" customHeight="1">
      <c r="A62" s="350"/>
      <c r="B62" s="428"/>
      <c r="C62" s="428"/>
      <c r="D62" s="428"/>
      <c r="E62" s="350"/>
      <c r="F62" s="462"/>
      <c r="G62" s="350"/>
      <c r="H62" s="463"/>
      <c r="I62" s="350"/>
      <c r="J62" s="463"/>
      <c r="K62" s="350"/>
      <c r="L62" s="463"/>
      <c r="M62" s="350"/>
      <c r="N62" s="463"/>
      <c r="O62" s="350"/>
      <c r="P62" s="463"/>
      <c r="Q62" s="350"/>
      <c r="R62" s="463"/>
      <c r="S62" s="350"/>
      <c r="T62" s="463"/>
      <c r="U62" s="350"/>
      <c r="V62" s="463"/>
      <c r="W62" s="350"/>
      <c r="X62" s="463"/>
      <c r="Y62" s="350"/>
      <c r="Z62" s="463"/>
    </row>
    <row r="63" spans="1:26" s="351" customFormat="1" ht="20.100000000000001" customHeight="1">
      <c r="A63" s="350"/>
      <c r="B63" s="428"/>
      <c r="C63" s="428"/>
      <c r="D63" s="428"/>
      <c r="E63" s="350"/>
      <c r="F63" s="462"/>
      <c r="G63" s="350"/>
      <c r="H63" s="463"/>
      <c r="I63" s="350"/>
      <c r="J63" s="463"/>
      <c r="K63" s="350"/>
      <c r="L63" s="463"/>
      <c r="M63" s="350"/>
      <c r="N63" s="463"/>
      <c r="O63" s="350"/>
      <c r="P63" s="463"/>
      <c r="Q63" s="350"/>
      <c r="R63" s="463"/>
      <c r="S63" s="350"/>
      <c r="T63" s="463"/>
      <c r="U63" s="350"/>
      <c r="V63" s="463"/>
      <c r="W63" s="350"/>
      <c r="X63" s="463"/>
      <c r="Y63" s="350"/>
      <c r="Z63" s="463"/>
    </row>
    <row r="64" spans="1:26" s="351" customFormat="1" ht="20.100000000000001" customHeight="1">
      <c r="A64" s="350"/>
      <c r="B64" s="428"/>
      <c r="C64" s="428"/>
      <c r="D64" s="428"/>
      <c r="E64" s="350"/>
      <c r="F64" s="462"/>
      <c r="G64" s="350"/>
      <c r="H64" s="463"/>
      <c r="I64" s="350"/>
      <c r="J64" s="463"/>
      <c r="K64" s="350"/>
      <c r="L64" s="463"/>
      <c r="M64" s="350"/>
      <c r="N64" s="463"/>
      <c r="O64" s="350"/>
      <c r="P64" s="463"/>
      <c r="Q64" s="350"/>
      <c r="R64" s="463"/>
      <c r="S64" s="350"/>
      <c r="T64" s="463"/>
      <c r="U64" s="350"/>
      <c r="V64" s="463"/>
      <c r="W64" s="350"/>
      <c r="X64" s="463"/>
      <c r="Y64" s="350"/>
      <c r="Z64" s="463"/>
    </row>
    <row r="65" spans="1:26" s="351" customFormat="1" ht="20.100000000000001" customHeight="1">
      <c r="A65" s="350"/>
      <c r="B65" s="428"/>
      <c r="C65" s="428"/>
      <c r="D65" s="428"/>
      <c r="E65" s="350"/>
      <c r="F65" s="462"/>
      <c r="G65" s="350"/>
      <c r="H65" s="463"/>
      <c r="I65" s="350"/>
      <c r="J65" s="463"/>
      <c r="K65" s="350"/>
      <c r="L65" s="463"/>
      <c r="M65" s="350"/>
      <c r="N65" s="463"/>
      <c r="O65" s="350"/>
      <c r="P65" s="463"/>
      <c r="Q65" s="350"/>
      <c r="R65" s="463"/>
      <c r="S65" s="350"/>
      <c r="T65" s="463"/>
      <c r="U65" s="350"/>
      <c r="V65" s="463"/>
      <c r="W65" s="350"/>
      <c r="X65" s="463"/>
      <c r="Y65" s="350"/>
      <c r="Z65" s="463"/>
    </row>
    <row r="66" spans="1:26" s="351" customFormat="1" ht="20.100000000000001" customHeight="1">
      <c r="A66" s="350"/>
      <c r="B66" s="428"/>
      <c r="C66" s="428"/>
      <c r="D66" s="428"/>
      <c r="E66" s="350"/>
      <c r="F66" s="462"/>
      <c r="G66" s="350"/>
      <c r="H66" s="463"/>
      <c r="I66" s="350"/>
      <c r="J66" s="463"/>
      <c r="K66" s="350"/>
      <c r="L66" s="463"/>
      <c r="M66" s="350"/>
      <c r="N66" s="463"/>
      <c r="O66" s="350"/>
      <c r="P66" s="463"/>
      <c r="Q66" s="350"/>
      <c r="R66" s="463"/>
      <c r="S66" s="350"/>
      <c r="T66" s="463"/>
      <c r="U66" s="350"/>
      <c r="V66" s="463"/>
      <c r="W66" s="350"/>
      <c r="X66" s="463"/>
      <c r="Y66" s="350"/>
      <c r="Z66" s="463"/>
    </row>
    <row r="67" spans="1:26" s="351" customFormat="1" ht="20.100000000000001" customHeight="1">
      <c r="A67" s="350"/>
      <c r="B67" s="428"/>
      <c r="C67" s="428"/>
      <c r="D67" s="428"/>
      <c r="E67" s="350"/>
      <c r="F67" s="462"/>
      <c r="G67" s="350"/>
      <c r="H67" s="463"/>
      <c r="I67" s="350"/>
      <c r="J67" s="463"/>
      <c r="K67" s="350"/>
      <c r="L67" s="463"/>
      <c r="M67" s="350"/>
      <c r="N67" s="463"/>
      <c r="O67" s="350"/>
      <c r="P67" s="463"/>
      <c r="Q67" s="350"/>
      <c r="R67" s="463"/>
      <c r="S67" s="350"/>
      <c r="T67" s="463"/>
      <c r="U67" s="350"/>
      <c r="V67" s="463"/>
      <c r="W67" s="350"/>
      <c r="X67" s="463"/>
      <c r="Y67" s="350"/>
      <c r="Z67" s="463"/>
    </row>
    <row r="68" spans="1:26" s="351" customFormat="1" ht="20.100000000000001" customHeight="1">
      <c r="A68" s="350"/>
      <c r="B68" s="428"/>
      <c r="C68" s="428"/>
      <c r="D68" s="428"/>
      <c r="E68" s="350"/>
      <c r="F68" s="462"/>
      <c r="G68" s="350"/>
      <c r="H68" s="463"/>
      <c r="I68" s="350"/>
      <c r="J68" s="463"/>
      <c r="K68" s="350"/>
      <c r="L68" s="463"/>
      <c r="M68" s="350"/>
      <c r="N68" s="463"/>
      <c r="O68" s="350"/>
      <c r="P68" s="463"/>
      <c r="Q68" s="350"/>
      <c r="R68" s="463"/>
      <c r="S68" s="350"/>
      <c r="T68" s="463"/>
      <c r="U68" s="350"/>
      <c r="V68" s="463"/>
      <c r="W68" s="350"/>
      <c r="X68" s="463"/>
      <c r="Y68" s="350"/>
      <c r="Z68" s="463"/>
    </row>
    <row r="69" spans="1:26" s="351" customFormat="1" ht="20.100000000000001" customHeight="1">
      <c r="A69" s="350"/>
      <c r="B69" s="428"/>
      <c r="C69" s="428"/>
      <c r="D69" s="428"/>
      <c r="E69" s="350"/>
      <c r="F69" s="462"/>
      <c r="G69" s="350"/>
      <c r="H69" s="463"/>
      <c r="I69" s="350"/>
      <c r="J69" s="463"/>
      <c r="K69" s="350"/>
      <c r="L69" s="463"/>
      <c r="M69" s="350"/>
      <c r="N69" s="463"/>
      <c r="O69" s="350"/>
      <c r="P69" s="463"/>
      <c r="Q69" s="350"/>
      <c r="R69" s="463"/>
      <c r="S69" s="350"/>
      <c r="T69" s="463"/>
      <c r="U69" s="350"/>
      <c r="V69" s="463"/>
      <c r="W69" s="350"/>
      <c r="X69" s="463"/>
      <c r="Y69" s="350"/>
      <c r="Z69" s="463"/>
    </row>
    <row r="70" spans="1:26" s="351" customFormat="1" ht="20.100000000000001" customHeight="1">
      <c r="A70" s="350"/>
      <c r="B70" s="428"/>
      <c r="C70" s="428"/>
      <c r="D70" s="428"/>
      <c r="E70" s="350"/>
      <c r="F70" s="462"/>
      <c r="G70" s="350"/>
      <c r="H70" s="463"/>
      <c r="I70" s="350"/>
      <c r="J70" s="463"/>
      <c r="K70" s="350"/>
      <c r="L70" s="463"/>
      <c r="M70" s="350"/>
      <c r="N70" s="463"/>
      <c r="O70" s="350"/>
      <c r="P70" s="463"/>
      <c r="Q70" s="350"/>
      <c r="R70" s="463"/>
      <c r="S70" s="350"/>
      <c r="T70" s="463"/>
      <c r="U70" s="350"/>
      <c r="V70" s="463"/>
      <c r="W70" s="350"/>
      <c r="X70" s="463"/>
      <c r="Y70" s="350"/>
      <c r="Z70" s="463"/>
    </row>
    <row r="71" spans="1:26" s="351" customFormat="1" ht="20.100000000000001" customHeight="1">
      <c r="A71" s="350"/>
      <c r="B71" s="428"/>
      <c r="C71" s="428"/>
      <c r="D71" s="428"/>
      <c r="E71" s="350"/>
      <c r="F71" s="462"/>
      <c r="G71" s="350"/>
      <c r="H71" s="463"/>
      <c r="I71" s="350"/>
      <c r="J71" s="463"/>
      <c r="K71" s="350"/>
      <c r="L71" s="463"/>
      <c r="M71" s="350"/>
      <c r="N71" s="463"/>
      <c r="O71" s="350"/>
      <c r="P71" s="463"/>
      <c r="Q71" s="350"/>
      <c r="R71" s="463"/>
      <c r="S71" s="350"/>
      <c r="T71" s="463"/>
      <c r="U71" s="350"/>
      <c r="V71" s="463"/>
      <c r="W71" s="350"/>
      <c r="X71" s="463"/>
      <c r="Y71" s="350"/>
      <c r="Z71" s="463"/>
    </row>
    <row r="72" spans="1:26" s="351" customFormat="1" ht="20.100000000000001" customHeight="1">
      <c r="A72" s="350"/>
      <c r="B72" s="428"/>
      <c r="C72" s="428"/>
      <c r="D72" s="428"/>
      <c r="E72" s="350"/>
      <c r="F72" s="462"/>
      <c r="G72" s="350"/>
      <c r="H72" s="463"/>
      <c r="I72" s="350"/>
      <c r="J72" s="463"/>
      <c r="K72" s="350"/>
      <c r="L72" s="463"/>
      <c r="M72" s="350"/>
      <c r="N72" s="463"/>
      <c r="O72" s="350"/>
      <c r="P72" s="463"/>
      <c r="Q72" s="350"/>
      <c r="R72" s="463"/>
      <c r="S72" s="350"/>
      <c r="T72" s="463"/>
      <c r="U72" s="350"/>
      <c r="V72" s="463"/>
      <c r="W72" s="350"/>
      <c r="X72" s="463"/>
      <c r="Y72" s="350"/>
      <c r="Z72" s="463"/>
    </row>
    <row r="73" spans="1:26" s="351" customFormat="1" ht="20.100000000000001" customHeight="1">
      <c r="A73" s="350"/>
      <c r="B73" s="428"/>
      <c r="C73" s="428"/>
      <c r="D73" s="428"/>
      <c r="E73" s="350"/>
      <c r="F73" s="462"/>
      <c r="G73" s="350"/>
      <c r="H73" s="463"/>
      <c r="I73" s="350"/>
      <c r="J73" s="463"/>
      <c r="K73" s="350"/>
      <c r="L73" s="463"/>
      <c r="M73" s="350"/>
      <c r="N73" s="463"/>
      <c r="O73" s="350"/>
      <c r="P73" s="463"/>
      <c r="Q73" s="350"/>
      <c r="R73" s="463"/>
      <c r="S73" s="350"/>
      <c r="T73" s="463"/>
      <c r="U73" s="350"/>
      <c r="V73" s="463"/>
      <c r="W73" s="350"/>
      <c r="X73" s="463"/>
      <c r="Y73" s="350"/>
      <c r="Z73" s="463"/>
    </row>
    <row r="74" spans="1:26" s="351" customFormat="1" ht="20.100000000000001" customHeight="1">
      <c r="A74" s="350"/>
      <c r="B74" s="428"/>
      <c r="C74" s="428"/>
      <c r="D74" s="428"/>
      <c r="E74" s="350"/>
      <c r="F74" s="462"/>
      <c r="G74" s="350"/>
      <c r="H74" s="463"/>
      <c r="I74" s="350"/>
      <c r="J74" s="463"/>
      <c r="K74" s="350"/>
      <c r="L74" s="463"/>
      <c r="M74" s="350"/>
      <c r="N74" s="463"/>
      <c r="O74" s="350"/>
      <c r="P74" s="463"/>
      <c r="Q74" s="350"/>
      <c r="R74" s="463"/>
      <c r="S74" s="350"/>
      <c r="T74" s="463"/>
      <c r="U74" s="350"/>
      <c r="V74" s="463"/>
      <c r="W74" s="350"/>
      <c r="X74" s="463"/>
      <c r="Y74" s="350"/>
      <c r="Z74" s="463"/>
    </row>
    <row r="75" spans="1:26" s="351" customFormat="1" ht="20.100000000000001" customHeight="1">
      <c r="A75" s="350"/>
      <c r="B75" s="428"/>
      <c r="C75" s="428"/>
      <c r="D75" s="428"/>
      <c r="E75" s="350"/>
      <c r="F75" s="462"/>
      <c r="G75" s="350"/>
      <c r="H75" s="463"/>
      <c r="I75" s="350"/>
      <c r="J75" s="463"/>
      <c r="K75" s="350"/>
      <c r="L75" s="463"/>
      <c r="M75" s="350"/>
      <c r="N75" s="463"/>
      <c r="O75" s="350"/>
      <c r="P75" s="463"/>
      <c r="Q75" s="350"/>
      <c r="R75" s="463"/>
      <c r="S75" s="350"/>
      <c r="T75" s="463"/>
      <c r="U75" s="350"/>
      <c r="V75" s="463"/>
      <c r="W75" s="350"/>
      <c r="X75" s="463"/>
      <c r="Y75" s="350"/>
      <c r="Z75" s="463"/>
    </row>
    <row r="76" spans="1:26" s="351" customFormat="1" ht="20.100000000000001" customHeight="1">
      <c r="A76" s="350"/>
      <c r="B76" s="428"/>
      <c r="C76" s="428"/>
      <c r="D76" s="428"/>
      <c r="E76" s="350"/>
      <c r="F76" s="462"/>
      <c r="G76" s="350"/>
      <c r="H76" s="463"/>
      <c r="I76" s="350"/>
      <c r="J76" s="463"/>
      <c r="K76" s="350"/>
      <c r="L76" s="463"/>
      <c r="M76" s="350"/>
      <c r="N76" s="463"/>
      <c r="O76" s="350"/>
      <c r="P76" s="463"/>
      <c r="Q76" s="350"/>
      <c r="R76" s="463"/>
      <c r="S76" s="350"/>
      <c r="T76" s="463"/>
      <c r="U76" s="350"/>
      <c r="V76" s="463"/>
      <c r="W76" s="350"/>
      <c r="X76" s="463"/>
      <c r="Y76" s="350"/>
      <c r="Z76" s="463"/>
    </row>
    <row r="77" spans="1:26" s="351" customFormat="1" ht="20.100000000000001" customHeight="1">
      <c r="A77" s="350"/>
      <c r="B77" s="428"/>
      <c r="C77" s="428"/>
      <c r="D77" s="428"/>
      <c r="E77" s="350"/>
      <c r="F77" s="462"/>
      <c r="G77" s="350"/>
      <c r="H77" s="463"/>
      <c r="I77" s="350"/>
      <c r="J77" s="463"/>
      <c r="K77" s="350"/>
      <c r="L77" s="463"/>
      <c r="M77" s="350"/>
      <c r="N77" s="463"/>
      <c r="O77" s="350"/>
      <c r="P77" s="463"/>
      <c r="Q77" s="350"/>
      <c r="R77" s="463"/>
      <c r="S77" s="350"/>
      <c r="T77" s="463"/>
      <c r="U77" s="350"/>
      <c r="V77" s="463"/>
      <c r="W77" s="350"/>
      <c r="X77" s="463"/>
      <c r="Y77" s="350"/>
      <c r="Z77" s="463"/>
    </row>
    <row r="78" spans="1:26" s="351" customFormat="1" ht="20.100000000000001" customHeight="1">
      <c r="A78" s="350"/>
      <c r="B78" s="428"/>
      <c r="C78" s="428"/>
      <c r="D78" s="428"/>
      <c r="E78" s="350"/>
      <c r="F78" s="462"/>
      <c r="G78" s="350"/>
      <c r="H78" s="463"/>
      <c r="I78" s="350"/>
      <c r="J78" s="463"/>
      <c r="K78" s="350"/>
      <c r="L78" s="463"/>
      <c r="M78" s="350"/>
      <c r="N78" s="463"/>
      <c r="O78" s="350"/>
      <c r="P78" s="463"/>
      <c r="Q78" s="350"/>
      <c r="R78" s="463"/>
      <c r="S78" s="350"/>
      <c r="T78" s="463"/>
      <c r="U78" s="350"/>
      <c r="V78" s="463"/>
      <c r="W78" s="350"/>
      <c r="X78" s="463"/>
      <c r="Y78" s="350"/>
      <c r="Z78" s="463"/>
    </row>
    <row r="79" spans="1:26" s="351" customFormat="1" ht="20.100000000000001" customHeight="1">
      <c r="A79" s="350"/>
      <c r="B79" s="428"/>
      <c r="C79" s="428"/>
      <c r="D79" s="428"/>
      <c r="E79" s="350"/>
      <c r="F79" s="462"/>
      <c r="G79" s="350"/>
      <c r="H79" s="463"/>
      <c r="I79" s="350"/>
      <c r="J79" s="463"/>
      <c r="K79" s="350"/>
      <c r="L79" s="463"/>
      <c r="M79" s="350"/>
      <c r="N79" s="463"/>
      <c r="O79" s="350"/>
      <c r="P79" s="463"/>
      <c r="Q79" s="350"/>
      <c r="R79" s="463"/>
      <c r="S79" s="350"/>
      <c r="T79" s="463"/>
      <c r="U79" s="350"/>
      <c r="V79" s="463"/>
      <c r="W79" s="350"/>
      <c r="X79" s="463"/>
      <c r="Y79" s="350"/>
      <c r="Z79" s="463"/>
    </row>
    <row r="80" spans="1:26" s="351" customFormat="1" ht="20.100000000000001" customHeight="1">
      <c r="A80" s="350"/>
      <c r="B80" s="428"/>
      <c r="C80" s="428"/>
      <c r="D80" s="428"/>
      <c r="E80" s="350"/>
      <c r="F80" s="462"/>
      <c r="G80" s="350"/>
      <c r="H80" s="463"/>
      <c r="I80" s="350"/>
      <c r="J80" s="463"/>
      <c r="K80" s="350"/>
      <c r="L80" s="463"/>
      <c r="M80" s="350"/>
      <c r="N80" s="463"/>
      <c r="O80" s="350"/>
      <c r="P80" s="463"/>
      <c r="Q80" s="350"/>
      <c r="R80" s="463"/>
      <c r="S80" s="350"/>
      <c r="T80" s="463"/>
      <c r="U80" s="350"/>
      <c r="V80" s="463"/>
      <c r="W80" s="350"/>
      <c r="X80" s="463"/>
      <c r="Y80" s="350"/>
      <c r="Z80" s="463"/>
    </row>
    <row r="81" spans="1:26" s="351" customFormat="1" ht="20.100000000000001" customHeight="1">
      <c r="A81" s="350"/>
      <c r="B81" s="428"/>
      <c r="C81" s="428"/>
      <c r="D81" s="428"/>
      <c r="E81" s="350"/>
      <c r="F81" s="462"/>
      <c r="G81" s="350"/>
      <c r="H81" s="463"/>
      <c r="I81" s="350"/>
      <c r="J81" s="463"/>
      <c r="K81" s="350"/>
      <c r="L81" s="463"/>
      <c r="M81" s="350"/>
      <c r="N81" s="463"/>
      <c r="O81" s="350"/>
      <c r="P81" s="463"/>
      <c r="Q81" s="350"/>
      <c r="R81" s="463"/>
      <c r="S81" s="350"/>
      <c r="T81" s="463"/>
      <c r="U81" s="350"/>
      <c r="V81" s="463"/>
      <c r="W81" s="350"/>
      <c r="X81" s="463"/>
      <c r="Y81" s="350"/>
      <c r="Z81" s="463"/>
    </row>
    <row r="82" spans="1:26" s="351" customFormat="1" ht="20.100000000000001" customHeight="1">
      <c r="A82" s="350"/>
      <c r="B82" s="428"/>
      <c r="C82" s="428"/>
      <c r="D82" s="428"/>
      <c r="E82" s="350"/>
      <c r="F82" s="462"/>
      <c r="G82" s="350"/>
      <c r="H82" s="463"/>
      <c r="I82" s="350"/>
      <c r="J82" s="463"/>
      <c r="K82" s="350"/>
      <c r="L82" s="463"/>
      <c r="M82" s="350"/>
      <c r="N82" s="463"/>
      <c r="O82" s="350"/>
      <c r="P82" s="463"/>
      <c r="Q82" s="350"/>
      <c r="R82" s="463"/>
      <c r="S82" s="350"/>
      <c r="T82" s="463"/>
      <c r="U82" s="350"/>
      <c r="V82" s="463"/>
      <c r="W82" s="350"/>
      <c r="X82" s="463"/>
      <c r="Y82" s="350"/>
      <c r="Z82" s="463"/>
    </row>
    <row r="83" spans="1:26" s="351" customFormat="1" ht="20.100000000000001" customHeight="1">
      <c r="A83" s="350"/>
      <c r="B83" s="428"/>
      <c r="C83" s="428"/>
      <c r="D83" s="428"/>
      <c r="E83" s="350"/>
      <c r="F83" s="462"/>
      <c r="G83" s="350"/>
      <c r="H83" s="463"/>
      <c r="I83" s="350"/>
      <c r="J83" s="463"/>
      <c r="K83" s="350"/>
      <c r="L83" s="463"/>
      <c r="M83" s="350"/>
      <c r="N83" s="463"/>
      <c r="O83" s="350"/>
      <c r="P83" s="463"/>
      <c r="Q83" s="350"/>
      <c r="R83" s="463"/>
      <c r="S83" s="350"/>
      <c r="T83" s="463"/>
      <c r="U83" s="350"/>
      <c r="V83" s="463"/>
      <c r="W83" s="350"/>
      <c r="X83" s="463"/>
      <c r="Y83" s="350"/>
      <c r="Z83" s="463"/>
    </row>
    <row r="84" spans="1:26" s="351" customFormat="1" ht="20.100000000000001" customHeight="1">
      <c r="A84" s="350"/>
      <c r="B84" s="428"/>
      <c r="C84" s="428"/>
      <c r="D84" s="428"/>
      <c r="E84" s="350"/>
      <c r="F84" s="462"/>
      <c r="G84" s="350"/>
      <c r="H84" s="463"/>
      <c r="I84" s="350"/>
      <c r="J84" s="463"/>
      <c r="K84" s="350"/>
      <c r="L84" s="463"/>
      <c r="M84" s="350"/>
      <c r="N84" s="463"/>
      <c r="O84" s="350"/>
      <c r="P84" s="463"/>
      <c r="Q84" s="350"/>
      <c r="R84" s="463"/>
      <c r="S84" s="350"/>
      <c r="T84" s="463"/>
      <c r="U84" s="350"/>
      <c r="V84" s="463"/>
      <c r="W84" s="350"/>
      <c r="X84" s="463"/>
      <c r="Y84" s="350"/>
      <c r="Z84" s="463"/>
    </row>
    <row r="85" spans="1:26" s="351" customFormat="1" ht="20.100000000000001" customHeight="1">
      <c r="A85" s="350"/>
      <c r="B85" s="428"/>
      <c r="C85" s="428"/>
      <c r="D85" s="428"/>
      <c r="E85" s="350"/>
      <c r="F85" s="462"/>
      <c r="G85" s="350"/>
      <c r="H85" s="463"/>
      <c r="I85" s="350"/>
      <c r="J85" s="463"/>
      <c r="K85" s="350"/>
      <c r="L85" s="463"/>
      <c r="M85" s="350"/>
      <c r="N85" s="463"/>
      <c r="O85" s="350"/>
      <c r="P85" s="463"/>
      <c r="Q85" s="350"/>
      <c r="R85" s="463"/>
      <c r="S85" s="350"/>
      <c r="T85" s="463"/>
      <c r="U85" s="350"/>
      <c r="V85" s="463"/>
      <c r="W85" s="350"/>
      <c r="X85" s="463"/>
      <c r="Y85" s="350"/>
      <c r="Z85" s="463"/>
    </row>
    <row r="86" spans="1:26" s="351" customFormat="1" ht="20.100000000000001" customHeight="1">
      <c r="A86" s="350"/>
      <c r="B86" s="428"/>
      <c r="C86" s="428"/>
      <c r="D86" s="428"/>
      <c r="E86" s="350"/>
      <c r="F86" s="462"/>
      <c r="G86" s="350"/>
      <c r="H86" s="463"/>
      <c r="I86" s="350"/>
      <c r="J86" s="463"/>
      <c r="K86" s="350"/>
      <c r="L86" s="463"/>
      <c r="M86" s="350"/>
      <c r="N86" s="463"/>
      <c r="O86" s="350"/>
      <c r="P86" s="463"/>
      <c r="Q86" s="350"/>
      <c r="R86" s="463"/>
      <c r="S86" s="350"/>
      <c r="T86" s="463"/>
      <c r="U86" s="350"/>
      <c r="V86" s="463"/>
      <c r="W86" s="350"/>
      <c r="X86" s="463"/>
      <c r="Y86" s="350"/>
      <c r="Z86" s="463"/>
    </row>
    <row r="87" spans="1:26" s="351" customFormat="1" ht="20.100000000000001" customHeight="1">
      <c r="A87" s="350"/>
      <c r="B87" s="428"/>
      <c r="C87" s="428"/>
      <c r="D87" s="428"/>
      <c r="E87" s="350"/>
      <c r="F87" s="462"/>
      <c r="G87" s="350"/>
      <c r="H87" s="463"/>
      <c r="I87" s="350"/>
      <c r="J87" s="463"/>
      <c r="K87" s="350"/>
      <c r="L87" s="463"/>
      <c r="M87" s="350"/>
      <c r="N87" s="463"/>
      <c r="O87" s="350"/>
      <c r="P87" s="463"/>
      <c r="Q87" s="350"/>
      <c r="R87" s="463"/>
      <c r="S87" s="350"/>
      <c r="T87" s="463"/>
      <c r="U87" s="350"/>
      <c r="V87" s="463"/>
      <c r="W87" s="350"/>
      <c r="X87" s="463"/>
      <c r="Y87" s="350"/>
      <c r="Z87" s="463"/>
    </row>
    <row r="88" spans="1:26" s="351" customFormat="1" ht="20.100000000000001" customHeight="1">
      <c r="A88" s="350"/>
      <c r="B88" s="428"/>
      <c r="C88" s="428"/>
      <c r="D88" s="428"/>
      <c r="E88" s="350"/>
      <c r="F88" s="462"/>
      <c r="G88" s="350"/>
      <c r="H88" s="463"/>
      <c r="I88" s="350"/>
      <c r="J88" s="463"/>
      <c r="K88" s="350"/>
      <c r="L88" s="463"/>
      <c r="M88" s="350"/>
      <c r="N88" s="463"/>
      <c r="O88" s="350"/>
      <c r="P88" s="463"/>
      <c r="Q88" s="350"/>
      <c r="R88" s="463"/>
      <c r="S88" s="350"/>
      <c r="T88" s="463"/>
      <c r="U88" s="350"/>
      <c r="V88" s="463"/>
      <c r="W88" s="350"/>
      <c r="X88" s="463"/>
      <c r="Y88" s="350"/>
      <c r="Z88" s="463"/>
    </row>
    <row r="89" spans="1:26" s="351" customFormat="1" ht="20.100000000000001" customHeight="1">
      <c r="A89" s="350"/>
      <c r="B89" s="428"/>
      <c r="C89" s="428"/>
      <c r="D89" s="428"/>
      <c r="E89" s="350"/>
      <c r="F89" s="462"/>
      <c r="G89" s="350"/>
      <c r="H89" s="463"/>
      <c r="I89" s="350"/>
      <c r="J89" s="463"/>
      <c r="K89" s="350"/>
      <c r="L89" s="463"/>
      <c r="M89" s="350"/>
      <c r="N89" s="463"/>
      <c r="O89" s="350"/>
      <c r="P89" s="463"/>
      <c r="Q89" s="350"/>
      <c r="R89" s="463"/>
      <c r="S89" s="350"/>
      <c r="T89" s="463"/>
      <c r="U89" s="350"/>
      <c r="V89" s="463"/>
      <c r="W89" s="350"/>
      <c r="X89" s="463"/>
      <c r="Y89" s="350"/>
      <c r="Z89" s="463"/>
    </row>
    <row r="90" spans="1:26" s="351" customFormat="1" ht="20.100000000000001" customHeight="1">
      <c r="A90" s="350"/>
      <c r="B90" s="428"/>
      <c r="C90" s="428"/>
      <c r="D90" s="428"/>
      <c r="E90" s="350"/>
      <c r="F90" s="462"/>
      <c r="G90" s="350"/>
      <c r="H90" s="463"/>
      <c r="I90" s="350"/>
      <c r="J90" s="463"/>
      <c r="K90" s="350"/>
      <c r="L90" s="463"/>
      <c r="M90" s="350"/>
      <c r="N90" s="463"/>
      <c r="O90" s="350"/>
      <c r="P90" s="463"/>
      <c r="Q90" s="350"/>
      <c r="R90" s="463"/>
      <c r="S90" s="350"/>
      <c r="T90" s="463"/>
      <c r="U90" s="350"/>
      <c r="V90" s="463"/>
      <c r="W90" s="350"/>
      <c r="X90" s="463"/>
      <c r="Y90" s="350"/>
      <c r="Z90" s="463"/>
    </row>
    <row r="91" spans="1:26" s="351" customFormat="1" ht="20.100000000000001" customHeight="1">
      <c r="A91" s="350"/>
      <c r="B91" s="428"/>
      <c r="C91" s="428"/>
      <c r="D91" s="428"/>
      <c r="E91" s="350"/>
      <c r="F91" s="462"/>
      <c r="G91" s="350"/>
      <c r="H91" s="463"/>
      <c r="I91" s="350"/>
      <c r="J91" s="463"/>
      <c r="K91" s="350"/>
      <c r="L91" s="463"/>
      <c r="M91" s="350"/>
      <c r="N91" s="463"/>
      <c r="O91" s="350"/>
      <c r="P91" s="463"/>
      <c r="Q91" s="350"/>
      <c r="R91" s="463"/>
      <c r="S91" s="350"/>
      <c r="T91" s="463"/>
      <c r="U91" s="350"/>
      <c r="V91" s="463"/>
      <c r="W91" s="350"/>
      <c r="X91" s="463"/>
      <c r="Y91" s="350"/>
      <c r="Z91" s="463"/>
    </row>
    <row r="92" spans="1:26" s="351" customFormat="1" ht="20.100000000000001" customHeight="1">
      <c r="A92" s="350"/>
      <c r="B92" s="428"/>
      <c r="C92" s="428"/>
      <c r="D92" s="428"/>
      <c r="E92" s="350"/>
      <c r="F92" s="462"/>
      <c r="G92" s="350"/>
      <c r="H92" s="463"/>
      <c r="I92" s="350"/>
      <c r="J92" s="463"/>
      <c r="K92" s="350"/>
      <c r="L92" s="463"/>
      <c r="M92" s="350"/>
      <c r="N92" s="463"/>
      <c r="O92" s="350"/>
      <c r="P92" s="463"/>
      <c r="Q92" s="350"/>
      <c r="R92" s="463"/>
      <c r="S92" s="350"/>
      <c r="T92" s="463"/>
      <c r="U92" s="350"/>
      <c r="V92" s="463"/>
      <c r="W92" s="350"/>
      <c r="X92" s="463"/>
      <c r="Y92" s="350"/>
      <c r="Z92" s="463"/>
    </row>
    <row r="93" spans="1:26" s="351" customFormat="1" ht="20.100000000000001" customHeight="1">
      <c r="A93" s="350"/>
      <c r="B93" s="428"/>
      <c r="C93" s="428"/>
      <c r="D93" s="428"/>
      <c r="E93" s="350"/>
      <c r="F93" s="462"/>
      <c r="G93" s="350"/>
      <c r="H93" s="463"/>
      <c r="I93" s="350"/>
      <c r="J93" s="463"/>
      <c r="K93" s="350"/>
      <c r="L93" s="463"/>
      <c r="M93" s="350"/>
      <c r="N93" s="463"/>
      <c r="O93" s="350"/>
      <c r="P93" s="463"/>
      <c r="Q93" s="350"/>
      <c r="R93" s="463"/>
      <c r="S93" s="350"/>
      <c r="T93" s="463"/>
      <c r="U93" s="350"/>
      <c r="V93" s="463"/>
      <c r="W93" s="350"/>
      <c r="X93" s="463"/>
      <c r="Y93" s="350"/>
      <c r="Z93" s="463"/>
    </row>
    <row r="94" spans="1:26" s="351" customFormat="1" ht="20.100000000000001" customHeight="1">
      <c r="A94" s="350"/>
      <c r="B94" s="428"/>
      <c r="C94" s="428"/>
      <c r="D94" s="428"/>
      <c r="E94" s="350"/>
      <c r="F94" s="462"/>
      <c r="G94" s="350"/>
      <c r="H94" s="463"/>
      <c r="I94" s="350"/>
      <c r="J94" s="463"/>
      <c r="K94" s="350"/>
      <c r="L94" s="463"/>
      <c r="M94" s="350"/>
      <c r="N94" s="463"/>
      <c r="O94" s="350"/>
      <c r="P94" s="463"/>
      <c r="Q94" s="350"/>
      <c r="R94" s="463"/>
      <c r="S94" s="350"/>
      <c r="T94" s="463"/>
      <c r="U94" s="350"/>
      <c r="V94" s="463"/>
      <c r="W94" s="350"/>
      <c r="X94" s="463"/>
      <c r="Y94" s="350"/>
      <c r="Z94" s="463"/>
    </row>
    <row r="95" spans="1:26" s="351" customFormat="1" ht="20.100000000000001" customHeight="1">
      <c r="A95" s="350"/>
      <c r="B95" s="428"/>
      <c r="C95" s="428"/>
      <c r="D95" s="428"/>
      <c r="E95" s="350"/>
      <c r="F95" s="462"/>
      <c r="G95" s="350"/>
      <c r="H95" s="463"/>
      <c r="I95" s="350"/>
      <c r="J95" s="463"/>
      <c r="K95" s="350"/>
      <c r="L95" s="463"/>
      <c r="M95" s="350"/>
      <c r="N95" s="463"/>
      <c r="O95" s="350"/>
      <c r="P95" s="463"/>
      <c r="Q95" s="350"/>
      <c r="R95" s="463"/>
      <c r="S95" s="350"/>
      <c r="T95" s="463"/>
      <c r="U95" s="350"/>
      <c r="V95" s="463"/>
      <c r="W95" s="350"/>
      <c r="X95" s="463"/>
      <c r="Y95" s="350"/>
      <c r="Z95" s="463"/>
    </row>
    <row r="96" spans="1:26" s="351" customFormat="1" ht="20.100000000000001" customHeight="1">
      <c r="A96" s="350"/>
      <c r="B96" s="428"/>
      <c r="C96" s="428"/>
      <c r="D96" s="428"/>
      <c r="E96" s="350"/>
      <c r="F96" s="462"/>
      <c r="G96" s="350"/>
      <c r="H96" s="463"/>
      <c r="I96" s="350"/>
      <c r="J96" s="463"/>
      <c r="K96" s="350"/>
      <c r="L96" s="463"/>
      <c r="M96" s="350"/>
      <c r="N96" s="463"/>
      <c r="O96" s="350"/>
      <c r="P96" s="463"/>
      <c r="Q96" s="350"/>
      <c r="R96" s="463"/>
      <c r="S96" s="350"/>
      <c r="T96" s="463"/>
      <c r="U96" s="350"/>
      <c r="V96" s="463"/>
      <c r="W96" s="350"/>
      <c r="X96" s="463"/>
      <c r="Y96" s="350"/>
      <c r="Z96" s="463"/>
    </row>
    <row r="97" spans="1:26" s="351" customFormat="1" ht="20.100000000000001" customHeight="1">
      <c r="A97" s="350"/>
      <c r="B97" s="428"/>
      <c r="C97" s="428"/>
      <c r="D97" s="428"/>
      <c r="E97" s="350"/>
      <c r="F97" s="462"/>
      <c r="G97" s="350"/>
      <c r="H97" s="463"/>
      <c r="I97" s="350"/>
      <c r="J97" s="463"/>
      <c r="K97" s="350"/>
      <c r="L97" s="463"/>
      <c r="M97" s="350"/>
      <c r="N97" s="463"/>
      <c r="O97" s="350"/>
      <c r="P97" s="463"/>
      <c r="Q97" s="350"/>
      <c r="R97" s="463"/>
      <c r="S97" s="350"/>
      <c r="T97" s="463"/>
      <c r="U97" s="350"/>
      <c r="V97" s="463"/>
      <c r="W97" s="350"/>
      <c r="X97" s="463"/>
      <c r="Y97" s="350"/>
      <c r="Z97" s="463"/>
    </row>
    <row r="98" spans="1:26" s="351" customFormat="1" ht="20.100000000000001" customHeight="1">
      <c r="A98" s="350"/>
      <c r="B98" s="428"/>
      <c r="C98" s="428"/>
      <c r="D98" s="428"/>
      <c r="E98" s="350"/>
      <c r="F98" s="462"/>
      <c r="G98" s="350"/>
      <c r="H98" s="463"/>
      <c r="I98" s="350"/>
      <c r="J98" s="463"/>
      <c r="K98" s="350"/>
      <c r="L98" s="463"/>
      <c r="M98" s="350"/>
      <c r="N98" s="463"/>
      <c r="O98" s="350"/>
      <c r="P98" s="463"/>
      <c r="Q98" s="350"/>
      <c r="R98" s="463"/>
      <c r="S98" s="350"/>
      <c r="T98" s="463"/>
      <c r="U98" s="350"/>
      <c r="V98" s="463"/>
      <c r="W98" s="350"/>
      <c r="X98" s="463"/>
      <c r="Y98" s="350"/>
      <c r="Z98" s="463"/>
    </row>
    <row r="99" spans="1:26" s="351" customFormat="1" ht="20.100000000000001" customHeight="1">
      <c r="A99" s="350"/>
      <c r="B99" s="428"/>
      <c r="C99" s="428"/>
      <c r="D99" s="428"/>
      <c r="E99" s="350"/>
      <c r="F99" s="462"/>
      <c r="G99" s="350"/>
      <c r="H99" s="463"/>
      <c r="I99" s="350"/>
      <c r="J99" s="463"/>
      <c r="K99" s="350"/>
      <c r="L99" s="463"/>
      <c r="M99" s="350"/>
      <c r="N99" s="463"/>
      <c r="O99" s="350"/>
      <c r="P99" s="463"/>
      <c r="Q99" s="350"/>
      <c r="R99" s="463"/>
      <c r="S99" s="350"/>
      <c r="T99" s="463"/>
      <c r="U99" s="350"/>
      <c r="V99" s="463"/>
      <c r="W99" s="350"/>
      <c r="X99" s="463"/>
      <c r="Y99" s="350"/>
      <c r="Z99" s="463"/>
    </row>
    <row r="100" spans="1:26" s="351" customFormat="1" ht="20.100000000000001" customHeight="1">
      <c r="A100" s="350"/>
      <c r="B100" s="428"/>
      <c r="C100" s="428"/>
      <c r="D100" s="428"/>
      <c r="E100" s="350"/>
      <c r="F100" s="462"/>
      <c r="G100" s="350"/>
      <c r="H100" s="463"/>
      <c r="I100" s="350"/>
      <c r="J100" s="463"/>
      <c r="K100" s="350"/>
      <c r="L100" s="463"/>
      <c r="M100" s="350"/>
      <c r="N100" s="463"/>
      <c r="O100" s="350"/>
      <c r="P100" s="463"/>
      <c r="Q100" s="350"/>
      <c r="R100" s="463"/>
      <c r="S100" s="350"/>
      <c r="T100" s="463"/>
      <c r="U100" s="350"/>
      <c r="V100" s="463"/>
      <c r="W100" s="350"/>
      <c r="X100" s="463"/>
      <c r="Y100" s="350"/>
      <c r="Z100" s="463"/>
    </row>
    <row r="101" spans="1:26" s="351" customFormat="1" ht="20.100000000000001" customHeight="1">
      <c r="A101" s="350"/>
      <c r="B101" s="428"/>
      <c r="C101" s="428"/>
      <c r="D101" s="428"/>
      <c r="E101" s="350"/>
      <c r="F101" s="462"/>
      <c r="G101" s="350"/>
      <c r="H101" s="463"/>
      <c r="I101" s="350"/>
      <c r="J101" s="463"/>
      <c r="K101" s="350"/>
      <c r="L101" s="463"/>
      <c r="M101" s="350"/>
      <c r="N101" s="463"/>
      <c r="O101" s="350"/>
      <c r="P101" s="463"/>
      <c r="Q101" s="350"/>
      <c r="R101" s="463"/>
      <c r="S101" s="350"/>
      <c r="T101" s="463"/>
      <c r="U101" s="350"/>
      <c r="V101" s="463"/>
      <c r="W101" s="350"/>
      <c r="X101" s="463"/>
      <c r="Y101" s="350"/>
      <c r="Z101" s="463"/>
    </row>
    <row r="102" spans="1:26" s="351" customFormat="1" ht="20.100000000000001" customHeight="1">
      <c r="A102" s="350"/>
      <c r="B102" s="428"/>
      <c r="C102" s="428"/>
      <c r="D102" s="428"/>
      <c r="E102" s="350"/>
      <c r="F102" s="462"/>
      <c r="G102" s="350"/>
      <c r="H102" s="463"/>
      <c r="I102" s="350"/>
      <c r="J102" s="463"/>
      <c r="K102" s="350"/>
      <c r="L102" s="463"/>
      <c r="M102" s="350"/>
      <c r="N102" s="463"/>
      <c r="O102" s="350"/>
      <c r="P102" s="463"/>
      <c r="Q102" s="350"/>
      <c r="R102" s="463"/>
      <c r="S102" s="350"/>
      <c r="T102" s="463"/>
      <c r="U102" s="350"/>
      <c r="V102" s="463"/>
      <c r="W102" s="350"/>
      <c r="X102" s="463"/>
      <c r="Y102" s="350"/>
      <c r="Z102" s="463"/>
    </row>
    <row r="103" spans="1:26" s="351" customFormat="1" ht="20.100000000000001" customHeight="1">
      <c r="A103" s="350"/>
      <c r="B103" s="428"/>
      <c r="C103" s="428"/>
      <c r="D103" s="428"/>
      <c r="E103" s="350"/>
      <c r="F103" s="462"/>
      <c r="G103" s="350"/>
      <c r="H103" s="463"/>
      <c r="I103" s="350"/>
      <c r="J103" s="463"/>
      <c r="K103" s="350"/>
      <c r="L103" s="463"/>
      <c r="M103" s="350"/>
      <c r="N103" s="463"/>
      <c r="O103" s="350"/>
      <c r="P103" s="463"/>
      <c r="Q103" s="350"/>
      <c r="R103" s="463"/>
      <c r="S103" s="350"/>
      <c r="T103" s="463"/>
      <c r="U103" s="350"/>
      <c r="V103" s="463"/>
      <c r="W103" s="350"/>
      <c r="X103" s="463"/>
      <c r="Y103" s="350"/>
      <c r="Z103" s="463"/>
    </row>
    <row r="104" spans="1:26" s="351" customFormat="1" ht="20.100000000000001" customHeight="1">
      <c r="A104" s="350"/>
      <c r="B104" s="428"/>
      <c r="C104" s="428"/>
      <c r="D104" s="428"/>
      <c r="E104" s="350"/>
      <c r="F104" s="462"/>
      <c r="G104" s="350"/>
      <c r="H104" s="463"/>
      <c r="I104" s="350"/>
      <c r="J104" s="463"/>
      <c r="K104" s="350"/>
      <c r="L104" s="463"/>
      <c r="M104" s="350"/>
      <c r="N104" s="463"/>
      <c r="O104" s="350"/>
      <c r="P104" s="463"/>
      <c r="Q104" s="350"/>
      <c r="R104" s="463"/>
      <c r="S104" s="350"/>
      <c r="T104" s="463"/>
      <c r="U104" s="350"/>
      <c r="V104" s="463"/>
      <c r="W104" s="350"/>
      <c r="X104" s="463"/>
      <c r="Y104" s="350"/>
      <c r="Z104" s="463"/>
    </row>
    <row r="105" spans="1:26" s="351" customFormat="1" ht="20.100000000000001" customHeight="1">
      <c r="A105" s="350"/>
      <c r="B105" s="428"/>
      <c r="C105" s="428"/>
      <c r="D105" s="428"/>
      <c r="E105" s="350"/>
      <c r="F105" s="462"/>
      <c r="G105" s="350"/>
      <c r="H105" s="463"/>
      <c r="I105" s="350"/>
      <c r="J105" s="463"/>
      <c r="K105" s="350"/>
      <c r="L105" s="463"/>
      <c r="M105" s="350"/>
      <c r="N105" s="463"/>
      <c r="O105" s="350"/>
      <c r="P105" s="463"/>
      <c r="Q105" s="350"/>
      <c r="R105" s="463"/>
      <c r="S105" s="350"/>
      <c r="T105" s="463"/>
      <c r="U105" s="350"/>
      <c r="V105" s="463"/>
      <c r="W105" s="350"/>
      <c r="X105" s="463"/>
      <c r="Y105" s="350"/>
      <c r="Z105" s="463"/>
    </row>
    <row r="106" spans="1:26" s="351" customFormat="1" ht="20.100000000000001" customHeight="1">
      <c r="A106" s="350"/>
      <c r="B106" s="428"/>
      <c r="C106" s="428"/>
      <c r="D106" s="428"/>
      <c r="E106" s="350"/>
      <c r="F106" s="462"/>
      <c r="G106" s="350"/>
      <c r="H106" s="463"/>
      <c r="I106" s="350"/>
      <c r="J106" s="463"/>
      <c r="K106" s="350"/>
      <c r="L106" s="463"/>
      <c r="M106" s="350"/>
      <c r="N106" s="463"/>
      <c r="O106" s="350"/>
      <c r="P106" s="463"/>
      <c r="Q106" s="350"/>
      <c r="R106" s="463"/>
      <c r="S106" s="350"/>
      <c r="T106" s="463"/>
      <c r="U106" s="350"/>
      <c r="V106" s="463"/>
      <c r="W106" s="350"/>
      <c r="X106" s="463"/>
      <c r="Y106" s="350"/>
      <c r="Z106" s="463"/>
    </row>
    <row r="107" spans="1:26" s="351" customFormat="1" ht="20.100000000000001" customHeight="1">
      <c r="A107" s="350"/>
      <c r="B107" s="428"/>
      <c r="C107" s="428"/>
      <c r="D107" s="428"/>
      <c r="E107" s="350"/>
      <c r="F107" s="462"/>
      <c r="G107" s="350"/>
      <c r="H107" s="463"/>
      <c r="I107" s="350"/>
      <c r="J107" s="463"/>
      <c r="K107" s="350"/>
      <c r="L107" s="463"/>
      <c r="M107" s="350"/>
      <c r="N107" s="463"/>
      <c r="O107" s="350"/>
      <c r="P107" s="463"/>
      <c r="Q107" s="350"/>
      <c r="R107" s="463"/>
      <c r="S107" s="350"/>
      <c r="T107" s="463"/>
      <c r="U107" s="350"/>
      <c r="V107" s="463"/>
      <c r="W107" s="350"/>
      <c r="X107" s="463"/>
      <c r="Y107" s="350"/>
      <c r="Z107" s="463"/>
    </row>
    <row r="108" spans="1:26" s="351" customFormat="1" ht="20.100000000000001" customHeight="1">
      <c r="A108" s="350"/>
      <c r="B108" s="428"/>
      <c r="C108" s="428"/>
      <c r="D108" s="428"/>
      <c r="E108" s="350"/>
      <c r="F108" s="462"/>
      <c r="G108" s="350"/>
      <c r="H108" s="463"/>
      <c r="I108" s="350"/>
      <c r="J108" s="463"/>
      <c r="K108" s="350"/>
      <c r="L108" s="463"/>
      <c r="M108" s="350"/>
      <c r="N108" s="463"/>
      <c r="O108" s="350"/>
      <c r="P108" s="463"/>
      <c r="Q108" s="350"/>
      <c r="R108" s="463"/>
      <c r="S108" s="350"/>
      <c r="T108" s="463"/>
      <c r="U108" s="350"/>
      <c r="V108" s="463"/>
      <c r="W108" s="350"/>
      <c r="X108" s="463"/>
      <c r="Y108" s="350"/>
      <c r="Z108" s="463"/>
    </row>
    <row r="109" spans="1:26" s="351" customFormat="1" ht="20.100000000000001" customHeight="1">
      <c r="A109" s="350"/>
      <c r="B109" s="428"/>
      <c r="C109" s="428"/>
      <c r="D109" s="428"/>
      <c r="E109" s="350"/>
      <c r="F109" s="462"/>
      <c r="G109" s="350"/>
      <c r="H109" s="463"/>
      <c r="I109" s="350"/>
      <c r="J109" s="463"/>
      <c r="K109" s="350"/>
      <c r="L109" s="463"/>
      <c r="M109" s="350"/>
      <c r="N109" s="463"/>
      <c r="O109" s="350"/>
      <c r="P109" s="463"/>
      <c r="Q109" s="350"/>
      <c r="R109" s="463"/>
      <c r="S109" s="350"/>
      <c r="T109" s="463"/>
      <c r="U109" s="350"/>
      <c r="V109" s="463"/>
      <c r="W109" s="350"/>
      <c r="X109" s="463"/>
      <c r="Y109" s="350"/>
      <c r="Z109" s="463"/>
    </row>
    <row r="110" spans="1:26" s="351" customFormat="1" ht="20.100000000000001" customHeight="1">
      <c r="A110" s="350"/>
      <c r="B110" s="428"/>
      <c r="C110" s="428"/>
      <c r="D110" s="428"/>
      <c r="E110" s="350"/>
      <c r="F110" s="462"/>
      <c r="G110" s="350"/>
      <c r="H110" s="463"/>
      <c r="I110" s="350"/>
      <c r="J110" s="463"/>
      <c r="K110" s="350"/>
      <c r="L110" s="463"/>
      <c r="M110" s="350"/>
      <c r="N110" s="463"/>
      <c r="O110" s="350"/>
      <c r="P110" s="463"/>
      <c r="Q110" s="350"/>
      <c r="R110" s="463"/>
      <c r="S110" s="350"/>
      <c r="T110" s="463"/>
      <c r="U110" s="350"/>
      <c r="V110" s="463"/>
      <c r="W110" s="350"/>
      <c r="X110" s="463"/>
      <c r="Y110" s="350"/>
      <c r="Z110" s="463"/>
    </row>
    <row r="111" spans="1:26" s="351" customFormat="1" ht="20.100000000000001" customHeight="1">
      <c r="A111" s="350"/>
      <c r="B111" s="428"/>
      <c r="C111" s="428"/>
      <c r="D111" s="428"/>
      <c r="E111" s="350"/>
      <c r="F111" s="462"/>
      <c r="G111" s="350"/>
      <c r="H111" s="463"/>
      <c r="I111" s="350"/>
      <c r="J111" s="463"/>
      <c r="K111" s="350"/>
      <c r="L111" s="463"/>
      <c r="M111" s="350"/>
      <c r="N111" s="463"/>
      <c r="O111" s="350"/>
      <c r="P111" s="463"/>
      <c r="Q111" s="350"/>
      <c r="R111" s="463"/>
      <c r="S111" s="350"/>
      <c r="T111" s="463"/>
      <c r="U111" s="350"/>
      <c r="V111" s="463"/>
      <c r="W111" s="350"/>
      <c r="X111" s="463"/>
      <c r="Y111" s="350"/>
      <c r="Z111" s="463"/>
    </row>
    <row r="112" spans="1:26" s="351" customFormat="1" ht="20.100000000000001" customHeight="1">
      <c r="A112" s="350"/>
      <c r="B112" s="428"/>
      <c r="C112" s="428"/>
      <c r="D112" s="428"/>
      <c r="E112" s="350"/>
      <c r="F112" s="462"/>
      <c r="G112" s="350"/>
      <c r="H112" s="463"/>
      <c r="I112" s="350"/>
      <c r="J112" s="463"/>
      <c r="K112" s="350"/>
      <c r="L112" s="463"/>
      <c r="M112" s="350"/>
      <c r="N112" s="463"/>
      <c r="O112" s="350"/>
      <c r="P112" s="463"/>
      <c r="Q112" s="350"/>
      <c r="R112" s="463"/>
      <c r="S112" s="350"/>
      <c r="T112" s="463"/>
      <c r="U112" s="350"/>
      <c r="V112" s="463"/>
      <c r="W112" s="350"/>
      <c r="X112" s="463"/>
      <c r="Y112" s="350"/>
      <c r="Z112" s="463"/>
    </row>
    <row r="113" spans="1:26" s="351" customFormat="1" ht="20.100000000000001" customHeight="1">
      <c r="A113" s="350"/>
      <c r="B113" s="428"/>
      <c r="C113" s="428"/>
      <c r="D113" s="428"/>
      <c r="E113" s="350"/>
      <c r="F113" s="462"/>
      <c r="G113" s="350"/>
      <c r="H113" s="463"/>
      <c r="I113" s="350"/>
      <c r="J113" s="463"/>
      <c r="K113" s="350"/>
      <c r="L113" s="463"/>
      <c r="M113" s="350"/>
      <c r="N113" s="463"/>
      <c r="O113" s="350"/>
      <c r="P113" s="463"/>
      <c r="Q113" s="350"/>
      <c r="R113" s="463"/>
      <c r="S113" s="350"/>
      <c r="T113" s="463"/>
      <c r="U113" s="350"/>
      <c r="V113" s="463"/>
      <c r="W113" s="350"/>
      <c r="X113" s="463"/>
      <c r="Y113" s="350"/>
      <c r="Z113" s="463"/>
    </row>
    <row r="114" spans="1:26" s="351" customFormat="1" ht="20.100000000000001" customHeight="1">
      <c r="A114" s="350"/>
      <c r="B114" s="428"/>
      <c r="C114" s="428"/>
      <c r="D114" s="428"/>
      <c r="E114" s="350"/>
      <c r="F114" s="462"/>
      <c r="G114" s="350"/>
      <c r="H114" s="463"/>
      <c r="I114" s="350"/>
      <c r="J114" s="463"/>
      <c r="K114" s="350"/>
      <c r="L114" s="463"/>
      <c r="M114" s="350"/>
      <c r="N114" s="463"/>
      <c r="O114" s="350"/>
      <c r="P114" s="463"/>
      <c r="Q114" s="350"/>
      <c r="R114" s="463"/>
      <c r="S114" s="350"/>
      <c r="T114" s="463"/>
      <c r="U114" s="350"/>
      <c r="V114" s="463"/>
      <c r="W114" s="350"/>
      <c r="X114" s="463"/>
      <c r="Y114" s="350"/>
      <c r="Z114" s="463"/>
    </row>
    <row r="115" spans="1:26" s="351" customFormat="1" ht="20.100000000000001" customHeight="1">
      <c r="A115" s="350"/>
      <c r="B115" s="428"/>
      <c r="C115" s="428"/>
      <c r="D115" s="428"/>
      <c r="E115" s="350"/>
      <c r="F115" s="462"/>
      <c r="G115" s="350"/>
      <c r="H115" s="463"/>
      <c r="I115" s="350"/>
      <c r="J115" s="463"/>
      <c r="K115" s="350"/>
      <c r="L115" s="463"/>
      <c r="M115" s="350"/>
      <c r="N115" s="463"/>
      <c r="O115" s="350"/>
      <c r="P115" s="463"/>
      <c r="Q115" s="350"/>
      <c r="R115" s="463"/>
      <c r="S115" s="350"/>
      <c r="T115" s="463"/>
      <c r="U115" s="350"/>
      <c r="V115" s="463"/>
      <c r="W115" s="350"/>
      <c r="X115" s="463"/>
      <c r="Y115" s="350"/>
      <c r="Z115" s="463"/>
    </row>
    <row r="116" spans="1:26" s="351" customFormat="1" ht="20.100000000000001" customHeight="1">
      <c r="A116" s="350"/>
      <c r="B116" s="428"/>
      <c r="C116" s="428"/>
      <c r="D116" s="428"/>
      <c r="E116" s="350"/>
      <c r="F116" s="462"/>
      <c r="G116" s="350"/>
      <c r="H116" s="463"/>
      <c r="I116" s="350"/>
      <c r="J116" s="463"/>
      <c r="K116" s="350"/>
      <c r="L116" s="463"/>
      <c r="M116" s="350"/>
      <c r="N116" s="463"/>
      <c r="O116" s="350"/>
      <c r="P116" s="463"/>
      <c r="Q116" s="350"/>
      <c r="R116" s="463"/>
      <c r="S116" s="350"/>
      <c r="T116" s="463"/>
      <c r="U116" s="350"/>
      <c r="V116" s="463"/>
      <c r="W116" s="350"/>
      <c r="X116" s="463"/>
      <c r="Y116" s="350"/>
      <c r="Z116" s="463"/>
    </row>
    <row r="117" spans="1:26" s="351" customFormat="1" ht="20.100000000000001" customHeight="1">
      <c r="A117" s="350"/>
      <c r="B117" s="428"/>
      <c r="C117" s="428"/>
      <c r="D117" s="428"/>
      <c r="E117" s="350"/>
      <c r="F117" s="462"/>
      <c r="G117" s="350"/>
      <c r="H117" s="463"/>
      <c r="I117" s="350"/>
      <c r="J117" s="463"/>
      <c r="K117" s="350"/>
      <c r="L117" s="463"/>
      <c r="M117" s="350"/>
      <c r="N117" s="463"/>
      <c r="O117" s="350"/>
      <c r="P117" s="463"/>
      <c r="Q117" s="350"/>
      <c r="R117" s="463"/>
      <c r="S117" s="350"/>
      <c r="T117" s="463"/>
      <c r="U117" s="350"/>
      <c r="V117" s="463"/>
      <c r="W117" s="350"/>
      <c r="X117" s="463"/>
      <c r="Y117" s="350"/>
      <c r="Z117" s="463"/>
    </row>
    <row r="118" spans="1:26" s="351" customFormat="1" ht="20.100000000000001" customHeight="1">
      <c r="A118" s="350"/>
      <c r="B118" s="428"/>
      <c r="C118" s="428"/>
      <c r="D118" s="428"/>
      <c r="E118" s="350"/>
      <c r="F118" s="462"/>
      <c r="G118" s="350"/>
      <c r="H118" s="463"/>
      <c r="I118" s="350"/>
      <c r="J118" s="463"/>
      <c r="K118" s="350"/>
      <c r="L118" s="463"/>
      <c r="M118" s="350"/>
      <c r="N118" s="463"/>
      <c r="O118" s="350"/>
      <c r="P118" s="463"/>
      <c r="Q118" s="350"/>
      <c r="R118" s="463"/>
      <c r="S118" s="350"/>
      <c r="T118" s="463"/>
      <c r="U118" s="350"/>
      <c r="V118" s="463"/>
      <c r="W118" s="350"/>
      <c r="X118" s="463"/>
      <c r="Y118" s="350"/>
      <c r="Z118" s="463"/>
    </row>
    <row r="119" spans="1:26" s="351" customFormat="1" ht="20.100000000000001" customHeight="1">
      <c r="A119" s="350"/>
      <c r="B119" s="428"/>
      <c r="C119" s="428"/>
      <c r="D119" s="428"/>
      <c r="E119" s="350"/>
      <c r="F119" s="462"/>
      <c r="G119" s="350"/>
      <c r="H119" s="463"/>
      <c r="I119" s="350"/>
      <c r="J119" s="463"/>
      <c r="K119" s="350"/>
      <c r="L119" s="463"/>
      <c r="M119" s="350"/>
      <c r="N119" s="463"/>
      <c r="O119" s="350"/>
      <c r="P119" s="463"/>
      <c r="Q119" s="350"/>
      <c r="R119" s="463"/>
      <c r="S119" s="350"/>
      <c r="T119" s="463"/>
      <c r="U119" s="350"/>
      <c r="V119" s="463"/>
      <c r="W119" s="350"/>
      <c r="X119" s="463"/>
      <c r="Y119" s="350"/>
      <c r="Z119" s="463"/>
    </row>
    <row r="120" spans="1:26" s="351" customFormat="1" ht="20.100000000000001" customHeight="1">
      <c r="A120" s="350"/>
      <c r="B120" s="428"/>
      <c r="C120" s="428"/>
      <c r="D120" s="428"/>
      <c r="E120" s="350"/>
      <c r="F120" s="462"/>
      <c r="G120" s="350"/>
      <c r="H120" s="463"/>
      <c r="I120" s="350"/>
      <c r="J120" s="463"/>
      <c r="K120" s="350"/>
      <c r="L120" s="463"/>
      <c r="M120" s="350"/>
      <c r="N120" s="463"/>
      <c r="O120" s="350"/>
      <c r="P120" s="463"/>
      <c r="Q120" s="350"/>
      <c r="R120" s="463"/>
      <c r="S120" s="350"/>
      <c r="T120" s="463"/>
      <c r="U120" s="350"/>
      <c r="V120" s="463"/>
      <c r="W120" s="350"/>
      <c r="X120" s="463"/>
      <c r="Y120" s="350"/>
      <c r="Z120" s="463"/>
    </row>
    <row r="121" spans="1:26" s="351" customFormat="1" ht="20.100000000000001" customHeight="1">
      <c r="A121" s="350"/>
      <c r="B121" s="428"/>
      <c r="C121" s="428"/>
      <c r="D121" s="428"/>
      <c r="E121" s="350"/>
      <c r="F121" s="462"/>
      <c r="G121" s="350"/>
      <c r="H121" s="463"/>
      <c r="I121" s="350"/>
      <c r="J121" s="463"/>
      <c r="K121" s="350"/>
      <c r="L121" s="463"/>
      <c r="M121" s="350"/>
      <c r="N121" s="463"/>
      <c r="O121" s="350"/>
      <c r="P121" s="463"/>
      <c r="Q121" s="350"/>
      <c r="R121" s="463"/>
      <c r="S121" s="350"/>
      <c r="T121" s="463"/>
      <c r="U121" s="350"/>
      <c r="V121" s="463"/>
      <c r="W121" s="350"/>
      <c r="X121" s="463"/>
      <c r="Y121" s="350"/>
      <c r="Z121" s="463"/>
    </row>
    <row r="122" spans="1:26" s="351" customFormat="1" ht="20.100000000000001" customHeight="1">
      <c r="A122" s="350"/>
      <c r="B122" s="428"/>
      <c r="C122" s="428"/>
      <c r="D122" s="428"/>
      <c r="E122" s="350"/>
      <c r="F122" s="462"/>
      <c r="G122" s="350"/>
      <c r="H122" s="463"/>
      <c r="I122" s="350"/>
      <c r="J122" s="463"/>
      <c r="K122" s="350"/>
      <c r="L122" s="463"/>
      <c r="M122" s="350"/>
      <c r="N122" s="463"/>
      <c r="O122" s="350"/>
      <c r="P122" s="463"/>
      <c r="Q122" s="350"/>
      <c r="R122" s="463"/>
      <c r="S122" s="350"/>
      <c r="T122" s="463"/>
      <c r="U122" s="350"/>
      <c r="V122" s="463"/>
      <c r="W122" s="350"/>
      <c r="X122" s="463"/>
      <c r="Y122" s="350"/>
      <c r="Z122" s="463"/>
    </row>
    <row r="123" spans="1:26" s="351" customFormat="1" ht="20.100000000000001" customHeight="1">
      <c r="A123" s="350"/>
      <c r="B123" s="428"/>
      <c r="C123" s="428"/>
      <c r="D123" s="428"/>
      <c r="E123" s="350"/>
      <c r="F123" s="462"/>
      <c r="G123" s="350"/>
      <c r="H123" s="463"/>
      <c r="I123" s="350"/>
      <c r="J123" s="463"/>
      <c r="K123" s="350"/>
      <c r="L123" s="463"/>
      <c r="M123" s="350"/>
      <c r="N123" s="463"/>
      <c r="O123" s="350"/>
      <c r="P123" s="463"/>
      <c r="Q123" s="350"/>
      <c r="R123" s="463"/>
      <c r="S123" s="350"/>
      <c r="T123" s="463"/>
      <c r="U123" s="350"/>
      <c r="V123" s="463"/>
      <c r="W123" s="350"/>
      <c r="X123" s="463"/>
      <c r="Y123" s="350"/>
      <c r="Z123" s="463"/>
    </row>
    <row r="124" spans="1:26" s="351" customFormat="1" ht="20.100000000000001" customHeight="1">
      <c r="A124" s="350"/>
      <c r="B124" s="428"/>
      <c r="C124" s="428"/>
      <c r="D124" s="428"/>
      <c r="E124" s="350"/>
      <c r="F124" s="462"/>
      <c r="G124" s="350"/>
      <c r="H124" s="463"/>
      <c r="I124" s="350"/>
      <c r="J124" s="463"/>
      <c r="K124" s="350"/>
      <c r="L124" s="463"/>
      <c r="M124" s="350"/>
      <c r="N124" s="463"/>
      <c r="O124" s="350"/>
      <c r="P124" s="463"/>
      <c r="Q124" s="350"/>
      <c r="R124" s="463"/>
      <c r="S124" s="350"/>
      <c r="T124" s="463"/>
      <c r="U124" s="350"/>
      <c r="V124" s="463"/>
      <c r="W124" s="350"/>
      <c r="X124" s="463"/>
      <c r="Y124" s="350"/>
      <c r="Z124" s="463"/>
    </row>
    <row r="125" spans="1:26" s="351" customFormat="1" ht="20.100000000000001" customHeight="1">
      <c r="A125" s="350"/>
      <c r="B125" s="428"/>
      <c r="C125" s="428"/>
      <c r="D125" s="428"/>
      <c r="E125" s="350"/>
      <c r="F125" s="462"/>
      <c r="G125" s="350"/>
      <c r="H125" s="463"/>
      <c r="I125" s="350"/>
      <c r="J125" s="463"/>
      <c r="K125" s="350"/>
      <c r="L125" s="463"/>
      <c r="M125" s="350"/>
      <c r="N125" s="463"/>
      <c r="O125" s="350"/>
      <c r="P125" s="463"/>
      <c r="Q125" s="350"/>
      <c r="R125" s="463"/>
      <c r="S125" s="350"/>
      <c r="T125" s="463"/>
      <c r="U125" s="350"/>
      <c r="V125" s="463"/>
      <c r="W125" s="350"/>
      <c r="X125" s="463"/>
      <c r="Y125" s="350"/>
      <c r="Z125" s="463"/>
    </row>
    <row r="126" spans="1:26" s="351" customFormat="1" ht="20.100000000000001" customHeight="1">
      <c r="A126" s="350"/>
      <c r="B126" s="428"/>
      <c r="C126" s="428"/>
      <c r="D126" s="428"/>
      <c r="E126" s="350"/>
      <c r="F126" s="462"/>
      <c r="G126" s="350"/>
      <c r="H126" s="463"/>
      <c r="I126" s="350"/>
      <c r="J126" s="463"/>
      <c r="K126" s="350"/>
      <c r="L126" s="463"/>
      <c r="M126" s="350"/>
      <c r="N126" s="463"/>
      <c r="O126" s="350"/>
      <c r="P126" s="463"/>
      <c r="Q126" s="350"/>
      <c r="R126" s="463"/>
      <c r="S126" s="350"/>
      <c r="T126" s="463"/>
      <c r="U126" s="350"/>
      <c r="V126" s="463"/>
      <c r="W126" s="350"/>
      <c r="X126" s="463"/>
      <c r="Y126" s="350"/>
      <c r="Z126" s="463"/>
    </row>
    <row r="127" spans="1:26" s="351" customFormat="1" ht="20.100000000000001" customHeight="1">
      <c r="A127" s="350"/>
      <c r="B127" s="428"/>
      <c r="C127" s="428"/>
      <c r="D127" s="428"/>
      <c r="E127" s="350"/>
      <c r="F127" s="462"/>
      <c r="G127" s="350"/>
      <c r="H127" s="463"/>
      <c r="I127" s="350"/>
      <c r="J127" s="463"/>
      <c r="K127" s="350"/>
      <c r="L127" s="463"/>
      <c r="M127" s="350"/>
      <c r="N127" s="463"/>
      <c r="O127" s="350"/>
      <c r="P127" s="463"/>
      <c r="Q127" s="350"/>
      <c r="R127" s="463"/>
      <c r="S127" s="350"/>
      <c r="T127" s="463"/>
      <c r="U127" s="350"/>
      <c r="V127" s="463"/>
      <c r="W127" s="350"/>
      <c r="X127" s="463"/>
      <c r="Y127" s="350"/>
      <c r="Z127" s="463"/>
    </row>
    <row r="128" spans="1:26" s="351" customFormat="1" ht="20.100000000000001" customHeight="1">
      <c r="A128" s="350"/>
      <c r="B128" s="428"/>
      <c r="C128" s="428"/>
      <c r="D128" s="428"/>
      <c r="E128" s="350"/>
      <c r="F128" s="462"/>
      <c r="G128" s="350"/>
      <c r="H128" s="463"/>
      <c r="I128" s="350"/>
      <c r="J128" s="463"/>
      <c r="K128" s="350"/>
      <c r="L128" s="463"/>
      <c r="M128" s="350"/>
      <c r="N128" s="463"/>
      <c r="O128" s="350"/>
      <c r="P128" s="463"/>
      <c r="Q128" s="350"/>
      <c r="R128" s="463"/>
      <c r="S128" s="350"/>
      <c r="T128" s="463"/>
      <c r="U128" s="350"/>
      <c r="V128" s="463"/>
      <c r="W128" s="350"/>
      <c r="X128" s="463"/>
      <c r="Y128" s="350"/>
      <c r="Z128" s="463"/>
    </row>
    <row r="129" spans="1:26" s="351" customFormat="1" ht="20.100000000000001" customHeight="1">
      <c r="A129" s="350"/>
      <c r="B129" s="428"/>
      <c r="C129" s="428"/>
      <c r="D129" s="428"/>
      <c r="E129" s="350"/>
      <c r="F129" s="462"/>
      <c r="G129" s="350"/>
      <c r="H129" s="463"/>
      <c r="I129" s="350"/>
      <c r="J129" s="463"/>
      <c r="K129" s="350"/>
      <c r="L129" s="463"/>
      <c r="M129" s="350"/>
      <c r="N129" s="463"/>
      <c r="O129" s="350"/>
      <c r="P129" s="463"/>
      <c r="Q129" s="350"/>
      <c r="R129" s="463"/>
      <c r="S129" s="350"/>
      <c r="T129" s="463"/>
      <c r="U129" s="350"/>
      <c r="V129" s="463"/>
      <c r="W129" s="350"/>
      <c r="X129" s="463"/>
      <c r="Y129" s="350"/>
      <c r="Z129" s="463"/>
    </row>
    <row r="130" spans="1:26" s="351" customFormat="1" ht="20.100000000000001" customHeight="1">
      <c r="A130" s="350"/>
      <c r="B130" s="428"/>
      <c r="C130" s="428"/>
      <c r="D130" s="428"/>
      <c r="E130" s="350"/>
      <c r="F130" s="462"/>
      <c r="G130" s="350"/>
      <c r="H130" s="463"/>
      <c r="I130" s="350"/>
      <c r="J130" s="463"/>
      <c r="K130" s="350"/>
      <c r="L130" s="463"/>
      <c r="M130" s="350"/>
      <c r="N130" s="463"/>
      <c r="O130" s="350"/>
      <c r="P130" s="463"/>
      <c r="Q130" s="350"/>
      <c r="R130" s="463"/>
      <c r="S130" s="350"/>
      <c r="T130" s="463"/>
      <c r="U130" s="350"/>
      <c r="V130" s="463"/>
      <c r="W130" s="350"/>
      <c r="X130" s="463"/>
      <c r="Y130" s="350"/>
      <c r="Z130" s="463"/>
    </row>
    <row r="131" spans="1:26" s="351" customFormat="1" ht="20.100000000000001" customHeight="1">
      <c r="A131" s="350"/>
      <c r="B131" s="428"/>
      <c r="C131" s="428"/>
      <c r="D131" s="428"/>
      <c r="E131" s="350"/>
      <c r="F131" s="462"/>
      <c r="G131" s="350"/>
      <c r="H131" s="463"/>
      <c r="I131" s="350"/>
      <c r="J131" s="463"/>
      <c r="K131" s="350"/>
      <c r="L131" s="463"/>
      <c r="M131" s="350"/>
      <c r="N131" s="463"/>
      <c r="O131" s="350"/>
      <c r="P131" s="463"/>
      <c r="Q131" s="350"/>
      <c r="R131" s="463"/>
      <c r="S131" s="350"/>
      <c r="T131" s="463"/>
      <c r="U131" s="350"/>
      <c r="V131" s="463"/>
      <c r="W131" s="350"/>
      <c r="X131" s="463"/>
      <c r="Y131" s="350"/>
      <c r="Z131" s="463"/>
    </row>
    <row r="132" spans="1:26" s="351" customFormat="1" ht="20.100000000000001" customHeight="1">
      <c r="A132" s="350"/>
      <c r="B132" s="428"/>
      <c r="C132" s="428"/>
      <c r="D132" s="428"/>
      <c r="E132" s="350"/>
      <c r="F132" s="462"/>
      <c r="G132" s="350"/>
      <c r="H132" s="463"/>
      <c r="I132" s="350"/>
      <c r="J132" s="463"/>
      <c r="K132" s="350"/>
      <c r="L132" s="463"/>
      <c r="M132" s="350"/>
      <c r="N132" s="463"/>
      <c r="O132" s="350"/>
      <c r="P132" s="463"/>
      <c r="Q132" s="350"/>
      <c r="R132" s="463"/>
      <c r="S132" s="350"/>
      <c r="T132" s="463"/>
      <c r="U132" s="350"/>
      <c r="V132" s="463"/>
      <c r="W132" s="350"/>
      <c r="X132" s="463"/>
      <c r="Y132" s="350"/>
      <c r="Z132" s="463"/>
    </row>
    <row r="133" spans="1:26" s="351" customFormat="1" ht="20.100000000000001" customHeight="1">
      <c r="A133" s="350"/>
      <c r="B133" s="428"/>
      <c r="C133" s="428"/>
      <c r="D133" s="428"/>
      <c r="E133" s="350"/>
      <c r="F133" s="462"/>
      <c r="G133" s="350"/>
      <c r="H133" s="463"/>
      <c r="I133" s="350"/>
      <c r="J133" s="463"/>
      <c r="K133" s="350"/>
      <c r="L133" s="463"/>
      <c r="M133" s="350"/>
      <c r="N133" s="463"/>
      <c r="O133" s="350"/>
      <c r="P133" s="463"/>
      <c r="Q133" s="350"/>
      <c r="R133" s="463"/>
      <c r="S133" s="350"/>
      <c r="T133" s="463"/>
      <c r="U133" s="350"/>
      <c r="V133" s="463"/>
      <c r="W133" s="350"/>
      <c r="X133" s="463"/>
      <c r="Y133" s="350"/>
      <c r="Z133" s="463"/>
    </row>
  </sheetData>
  <mergeCells count="2">
    <mergeCell ref="B3:D3"/>
    <mergeCell ref="B4:D4"/>
  </mergeCells>
  <phoneticPr fontId="3"/>
  <pageMargins left="0.39370078740157483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defaultGridColor="0" colorId="23" zoomScale="85" zoomScaleNormal="85" workbookViewId="0">
      <selection activeCell="E18" sqref="E18"/>
    </sheetView>
  </sheetViews>
  <sheetFormatPr defaultRowHeight="20.100000000000001" customHeight="1"/>
  <cols>
    <col min="1" max="1" width="0.875" style="55" customWidth="1"/>
    <col min="2" max="2" width="3.5" style="55" customWidth="1"/>
    <col min="3" max="3" width="3.25" style="55" customWidth="1"/>
    <col min="4" max="4" width="21.125" style="55" customWidth="1"/>
    <col min="5" max="5" width="8.625" style="19" customWidth="1"/>
    <col min="6" max="6" width="6.25" style="55" customWidth="1"/>
    <col min="7" max="7" width="8.625" style="19" customWidth="1"/>
    <col min="8" max="8" width="6.25" style="55" customWidth="1"/>
    <col min="9" max="9" width="8.625" style="19" customWidth="1"/>
    <col min="10" max="10" width="6.25" style="55" customWidth="1"/>
    <col min="11" max="11" width="8.625" style="19" customWidth="1"/>
    <col min="12" max="12" width="6.25" style="55" customWidth="1"/>
    <col min="13" max="13" width="8.625" style="19" customWidth="1"/>
    <col min="14" max="14" width="6.25" style="55" customWidth="1"/>
    <col min="15" max="15" width="8.625" style="19" customWidth="1"/>
    <col min="16" max="16" width="6.25" style="55" customWidth="1"/>
    <col min="17" max="17" width="8.625" style="19" customWidth="1"/>
    <col min="18" max="18" width="6.25" style="55" customWidth="1"/>
    <col min="19" max="19" width="8.625" style="19" customWidth="1"/>
    <col min="20" max="20" width="6.25" style="55" customWidth="1"/>
    <col min="21" max="21" width="8.625" style="19" customWidth="1"/>
    <col min="22" max="22" width="6.25" style="55" customWidth="1"/>
    <col min="23" max="23" width="8.625" style="19" customWidth="1"/>
    <col min="24" max="24" width="6.25" style="55" customWidth="1"/>
    <col min="25" max="25" width="8.625" style="19" customWidth="1"/>
    <col min="26" max="26" width="6.25" style="55" customWidth="1"/>
    <col min="27" max="16384" width="9" style="68"/>
  </cols>
  <sheetData>
    <row r="1" spans="1:26" ht="39.950000000000003" customHeight="1">
      <c r="B1" s="194" t="s">
        <v>190</v>
      </c>
      <c r="C1" s="56"/>
      <c r="D1" s="56"/>
      <c r="E1" s="471" t="s">
        <v>471</v>
      </c>
      <c r="F1" s="246"/>
      <c r="G1" s="477"/>
      <c r="H1" s="246"/>
      <c r="I1" s="477"/>
      <c r="J1" s="198"/>
      <c r="K1" s="276"/>
      <c r="L1" s="277"/>
      <c r="M1" s="198"/>
      <c r="N1" s="246"/>
      <c r="O1" s="198"/>
      <c r="P1" s="198"/>
      <c r="Q1" s="198"/>
      <c r="R1" s="246"/>
      <c r="S1" s="198"/>
      <c r="T1" s="198"/>
      <c r="U1" s="198"/>
      <c r="V1" s="198"/>
      <c r="W1" s="198"/>
      <c r="X1" s="198"/>
      <c r="Y1" s="198"/>
      <c r="Z1" s="198"/>
    </row>
    <row r="2" spans="1:26" s="187" customFormat="1" ht="24.95" customHeight="1">
      <c r="A2" s="19"/>
      <c r="B2" s="516" t="s">
        <v>149</v>
      </c>
      <c r="C2" s="517"/>
      <c r="D2" s="518"/>
      <c r="E2" s="530" t="str">
        <f>既存の利益計画!E3</f>
        <v>第　　期</v>
      </c>
      <c r="F2" s="531"/>
      <c r="G2" s="530" t="str">
        <f>既存の利益計画!G3</f>
        <v>第　　期</v>
      </c>
      <c r="H2" s="531"/>
      <c r="I2" s="530" t="str">
        <f>既存の利益計画!I3</f>
        <v>第　　期</v>
      </c>
      <c r="J2" s="531"/>
      <c r="K2" s="530" t="str">
        <f>既存の利益計画!K3</f>
        <v>第　　期</v>
      </c>
      <c r="L2" s="531"/>
      <c r="M2" s="530" t="str">
        <f>既存の利益計画!M3</f>
        <v>第　　期</v>
      </c>
      <c r="N2" s="531"/>
      <c r="O2" s="530" t="str">
        <f>既存の利益計画!O3</f>
        <v>第　　期</v>
      </c>
      <c r="P2" s="531"/>
      <c r="Q2" s="530" t="str">
        <f>既存の利益計画!Q3</f>
        <v>第　　期</v>
      </c>
      <c r="R2" s="531"/>
      <c r="S2" s="530" t="str">
        <f>既存の利益計画!S3</f>
        <v>第　　期</v>
      </c>
      <c r="T2" s="531"/>
      <c r="U2" s="530" t="str">
        <f>既存の利益計画!U3</f>
        <v>第　　期</v>
      </c>
      <c r="V2" s="531"/>
      <c r="W2" s="530" t="str">
        <f>既存の利益計画!W3</f>
        <v>第　　期</v>
      </c>
      <c r="X2" s="531"/>
      <c r="Y2" s="530" t="str">
        <f>既存の利益計画!Y3</f>
        <v>第　　期</v>
      </c>
      <c r="Z2" s="531"/>
    </row>
    <row r="3" spans="1:26" s="187" customFormat="1" ht="24.95" customHeight="1">
      <c r="A3" s="19"/>
      <c r="B3" s="525">
        <f>新しい取組の利益計画!B4</f>
        <v>0</v>
      </c>
      <c r="C3" s="526"/>
      <c r="D3" s="527"/>
      <c r="E3" s="528" t="str">
        <f>既存の利益計画!E4</f>
        <v>　年　月期</v>
      </c>
      <c r="F3" s="529"/>
      <c r="G3" s="528" t="str">
        <f>既存の利益計画!G4</f>
        <v>　年　月期</v>
      </c>
      <c r="H3" s="529"/>
      <c r="I3" s="528" t="str">
        <f>既存の利益計画!I4</f>
        <v>　年　月期</v>
      </c>
      <c r="J3" s="529"/>
      <c r="K3" s="528" t="str">
        <f>既存の利益計画!K4</f>
        <v>　年　月期</v>
      </c>
      <c r="L3" s="529"/>
      <c r="M3" s="528" t="str">
        <f>既存の利益計画!M4</f>
        <v>　年　月期</v>
      </c>
      <c r="N3" s="529"/>
      <c r="O3" s="528" t="str">
        <f>既存の利益計画!O4</f>
        <v>　年　月期</v>
      </c>
      <c r="P3" s="529"/>
      <c r="Q3" s="528" t="str">
        <f>既存の利益計画!Q4</f>
        <v>　年　月期</v>
      </c>
      <c r="R3" s="529"/>
      <c r="S3" s="528" t="str">
        <f>既存の利益計画!S4</f>
        <v>　年　月期</v>
      </c>
      <c r="T3" s="529"/>
      <c r="U3" s="528" t="str">
        <f>既存の利益計画!U4</f>
        <v>　年　月期</v>
      </c>
      <c r="V3" s="529"/>
      <c r="W3" s="528" t="str">
        <f>既存の利益計画!W4</f>
        <v>　年　月期</v>
      </c>
      <c r="X3" s="529"/>
      <c r="Y3" s="528" t="str">
        <f>既存の利益計画!Y4</f>
        <v>　年　月期</v>
      </c>
      <c r="Z3" s="529"/>
    </row>
    <row r="4" spans="1:26" s="187" customFormat="1" ht="35.1" customHeight="1">
      <c r="A4" s="19"/>
      <c r="B4" s="207"/>
      <c r="C4" s="206"/>
      <c r="D4" s="267" t="s">
        <v>150</v>
      </c>
      <c r="E4" s="239" t="s">
        <v>140</v>
      </c>
      <c r="F4" s="280" t="s">
        <v>147</v>
      </c>
      <c r="G4" s="239" t="s">
        <v>7</v>
      </c>
      <c r="H4" s="280" t="s">
        <v>147</v>
      </c>
      <c r="I4" s="478" t="s">
        <v>148</v>
      </c>
      <c r="J4" s="281" t="s">
        <v>147</v>
      </c>
      <c r="K4" s="216" t="s">
        <v>407</v>
      </c>
      <c r="L4" s="214" t="s">
        <v>147</v>
      </c>
      <c r="M4" s="216" t="s">
        <v>8</v>
      </c>
      <c r="N4" s="214" t="s">
        <v>147</v>
      </c>
      <c r="O4" s="216" t="s">
        <v>9</v>
      </c>
      <c r="P4" s="214" t="s">
        <v>147</v>
      </c>
      <c r="Q4" s="216" t="s">
        <v>476</v>
      </c>
      <c r="R4" s="214" t="s">
        <v>147</v>
      </c>
      <c r="S4" s="216" t="s">
        <v>477</v>
      </c>
      <c r="T4" s="214" t="s">
        <v>147</v>
      </c>
      <c r="U4" s="216" t="s">
        <v>493</v>
      </c>
      <c r="V4" s="214" t="s">
        <v>147</v>
      </c>
      <c r="W4" s="216" t="s">
        <v>491</v>
      </c>
      <c r="X4" s="214" t="s">
        <v>147</v>
      </c>
      <c r="Y4" s="216" t="s">
        <v>492</v>
      </c>
      <c r="Z4" s="214" t="s">
        <v>147</v>
      </c>
    </row>
    <row r="5" spans="1:26" s="187" customFormat="1" ht="39.950000000000003" customHeight="1">
      <c r="A5" s="19"/>
      <c r="B5" s="200" t="s">
        <v>1</v>
      </c>
      <c r="C5" s="259"/>
      <c r="D5" s="261"/>
      <c r="E5" s="472">
        <f>既存の利益計画!E6</f>
        <v>0</v>
      </c>
      <c r="F5" s="263" t="e">
        <f>既存の利益計画!F6</f>
        <v>#DIV/0!</v>
      </c>
      <c r="G5" s="472">
        <f>既存の利益計画!G6</f>
        <v>0</v>
      </c>
      <c r="H5" s="263" t="e">
        <f>既存の利益計画!H6</f>
        <v>#DIV/0!</v>
      </c>
      <c r="I5" s="472">
        <f>既存の利益計画!I6</f>
        <v>0</v>
      </c>
      <c r="J5" s="269" t="e">
        <f>既存の利益計画!J6</f>
        <v>#DIV/0!</v>
      </c>
      <c r="K5" s="472">
        <f>新しい取組の利益計画!E6+既存の利益計画!K6</f>
        <v>0</v>
      </c>
      <c r="L5" s="262" t="e">
        <f t="shared" ref="L5:L36" si="0">K5/$K$5</f>
        <v>#DIV/0!</v>
      </c>
      <c r="M5" s="398">
        <f>新しい取組の利益計画!G6+既存の利益計画!M6</f>
        <v>0</v>
      </c>
      <c r="N5" s="262" t="e">
        <f>M5/$M$5</f>
        <v>#DIV/0!</v>
      </c>
      <c r="O5" s="398">
        <f>新しい取組の利益計画!I6+既存の利益計画!O6</f>
        <v>0</v>
      </c>
      <c r="P5" s="262" t="e">
        <f>O5/$O$5</f>
        <v>#DIV/0!</v>
      </c>
      <c r="Q5" s="398">
        <f>新しい取組の利益計画!K6+既存の利益計画!Q6</f>
        <v>0</v>
      </c>
      <c r="R5" s="262" t="e">
        <f>Q5/$Q$5</f>
        <v>#DIV/0!</v>
      </c>
      <c r="S5" s="398">
        <f>新しい取組の利益計画!M6+既存の利益計画!S6</f>
        <v>0</v>
      </c>
      <c r="T5" s="262" t="e">
        <f>S5/$S$5</f>
        <v>#DIV/0!</v>
      </c>
      <c r="U5" s="398">
        <f>新しい取組の利益計画!O6+既存の利益計画!U6</f>
        <v>0</v>
      </c>
      <c r="V5" s="262" t="e">
        <f>U5/$U$5</f>
        <v>#DIV/0!</v>
      </c>
      <c r="W5" s="398">
        <f>新しい取組の利益計画!Q6+既存の利益計画!W6</f>
        <v>0</v>
      </c>
      <c r="X5" s="262" t="e">
        <f>W5/$W$5</f>
        <v>#DIV/0!</v>
      </c>
      <c r="Y5" s="398">
        <f>新しい取組の利益計画!S6+既存の利益計画!Y6</f>
        <v>0</v>
      </c>
      <c r="Z5" s="262" t="e">
        <f>Y5/$Y$5</f>
        <v>#DIV/0!</v>
      </c>
    </row>
    <row r="6" spans="1:26" s="187" customFormat="1" ht="33" customHeight="1">
      <c r="A6" s="19"/>
      <c r="B6" s="270"/>
      <c r="C6" s="200" t="s">
        <v>194</v>
      </c>
      <c r="D6" s="261"/>
      <c r="E6" s="473">
        <f>既存の利益計画!E7</f>
        <v>0</v>
      </c>
      <c r="F6" s="263" t="e">
        <f>既存の利益計画!F7</f>
        <v>#DIV/0!</v>
      </c>
      <c r="G6" s="473">
        <f>既存の利益計画!G7</f>
        <v>0</v>
      </c>
      <c r="H6" s="263" t="e">
        <f>既存の利益計画!H7</f>
        <v>#DIV/0!</v>
      </c>
      <c r="I6" s="473">
        <f>既存の利益計画!I7</f>
        <v>0</v>
      </c>
      <c r="J6" s="269" t="e">
        <f>既存の利益計画!J7</f>
        <v>#DIV/0!</v>
      </c>
      <c r="K6" s="473">
        <f>新しい取組の利益計画!E7+既存の利益計画!K7</f>
        <v>0</v>
      </c>
      <c r="L6" s="262" t="e">
        <f t="shared" si="0"/>
        <v>#DIV/0!</v>
      </c>
      <c r="M6" s="397">
        <f>新しい取組の利益計画!G7+既存の利益計画!M7</f>
        <v>0</v>
      </c>
      <c r="N6" s="262" t="e">
        <f t="shared" ref="N6:N36" si="1">M6/$M$5</f>
        <v>#DIV/0!</v>
      </c>
      <c r="O6" s="397">
        <f>新しい取組の利益計画!I7+既存の利益計画!O7</f>
        <v>0</v>
      </c>
      <c r="P6" s="262" t="e">
        <f t="shared" ref="P6:P36" si="2">O6/$O$5</f>
        <v>#DIV/0!</v>
      </c>
      <c r="Q6" s="397">
        <f>新しい取組の利益計画!K7+既存の利益計画!Q7</f>
        <v>0</v>
      </c>
      <c r="R6" s="262" t="e">
        <f t="shared" ref="R6:R36" si="3">Q6/$Q$5</f>
        <v>#DIV/0!</v>
      </c>
      <c r="S6" s="397">
        <f>新しい取組の利益計画!M7+既存の利益計画!S7</f>
        <v>0</v>
      </c>
      <c r="T6" s="262" t="e">
        <f t="shared" ref="T6:T36" si="4">S6/$S$5</f>
        <v>#DIV/0!</v>
      </c>
      <c r="U6" s="397">
        <f>新しい取組の利益計画!O7+既存の利益計画!U7</f>
        <v>0</v>
      </c>
      <c r="V6" s="262" t="e">
        <f t="shared" ref="V6:V36" si="5">U6/$U$5</f>
        <v>#DIV/0!</v>
      </c>
      <c r="W6" s="397">
        <f>新しい取組の利益計画!Q7+既存の利益計画!W7</f>
        <v>0</v>
      </c>
      <c r="X6" s="262" t="e">
        <f t="shared" ref="X6:X36" si="6">W6/$W$5</f>
        <v>#DIV/0!</v>
      </c>
      <c r="Y6" s="397">
        <f>新しい取組の利益計画!S7+既存の利益計画!Y7</f>
        <v>0</v>
      </c>
      <c r="Z6" s="262" t="e">
        <f t="shared" ref="Z6:Z36" si="7">Y6/$Y$5</f>
        <v>#DIV/0!</v>
      </c>
    </row>
    <row r="7" spans="1:26" s="187" customFormat="1" ht="33" customHeight="1">
      <c r="A7" s="19"/>
      <c r="B7" s="271"/>
      <c r="C7" s="272"/>
      <c r="D7" s="243" t="s">
        <v>196</v>
      </c>
      <c r="E7" s="473">
        <f>既存の利益計画!E8</f>
        <v>0</v>
      </c>
      <c r="F7" s="263" t="e">
        <f>既存の利益計画!F8</f>
        <v>#DIV/0!</v>
      </c>
      <c r="G7" s="473">
        <f>既存の利益計画!G8</f>
        <v>0</v>
      </c>
      <c r="H7" s="263" t="e">
        <f>既存の利益計画!H8</f>
        <v>#DIV/0!</v>
      </c>
      <c r="I7" s="473">
        <f>既存の利益計画!I8</f>
        <v>0</v>
      </c>
      <c r="J7" s="269" t="e">
        <f>既存の利益計画!J8</f>
        <v>#DIV/0!</v>
      </c>
      <c r="K7" s="473">
        <f>新しい取組の利益計画!E8+既存の利益計画!K8</f>
        <v>0</v>
      </c>
      <c r="L7" s="262" t="e">
        <f t="shared" si="0"/>
        <v>#DIV/0!</v>
      </c>
      <c r="M7" s="397">
        <f>新しい取組の利益計画!G8+既存の利益計画!M8</f>
        <v>0</v>
      </c>
      <c r="N7" s="262" t="e">
        <f t="shared" si="1"/>
        <v>#DIV/0!</v>
      </c>
      <c r="O7" s="397">
        <f>新しい取組の利益計画!I8+既存の利益計画!O8</f>
        <v>0</v>
      </c>
      <c r="P7" s="262" t="e">
        <f t="shared" si="2"/>
        <v>#DIV/0!</v>
      </c>
      <c r="Q7" s="397">
        <f>新しい取組の利益計画!K8+既存の利益計画!Q8</f>
        <v>0</v>
      </c>
      <c r="R7" s="262" t="e">
        <f t="shared" si="3"/>
        <v>#DIV/0!</v>
      </c>
      <c r="S7" s="397">
        <f>新しい取組の利益計画!M8+既存の利益計画!S8</f>
        <v>0</v>
      </c>
      <c r="T7" s="262" t="e">
        <f t="shared" si="4"/>
        <v>#DIV/0!</v>
      </c>
      <c r="U7" s="397">
        <f>新しい取組の利益計画!O8+既存の利益計画!U8</f>
        <v>0</v>
      </c>
      <c r="V7" s="262" t="e">
        <f t="shared" si="5"/>
        <v>#DIV/0!</v>
      </c>
      <c r="W7" s="397">
        <f>新しい取組の利益計画!Q8+既存の利益計画!W8</f>
        <v>0</v>
      </c>
      <c r="X7" s="262" t="e">
        <f t="shared" si="6"/>
        <v>#DIV/0!</v>
      </c>
      <c r="Y7" s="397">
        <f>新しい取組の利益計画!S8+既存の利益計画!Y8</f>
        <v>0</v>
      </c>
      <c r="Z7" s="262" t="e">
        <f t="shared" si="7"/>
        <v>#DIV/0!</v>
      </c>
    </row>
    <row r="8" spans="1:26" s="187" customFormat="1" ht="33" customHeight="1">
      <c r="A8" s="19"/>
      <c r="B8" s="271"/>
      <c r="C8" s="271"/>
      <c r="D8" s="243" t="s">
        <v>197</v>
      </c>
      <c r="E8" s="473">
        <f>既存の利益計画!E9</f>
        <v>0</v>
      </c>
      <c r="F8" s="263" t="e">
        <f>既存の利益計画!F9</f>
        <v>#DIV/0!</v>
      </c>
      <c r="G8" s="473">
        <f>既存の利益計画!G9</f>
        <v>0</v>
      </c>
      <c r="H8" s="263" t="e">
        <f>既存の利益計画!H9</f>
        <v>#DIV/0!</v>
      </c>
      <c r="I8" s="473">
        <f>既存の利益計画!I9</f>
        <v>0</v>
      </c>
      <c r="J8" s="269" t="e">
        <f>既存の利益計画!J9</f>
        <v>#DIV/0!</v>
      </c>
      <c r="K8" s="473">
        <f>新しい取組の利益計画!E9+既存の利益計画!K9</f>
        <v>0</v>
      </c>
      <c r="L8" s="262" t="e">
        <f t="shared" si="0"/>
        <v>#DIV/0!</v>
      </c>
      <c r="M8" s="397">
        <f>新しい取組の利益計画!G9+既存の利益計画!M9</f>
        <v>0</v>
      </c>
      <c r="N8" s="262" t="e">
        <f t="shared" si="1"/>
        <v>#DIV/0!</v>
      </c>
      <c r="O8" s="397">
        <f>新しい取組の利益計画!I9+既存の利益計画!O9</f>
        <v>0</v>
      </c>
      <c r="P8" s="262" t="e">
        <f t="shared" si="2"/>
        <v>#DIV/0!</v>
      </c>
      <c r="Q8" s="397">
        <f>新しい取組の利益計画!K9+既存の利益計画!Q9</f>
        <v>0</v>
      </c>
      <c r="R8" s="262" t="e">
        <f t="shared" si="3"/>
        <v>#DIV/0!</v>
      </c>
      <c r="S8" s="397">
        <f>新しい取組の利益計画!M9+既存の利益計画!S9</f>
        <v>0</v>
      </c>
      <c r="T8" s="262" t="e">
        <f t="shared" si="4"/>
        <v>#DIV/0!</v>
      </c>
      <c r="U8" s="397">
        <f>新しい取組の利益計画!O9+既存の利益計画!U9</f>
        <v>0</v>
      </c>
      <c r="V8" s="262" t="e">
        <f t="shared" si="5"/>
        <v>#DIV/0!</v>
      </c>
      <c r="W8" s="397">
        <f>新しい取組の利益計画!Q9+既存の利益計画!W9</f>
        <v>0</v>
      </c>
      <c r="X8" s="262" t="e">
        <f t="shared" si="6"/>
        <v>#DIV/0!</v>
      </c>
      <c r="Y8" s="397">
        <f>新しい取組の利益計画!S9+既存の利益計画!Y9</f>
        <v>0</v>
      </c>
      <c r="Z8" s="262" t="e">
        <f t="shared" si="7"/>
        <v>#DIV/0!</v>
      </c>
    </row>
    <row r="9" spans="1:26" s="187" customFormat="1" ht="33" customHeight="1">
      <c r="A9" s="19"/>
      <c r="B9" s="271"/>
      <c r="C9" s="271"/>
      <c r="D9" s="243" t="s">
        <v>198</v>
      </c>
      <c r="E9" s="473">
        <f>既存の利益計画!E10</f>
        <v>0</v>
      </c>
      <c r="F9" s="263" t="e">
        <f>既存の利益計画!F10</f>
        <v>#DIV/0!</v>
      </c>
      <c r="G9" s="473">
        <f>既存の利益計画!G10</f>
        <v>0</v>
      </c>
      <c r="H9" s="263" t="e">
        <f>既存の利益計画!H10</f>
        <v>#DIV/0!</v>
      </c>
      <c r="I9" s="473">
        <f>既存の利益計画!I10</f>
        <v>0</v>
      </c>
      <c r="J9" s="269" t="e">
        <f>既存の利益計画!J10</f>
        <v>#DIV/0!</v>
      </c>
      <c r="K9" s="473">
        <f>新しい取組の利益計画!E10+既存の利益計画!K10</f>
        <v>0</v>
      </c>
      <c r="L9" s="262" t="e">
        <f t="shared" si="0"/>
        <v>#DIV/0!</v>
      </c>
      <c r="M9" s="397">
        <f>新しい取組の利益計画!G10+既存の利益計画!M10</f>
        <v>0</v>
      </c>
      <c r="N9" s="262" t="e">
        <f t="shared" si="1"/>
        <v>#DIV/0!</v>
      </c>
      <c r="O9" s="397">
        <f>新しい取組の利益計画!I10+既存の利益計画!O10</f>
        <v>0</v>
      </c>
      <c r="P9" s="262" t="e">
        <f t="shared" si="2"/>
        <v>#DIV/0!</v>
      </c>
      <c r="Q9" s="397">
        <f>新しい取組の利益計画!K10+既存の利益計画!Q10</f>
        <v>0</v>
      </c>
      <c r="R9" s="262" t="e">
        <f t="shared" si="3"/>
        <v>#DIV/0!</v>
      </c>
      <c r="S9" s="397">
        <f>新しい取組の利益計画!M10+既存の利益計画!S10</f>
        <v>0</v>
      </c>
      <c r="T9" s="262" t="e">
        <f t="shared" si="4"/>
        <v>#DIV/0!</v>
      </c>
      <c r="U9" s="397">
        <f>新しい取組の利益計画!O10+既存の利益計画!U10</f>
        <v>0</v>
      </c>
      <c r="V9" s="262" t="e">
        <f t="shared" si="5"/>
        <v>#DIV/0!</v>
      </c>
      <c r="W9" s="397">
        <f>新しい取組の利益計画!Q10+既存の利益計画!W10</f>
        <v>0</v>
      </c>
      <c r="X9" s="262" t="e">
        <f t="shared" si="6"/>
        <v>#DIV/0!</v>
      </c>
      <c r="Y9" s="397">
        <f>新しい取組の利益計画!S10+既存の利益計画!Y10</f>
        <v>0</v>
      </c>
      <c r="Z9" s="262" t="e">
        <f t="shared" si="7"/>
        <v>#DIV/0!</v>
      </c>
    </row>
    <row r="10" spans="1:26" s="187" customFormat="1" ht="33" customHeight="1">
      <c r="A10" s="19"/>
      <c r="B10" s="271"/>
      <c r="C10" s="271"/>
      <c r="D10" s="243" t="s">
        <v>343</v>
      </c>
      <c r="E10" s="473">
        <f>既存の利益計画!E11</f>
        <v>0</v>
      </c>
      <c r="F10" s="263" t="e">
        <f>既存の利益計画!F11</f>
        <v>#DIV/0!</v>
      </c>
      <c r="G10" s="473">
        <f>既存の利益計画!G11</f>
        <v>0</v>
      </c>
      <c r="H10" s="263" t="e">
        <f>既存の利益計画!H11</f>
        <v>#DIV/0!</v>
      </c>
      <c r="I10" s="473">
        <f>既存の利益計画!I11</f>
        <v>0</v>
      </c>
      <c r="J10" s="269" t="e">
        <f>既存の利益計画!J11</f>
        <v>#DIV/0!</v>
      </c>
      <c r="K10" s="473">
        <f>既存の利益計画!K11</f>
        <v>0</v>
      </c>
      <c r="L10" s="262" t="e">
        <f t="shared" si="0"/>
        <v>#DIV/0!</v>
      </c>
      <c r="M10" s="397">
        <f>既存の利益計画!M11</f>
        <v>0</v>
      </c>
      <c r="N10" s="262" t="e">
        <f t="shared" si="1"/>
        <v>#DIV/0!</v>
      </c>
      <c r="O10" s="397">
        <f>既存の利益計画!O11</f>
        <v>0</v>
      </c>
      <c r="P10" s="262" t="e">
        <f t="shared" si="2"/>
        <v>#DIV/0!</v>
      </c>
      <c r="Q10" s="397">
        <f>既存の利益計画!Q11</f>
        <v>0</v>
      </c>
      <c r="R10" s="262" t="e">
        <f t="shared" si="3"/>
        <v>#DIV/0!</v>
      </c>
      <c r="S10" s="397">
        <f>既存の利益計画!S11</f>
        <v>0</v>
      </c>
      <c r="T10" s="262" t="e">
        <f t="shared" si="4"/>
        <v>#DIV/0!</v>
      </c>
      <c r="U10" s="397">
        <f>既存の利益計画!U11</f>
        <v>0</v>
      </c>
      <c r="V10" s="262" t="e">
        <f t="shared" si="5"/>
        <v>#DIV/0!</v>
      </c>
      <c r="W10" s="397">
        <f>既存の利益計画!W11</f>
        <v>0</v>
      </c>
      <c r="X10" s="262" t="e">
        <f t="shared" si="6"/>
        <v>#DIV/0!</v>
      </c>
      <c r="Y10" s="397">
        <f>既存の利益計画!Y11</f>
        <v>0</v>
      </c>
      <c r="Z10" s="262" t="e">
        <f t="shared" si="7"/>
        <v>#DIV/0!</v>
      </c>
    </row>
    <row r="11" spans="1:26" s="187" customFormat="1" ht="33" customHeight="1">
      <c r="A11" s="19"/>
      <c r="B11" s="271"/>
      <c r="C11" s="271"/>
      <c r="D11" s="243" t="s">
        <v>346</v>
      </c>
      <c r="E11" s="474"/>
      <c r="F11" s="278"/>
      <c r="G11" s="474"/>
      <c r="H11" s="278"/>
      <c r="I11" s="474"/>
      <c r="J11" s="278"/>
      <c r="K11" s="473">
        <f>新しい取組の利益計画!E11</f>
        <v>0</v>
      </c>
      <c r="L11" s="262" t="e">
        <f t="shared" si="0"/>
        <v>#DIV/0!</v>
      </c>
      <c r="M11" s="397">
        <f>新しい取組の利益計画!G11</f>
        <v>0</v>
      </c>
      <c r="N11" s="262" t="e">
        <f t="shared" si="1"/>
        <v>#DIV/0!</v>
      </c>
      <c r="O11" s="397">
        <f>新しい取組の利益計画!I11</f>
        <v>0</v>
      </c>
      <c r="P11" s="262" t="e">
        <f t="shared" si="2"/>
        <v>#DIV/0!</v>
      </c>
      <c r="Q11" s="397">
        <f>新しい取組の利益計画!K11</f>
        <v>0</v>
      </c>
      <c r="R11" s="262" t="e">
        <f t="shared" si="3"/>
        <v>#DIV/0!</v>
      </c>
      <c r="S11" s="397">
        <f>新しい取組の利益計画!M11</f>
        <v>0</v>
      </c>
      <c r="T11" s="262" t="e">
        <f t="shared" si="4"/>
        <v>#DIV/0!</v>
      </c>
      <c r="U11" s="397">
        <f>新しい取組の利益計画!O11</f>
        <v>0</v>
      </c>
      <c r="V11" s="262" t="e">
        <f t="shared" si="5"/>
        <v>#DIV/0!</v>
      </c>
      <c r="W11" s="397">
        <f>新しい取組の利益計画!Q11</f>
        <v>0</v>
      </c>
      <c r="X11" s="262" t="e">
        <f t="shared" si="6"/>
        <v>#DIV/0!</v>
      </c>
      <c r="Y11" s="397">
        <f>新しい取組の利益計画!S11</f>
        <v>0</v>
      </c>
      <c r="Z11" s="262" t="e">
        <f t="shared" si="7"/>
        <v>#DIV/0!</v>
      </c>
    </row>
    <row r="12" spans="1:26" s="187" customFormat="1" ht="33" customHeight="1">
      <c r="A12" s="19"/>
      <c r="B12" s="271"/>
      <c r="C12" s="271"/>
      <c r="D12" s="249" t="s">
        <v>199</v>
      </c>
      <c r="E12" s="473">
        <f>既存の利益計画!E12</f>
        <v>0</v>
      </c>
      <c r="F12" s="263" t="e">
        <f>既存の利益計画!F12</f>
        <v>#DIV/0!</v>
      </c>
      <c r="G12" s="473">
        <f>既存の利益計画!G12</f>
        <v>0</v>
      </c>
      <c r="H12" s="263" t="e">
        <f>既存の利益計画!H12</f>
        <v>#DIV/0!</v>
      </c>
      <c r="I12" s="473">
        <f>既存の利益計画!I12</f>
        <v>0</v>
      </c>
      <c r="J12" s="269" t="e">
        <f>既存の利益計画!J12</f>
        <v>#DIV/0!</v>
      </c>
      <c r="K12" s="473">
        <f>新しい取組の利益計画!E12+既存の利益計画!K12</f>
        <v>0</v>
      </c>
      <c r="L12" s="262" t="e">
        <f t="shared" si="0"/>
        <v>#DIV/0!</v>
      </c>
      <c r="M12" s="397">
        <f>新しい取組の利益計画!G12+既存の利益計画!M12</f>
        <v>0</v>
      </c>
      <c r="N12" s="262" t="e">
        <f t="shared" si="1"/>
        <v>#DIV/0!</v>
      </c>
      <c r="O12" s="397">
        <f>新しい取組の利益計画!I12+既存の利益計画!O12</f>
        <v>0</v>
      </c>
      <c r="P12" s="262" t="e">
        <f t="shared" si="2"/>
        <v>#DIV/0!</v>
      </c>
      <c r="Q12" s="397">
        <f>新しい取組の利益計画!K12+既存の利益計画!Q12</f>
        <v>0</v>
      </c>
      <c r="R12" s="262" t="e">
        <f t="shared" si="3"/>
        <v>#DIV/0!</v>
      </c>
      <c r="S12" s="397">
        <f>新しい取組の利益計画!M12+既存の利益計画!S12</f>
        <v>0</v>
      </c>
      <c r="T12" s="262" t="e">
        <f t="shared" si="4"/>
        <v>#DIV/0!</v>
      </c>
      <c r="U12" s="397">
        <f>新しい取組の利益計画!O12+既存の利益計画!U12</f>
        <v>0</v>
      </c>
      <c r="V12" s="262" t="e">
        <f t="shared" si="5"/>
        <v>#DIV/0!</v>
      </c>
      <c r="W12" s="397">
        <f>新しい取組の利益計画!Q12+既存の利益計画!W12</f>
        <v>0</v>
      </c>
      <c r="X12" s="262" t="e">
        <f t="shared" si="6"/>
        <v>#DIV/0!</v>
      </c>
      <c r="Y12" s="397">
        <f>新しい取組の利益計画!S12+既存の利益計画!Y12</f>
        <v>0</v>
      </c>
      <c r="Z12" s="262" t="e">
        <f t="shared" si="7"/>
        <v>#DIV/0!</v>
      </c>
    </row>
    <row r="13" spans="1:26" s="187" customFormat="1" ht="33" customHeight="1">
      <c r="A13" s="19"/>
      <c r="B13" s="271"/>
      <c r="C13" s="258" t="s">
        <v>195</v>
      </c>
      <c r="D13" s="260"/>
      <c r="E13" s="473">
        <f>既存の利益計画!E13</f>
        <v>0</v>
      </c>
      <c r="F13" s="263" t="e">
        <f>既存の利益計画!F13</f>
        <v>#DIV/0!</v>
      </c>
      <c r="G13" s="473">
        <f>既存の利益計画!G13</f>
        <v>0</v>
      </c>
      <c r="H13" s="263" t="e">
        <f>既存の利益計画!H13</f>
        <v>#DIV/0!</v>
      </c>
      <c r="I13" s="473">
        <f>既存の利益計画!I13</f>
        <v>0</v>
      </c>
      <c r="J13" s="269" t="e">
        <f>既存の利益計画!J13</f>
        <v>#DIV/0!</v>
      </c>
      <c r="K13" s="473">
        <f>新しい取組の利益計画!E13+既存の利益計画!K13</f>
        <v>0</v>
      </c>
      <c r="L13" s="262" t="e">
        <f t="shared" si="0"/>
        <v>#DIV/0!</v>
      </c>
      <c r="M13" s="397">
        <f>新しい取組の利益計画!G13+既存の利益計画!M13</f>
        <v>0</v>
      </c>
      <c r="N13" s="262" t="e">
        <f t="shared" si="1"/>
        <v>#DIV/0!</v>
      </c>
      <c r="O13" s="397">
        <f>新しい取組の利益計画!I13+既存の利益計画!O13</f>
        <v>0</v>
      </c>
      <c r="P13" s="262" t="e">
        <f t="shared" si="2"/>
        <v>#DIV/0!</v>
      </c>
      <c r="Q13" s="397">
        <f>新しい取組の利益計画!K13+既存の利益計画!Q13</f>
        <v>0</v>
      </c>
      <c r="R13" s="262" t="e">
        <f t="shared" si="3"/>
        <v>#DIV/0!</v>
      </c>
      <c r="S13" s="397">
        <f>新しい取組の利益計画!M13+既存の利益計画!S13</f>
        <v>0</v>
      </c>
      <c r="T13" s="262" t="e">
        <f t="shared" si="4"/>
        <v>#DIV/0!</v>
      </c>
      <c r="U13" s="397">
        <f>新しい取組の利益計画!O13+既存の利益計画!U13</f>
        <v>0</v>
      </c>
      <c r="V13" s="262" t="e">
        <f t="shared" si="5"/>
        <v>#DIV/0!</v>
      </c>
      <c r="W13" s="397">
        <f>新しい取組の利益計画!Q13+既存の利益計画!W13</f>
        <v>0</v>
      </c>
      <c r="X13" s="262" t="e">
        <f t="shared" si="6"/>
        <v>#DIV/0!</v>
      </c>
      <c r="Y13" s="397">
        <f>新しい取組の利益計画!S13+既存の利益計画!Y13</f>
        <v>0</v>
      </c>
      <c r="Z13" s="262" t="e">
        <f t="shared" si="7"/>
        <v>#DIV/0!</v>
      </c>
    </row>
    <row r="14" spans="1:26" s="187" customFormat="1" ht="33" customHeight="1">
      <c r="A14" s="19"/>
      <c r="B14" s="258" t="s">
        <v>193</v>
      </c>
      <c r="C14" s="272"/>
      <c r="D14" s="272"/>
      <c r="E14" s="473">
        <f>既存の利益計画!E14</f>
        <v>0</v>
      </c>
      <c r="F14" s="263" t="e">
        <f>既存の利益計画!F14</f>
        <v>#DIV/0!</v>
      </c>
      <c r="G14" s="473">
        <f>既存の利益計画!G14</f>
        <v>0</v>
      </c>
      <c r="H14" s="263" t="e">
        <f>既存の利益計画!H14</f>
        <v>#DIV/0!</v>
      </c>
      <c r="I14" s="473">
        <f>既存の利益計画!I14</f>
        <v>0</v>
      </c>
      <c r="J14" s="269" t="e">
        <f>既存の利益計画!J14</f>
        <v>#DIV/0!</v>
      </c>
      <c r="K14" s="473">
        <f>K6+K13</f>
        <v>0</v>
      </c>
      <c r="L14" s="262" t="e">
        <f t="shared" si="0"/>
        <v>#DIV/0!</v>
      </c>
      <c r="M14" s="397">
        <f>M6+M13</f>
        <v>0</v>
      </c>
      <c r="N14" s="262" t="e">
        <f t="shared" si="1"/>
        <v>#DIV/0!</v>
      </c>
      <c r="O14" s="397">
        <f>O6+O13</f>
        <v>0</v>
      </c>
      <c r="P14" s="262" t="e">
        <f t="shared" si="2"/>
        <v>#DIV/0!</v>
      </c>
      <c r="Q14" s="397">
        <f>Q6+Q13</f>
        <v>0</v>
      </c>
      <c r="R14" s="262" t="e">
        <f t="shared" si="3"/>
        <v>#DIV/0!</v>
      </c>
      <c r="S14" s="397">
        <f>S6+S13</f>
        <v>0</v>
      </c>
      <c r="T14" s="262" t="e">
        <f t="shared" si="4"/>
        <v>#DIV/0!</v>
      </c>
      <c r="U14" s="397">
        <f>U6+U13</f>
        <v>0</v>
      </c>
      <c r="V14" s="262" t="e">
        <f t="shared" si="5"/>
        <v>#DIV/0!</v>
      </c>
      <c r="W14" s="397">
        <f>W6+W13</f>
        <v>0</v>
      </c>
      <c r="X14" s="262" t="e">
        <f t="shared" si="6"/>
        <v>#DIV/0!</v>
      </c>
      <c r="Y14" s="397">
        <f>Y6+Y13</f>
        <v>0</v>
      </c>
      <c r="Z14" s="262" t="e">
        <f t="shared" si="7"/>
        <v>#DIV/0!</v>
      </c>
    </row>
    <row r="15" spans="1:26" s="187" customFormat="1" ht="33" customHeight="1">
      <c r="A15" s="19"/>
      <c r="B15" s="200" t="s">
        <v>200</v>
      </c>
      <c r="C15" s="259"/>
      <c r="D15" s="261"/>
      <c r="E15" s="472">
        <f>既存の利益計画!E15</f>
        <v>0</v>
      </c>
      <c r="F15" s="263" t="e">
        <f>既存の利益計画!F15</f>
        <v>#DIV/0!</v>
      </c>
      <c r="G15" s="472">
        <f>既存の利益計画!G15</f>
        <v>0</v>
      </c>
      <c r="H15" s="263" t="e">
        <f>既存の利益計画!H15</f>
        <v>#DIV/0!</v>
      </c>
      <c r="I15" s="472">
        <f>既存の利益計画!I15</f>
        <v>0</v>
      </c>
      <c r="J15" s="269" t="e">
        <f>既存の利益計画!J15</f>
        <v>#DIV/0!</v>
      </c>
      <c r="K15" s="472">
        <f>K5-K14</f>
        <v>0</v>
      </c>
      <c r="L15" s="262" t="e">
        <f t="shared" si="0"/>
        <v>#DIV/0!</v>
      </c>
      <c r="M15" s="398">
        <f>M5-M14</f>
        <v>0</v>
      </c>
      <c r="N15" s="262" t="e">
        <f t="shared" si="1"/>
        <v>#DIV/0!</v>
      </c>
      <c r="O15" s="398">
        <f>O5-O14</f>
        <v>0</v>
      </c>
      <c r="P15" s="262" t="e">
        <f t="shared" si="2"/>
        <v>#DIV/0!</v>
      </c>
      <c r="Q15" s="398">
        <f>Q5-Q14</f>
        <v>0</v>
      </c>
      <c r="R15" s="262" t="e">
        <f t="shared" si="3"/>
        <v>#DIV/0!</v>
      </c>
      <c r="S15" s="398">
        <f>S5-S14</f>
        <v>0</v>
      </c>
      <c r="T15" s="262" t="e">
        <f t="shared" si="4"/>
        <v>#DIV/0!</v>
      </c>
      <c r="U15" s="398">
        <f>U5-U14</f>
        <v>0</v>
      </c>
      <c r="V15" s="262" t="e">
        <f t="shared" si="5"/>
        <v>#DIV/0!</v>
      </c>
      <c r="W15" s="398">
        <f>W5-W14</f>
        <v>0</v>
      </c>
      <c r="X15" s="262" t="e">
        <f t="shared" si="6"/>
        <v>#DIV/0!</v>
      </c>
      <c r="Y15" s="398">
        <f>Y5-Y14</f>
        <v>0</v>
      </c>
      <c r="Z15" s="262" t="e">
        <f t="shared" si="7"/>
        <v>#DIV/0!</v>
      </c>
    </row>
    <row r="16" spans="1:26" s="187" customFormat="1" ht="33" customHeight="1">
      <c r="A16" s="19"/>
      <c r="B16" s="273"/>
      <c r="C16" s="272"/>
      <c r="D16" s="243" t="s">
        <v>277</v>
      </c>
      <c r="E16" s="473">
        <f>既存の利益計画!E16</f>
        <v>0</v>
      </c>
      <c r="F16" s="263" t="e">
        <f>既存の利益計画!F16</f>
        <v>#DIV/0!</v>
      </c>
      <c r="G16" s="473">
        <f>既存の利益計画!G16</f>
        <v>0</v>
      </c>
      <c r="H16" s="263" t="e">
        <f>既存の利益計画!H16</f>
        <v>#DIV/0!</v>
      </c>
      <c r="I16" s="473">
        <f>既存の利益計画!I16</f>
        <v>0</v>
      </c>
      <c r="J16" s="269" t="e">
        <f>既存の利益計画!J16</f>
        <v>#DIV/0!</v>
      </c>
      <c r="K16" s="473">
        <f>新しい取組の利益計画!E16+既存の利益計画!K16</f>
        <v>0</v>
      </c>
      <c r="L16" s="262" t="e">
        <f t="shared" si="0"/>
        <v>#DIV/0!</v>
      </c>
      <c r="M16" s="397">
        <f>新しい取組の利益計画!G16+既存の利益計画!M16</f>
        <v>0</v>
      </c>
      <c r="N16" s="262" t="e">
        <f t="shared" si="1"/>
        <v>#DIV/0!</v>
      </c>
      <c r="O16" s="397">
        <f>新しい取組の利益計画!I16+既存の利益計画!O16</f>
        <v>0</v>
      </c>
      <c r="P16" s="262" t="e">
        <f t="shared" si="2"/>
        <v>#DIV/0!</v>
      </c>
      <c r="Q16" s="397">
        <f>新しい取組の利益計画!K16+既存の利益計画!Q16</f>
        <v>0</v>
      </c>
      <c r="R16" s="262" t="e">
        <f t="shared" si="3"/>
        <v>#DIV/0!</v>
      </c>
      <c r="S16" s="397">
        <f>新しい取組の利益計画!M16+既存の利益計画!S16</f>
        <v>0</v>
      </c>
      <c r="T16" s="262" t="e">
        <f t="shared" si="4"/>
        <v>#DIV/0!</v>
      </c>
      <c r="U16" s="397">
        <f>新しい取組の利益計画!O16+既存の利益計画!U16</f>
        <v>0</v>
      </c>
      <c r="V16" s="262" t="e">
        <f t="shared" si="5"/>
        <v>#DIV/0!</v>
      </c>
      <c r="W16" s="397">
        <f>新しい取組の利益計画!Q16+既存の利益計画!W16</f>
        <v>0</v>
      </c>
      <c r="X16" s="262" t="e">
        <f t="shared" si="6"/>
        <v>#DIV/0!</v>
      </c>
      <c r="Y16" s="397">
        <f>新しい取組の利益計画!S16+既存の利益計画!Y16</f>
        <v>0</v>
      </c>
      <c r="Z16" s="262" t="e">
        <f t="shared" si="7"/>
        <v>#DIV/0!</v>
      </c>
    </row>
    <row r="17" spans="1:26" s="187" customFormat="1" ht="33" customHeight="1">
      <c r="A17" s="19"/>
      <c r="B17" s="274"/>
      <c r="C17" s="275"/>
      <c r="D17" s="243" t="s">
        <v>202</v>
      </c>
      <c r="E17" s="473">
        <f>既存の利益計画!E17</f>
        <v>0</v>
      </c>
      <c r="F17" s="263" t="e">
        <f>既存の利益計画!F17</f>
        <v>#DIV/0!</v>
      </c>
      <c r="G17" s="473">
        <f>既存の利益計画!G17</f>
        <v>0</v>
      </c>
      <c r="H17" s="263" t="e">
        <f>既存の利益計画!H17</f>
        <v>#DIV/0!</v>
      </c>
      <c r="I17" s="473">
        <f>既存の利益計画!I17</f>
        <v>0</v>
      </c>
      <c r="J17" s="269" t="e">
        <f>既存の利益計画!J17</f>
        <v>#DIV/0!</v>
      </c>
      <c r="K17" s="473">
        <f>新しい取組の利益計画!E17+既存の利益計画!K17</f>
        <v>0</v>
      </c>
      <c r="L17" s="262" t="e">
        <f t="shared" si="0"/>
        <v>#DIV/0!</v>
      </c>
      <c r="M17" s="397">
        <f>新しい取組の利益計画!G17+既存の利益計画!M17</f>
        <v>0</v>
      </c>
      <c r="N17" s="262" t="e">
        <f t="shared" si="1"/>
        <v>#DIV/0!</v>
      </c>
      <c r="O17" s="397">
        <f>新しい取組の利益計画!I17+既存の利益計画!O17</f>
        <v>0</v>
      </c>
      <c r="P17" s="262" t="e">
        <f t="shared" si="2"/>
        <v>#DIV/0!</v>
      </c>
      <c r="Q17" s="397">
        <f>新しい取組の利益計画!K17+既存の利益計画!Q17</f>
        <v>0</v>
      </c>
      <c r="R17" s="262" t="e">
        <f t="shared" si="3"/>
        <v>#DIV/0!</v>
      </c>
      <c r="S17" s="397">
        <f>新しい取組の利益計画!M17+既存の利益計画!S17</f>
        <v>0</v>
      </c>
      <c r="T17" s="262" t="e">
        <f t="shared" si="4"/>
        <v>#DIV/0!</v>
      </c>
      <c r="U17" s="397">
        <f>新しい取組の利益計画!O17+既存の利益計画!U17</f>
        <v>0</v>
      </c>
      <c r="V17" s="262" t="e">
        <f t="shared" si="5"/>
        <v>#DIV/0!</v>
      </c>
      <c r="W17" s="397">
        <f>新しい取組の利益計画!Q17+既存の利益計画!W17</f>
        <v>0</v>
      </c>
      <c r="X17" s="262" t="e">
        <f t="shared" si="6"/>
        <v>#DIV/0!</v>
      </c>
      <c r="Y17" s="397">
        <f>新しい取組の利益計画!S17+既存の利益計画!Y17</f>
        <v>0</v>
      </c>
      <c r="Z17" s="262" t="e">
        <f t="shared" si="7"/>
        <v>#DIV/0!</v>
      </c>
    </row>
    <row r="18" spans="1:26" s="187" customFormat="1" ht="33" customHeight="1">
      <c r="A18" s="19"/>
      <c r="B18" s="274"/>
      <c r="C18" s="275"/>
      <c r="D18" s="243" t="s">
        <v>501</v>
      </c>
      <c r="E18" s="473">
        <f>既存の利益計画!E18</f>
        <v>0</v>
      </c>
      <c r="F18" s="263" t="e">
        <f>既存の利益計画!F18</f>
        <v>#DIV/0!</v>
      </c>
      <c r="G18" s="473">
        <f>既存の利益計画!G18</f>
        <v>0</v>
      </c>
      <c r="H18" s="263" t="e">
        <f>既存の利益計画!H18</f>
        <v>#DIV/0!</v>
      </c>
      <c r="I18" s="473">
        <f>既存の利益計画!I18</f>
        <v>0</v>
      </c>
      <c r="J18" s="269" t="e">
        <f>既存の利益計画!J18</f>
        <v>#DIV/0!</v>
      </c>
      <c r="K18" s="473">
        <f>新しい取組の利益計画!E18+既存の利益計画!K18</f>
        <v>0</v>
      </c>
      <c r="L18" s="262" t="e">
        <f>K18/$K$5</f>
        <v>#DIV/0!</v>
      </c>
      <c r="M18" s="397">
        <f>新しい取組の利益計画!G18+既存の利益計画!M18</f>
        <v>0</v>
      </c>
      <c r="N18" s="262" t="e">
        <f>M18/$M$5</f>
        <v>#DIV/0!</v>
      </c>
      <c r="O18" s="397">
        <f>新しい取組の利益計画!I18+既存の利益計画!O18</f>
        <v>0</v>
      </c>
      <c r="P18" s="262" t="e">
        <f>O18/$O$5</f>
        <v>#DIV/0!</v>
      </c>
      <c r="Q18" s="397">
        <f>新しい取組の利益計画!K18+既存の利益計画!Q18</f>
        <v>0</v>
      </c>
      <c r="R18" s="262" t="e">
        <f>Q18/$Q$5</f>
        <v>#DIV/0!</v>
      </c>
      <c r="S18" s="397">
        <f>新しい取組の利益計画!M18+既存の利益計画!S18</f>
        <v>0</v>
      </c>
      <c r="T18" s="262" t="e">
        <f>S18/$S$5</f>
        <v>#DIV/0!</v>
      </c>
      <c r="U18" s="397">
        <f>新しい取組の利益計画!O18+既存の利益計画!U18</f>
        <v>0</v>
      </c>
      <c r="V18" s="262" t="e">
        <f>U18/$U$5</f>
        <v>#DIV/0!</v>
      </c>
      <c r="W18" s="397">
        <f>新しい取組の利益計画!Q18+既存の利益計画!W18</f>
        <v>0</v>
      </c>
      <c r="X18" s="262" t="e">
        <f>W18/$W$5</f>
        <v>#DIV/0!</v>
      </c>
      <c r="Y18" s="397">
        <f>新しい取組の利益計画!S18+既存の利益計画!Y18</f>
        <v>0</v>
      </c>
      <c r="Z18" s="262" t="e">
        <f>Y18/$Y$5</f>
        <v>#DIV/0!</v>
      </c>
    </row>
    <row r="19" spans="1:26" s="187" customFormat="1" ht="33" customHeight="1">
      <c r="A19" s="19"/>
      <c r="B19" s="274"/>
      <c r="C19" s="275"/>
      <c r="D19" s="243" t="s">
        <v>502</v>
      </c>
      <c r="E19" s="473">
        <f>既存の利益計画!E19</f>
        <v>0</v>
      </c>
      <c r="F19" s="263" t="e">
        <f>既存の利益計画!F19</f>
        <v>#DIV/0!</v>
      </c>
      <c r="G19" s="473">
        <f>既存の利益計画!G19</f>
        <v>0</v>
      </c>
      <c r="H19" s="263" t="e">
        <f>既存の利益計画!H19</f>
        <v>#DIV/0!</v>
      </c>
      <c r="I19" s="473">
        <f>既存の利益計画!I19</f>
        <v>0</v>
      </c>
      <c r="J19" s="269" t="e">
        <f>既存の利益計画!J19</f>
        <v>#DIV/0!</v>
      </c>
      <c r="K19" s="473">
        <f>新しい取組の利益計画!E19+既存の利益計画!K19</f>
        <v>0</v>
      </c>
      <c r="L19" s="262" t="e">
        <f>K19/$K$5</f>
        <v>#DIV/0!</v>
      </c>
      <c r="M19" s="397">
        <f>新しい取組の利益計画!G19+既存の利益計画!M19</f>
        <v>0</v>
      </c>
      <c r="N19" s="262" t="e">
        <f>M19/$M$5</f>
        <v>#DIV/0!</v>
      </c>
      <c r="O19" s="397">
        <f>新しい取組の利益計画!I19+既存の利益計画!O19</f>
        <v>0</v>
      </c>
      <c r="P19" s="262" t="e">
        <f>O19/$O$5</f>
        <v>#DIV/0!</v>
      </c>
      <c r="Q19" s="397">
        <f>新しい取組の利益計画!K19+既存の利益計画!Q19</f>
        <v>0</v>
      </c>
      <c r="R19" s="262" t="e">
        <f>Q19/$Q$5</f>
        <v>#DIV/0!</v>
      </c>
      <c r="S19" s="397">
        <f>新しい取組の利益計画!M19+既存の利益計画!S19</f>
        <v>0</v>
      </c>
      <c r="T19" s="262" t="e">
        <f>S19/$S$5</f>
        <v>#DIV/0!</v>
      </c>
      <c r="U19" s="397">
        <f>新しい取組の利益計画!O19+既存の利益計画!U19</f>
        <v>0</v>
      </c>
      <c r="V19" s="262" t="e">
        <f>U19/$U$5</f>
        <v>#DIV/0!</v>
      </c>
      <c r="W19" s="397">
        <f>新しい取組の利益計画!Q19+既存の利益計画!W19</f>
        <v>0</v>
      </c>
      <c r="X19" s="262" t="e">
        <f>W19/$W$5</f>
        <v>#DIV/0!</v>
      </c>
      <c r="Y19" s="397">
        <f>新しい取組の利益計画!S19+既存の利益計画!Y19</f>
        <v>0</v>
      </c>
      <c r="Z19" s="262" t="e">
        <f>Y19/$Y$5</f>
        <v>#DIV/0!</v>
      </c>
    </row>
    <row r="20" spans="1:26" s="187" customFormat="1" ht="33" customHeight="1">
      <c r="A20" s="19"/>
      <c r="B20" s="274"/>
      <c r="C20" s="275"/>
      <c r="D20" s="243" t="s">
        <v>344</v>
      </c>
      <c r="E20" s="473">
        <f>既存の利益計画!E20</f>
        <v>0</v>
      </c>
      <c r="F20" s="263" t="e">
        <f>既存の利益計画!F20</f>
        <v>#DIV/0!</v>
      </c>
      <c r="G20" s="473">
        <f>既存の利益計画!G20</f>
        <v>0</v>
      </c>
      <c r="H20" s="263" t="e">
        <f>既存の利益計画!H20</f>
        <v>#DIV/0!</v>
      </c>
      <c r="I20" s="473">
        <f>既存の利益計画!I20</f>
        <v>0</v>
      </c>
      <c r="J20" s="269" t="e">
        <f>既存の利益計画!J20</f>
        <v>#DIV/0!</v>
      </c>
      <c r="K20" s="473">
        <f>既存の利益計画!K20</f>
        <v>0</v>
      </c>
      <c r="L20" s="262" t="e">
        <f t="shared" si="0"/>
        <v>#DIV/0!</v>
      </c>
      <c r="M20" s="397">
        <f>既存の利益計画!M20</f>
        <v>0</v>
      </c>
      <c r="N20" s="262" t="e">
        <f t="shared" si="1"/>
        <v>#DIV/0!</v>
      </c>
      <c r="O20" s="397">
        <f>既存の利益計画!O20</f>
        <v>0</v>
      </c>
      <c r="P20" s="262" t="e">
        <f>O20/$O$5</f>
        <v>#DIV/0!</v>
      </c>
      <c r="Q20" s="397">
        <f>既存の利益計画!Q20</f>
        <v>0</v>
      </c>
      <c r="R20" s="262" t="e">
        <f t="shared" si="3"/>
        <v>#DIV/0!</v>
      </c>
      <c r="S20" s="397">
        <f>既存の利益計画!S20</f>
        <v>0</v>
      </c>
      <c r="T20" s="262" t="e">
        <f t="shared" si="4"/>
        <v>#DIV/0!</v>
      </c>
      <c r="U20" s="397">
        <f>既存の利益計画!U20</f>
        <v>0</v>
      </c>
      <c r="V20" s="262" t="e">
        <f t="shared" si="5"/>
        <v>#DIV/0!</v>
      </c>
      <c r="W20" s="397">
        <f>既存の利益計画!W20</f>
        <v>0</v>
      </c>
      <c r="X20" s="262" t="e">
        <f t="shared" si="6"/>
        <v>#DIV/0!</v>
      </c>
      <c r="Y20" s="397">
        <f>既存の利益計画!Y20</f>
        <v>0</v>
      </c>
      <c r="Z20" s="262" t="e">
        <f t="shared" si="7"/>
        <v>#DIV/0!</v>
      </c>
    </row>
    <row r="21" spans="1:26" s="187" customFormat="1" ht="33" customHeight="1">
      <c r="A21" s="19"/>
      <c r="B21" s="274"/>
      <c r="C21" s="275"/>
      <c r="D21" s="243" t="s">
        <v>347</v>
      </c>
      <c r="E21" s="474"/>
      <c r="F21" s="278"/>
      <c r="G21" s="474"/>
      <c r="H21" s="278"/>
      <c r="I21" s="474"/>
      <c r="J21" s="278"/>
      <c r="K21" s="473">
        <f>新しい取組の利益計画!E20</f>
        <v>0</v>
      </c>
      <c r="L21" s="262" t="e">
        <f t="shared" si="0"/>
        <v>#DIV/0!</v>
      </c>
      <c r="M21" s="397">
        <f>新しい取組の利益計画!G20</f>
        <v>0</v>
      </c>
      <c r="N21" s="262" t="e">
        <f t="shared" si="1"/>
        <v>#DIV/0!</v>
      </c>
      <c r="O21" s="397">
        <f>新しい取組の利益計画!I20</f>
        <v>0</v>
      </c>
      <c r="P21" s="262" t="e">
        <f t="shared" si="2"/>
        <v>#DIV/0!</v>
      </c>
      <c r="Q21" s="397">
        <f>新しい取組の利益計画!K20</f>
        <v>0</v>
      </c>
      <c r="R21" s="262" t="e">
        <f t="shared" si="3"/>
        <v>#DIV/0!</v>
      </c>
      <c r="S21" s="397">
        <f>新しい取組の利益計画!M20</f>
        <v>0</v>
      </c>
      <c r="T21" s="262" t="e">
        <f t="shared" si="4"/>
        <v>#DIV/0!</v>
      </c>
      <c r="U21" s="397">
        <f>新しい取組の利益計画!O20</f>
        <v>0</v>
      </c>
      <c r="V21" s="262" t="e">
        <f t="shared" si="5"/>
        <v>#DIV/0!</v>
      </c>
      <c r="W21" s="397">
        <f>新しい取組の利益計画!Q20</f>
        <v>0</v>
      </c>
      <c r="X21" s="262" t="e">
        <f t="shared" si="6"/>
        <v>#DIV/0!</v>
      </c>
      <c r="Y21" s="397">
        <f>新しい取組の利益計画!S20</f>
        <v>0</v>
      </c>
      <c r="Z21" s="262" t="e">
        <f t="shared" si="7"/>
        <v>#DIV/0!</v>
      </c>
    </row>
    <row r="22" spans="1:26" s="187" customFormat="1" ht="33" customHeight="1">
      <c r="A22" s="19"/>
      <c r="B22" s="274"/>
      <c r="C22" s="275"/>
      <c r="D22" s="249" t="s">
        <v>199</v>
      </c>
      <c r="E22" s="473">
        <f>既存の利益計画!E21</f>
        <v>0</v>
      </c>
      <c r="F22" s="263" t="e">
        <f>既存の利益計画!F21</f>
        <v>#DIV/0!</v>
      </c>
      <c r="G22" s="473">
        <f>既存の利益計画!G21</f>
        <v>0</v>
      </c>
      <c r="H22" s="263" t="e">
        <f>既存の利益計画!H21</f>
        <v>#DIV/0!</v>
      </c>
      <c r="I22" s="473">
        <f>既存の利益計画!I21</f>
        <v>0</v>
      </c>
      <c r="J22" s="269" t="e">
        <f>既存の利益計画!J21</f>
        <v>#DIV/0!</v>
      </c>
      <c r="K22" s="473">
        <f>新しい取組の利益計画!E21+既存の利益計画!K21</f>
        <v>0</v>
      </c>
      <c r="L22" s="262" t="e">
        <f t="shared" si="0"/>
        <v>#DIV/0!</v>
      </c>
      <c r="M22" s="397">
        <f>新しい取組の利益計画!G21+既存の利益計画!M21</f>
        <v>0</v>
      </c>
      <c r="N22" s="262" t="e">
        <f t="shared" si="1"/>
        <v>#DIV/0!</v>
      </c>
      <c r="O22" s="397">
        <f>新しい取組の利益計画!I21+既存の利益計画!O21</f>
        <v>0</v>
      </c>
      <c r="P22" s="262" t="e">
        <f t="shared" si="2"/>
        <v>#DIV/0!</v>
      </c>
      <c r="Q22" s="397">
        <f>新しい取組の利益計画!K21+既存の利益計画!Q21</f>
        <v>0</v>
      </c>
      <c r="R22" s="262" t="e">
        <f t="shared" si="3"/>
        <v>#DIV/0!</v>
      </c>
      <c r="S22" s="397">
        <f>新しい取組の利益計画!M21+既存の利益計画!S21</f>
        <v>0</v>
      </c>
      <c r="T22" s="262" t="e">
        <f t="shared" si="4"/>
        <v>#DIV/0!</v>
      </c>
      <c r="U22" s="397">
        <f>新しい取組の利益計画!O21+既存の利益計画!U21</f>
        <v>0</v>
      </c>
      <c r="V22" s="262" t="e">
        <f t="shared" si="5"/>
        <v>#DIV/0!</v>
      </c>
      <c r="W22" s="397">
        <f>新しい取組の利益計画!Q21+既存の利益計画!W21</f>
        <v>0</v>
      </c>
      <c r="X22" s="262" t="e">
        <f t="shared" si="6"/>
        <v>#DIV/0!</v>
      </c>
      <c r="Y22" s="397">
        <f>新しい取組の利益計画!S21+既存の利益計画!Y21</f>
        <v>0</v>
      </c>
      <c r="Z22" s="262" t="e">
        <f t="shared" si="7"/>
        <v>#DIV/0!</v>
      </c>
    </row>
    <row r="23" spans="1:26" s="187" customFormat="1" ht="33" customHeight="1">
      <c r="A23" s="19"/>
      <c r="B23" s="258" t="s">
        <v>201</v>
      </c>
      <c r="C23" s="272"/>
      <c r="D23" s="260"/>
      <c r="E23" s="473">
        <f>既存の利益計画!E22</f>
        <v>0</v>
      </c>
      <c r="F23" s="263" t="e">
        <f>既存の利益計画!F22</f>
        <v>#DIV/0!</v>
      </c>
      <c r="G23" s="473">
        <f>既存の利益計画!G22</f>
        <v>0</v>
      </c>
      <c r="H23" s="263" t="e">
        <f>既存の利益計画!H22</f>
        <v>#DIV/0!</v>
      </c>
      <c r="I23" s="473">
        <f>既存の利益計画!I22</f>
        <v>0</v>
      </c>
      <c r="J23" s="269" t="e">
        <f>既存の利益計画!J22</f>
        <v>#DIV/0!</v>
      </c>
      <c r="K23" s="473">
        <f>新しい取組の利益計画!E22+既存の利益計画!K22</f>
        <v>0</v>
      </c>
      <c r="L23" s="262" t="e">
        <f t="shared" si="0"/>
        <v>#DIV/0!</v>
      </c>
      <c r="M23" s="397">
        <f>新しい取組の利益計画!G22+既存の利益計画!M22</f>
        <v>0</v>
      </c>
      <c r="N23" s="262" t="e">
        <f t="shared" si="1"/>
        <v>#DIV/0!</v>
      </c>
      <c r="O23" s="397">
        <f>新しい取組の利益計画!I22+既存の利益計画!O22</f>
        <v>0</v>
      </c>
      <c r="P23" s="262" t="e">
        <f t="shared" si="2"/>
        <v>#DIV/0!</v>
      </c>
      <c r="Q23" s="397">
        <f>新しい取組の利益計画!K22+既存の利益計画!Q22</f>
        <v>0</v>
      </c>
      <c r="R23" s="262" t="e">
        <f t="shared" si="3"/>
        <v>#DIV/0!</v>
      </c>
      <c r="S23" s="397">
        <f>新しい取組の利益計画!M22+既存の利益計画!S22</f>
        <v>0</v>
      </c>
      <c r="T23" s="262" t="e">
        <f t="shared" si="4"/>
        <v>#DIV/0!</v>
      </c>
      <c r="U23" s="397">
        <f>新しい取組の利益計画!O22+既存の利益計画!U22</f>
        <v>0</v>
      </c>
      <c r="V23" s="262" t="e">
        <f t="shared" si="5"/>
        <v>#DIV/0!</v>
      </c>
      <c r="W23" s="397">
        <f>新しい取組の利益計画!Q22+既存の利益計画!W22</f>
        <v>0</v>
      </c>
      <c r="X23" s="262" t="e">
        <f t="shared" si="6"/>
        <v>#DIV/0!</v>
      </c>
      <c r="Y23" s="397">
        <f>新しい取組の利益計画!S22+既存の利益計画!Y22</f>
        <v>0</v>
      </c>
      <c r="Z23" s="262" t="e">
        <f t="shared" si="7"/>
        <v>#DIV/0!</v>
      </c>
    </row>
    <row r="24" spans="1:26" s="187" customFormat="1" ht="33" customHeight="1">
      <c r="A24" s="19"/>
      <c r="B24" s="243" t="s">
        <v>205</v>
      </c>
      <c r="C24" s="243"/>
      <c r="D24" s="243"/>
      <c r="E24" s="472">
        <f>既存の利益計画!E23</f>
        <v>0</v>
      </c>
      <c r="F24" s="263" t="e">
        <f>既存の利益計画!F23</f>
        <v>#DIV/0!</v>
      </c>
      <c r="G24" s="472">
        <f>既存の利益計画!G23</f>
        <v>0</v>
      </c>
      <c r="H24" s="263" t="e">
        <f>既存の利益計画!H23</f>
        <v>#DIV/0!</v>
      </c>
      <c r="I24" s="472">
        <f>既存の利益計画!I23</f>
        <v>0</v>
      </c>
      <c r="J24" s="269" t="e">
        <f>既存の利益計画!J23</f>
        <v>#DIV/0!</v>
      </c>
      <c r="K24" s="398">
        <f>K15-K23</f>
        <v>0</v>
      </c>
      <c r="L24" s="262" t="e">
        <f t="shared" si="0"/>
        <v>#DIV/0!</v>
      </c>
      <c r="M24" s="398">
        <f>M15-M23</f>
        <v>0</v>
      </c>
      <c r="N24" s="262" t="e">
        <f t="shared" si="1"/>
        <v>#DIV/0!</v>
      </c>
      <c r="O24" s="398">
        <f>O15-O23</f>
        <v>0</v>
      </c>
      <c r="P24" s="262" t="e">
        <f t="shared" si="2"/>
        <v>#DIV/0!</v>
      </c>
      <c r="Q24" s="398">
        <f>Q15-Q23</f>
        <v>0</v>
      </c>
      <c r="R24" s="262" t="e">
        <f t="shared" si="3"/>
        <v>#DIV/0!</v>
      </c>
      <c r="S24" s="398">
        <f>S15-S23</f>
        <v>0</v>
      </c>
      <c r="T24" s="262" t="e">
        <f t="shared" si="4"/>
        <v>#DIV/0!</v>
      </c>
      <c r="U24" s="398">
        <f>U15-U23</f>
        <v>0</v>
      </c>
      <c r="V24" s="262" t="e">
        <f t="shared" si="5"/>
        <v>#DIV/0!</v>
      </c>
      <c r="W24" s="398">
        <f>W15-W23</f>
        <v>0</v>
      </c>
      <c r="X24" s="262" t="e">
        <f t="shared" si="6"/>
        <v>#DIV/0!</v>
      </c>
      <c r="Y24" s="398">
        <f>Y15-Y23</f>
        <v>0</v>
      </c>
      <c r="Z24" s="262" t="e">
        <f t="shared" si="7"/>
        <v>#DIV/0!</v>
      </c>
    </row>
    <row r="25" spans="1:26" s="187" customFormat="1" ht="33" customHeight="1">
      <c r="A25" s="19"/>
      <c r="B25" s="270"/>
      <c r="C25" s="243" t="s">
        <v>206</v>
      </c>
      <c r="D25" s="243"/>
      <c r="E25" s="473">
        <f>既存の利益計画!E24</f>
        <v>0</v>
      </c>
      <c r="F25" s="263" t="e">
        <f>既存の利益計画!F24</f>
        <v>#DIV/0!</v>
      </c>
      <c r="G25" s="473">
        <f>既存の利益計画!G24</f>
        <v>0</v>
      </c>
      <c r="H25" s="263" t="e">
        <f>既存の利益計画!H24</f>
        <v>#DIV/0!</v>
      </c>
      <c r="I25" s="473">
        <f>既存の利益計画!I24</f>
        <v>0</v>
      </c>
      <c r="J25" s="269" t="e">
        <f>既存の利益計画!J24</f>
        <v>#DIV/0!</v>
      </c>
      <c r="K25" s="473">
        <f>新しい取組の利益計画!E24+既存の利益計画!K24</f>
        <v>0</v>
      </c>
      <c r="L25" s="262" t="e">
        <f t="shared" si="0"/>
        <v>#DIV/0!</v>
      </c>
      <c r="M25" s="473">
        <f>新しい取組の利益計画!G24+既存の利益計画!M24</f>
        <v>0</v>
      </c>
      <c r="N25" s="262" t="e">
        <f t="shared" si="1"/>
        <v>#DIV/0!</v>
      </c>
      <c r="O25" s="473">
        <f>新しい取組の利益計画!I24+既存の利益計画!O24</f>
        <v>0</v>
      </c>
      <c r="P25" s="262" t="e">
        <f t="shared" si="2"/>
        <v>#DIV/0!</v>
      </c>
      <c r="Q25" s="473">
        <f>新しい取組の利益計画!K24+既存の利益計画!Q24</f>
        <v>0</v>
      </c>
      <c r="R25" s="262" t="e">
        <f t="shared" si="3"/>
        <v>#DIV/0!</v>
      </c>
      <c r="S25" s="473">
        <f>新しい取組の利益計画!M24+既存の利益計画!S24</f>
        <v>0</v>
      </c>
      <c r="T25" s="262" t="e">
        <f t="shared" si="4"/>
        <v>#DIV/0!</v>
      </c>
      <c r="U25" s="473">
        <f>新しい取組の利益計画!O24+既存の利益計画!U24</f>
        <v>0</v>
      </c>
      <c r="V25" s="262" t="e">
        <f t="shared" si="5"/>
        <v>#DIV/0!</v>
      </c>
      <c r="W25" s="473">
        <f>新しい取組の利益計画!Q24+既存の利益計画!W24</f>
        <v>0</v>
      </c>
      <c r="X25" s="262" t="e">
        <f t="shared" si="6"/>
        <v>#DIV/0!</v>
      </c>
      <c r="Y25" s="473">
        <f>新しい取組の利益計画!S24+既存の利益計画!Y24</f>
        <v>0</v>
      </c>
      <c r="Z25" s="262" t="e">
        <f t="shared" si="7"/>
        <v>#DIV/0!</v>
      </c>
    </row>
    <row r="26" spans="1:26" s="187" customFormat="1" ht="33" customHeight="1">
      <c r="A26" s="19"/>
      <c r="B26" s="271"/>
      <c r="C26" s="243" t="s">
        <v>145</v>
      </c>
      <c r="D26" s="243"/>
      <c r="E26" s="473">
        <f>既存の利益計画!E25</f>
        <v>0</v>
      </c>
      <c r="F26" s="263" t="e">
        <f>既存の利益計画!F25</f>
        <v>#DIV/0!</v>
      </c>
      <c r="G26" s="473">
        <f>既存の利益計画!G25</f>
        <v>0</v>
      </c>
      <c r="H26" s="263" t="e">
        <f>既存の利益計画!H25</f>
        <v>#DIV/0!</v>
      </c>
      <c r="I26" s="473">
        <f>既存の利益計画!I25</f>
        <v>0</v>
      </c>
      <c r="J26" s="269" t="e">
        <f>既存の利益計画!J25</f>
        <v>#DIV/0!</v>
      </c>
      <c r="K26" s="473">
        <f>新しい取組の利益計画!E25+既存の利益計画!K25</f>
        <v>0</v>
      </c>
      <c r="L26" s="262" t="e">
        <f t="shared" si="0"/>
        <v>#DIV/0!</v>
      </c>
      <c r="M26" s="473">
        <f>新しい取組の利益計画!G25+既存の利益計画!M25</f>
        <v>0</v>
      </c>
      <c r="N26" s="262" t="e">
        <f t="shared" si="1"/>
        <v>#DIV/0!</v>
      </c>
      <c r="O26" s="473">
        <f>新しい取組の利益計画!I25+既存の利益計画!O25</f>
        <v>0</v>
      </c>
      <c r="P26" s="262" t="e">
        <f t="shared" si="2"/>
        <v>#DIV/0!</v>
      </c>
      <c r="Q26" s="473">
        <f>新しい取組の利益計画!K25+既存の利益計画!Q25</f>
        <v>0</v>
      </c>
      <c r="R26" s="262" t="e">
        <f t="shared" si="3"/>
        <v>#DIV/0!</v>
      </c>
      <c r="S26" s="473">
        <f>新しい取組の利益計画!M25+既存の利益計画!S25</f>
        <v>0</v>
      </c>
      <c r="T26" s="262" t="e">
        <f t="shared" si="4"/>
        <v>#DIV/0!</v>
      </c>
      <c r="U26" s="473">
        <f>新しい取組の利益計画!O25+既存の利益計画!U25</f>
        <v>0</v>
      </c>
      <c r="V26" s="262" t="e">
        <f t="shared" si="5"/>
        <v>#DIV/0!</v>
      </c>
      <c r="W26" s="473">
        <f>新しい取組の利益計画!Q25+既存の利益計画!W25</f>
        <v>0</v>
      </c>
      <c r="X26" s="262" t="e">
        <f t="shared" si="6"/>
        <v>#DIV/0!</v>
      </c>
      <c r="Y26" s="473">
        <f>新しい取組の利益計画!S25+既存の利益計画!Y25</f>
        <v>0</v>
      </c>
      <c r="Z26" s="262" t="e">
        <f t="shared" si="7"/>
        <v>#DIV/0!</v>
      </c>
    </row>
    <row r="27" spans="1:26" s="187" customFormat="1" ht="33" customHeight="1">
      <c r="A27" s="19"/>
      <c r="B27" s="258" t="s">
        <v>141</v>
      </c>
      <c r="C27" s="261"/>
      <c r="D27" s="243"/>
      <c r="E27" s="473">
        <f>既存の利益計画!E26</f>
        <v>0</v>
      </c>
      <c r="F27" s="263" t="e">
        <f>既存の利益計画!F26</f>
        <v>#DIV/0!</v>
      </c>
      <c r="G27" s="473">
        <f>既存の利益計画!G26</f>
        <v>0</v>
      </c>
      <c r="H27" s="263" t="e">
        <f>既存の利益計画!H26</f>
        <v>#DIV/0!</v>
      </c>
      <c r="I27" s="473">
        <f>既存の利益計画!I26</f>
        <v>0</v>
      </c>
      <c r="J27" s="269" t="e">
        <f>既存の利益計画!J26</f>
        <v>#DIV/0!</v>
      </c>
      <c r="K27" s="473">
        <f>新しい取組の利益計画!E26+既存の利益計画!K26</f>
        <v>0</v>
      </c>
      <c r="L27" s="262" t="e">
        <f t="shared" si="0"/>
        <v>#DIV/0!</v>
      </c>
      <c r="M27" s="473">
        <f>新しい取組の利益計画!G26+既存の利益計画!M26</f>
        <v>0</v>
      </c>
      <c r="N27" s="262" t="e">
        <f t="shared" si="1"/>
        <v>#DIV/0!</v>
      </c>
      <c r="O27" s="473">
        <f>新しい取組の利益計画!I26+既存の利益計画!O26</f>
        <v>0</v>
      </c>
      <c r="P27" s="262" t="e">
        <f t="shared" si="2"/>
        <v>#DIV/0!</v>
      </c>
      <c r="Q27" s="473">
        <f>新しい取組の利益計画!K26+既存の利益計画!Q26</f>
        <v>0</v>
      </c>
      <c r="R27" s="262" t="e">
        <f t="shared" si="3"/>
        <v>#DIV/0!</v>
      </c>
      <c r="S27" s="473">
        <f>新しい取組の利益計画!M26+既存の利益計画!S26</f>
        <v>0</v>
      </c>
      <c r="T27" s="262" t="e">
        <f t="shared" si="4"/>
        <v>#DIV/0!</v>
      </c>
      <c r="U27" s="473">
        <f>新しい取組の利益計画!O26+既存の利益計画!U26</f>
        <v>0</v>
      </c>
      <c r="V27" s="262" t="e">
        <f t="shared" si="5"/>
        <v>#DIV/0!</v>
      </c>
      <c r="W27" s="473">
        <f>新しい取組の利益計画!Q26+既存の利益計画!W26</f>
        <v>0</v>
      </c>
      <c r="X27" s="262" t="e">
        <f t="shared" si="6"/>
        <v>#DIV/0!</v>
      </c>
      <c r="Y27" s="473">
        <f>新しい取組の利益計画!S26+既存の利益計画!Y26</f>
        <v>0</v>
      </c>
      <c r="Z27" s="262" t="e">
        <f t="shared" si="7"/>
        <v>#DIV/0!</v>
      </c>
    </row>
    <row r="28" spans="1:26" s="187" customFormat="1" ht="33" customHeight="1">
      <c r="A28" s="19"/>
      <c r="B28" s="249"/>
      <c r="C28" s="243" t="s">
        <v>207</v>
      </c>
      <c r="D28" s="243"/>
      <c r="E28" s="472">
        <f>既存の利益計画!E27</f>
        <v>0</v>
      </c>
      <c r="F28" s="263" t="e">
        <f>既存の利益計画!F27</f>
        <v>#DIV/0!</v>
      </c>
      <c r="G28" s="472">
        <f>既存の利益計画!G27</f>
        <v>0</v>
      </c>
      <c r="H28" s="263" t="e">
        <f>既存の利益計画!H27</f>
        <v>#DIV/0!</v>
      </c>
      <c r="I28" s="472">
        <f>既存の利益計画!I27</f>
        <v>0</v>
      </c>
      <c r="J28" s="269" t="e">
        <f>既存の利益計画!J27</f>
        <v>#DIV/0!</v>
      </c>
      <c r="K28" s="472">
        <f>新しい取組の利益計画!E27+既存の利益計画!K27</f>
        <v>0</v>
      </c>
      <c r="L28" s="262" t="e">
        <f t="shared" si="0"/>
        <v>#DIV/0!</v>
      </c>
      <c r="M28" s="472">
        <f>新しい取組の利益計画!G27+既存の利益計画!M27</f>
        <v>0</v>
      </c>
      <c r="N28" s="262" t="e">
        <f t="shared" si="1"/>
        <v>#DIV/0!</v>
      </c>
      <c r="O28" s="472">
        <f>新しい取組の利益計画!I27+既存の利益計画!O27</f>
        <v>0</v>
      </c>
      <c r="P28" s="262" t="e">
        <f t="shared" si="2"/>
        <v>#DIV/0!</v>
      </c>
      <c r="Q28" s="472">
        <f>新しい取組の利益計画!K27+既存の利益計画!Q27</f>
        <v>0</v>
      </c>
      <c r="R28" s="262" t="e">
        <f t="shared" si="3"/>
        <v>#DIV/0!</v>
      </c>
      <c r="S28" s="472">
        <f>新しい取組の利益計画!M27+既存の利益計画!S27</f>
        <v>0</v>
      </c>
      <c r="T28" s="262" t="e">
        <f t="shared" si="4"/>
        <v>#DIV/0!</v>
      </c>
      <c r="U28" s="472">
        <f>新しい取組の利益計画!O27+既存の利益計画!U27</f>
        <v>0</v>
      </c>
      <c r="V28" s="262" t="e">
        <f t="shared" si="5"/>
        <v>#DIV/0!</v>
      </c>
      <c r="W28" s="472">
        <f>新しい取組の利益計画!Q27+既存の利益計画!W27</f>
        <v>0</v>
      </c>
      <c r="X28" s="262" t="e">
        <f t="shared" si="6"/>
        <v>#DIV/0!</v>
      </c>
      <c r="Y28" s="472">
        <f>新しい取組の利益計画!S27+既存の利益計画!Y27</f>
        <v>0</v>
      </c>
      <c r="Z28" s="262" t="e">
        <f t="shared" si="7"/>
        <v>#DIV/0!</v>
      </c>
    </row>
    <row r="29" spans="1:26" s="187" customFormat="1" ht="33" customHeight="1">
      <c r="A29" s="19"/>
      <c r="B29" s="271"/>
      <c r="C29" s="249" t="s">
        <v>146</v>
      </c>
      <c r="D29" s="243"/>
      <c r="E29" s="473">
        <f>既存の利益計画!E28</f>
        <v>0</v>
      </c>
      <c r="F29" s="263" t="e">
        <f>既存の利益計画!F28</f>
        <v>#DIV/0!</v>
      </c>
      <c r="G29" s="473">
        <f>既存の利益計画!G28</f>
        <v>0</v>
      </c>
      <c r="H29" s="263" t="e">
        <f>既存の利益計画!H28</f>
        <v>#DIV/0!</v>
      </c>
      <c r="I29" s="473">
        <f>既存の利益計画!I28</f>
        <v>0</v>
      </c>
      <c r="J29" s="269" t="e">
        <f>既存の利益計画!J28</f>
        <v>#DIV/0!</v>
      </c>
      <c r="K29" s="473">
        <f>新しい取組の利益計画!E28+既存の利益計画!K28</f>
        <v>0</v>
      </c>
      <c r="L29" s="262" t="e">
        <f t="shared" si="0"/>
        <v>#DIV/0!</v>
      </c>
      <c r="M29" s="473">
        <f>新しい取組の利益計画!G28+既存の利益計画!M28</f>
        <v>0</v>
      </c>
      <c r="N29" s="262" t="e">
        <f t="shared" si="1"/>
        <v>#DIV/0!</v>
      </c>
      <c r="O29" s="473">
        <f>新しい取組の利益計画!I28+既存の利益計画!O28</f>
        <v>0</v>
      </c>
      <c r="P29" s="262" t="e">
        <f t="shared" si="2"/>
        <v>#DIV/0!</v>
      </c>
      <c r="Q29" s="473">
        <f>新しい取組の利益計画!K28+既存の利益計画!Q28</f>
        <v>0</v>
      </c>
      <c r="R29" s="262" t="e">
        <f t="shared" si="3"/>
        <v>#DIV/0!</v>
      </c>
      <c r="S29" s="473">
        <f>新しい取組の利益計画!M28+既存の利益計画!S28</f>
        <v>0</v>
      </c>
      <c r="T29" s="262" t="e">
        <f t="shared" si="4"/>
        <v>#DIV/0!</v>
      </c>
      <c r="U29" s="473">
        <f>新しい取組の利益計画!O28+既存の利益計画!U28</f>
        <v>0</v>
      </c>
      <c r="V29" s="262" t="e">
        <f t="shared" si="5"/>
        <v>#DIV/0!</v>
      </c>
      <c r="W29" s="473">
        <f>新しい取組の利益計画!Q28+既存の利益計画!W28</f>
        <v>0</v>
      </c>
      <c r="X29" s="262" t="e">
        <f t="shared" si="6"/>
        <v>#DIV/0!</v>
      </c>
      <c r="Y29" s="473">
        <f>新しい取組の利益計画!S28+既存の利益計画!Y28</f>
        <v>0</v>
      </c>
      <c r="Z29" s="262" t="e">
        <f t="shared" si="7"/>
        <v>#DIV/0!</v>
      </c>
    </row>
    <row r="30" spans="1:26" s="187" customFormat="1" ht="33" customHeight="1">
      <c r="A30" s="19"/>
      <c r="B30" s="258" t="s">
        <v>142</v>
      </c>
      <c r="C30" s="261"/>
      <c r="D30" s="243"/>
      <c r="E30" s="473">
        <f>既存の利益計画!E29</f>
        <v>0</v>
      </c>
      <c r="F30" s="263" t="e">
        <f>既存の利益計画!F29</f>
        <v>#DIV/0!</v>
      </c>
      <c r="G30" s="473">
        <f>既存の利益計画!G29</f>
        <v>0</v>
      </c>
      <c r="H30" s="263" t="e">
        <f>既存の利益計画!H29</f>
        <v>#DIV/0!</v>
      </c>
      <c r="I30" s="473">
        <f>既存の利益計画!I29</f>
        <v>0</v>
      </c>
      <c r="J30" s="269" t="e">
        <f>既存の利益計画!J29</f>
        <v>#DIV/0!</v>
      </c>
      <c r="K30" s="473">
        <f>新しい取組の利益計画!E29+既存の利益計画!K29</f>
        <v>0</v>
      </c>
      <c r="L30" s="262" t="e">
        <f t="shared" si="0"/>
        <v>#DIV/0!</v>
      </c>
      <c r="M30" s="473">
        <f>新しい取組の利益計画!G29+既存の利益計画!M29</f>
        <v>0</v>
      </c>
      <c r="N30" s="262" t="e">
        <f t="shared" si="1"/>
        <v>#DIV/0!</v>
      </c>
      <c r="O30" s="473">
        <f>新しい取組の利益計画!I29+既存の利益計画!O29</f>
        <v>0</v>
      </c>
      <c r="P30" s="262" t="e">
        <f t="shared" si="2"/>
        <v>#DIV/0!</v>
      </c>
      <c r="Q30" s="473">
        <f>新しい取組の利益計画!K29+既存の利益計画!Q29</f>
        <v>0</v>
      </c>
      <c r="R30" s="262" t="e">
        <f t="shared" si="3"/>
        <v>#DIV/0!</v>
      </c>
      <c r="S30" s="473">
        <f>新しい取組の利益計画!M29+既存の利益計画!S29</f>
        <v>0</v>
      </c>
      <c r="T30" s="262" t="e">
        <f t="shared" si="4"/>
        <v>#DIV/0!</v>
      </c>
      <c r="U30" s="473">
        <f>新しい取組の利益計画!O29+既存の利益計画!U29</f>
        <v>0</v>
      </c>
      <c r="V30" s="262" t="e">
        <f t="shared" si="5"/>
        <v>#DIV/0!</v>
      </c>
      <c r="W30" s="473">
        <f>新しい取組の利益計画!Q29+既存の利益計画!W29</f>
        <v>0</v>
      </c>
      <c r="X30" s="262" t="e">
        <f t="shared" si="6"/>
        <v>#DIV/0!</v>
      </c>
      <c r="Y30" s="473">
        <f>新しい取組の利益計画!S29+既存の利益計画!Y29</f>
        <v>0</v>
      </c>
      <c r="Z30" s="262" t="e">
        <f t="shared" si="7"/>
        <v>#DIV/0!</v>
      </c>
    </row>
    <row r="31" spans="1:26" s="187" customFormat="1" ht="33" customHeight="1">
      <c r="A31" s="19"/>
      <c r="B31" s="258" t="s">
        <v>336</v>
      </c>
      <c r="C31" s="259"/>
      <c r="D31" s="260"/>
      <c r="E31" s="472">
        <f>既存の利益計画!E30</f>
        <v>0</v>
      </c>
      <c r="F31" s="263" t="e">
        <f>既存の利益計画!F30</f>
        <v>#DIV/0!</v>
      </c>
      <c r="G31" s="472">
        <f>既存の利益計画!G30</f>
        <v>0</v>
      </c>
      <c r="H31" s="263" t="e">
        <f>既存の利益計画!H30</f>
        <v>#DIV/0!</v>
      </c>
      <c r="I31" s="472">
        <f>既存の利益計画!I30</f>
        <v>0</v>
      </c>
      <c r="J31" s="269" t="e">
        <f>既存の利益計画!J30</f>
        <v>#DIV/0!</v>
      </c>
      <c r="K31" s="398">
        <f>新しい取組の利益計画!E30+既存の利益計画!K30</f>
        <v>0</v>
      </c>
      <c r="L31" s="262" t="e">
        <f t="shared" si="0"/>
        <v>#DIV/0!</v>
      </c>
      <c r="M31" s="398">
        <f>新しい取組の利益計画!G30+既存の利益計画!M30</f>
        <v>0</v>
      </c>
      <c r="N31" s="262" t="e">
        <f t="shared" si="1"/>
        <v>#DIV/0!</v>
      </c>
      <c r="O31" s="398">
        <f>新しい取組の利益計画!I30+既存の利益計画!O30</f>
        <v>0</v>
      </c>
      <c r="P31" s="262" t="e">
        <f t="shared" si="2"/>
        <v>#DIV/0!</v>
      </c>
      <c r="Q31" s="398">
        <f>新しい取組の利益計画!K30+既存の利益計画!Q30</f>
        <v>0</v>
      </c>
      <c r="R31" s="262" t="e">
        <f t="shared" si="3"/>
        <v>#DIV/0!</v>
      </c>
      <c r="S31" s="398">
        <f>新しい取組の利益計画!M30+既存の利益計画!S30</f>
        <v>0</v>
      </c>
      <c r="T31" s="262" t="e">
        <f t="shared" si="4"/>
        <v>#DIV/0!</v>
      </c>
      <c r="U31" s="398">
        <f>新しい取組の利益計画!O30+既存の利益計画!U30</f>
        <v>0</v>
      </c>
      <c r="V31" s="262" t="e">
        <f t="shared" si="5"/>
        <v>#DIV/0!</v>
      </c>
      <c r="W31" s="398">
        <f>新しい取組の利益計画!Q30+既存の利益計画!W30</f>
        <v>0</v>
      </c>
      <c r="X31" s="262" t="e">
        <f t="shared" si="6"/>
        <v>#DIV/0!</v>
      </c>
      <c r="Y31" s="398">
        <f>新しい取組の利益計画!S30+既存の利益計画!Y30</f>
        <v>0</v>
      </c>
      <c r="Z31" s="262" t="e">
        <f t="shared" si="7"/>
        <v>#DIV/0!</v>
      </c>
    </row>
    <row r="32" spans="1:26" s="187" customFormat="1" ht="33" customHeight="1">
      <c r="A32" s="19"/>
      <c r="B32" s="258" t="s">
        <v>338</v>
      </c>
      <c r="C32" s="259"/>
      <c r="D32" s="260"/>
      <c r="E32" s="473">
        <f>既存の利益計画!E31</f>
        <v>0</v>
      </c>
      <c r="F32" s="263" t="e">
        <f>既存の利益計画!F31</f>
        <v>#DIV/0!</v>
      </c>
      <c r="G32" s="473">
        <f>既存の利益計画!G31</f>
        <v>0</v>
      </c>
      <c r="H32" s="263" t="e">
        <f>既存の利益計画!H31</f>
        <v>#DIV/0!</v>
      </c>
      <c r="I32" s="473">
        <f>既存の利益計画!I31</f>
        <v>0</v>
      </c>
      <c r="J32" s="269" t="e">
        <f>既存の利益計画!J31</f>
        <v>#DIV/0!</v>
      </c>
      <c r="K32" s="397">
        <f>新しい取組の利益計画!E31+既存の利益計画!K31</f>
        <v>0</v>
      </c>
      <c r="L32" s="262" t="e">
        <f t="shared" si="0"/>
        <v>#DIV/0!</v>
      </c>
      <c r="M32" s="397">
        <f>新しい取組の利益計画!G31+既存の利益計画!M31</f>
        <v>0</v>
      </c>
      <c r="N32" s="262" t="e">
        <f t="shared" si="1"/>
        <v>#DIV/0!</v>
      </c>
      <c r="O32" s="397">
        <f>新しい取組の利益計画!I31+既存の利益計画!O31</f>
        <v>0</v>
      </c>
      <c r="P32" s="262" t="e">
        <f t="shared" si="2"/>
        <v>#DIV/0!</v>
      </c>
      <c r="Q32" s="397">
        <f>新しい取組の利益計画!K31+既存の利益計画!Q31</f>
        <v>0</v>
      </c>
      <c r="R32" s="262" t="e">
        <f t="shared" si="3"/>
        <v>#DIV/0!</v>
      </c>
      <c r="S32" s="397">
        <f>新しい取組の利益計画!M31+既存の利益計画!S31</f>
        <v>0</v>
      </c>
      <c r="T32" s="262" t="e">
        <f t="shared" si="4"/>
        <v>#DIV/0!</v>
      </c>
      <c r="U32" s="397">
        <f>新しい取組の利益計画!O31+既存の利益計画!U31</f>
        <v>0</v>
      </c>
      <c r="V32" s="262" t="e">
        <f t="shared" si="5"/>
        <v>#DIV/0!</v>
      </c>
      <c r="W32" s="397">
        <f>新しい取組の利益計画!Q31+既存の利益計画!W31</f>
        <v>0</v>
      </c>
      <c r="X32" s="262" t="e">
        <f t="shared" si="6"/>
        <v>#DIV/0!</v>
      </c>
      <c r="Y32" s="397">
        <f>新しい取組の利益計画!S31+既存の利益計画!Y31</f>
        <v>0</v>
      </c>
      <c r="Z32" s="262" t="e">
        <f t="shared" si="7"/>
        <v>#DIV/0!</v>
      </c>
    </row>
    <row r="33" spans="1:26" s="187" customFormat="1" ht="33" customHeight="1">
      <c r="A33" s="19"/>
      <c r="B33" s="258" t="s">
        <v>339</v>
      </c>
      <c r="C33" s="259"/>
      <c r="D33" s="260"/>
      <c r="E33" s="473">
        <f>既存の利益計画!E32</f>
        <v>0</v>
      </c>
      <c r="F33" s="263" t="e">
        <f>既存の利益計画!F32</f>
        <v>#DIV/0!</v>
      </c>
      <c r="G33" s="473">
        <f>既存の利益計画!G32</f>
        <v>0</v>
      </c>
      <c r="H33" s="263" t="e">
        <f>既存の利益計画!H32</f>
        <v>#DIV/0!</v>
      </c>
      <c r="I33" s="473">
        <f>既存の利益計画!I32</f>
        <v>0</v>
      </c>
      <c r="J33" s="269" t="e">
        <f>既存の利益計画!J32</f>
        <v>#DIV/0!</v>
      </c>
      <c r="K33" s="397">
        <f>新しい取組の利益計画!E32+既存の利益計画!K32</f>
        <v>0</v>
      </c>
      <c r="L33" s="262" t="e">
        <f t="shared" si="0"/>
        <v>#DIV/0!</v>
      </c>
      <c r="M33" s="397">
        <f>新しい取組の利益計画!G32+既存の利益計画!M32</f>
        <v>0</v>
      </c>
      <c r="N33" s="262" t="e">
        <f t="shared" si="1"/>
        <v>#DIV/0!</v>
      </c>
      <c r="O33" s="397">
        <f>新しい取組の利益計画!I32+既存の利益計画!O32</f>
        <v>0</v>
      </c>
      <c r="P33" s="262" t="e">
        <f t="shared" si="2"/>
        <v>#DIV/0!</v>
      </c>
      <c r="Q33" s="397">
        <f>新しい取組の利益計画!K32+既存の利益計画!Q32</f>
        <v>0</v>
      </c>
      <c r="R33" s="262" t="e">
        <f t="shared" si="3"/>
        <v>#DIV/0!</v>
      </c>
      <c r="S33" s="397">
        <f>新しい取組の利益計画!M32+既存の利益計画!S32</f>
        <v>0</v>
      </c>
      <c r="T33" s="262" t="e">
        <f t="shared" si="4"/>
        <v>#DIV/0!</v>
      </c>
      <c r="U33" s="397">
        <f>新しい取組の利益計画!O32+既存の利益計画!U32</f>
        <v>0</v>
      </c>
      <c r="V33" s="262" t="e">
        <f t="shared" si="5"/>
        <v>#DIV/0!</v>
      </c>
      <c r="W33" s="397">
        <f>新しい取組の利益計画!Q32+既存の利益計画!W32</f>
        <v>0</v>
      </c>
      <c r="X33" s="262" t="e">
        <f t="shared" si="6"/>
        <v>#DIV/0!</v>
      </c>
      <c r="Y33" s="397">
        <f>新しい取組の利益計画!S32+既存の利益計画!Y32</f>
        <v>0</v>
      </c>
      <c r="Z33" s="262" t="e">
        <f t="shared" si="7"/>
        <v>#DIV/0!</v>
      </c>
    </row>
    <row r="34" spans="1:26" s="187" customFormat="1" ht="33" customHeight="1">
      <c r="A34" s="19"/>
      <c r="B34" s="258" t="s">
        <v>340</v>
      </c>
      <c r="C34" s="259"/>
      <c r="D34" s="260"/>
      <c r="E34" s="473">
        <f>既存の利益計画!E33</f>
        <v>0</v>
      </c>
      <c r="F34" s="263" t="e">
        <f>既存の利益計画!F33</f>
        <v>#DIV/0!</v>
      </c>
      <c r="G34" s="473">
        <f>既存の利益計画!G33</f>
        <v>0</v>
      </c>
      <c r="H34" s="263" t="e">
        <f>既存の利益計画!H33</f>
        <v>#DIV/0!</v>
      </c>
      <c r="I34" s="473">
        <f>既存の利益計画!I33</f>
        <v>0</v>
      </c>
      <c r="J34" s="269" t="e">
        <f>既存の利益計画!J33</f>
        <v>#DIV/0!</v>
      </c>
      <c r="K34" s="397">
        <f>新しい取組の利益計画!E33+既存の利益計画!K33</f>
        <v>0</v>
      </c>
      <c r="L34" s="262" t="e">
        <f t="shared" si="0"/>
        <v>#DIV/0!</v>
      </c>
      <c r="M34" s="397">
        <f>新しい取組の利益計画!G33+既存の利益計画!M33</f>
        <v>0</v>
      </c>
      <c r="N34" s="262" t="e">
        <f t="shared" si="1"/>
        <v>#DIV/0!</v>
      </c>
      <c r="O34" s="397">
        <f>新しい取組の利益計画!I33+既存の利益計画!O33</f>
        <v>0</v>
      </c>
      <c r="P34" s="262" t="e">
        <f t="shared" si="2"/>
        <v>#DIV/0!</v>
      </c>
      <c r="Q34" s="397">
        <f>新しい取組の利益計画!K33+既存の利益計画!Q33</f>
        <v>0</v>
      </c>
      <c r="R34" s="262" t="e">
        <f t="shared" si="3"/>
        <v>#DIV/0!</v>
      </c>
      <c r="S34" s="397">
        <f>新しい取組の利益計画!M33+既存の利益計画!S33</f>
        <v>0</v>
      </c>
      <c r="T34" s="262" t="e">
        <f t="shared" si="4"/>
        <v>#DIV/0!</v>
      </c>
      <c r="U34" s="397">
        <f>新しい取組の利益計画!O33+既存の利益計画!U33</f>
        <v>0</v>
      </c>
      <c r="V34" s="262" t="e">
        <f t="shared" si="5"/>
        <v>#DIV/0!</v>
      </c>
      <c r="W34" s="397">
        <f>新しい取組の利益計画!Q33+既存の利益計画!W33</f>
        <v>0</v>
      </c>
      <c r="X34" s="262" t="e">
        <f t="shared" si="6"/>
        <v>#DIV/0!</v>
      </c>
      <c r="Y34" s="397">
        <f>新しい取組の利益計画!S33+既存の利益計画!Y33</f>
        <v>0</v>
      </c>
      <c r="Z34" s="262" t="e">
        <f t="shared" si="7"/>
        <v>#DIV/0!</v>
      </c>
    </row>
    <row r="35" spans="1:26" s="187" customFormat="1" ht="33" customHeight="1">
      <c r="A35" s="19"/>
      <c r="B35" s="200" t="s">
        <v>337</v>
      </c>
      <c r="C35" s="259"/>
      <c r="D35" s="261"/>
      <c r="E35" s="473">
        <f>既存の利益計画!E34</f>
        <v>0</v>
      </c>
      <c r="F35" s="263" t="e">
        <f>既存の利益計画!F34</f>
        <v>#DIV/0!</v>
      </c>
      <c r="G35" s="473">
        <f>既存の利益計画!G34</f>
        <v>0</v>
      </c>
      <c r="H35" s="263" t="e">
        <f>既存の利益計画!H34</f>
        <v>#DIV/0!</v>
      </c>
      <c r="I35" s="473">
        <f>既存の利益計画!I34</f>
        <v>0</v>
      </c>
      <c r="J35" s="269" t="e">
        <f>既存の利益計画!J34</f>
        <v>#DIV/0!</v>
      </c>
      <c r="K35" s="397">
        <f>新しい取組の利益計画!E34+既存の利益計画!K34</f>
        <v>0</v>
      </c>
      <c r="L35" s="262" t="e">
        <f t="shared" si="0"/>
        <v>#DIV/0!</v>
      </c>
      <c r="M35" s="397">
        <f>新しい取組の利益計画!G34+既存の利益計画!M34</f>
        <v>0</v>
      </c>
      <c r="N35" s="262" t="e">
        <f t="shared" si="1"/>
        <v>#DIV/0!</v>
      </c>
      <c r="O35" s="397">
        <f>新しい取組の利益計画!I34+既存の利益計画!O34</f>
        <v>0</v>
      </c>
      <c r="P35" s="262" t="e">
        <f t="shared" si="2"/>
        <v>#DIV/0!</v>
      </c>
      <c r="Q35" s="397">
        <f>新しい取組の利益計画!K34+既存の利益計画!Q34</f>
        <v>0</v>
      </c>
      <c r="R35" s="262" t="e">
        <f t="shared" si="3"/>
        <v>#DIV/0!</v>
      </c>
      <c r="S35" s="397">
        <f>新しい取組の利益計画!M34+既存の利益計画!S34</f>
        <v>0</v>
      </c>
      <c r="T35" s="262" t="e">
        <f t="shared" si="4"/>
        <v>#DIV/0!</v>
      </c>
      <c r="U35" s="397">
        <f>新しい取組の利益計画!O34+既存の利益計画!U34</f>
        <v>0</v>
      </c>
      <c r="V35" s="262" t="e">
        <f t="shared" si="5"/>
        <v>#DIV/0!</v>
      </c>
      <c r="W35" s="397">
        <f>新しい取組の利益計画!Q34+既存の利益計画!W34</f>
        <v>0</v>
      </c>
      <c r="X35" s="262" t="e">
        <f t="shared" si="6"/>
        <v>#DIV/0!</v>
      </c>
      <c r="Y35" s="397">
        <f>新しい取組の利益計画!S34+既存の利益計画!Y34</f>
        <v>0</v>
      </c>
      <c r="Z35" s="262" t="e">
        <f t="shared" si="7"/>
        <v>#DIV/0!</v>
      </c>
    </row>
    <row r="36" spans="1:26" s="187" customFormat="1" ht="39.950000000000003" customHeight="1">
      <c r="A36" s="19"/>
      <c r="B36" s="243" t="s">
        <v>144</v>
      </c>
      <c r="C36" s="243"/>
      <c r="D36" s="243"/>
      <c r="E36" s="398">
        <f>既存の利益計画!E35</f>
        <v>0</v>
      </c>
      <c r="F36" s="262" t="e">
        <f>既存の利益計画!F35</f>
        <v>#DIV/0!</v>
      </c>
      <c r="G36" s="398">
        <f>既存の利益計画!G35</f>
        <v>0</v>
      </c>
      <c r="H36" s="262" t="e">
        <f>既存の利益計画!H35</f>
        <v>#DIV/0!</v>
      </c>
      <c r="I36" s="398">
        <f>既存の利益計画!I35</f>
        <v>0</v>
      </c>
      <c r="J36" s="279" t="e">
        <f>既存の利益計画!J35</f>
        <v>#DIV/0!</v>
      </c>
      <c r="K36" s="398">
        <f>新しい取組の利益計画!E35+既存の利益計画!K35</f>
        <v>0</v>
      </c>
      <c r="L36" s="262" t="e">
        <f t="shared" si="0"/>
        <v>#DIV/0!</v>
      </c>
      <c r="M36" s="398">
        <f>新しい取組の利益計画!G35+既存の利益計画!M35</f>
        <v>0</v>
      </c>
      <c r="N36" s="262" t="e">
        <f t="shared" si="1"/>
        <v>#DIV/0!</v>
      </c>
      <c r="O36" s="398">
        <f>新しい取組の利益計画!I35+既存の利益計画!O35</f>
        <v>0</v>
      </c>
      <c r="P36" s="262" t="e">
        <f t="shared" si="2"/>
        <v>#DIV/0!</v>
      </c>
      <c r="Q36" s="398">
        <f>新しい取組の利益計画!K35+既存の利益計画!Q35</f>
        <v>0</v>
      </c>
      <c r="R36" s="262" t="e">
        <f t="shared" si="3"/>
        <v>#DIV/0!</v>
      </c>
      <c r="S36" s="398">
        <f>新しい取組の利益計画!M35+既存の利益計画!S35</f>
        <v>0</v>
      </c>
      <c r="T36" s="262" t="e">
        <f t="shared" si="4"/>
        <v>#DIV/0!</v>
      </c>
      <c r="U36" s="398">
        <f>新しい取組の利益計画!O35+既存の利益計画!U35</f>
        <v>0</v>
      </c>
      <c r="V36" s="262" t="e">
        <f t="shared" si="5"/>
        <v>#DIV/0!</v>
      </c>
      <c r="W36" s="398">
        <f>新しい取組の利益計画!Q35+既存の利益計画!W35</f>
        <v>0</v>
      </c>
      <c r="X36" s="262" t="e">
        <f t="shared" si="6"/>
        <v>#DIV/0!</v>
      </c>
      <c r="Y36" s="398">
        <f>新しい取組の利益計画!S35+既存の利益計画!Y35</f>
        <v>0</v>
      </c>
      <c r="Z36" s="262" t="e">
        <f t="shared" si="7"/>
        <v>#DIV/0!</v>
      </c>
    </row>
    <row r="37" spans="1:26" s="197" customFormat="1" ht="7.5" customHeight="1">
      <c r="A37" s="18"/>
      <c r="B37" s="199"/>
      <c r="C37" s="199"/>
      <c r="D37" s="199"/>
      <c r="E37" s="475"/>
      <c r="F37" s="195"/>
      <c r="G37" s="475"/>
      <c r="H37" s="195"/>
      <c r="I37" s="475"/>
      <c r="J37" s="195"/>
      <c r="K37" s="479"/>
      <c r="L37" s="196"/>
      <c r="M37" s="479"/>
      <c r="N37" s="196"/>
      <c r="O37" s="479"/>
      <c r="P37" s="196"/>
      <c r="Q37" s="479"/>
      <c r="R37" s="196"/>
      <c r="S37" s="479"/>
      <c r="T37" s="196"/>
      <c r="U37" s="479"/>
      <c r="V37" s="196"/>
      <c r="W37" s="479"/>
      <c r="X37" s="196"/>
      <c r="Y37" s="479"/>
      <c r="Z37" s="196"/>
    </row>
    <row r="38" spans="1:26" s="187" customFormat="1" ht="24.95" customHeight="1">
      <c r="A38" s="19"/>
      <c r="B38" s="200" t="s">
        <v>143</v>
      </c>
      <c r="C38" s="259"/>
      <c r="D38" s="261"/>
      <c r="E38" s="476">
        <f>既存の利益計画!E37</f>
        <v>0</v>
      </c>
      <c r="F38" s="193" t="s">
        <v>348</v>
      </c>
      <c r="G38" s="476">
        <f>既存の利益計画!G37</f>
        <v>0</v>
      </c>
      <c r="H38" s="193" t="s">
        <v>348</v>
      </c>
      <c r="I38" s="476">
        <f>既存の利益計画!I37</f>
        <v>0</v>
      </c>
      <c r="J38" s="193" t="s">
        <v>348</v>
      </c>
      <c r="K38" s="476">
        <f>新しい取組の利益計画!E37+既存の利益計画!K37</f>
        <v>0</v>
      </c>
      <c r="L38" s="193" t="s">
        <v>348</v>
      </c>
      <c r="M38" s="476">
        <f>新しい取組の利益計画!G37+既存の利益計画!M37</f>
        <v>0</v>
      </c>
      <c r="N38" s="193" t="s">
        <v>348</v>
      </c>
      <c r="O38" s="476">
        <f>新しい取組の利益計画!I37+既存の利益計画!O37</f>
        <v>0</v>
      </c>
      <c r="P38" s="193" t="s">
        <v>348</v>
      </c>
      <c r="Q38" s="476">
        <f>新しい取組の利益計画!K37+既存の利益計画!Q37</f>
        <v>0</v>
      </c>
      <c r="R38" s="193" t="s">
        <v>348</v>
      </c>
      <c r="S38" s="476">
        <f>新しい取組の利益計画!M37+既存の利益計画!S37</f>
        <v>0</v>
      </c>
      <c r="T38" s="193" t="s">
        <v>348</v>
      </c>
      <c r="U38" s="476">
        <f>新しい取組の利益計画!O37+既存の利益計画!U37</f>
        <v>0</v>
      </c>
      <c r="V38" s="193" t="s">
        <v>348</v>
      </c>
      <c r="W38" s="476">
        <f>新しい取組の利益計画!Q37+既存の利益計画!W37</f>
        <v>0</v>
      </c>
      <c r="X38" s="193" t="s">
        <v>348</v>
      </c>
      <c r="Y38" s="476">
        <f>新しい取組の利益計画!S37+既存の利益計画!Y37</f>
        <v>0</v>
      </c>
      <c r="Z38" s="193" t="s">
        <v>348</v>
      </c>
    </row>
  </sheetData>
  <mergeCells count="24">
    <mergeCell ref="U2:V2"/>
    <mergeCell ref="W2:X2"/>
    <mergeCell ref="Y2:Z2"/>
    <mergeCell ref="U3:V3"/>
    <mergeCell ref="W3:X3"/>
    <mergeCell ref="Y3:Z3"/>
    <mergeCell ref="Q2:R2"/>
    <mergeCell ref="S2:T2"/>
    <mergeCell ref="Q3:R3"/>
    <mergeCell ref="S3:T3"/>
    <mergeCell ref="K3:L3"/>
    <mergeCell ref="M2:N2"/>
    <mergeCell ref="O2:P2"/>
    <mergeCell ref="O3:P3"/>
    <mergeCell ref="M3:N3"/>
    <mergeCell ref="K2:L2"/>
    <mergeCell ref="B2:D2"/>
    <mergeCell ref="B3:D3"/>
    <mergeCell ref="I3:J3"/>
    <mergeCell ref="G3:H3"/>
    <mergeCell ref="E3:F3"/>
    <mergeCell ref="E2:F2"/>
    <mergeCell ref="G2:H2"/>
    <mergeCell ref="I2:J2"/>
  </mergeCells>
  <phoneticPr fontId="3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defaultGridColor="0" colorId="23" zoomScaleNormal="100" workbookViewId="0">
      <selection activeCell="E13" sqref="E13"/>
    </sheetView>
  </sheetViews>
  <sheetFormatPr defaultRowHeight="13.5"/>
  <cols>
    <col min="1" max="1" width="1.875" style="247" customWidth="1"/>
    <col min="2" max="2" width="28.375" style="247" customWidth="1"/>
    <col min="3" max="3" width="17.375" style="247" customWidth="1"/>
    <col min="4" max="4" width="27.125" style="247" customWidth="1"/>
    <col min="5" max="5" width="16.25" style="247" customWidth="1"/>
    <col min="6" max="6" width="18.125" style="247" customWidth="1"/>
    <col min="7" max="16384" width="9" style="247"/>
  </cols>
  <sheetData>
    <row r="1" spans="1:32" s="68" customFormat="1" ht="30" customHeight="1">
      <c r="A1" s="56"/>
      <c r="B1" s="194" t="s">
        <v>453</v>
      </c>
      <c r="C1" s="186"/>
      <c r="D1" s="338" t="s">
        <v>451</v>
      </c>
      <c r="E1" s="339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s="68" customFormat="1" ht="13.5" customHeight="1">
      <c r="A2" s="56"/>
      <c r="B2" s="194"/>
      <c r="C2" s="366" t="s">
        <v>483</v>
      </c>
      <c r="D2" s="381"/>
      <c r="E2" s="268"/>
      <c r="F2" s="192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s="68" customFormat="1" ht="9.75" customHeight="1">
      <c r="A3" s="56"/>
      <c r="B3" s="194"/>
      <c r="C3" s="365"/>
      <c r="D3" s="265"/>
      <c r="E3" s="268"/>
      <c r="F3" s="192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s="189" customFormat="1" ht="36" customHeight="1">
      <c r="A4" s="199"/>
      <c r="B4" s="362" t="s">
        <v>454</v>
      </c>
      <c r="C4" s="282" t="s">
        <v>455</v>
      </c>
      <c r="D4" s="282" t="s">
        <v>456</v>
      </c>
      <c r="E4" s="282" t="s">
        <v>455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 s="55" customFormat="1" ht="24" customHeight="1">
      <c r="B5" s="382" t="s">
        <v>464</v>
      </c>
      <c r="C5" s="383"/>
      <c r="D5" s="382" t="s">
        <v>463</v>
      </c>
      <c r="E5" s="383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</row>
    <row r="6" spans="1:32" s="55" customFormat="1" ht="24" customHeight="1">
      <c r="B6" s="384"/>
      <c r="C6" s="383"/>
      <c r="D6" s="384" t="s">
        <v>174</v>
      </c>
      <c r="E6" s="383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</row>
    <row r="7" spans="1:32" s="55" customFormat="1" ht="24" customHeight="1">
      <c r="B7" s="384"/>
      <c r="C7" s="383"/>
      <c r="D7" s="384"/>
      <c r="E7" s="383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</row>
    <row r="8" spans="1:32" s="55" customFormat="1" ht="24" customHeight="1">
      <c r="B8" s="384"/>
      <c r="C8" s="383"/>
      <c r="D8" s="384"/>
      <c r="E8" s="383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</row>
    <row r="9" spans="1:32" s="55" customFormat="1" ht="24" customHeight="1">
      <c r="B9" s="384"/>
      <c r="C9" s="383"/>
      <c r="D9" s="384"/>
      <c r="E9" s="383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</row>
    <row r="10" spans="1:32" s="55" customFormat="1" ht="24" customHeight="1">
      <c r="B10" s="384"/>
      <c r="C10" s="383"/>
      <c r="D10" s="384"/>
      <c r="E10" s="383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</row>
    <row r="11" spans="1:32" s="55" customFormat="1" ht="36" customHeight="1">
      <c r="B11" s="363" t="s">
        <v>457</v>
      </c>
      <c r="C11" s="340">
        <f>SUM(C5:C10)</f>
        <v>0</v>
      </c>
      <c r="D11" s="363" t="s">
        <v>457</v>
      </c>
      <c r="E11" s="340">
        <f>SUM(E5:E10)</f>
        <v>0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</row>
    <row r="12" spans="1:32" s="56" customFormat="1" ht="6.75" customHeight="1">
      <c r="B12" s="341"/>
      <c r="C12" s="342"/>
      <c r="D12" s="341"/>
      <c r="E12" s="342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</row>
    <row r="13" spans="1:32" s="55" customFormat="1" ht="36" customHeight="1">
      <c r="B13" s="362" t="s">
        <v>458</v>
      </c>
      <c r="C13" s="282" t="s">
        <v>455</v>
      </c>
      <c r="D13" s="282" t="s">
        <v>456</v>
      </c>
      <c r="E13" s="282" t="s">
        <v>455</v>
      </c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</row>
    <row r="14" spans="1:32" s="55" customFormat="1" ht="24" customHeight="1">
      <c r="B14" s="384" t="s">
        <v>459</v>
      </c>
      <c r="C14" s="383"/>
      <c r="D14" s="384" t="s">
        <v>174</v>
      </c>
      <c r="E14" s="383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</row>
    <row r="15" spans="1:32" s="55" customFormat="1" ht="24" customHeight="1">
      <c r="B15" s="384" t="s">
        <v>460</v>
      </c>
      <c r="C15" s="383"/>
      <c r="D15" s="384"/>
      <c r="E15" s="383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</row>
    <row r="16" spans="1:32" s="55" customFormat="1" ht="24" customHeight="1">
      <c r="B16" s="384"/>
      <c r="C16" s="383"/>
      <c r="D16" s="384"/>
      <c r="E16" s="383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</row>
    <row r="17" spans="2:32" s="55" customFormat="1" ht="24" customHeight="1">
      <c r="B17" s="384"/>
      <c r="C17" s="383"/>
      <c r="D17" s="384"/>
      <c r="E17" s="383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</row>
    <row r="18" spans="2:32" s="55" customFormat="1" ht="24" customHeight="1">
      <c r="B18" s="384"/>
      <c r="C18" s="383"/>
      <c r="D18" s="384"/>
      <c r="E18" s="383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</row>
    <row r="19" spans="2:32" s="55" customFormat="1" ht="24" customHeight="1">
      <c r="B19" s="384"/>
      <c r="C19" s="383"/>
      <c r="D19" s="384"/>
      <c r="E19" s="383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</row>
    <row r="20" spans="2:32" s="55" customFormat="1" ht="36" customHeight="1">
      <c r="B20" s="363" t="s">
        <v>457</v>
      </c>
      <c r="C20" s="340">
        <f>SUM(C14:C19)</f>
        <v>0</v>
      </c>
      <c r="D20" s="363" t="s">
        <v>457</v>
      </c>
      <c r="E20" s="340">
        <f>SUM(E14:E19)</f>
        <v>0</v>
      </c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</row>
    <row r="21" spans="2:32" s="56" customFormat="1" ht="6" customHeight="1">
      <c r="B21" s="341"/>
      <c r="C21" s="342"/>
      <c r="D21" s="341"/>
      <c r="E21" s="342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</row>
    <row r="22" spans="2:32" s="344" customFormat="1" ht="44.25" customHeight="1">
      <c r="B22" s="363" t="s">
        <v>461</v>
      </c>
      <c r="C22" s="364">
        <f>C11+C20</f>
        <v>0</v>
      </c>
      <c r="D22" s="363" t="s">
        <v>462</v>
      </c>
      <c r="E22" s="364">
        <f>E11+E20</f>
        <v>0</v>
      </c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</row>
    <row r="23" spans="2:32" s="311" customFormat="1" ht="20.100000000000001" customHeight="1">
      <c r="B23" s="19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</row>
    <row r="24" spans="2:32" s="311" customFormat="1" ht="20.100000000000001" customHeight="1">
      <c r="B24" s="1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</row>
    <row r="25" spans="2:32" s="311" customFormat="1" ht="20.100000000000001" customHeight="1">
      <c r="B25" s="1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</row>
    <row r="26" spans="2:32" s="311" customFormat="1" ht="20.100000000000001" customHeight="1">
      <c r="B26" s="19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</row>
    <row r="27" spans="2:32" s="311" customFormat="1" ht="20.100000000000001" customHeight="1">
      <c r="B27" s="19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</row>
    <row r="28" spans="2:32" s="311" customFormat="1" ht="20.100000000000001" customHeight="1">
      <c r="B28" s="1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</row>
    <row r="29" spans="2:32" s="311" customFormat="1" ht="20.100000000000001" customHeight="1">
      <c r="B29" s="19"/>
      <c r="C29" s="55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</row>
    <row r="30" spans="2:32" ht="12.95" customHeight="1"/>
    <row r="32" spans="2:32" ht="24.95" customHeight="1"/>
    <row r="33" ht="19.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</sheetData>
  <phoneticPr fontId="3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defaultGridColor="0" colorId="55" zoomScaleNormal="100" workbookViewId="0">
      <selection activeCell="P20" sqref="P20"/>
    </sheetView>
  </sheetViews>
  <sheetFormatPr defaultRowHeight="13.5"/>
  <cols>
    <col min="1" max="1" width="1.125" style="183" customWidth="1"/>
    <col min="2" max="6" width="9" style="183"/>
    <col min="7" max="7" width="10.125" style="183" customWidth="1"/>
    <col min="8" max="8" width="12" style="183" customWidth="1"/>
    <col min="9" max="9" width="9" style="183"/>
    <col min="10" max="10" width="11.125" style="183" customWidth="1"/>
    <col min="11" max="16384" width="9" style="183"/>
  </cols>
  <sheetData>
    <row r="1" spans="1:10" ht="20.100000000000001" customHeight="1">
      <c r="B1" s="202" t="s">
        <v>497</v>
      </c>
    </row>
    <row r="2" spans="1:10" ht="20.100000000000001" customHeight="1"/>
    <row r="3" spans="1:10" ht="20.100000000000001" customHeight="1">
      <c r="A3" s="534" t="s">
        <v>182</v>
      </c>
      <c r="B3" s="534"/>
      <c r="C3" s="534"/>
      <c r="D3" s="534"/>
      <c r="E3" s="534"/>
      <c r="F3" s="534"/>
      <c r="G3" s="534"/>
      <c r="H3" s="534"/>
      <c r="I3" s="534"/>
      <c r="J3" s="534"/>
    </row>
    <row r="4" spans="1:10" ht="20.100000000000001" customHeight="1"/>
    <row r="5" spans="1:10" ht="20.100000000000001" customHeight="1">
      <c r="B5" s="241"/>
      <c r="C5" s="241"/>
      <c r="D5" s="241"/>
      <c r="E5" s="241"/>
      <c r="F5" s="241"/>
      <c r="G5" s="241"/>
      <c r="H5" s="241"/>
      <c r="I5" s="241"/>
      <c r="J5" s="241"/>
    </row>
    <row r="6" spans="1:10" ht="20.100000000000001" customHeight="1">
      <c r="B6" s="241"/>
      <c r="C6" s="241"/>
      <c r="D6" s="241"/>
      <c r="E6" s="241"/>
      <c r="F6" s="241"/>
      <c r="G6" s="241"/>
      <c r="H6" s="480"/>
      <c r="I6" s="480"/>
      <c r="J6" s="481" t="s">
        <v>489</v>
      </c>
    </row>
    <row r="7" spans="1:10" ht="20.100000000000001" customHeight="1">
      <c r="B7" s="241"/>
      <c r="C7" s="241"/>
      <c r="D7" s="241"/>
      <c r="E7" s="241"/>
      <c r="F7" s="241"/>
      <c r="G7" s="241"/>
      <c r="H7" s="241"/>
      <c r="I7" s="241"/>
      <c r="J7" s="242"/>
    </row>
    <row r="8" spans="1:10" ht="20.100000000000001" customHeight="1">
      <c r="B8" s="241" t="s">
        <v>351</v>
      </c>
      <c r="C8" s="241"/>
      <c r="D8" s="241"/>
      <c r="E8" s="241"/>
      <c r="F8" s="241"/>
      <c r="G8" s="241"/>
      <c r="H8" s="241"/>
      <c r="I8" s="241"/>
      <c r="J8" s="241"/>
    </row>
    <row r="9" spans="1:10" ht="20.100000000000001" customHeight="1">
      <c r="B9" s="241"/>
      <c r="C9" s="241"/>
      <c r="D9" s="241"/>
      <c r="E9" s="241"/>
      <c r="F9" s="241"/>
      <c r="G9" s="241"/>
      <c r="H9" s="241"/>
      <c r="I9" s="241"/>
      <c r="J9" s="241"/>
    </row>
    <row r="10" spans="1:10" ht="20.100000000000001" customHeight="1">
      <c r="B10" s="241"/>
      <c r="C10" s="241"/>
      <c r="D10" s="241"/>
      <c r="E10" s="241"/>
      <c r="F10" s="241"/>
      <c r="G10" s="241"/>
      <c r="H10" s="241"/>
      <c r="I10" s="241"/>
      <c r="J10" s="241"/>
    </row>
    <row r="11" spans="1:10" ht="20.100000000000001" customHeight="1">
      <c r="B11" s="241"/>
      <c r="C11" s="241"/>
      <c r="D11" s="241"/>
      <c r="E11" s="241"/>
      <c r="F11" s="241"/>
      <c r="G11" s="241"/>
      <c r="H11" s="241"/>
      <c r="I11" s="241"/>
      <c r="J11" s="241"/>
    </row>
    <row r="12" spans="1:10" ht="20.100000000000001" customHeight="1">
      <c r="B12" s="241"/>
      <c r="C12" s="241"/>
      <c r="D12" s="241"/>
      <c r="E12" s="241"/>
      <c r="F12" s="241" t="s">
        <v>183</v>
      </c>
      <c r="G12" s="241"/>
      <c r="H12" s="480"/>
      <c r="I12" s="480"/>
      <c r="J12" s="480"/>
    </row>
    <row r="13" spans="1:10" ht="20.100000000000001" customHeight="1">
      <c r="B13" s="241"/>
      <c r="C13" s="241"/>
      <c r="D13" s="241"/>
      <c r="E13" s="241"/>
      <c r="F13" s="241" t="s">
        <v>481</v>
      </c>
      <c r="G13" s="241"/>
      <c r="H13" s="482"/>
      <c r="I13" s="480"/>
      <c r="J13" s="480"/>
    </row>
    <row r="14" spans="1:10" ht="20.100000000000001" customHeight="1">
      <c r="B14" s="241"/>
      <c r="C14" s="241"/>
      <c r="D14" s="241"/>
      <c r="E14" s="241"/>
      <c r="F14" s="241" t="s">
        <v>482</v>
      </c>
      <c r="G14" s="241"/>
      <c r="H14" s="480"/>
      <c r="I14" s="480"/>
      <c r="J14" s="483"/>
    </row>
    <row r="15" spans="1:10" ht="20.100000000000001" customHeight="1">
      <c r="B15" s="241"/>
      <c r="C15" s="241"/>
      <c r="D15" s="241"/>
      <c r="E15" s="241"/>
      <c r="F15" s="241"/>
      <c r="G15" s="241"/>
      <c r="H15" s="533"/>
      <c r="I15" s="533"/>
      <c r="J15" s="481"/>
    </row>
    <row r="16" spans="1:10" ht="20.100000000000001" customHeight="1">
      <c r="B16" s="241"/>
      <c r="C16" s="241"/>
      <c r="D16" s="241"/>
      <c r="E16" s="241"/>
      <c r="F16" s="241"/>
      <c r="G16" s="241"/>
      <c r="H16" s="241"/>
      <c r="I16" s="241"/>
      <c r="J16" s="241"/>
    </row>
    <row r="17" spans="2:10" ht="20.100000000000001" customHeight="1">
      <c r="B17" s="241"/>
      <c r="C17" s="241"/>
      <c r="D17" s="241"/>
      <c r="E17" s="241"/>
      <c r="F17" s="241"/>
      <c r="G17" s="241"/>
      <c r="H17" s="241"/>
      <c r="I17" s="241"/>
      <c r="J17" s="241"/>
    </row>
    <row r="18" spans="2:10" ht="20.100000000000001" customHeight="1">
      <c r="B18" s="241"/>
      <c r="C18" s="241"/>
      <c r="D18" s="241"/>
      <c r="E18" s="241"/>
      <c r="F18" s="241"/>
      <c r="G18" s="241"/>
      <c r="H18" s="241"/>
      <c r="I18" s="241"/>
      <c r="J18" s="241"/>
    </row>
    <row r="19" spans="2:10" ht="20.100000000000001" customHeight="1">
      <c r="B19" s="532" t="s">
        <v>490</v>
      </c>
      <c r="C19" s="532"/>
      <c r="D19" s="532"/>
      <c r="E19" s="532"/>
      <c r="F19" s="532"/>
      <c r="G19" s="532"/>
      <c r="H19" s="532"/>
      <c r="I19" s="532"/>
      <c r="J19" s="532"/>
    </row>
    <row r="20" spans="2:10" ht="20.100000000000001" customHeight="1">
      <c r="B20" s="532"/>
      <c r="C20" s="532"/>
      <c r="D20" s="532"/>
      <c r="E20" s="532"/>
      <c r="F20" s="532"/>
      <c r="G20" s="532"/>
      <c r="H20" s="532"/>
      <c r="I20" s="532"/>
      <c r="J20" s="532"/>
    </row>
  </sheetData>
  <mergeCells count="3">
    <mergeCell ref="B19:J20"/>
    <mergeCell ref="H15:I15"/>
    <mergeCell ref="A3:J3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defaultGridColor="0" colorId="55" zoomScaleNormal="100" workbookViewId="0">
      <selection activeCell="P20" sqref="P20"/>
    </sheetView>
  </sheetViews>
  <sheetFormatPr defaultRowHeight="11.25"/>
  <cols>
    <col min="1" max="1" width="0.875" style="1" customWidth="1"/>
    <col min="2" max="2" width="3.375" style="80" customWidth="1"/>
    <col min="3" max="3" width="10.25" style="1" customWidth="1"/>
    <col min="4" max="5" width="5.5" style="1" customWidth="1"/>
    <col min="6" max="6" width="10.25" style="1" customWidth="1"/>
    <col min="7" max="12" width="9.25" style="1" customWidth="1"/>
    <col min="13" max="13" width="6.875" style="1" customWidth="1"/>
    <col min="14" max="14" width="10.5" style="1" customWidth="1"/>
    <col min="15" max="16384" width="9" style="1"/>
  </cols>
  <sheetData>
    <row r="1" spans="2:12" ht="22.5" customHeight="1">
      <c r="C1" s="203" t="s">
        <v>352</v>
      </c>
      <c r="D1" s="203"/>
      <c r="L1" s="227"/>
    </row>
    <row r="2" spans="2:12" ht="24" customHeight="1">
      <c r="C2" s="203" t="s">
        <v>151</v>
      </c>
      <c r="D2" s="203"/>
      <c r="L2" s="227"/>
    </row>
    <row r="3" spans="2:12" ht="24.75" customHeight="1">
      <c r="B3" s="535" t="s">
        <v>152</v>
      </c>
      <c r="C3" s="536"/>
      <c r="D3" s="536"/>
      <c r="E3" s="536"/>
      <c r="F3" s="536"/>
      <c r="G3" s="536"/>
      <c r="H3" s="536"/>
      <c r="I3" s="536"/>
      <c r="J3" s="536"/>
      <c r="K3" s="536"/>
      <c r="L3" s="537"/>
    </row>
    <row r="4" spans="2:12" ht="20.100000000000001" customHeight="1">
      <c r="B4" s="211"/>
      <c r="C4" s="229" t="s">
        <v>153</v>
      </c>
      <c r="D4" s="229"/>
      <c r="E4" s="539"/>
      <c r="F4" s="539"/>
      <c r="G4" s="539"/>
      <c r="H4" s="491" t="s">
        <v>505</v>
      </c>
      <c r="I4" s="539"/>
      <c r="J4" s="539"/>
      <c r="K4" s="539"/>
      <c r="L4" s="541"/>
    </row>
    <row r="5" spans="2:12" ht="20.100000000000001" customHeight="1">
      <c r="B5" s="212"/>
      <c r="C5" s="13" t="s">
        <v>506</v>
      </c>
      <c r="D5" s="13"/>
      <c r="E5" s="540"/>
      <c r="F5" s="540"/>
      <c r="G5" s="540"/>
      <c r="H5" s="18" t="s">
        <v>504</v>
      </c>
      <c r="I5" s="540"/>
      <c r="J5" s="540"/>
      <c r="K5" s="540"/>
      <c r="L5" s="542"/>
    </row>
    <row r="6" spans="2:12" ht="20.100000000000001" customHeight="1">
      <c r="B6" s="538" t="s">
        <v>507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</row>
    <row r="7" spans="2:12" ht="20.100000000000001" customHeight="1">
      <c r="B7" s="489"/>
      <c r="C7" s="488"/>
      <c r="D7" s="488"/>
      <c r="E7" s="488"/>
      <c r="F7" s="488"/>
      <c r="G7" s="488"/>
      <c r="H7" s="488"/>
      <c r="I7" s="488"/>
      <c r="J7" s="488"/>
      <c r="K7" s="488"/>
      <c r="L7" s="490"/>
    </row>
    <row r="8" spans="2:12" ht="23.25" customHeight="1">
      <c r="B8" s="29"/>
      <c r="C8" s="228" t="s">
        <v>353</v>
      </c>
      <c r="D8" s="228"/>
      <c r="E8" s="116"/>
      <c r="F8" s="108"/>
      <c r="G8" s="231" t="s">
        <v>181</v>
      </c>
      <c r="H8" s="208"/>
      <c r="I8" s="208"/>
      <c r="J8" s="208"/>
      <c r="K8" s="208"/>
      <c r="L8" s="52"/>
    </row>
    <row r="9" spans="2:12" ht="23.25" customHeight="1">
      <c r="B9" s="492" t="s">
        <v>508</v>
      </c>
      <c r="C9" s="13"/>
      <c r="D9" s="13"/>
      <c r="E9" s="71"/>
      <c r="F9" s="209"/>
      <c r="G9" s="556" t="s">
        <v>386</v>
      </c>
      <c r="H9" s="557"/>
      <c r="I9" s="543"/>
      <c r="J9" s="544"/>
      <c r="K9" s="544"/>
      <c r="L9" s="545"/>
    </row>
    <row r="10" spans="2:12" ht="23.25" customHeight="1">
      <c r="B10" s="213" t="s">
        <v>358</v>
      </c>
      <c r="C10" s="230" t="s">
        <v>154</v>
      </c>
      <c r="D10" s="230"/>
      <c r="E10" s="71"/>
      <c r="F10" s="209"/>
      <c r="G10" s="596" t="s">
        <v>484</v>
      </c>
      <c r="H10" s="596"/>
      <c r="I10" s="596"/>
      <c r="J10" s="596"/>
      <c r="K10" s="596"/>
      <c r="L10" s="596"/>
    </row>
    <row r="11" spans="2:12" ht="24" customHeight="1">
      <c r="B11" s="213" t="s">
        <v>359</v>
      </c>
      <c r="C11" s="230" t="s">
        <v>155</v>
      </c>
      <c r="D11" s="230"/>
      <c r="E11" s="71"/>
      <c r="F11" s="209"/>
      <c r="G11" s="596"/>
      <c r="H11" s="596"/>
      <c r="I11" s="596"/>
      <c r="J11" s="596"/>
      <c r="K11" s="596"/>
      <c r="L11" s="596"/>
    </row>
    <row r="12" spans="2:12" ht="17.25" customHeight="1">
      <c r="B12" s="213" t="s">
        <v>360</v>
      </c>
      <c r="C12" s="230" t="s">
        <v>191</v>
      </c>
      <c r="D12" s="230"/>
      <c r="E12" s="71"/>
      <c r="F12" s="209"/>
      <c r="G12" s="596"/>
      <c r="H12" s="596"/>
      <c r="I12" s="596"/>
      <c r="J12" s="596"/>
      <c r="K12" s="596"/>
      <c r="L12" s="596"/>
    </row>
    <row r="13" spans="2:12" ht="17.25" customHeight="1">
      <c r="B13" s="213"/>
      <c r="C13" s="230" t="s">
        <v>192</v>
      </c>
      <c r="D13" s="230"/>
      <c r="E13" s="71"/>
      <c r="F13" s="209"/>
      <c r="G13" s="596"/>
      <c r="H13" s="596"/>
      <c r="I13" s="596"/>
      <c r="J13" s="596"/>
      <c r="K13" s="596"/>
      <c r="L13" s="596"/>
    </row>
    <row r="14" spans="2:12" ht="17.25" customHeight="1">
      <c r="B14" s="213" t="s">
        <v>361</v>
      </c>
      <c r="C14" s="230" t="s">
        <v>156</v>
      </c>
      <c r="D14" s="230"/>
      <c r="E14" s="71"/>
      <c r="F14" s="209"/>
      <c r="G14" s="596"/>
      <c r="H14" s="596"/>
      <c r="I14" s="596"/>
      <c r="J14" s="596"/>
      <c r="K14" s="596"/>
      <c r="L14" s="596"/>
    </row>
    <row r="15" spans="2:12" ht="17.25" customHeight="1">
      <c r="B15" s="213" t="s">
        <v>509</v>
      </c>
      <c r="C15" s="6" t="s">
        <v>512</v>
      </c>
      <c r="D15" s="6"/>
      <c r="F15" s="209"/>
      <c r="G15" s="596"/>
      <c r="H15" s="596"/>
      <c r="I15" s="596"/>
      <c r="J15" s="596"/>
      <c r="K15" s="596"/>
      <c r="L15" s="596"/>
    </row>
    <row r="16" spans="2:12" ht="17.25" customHeight="1">
      <c r="B16" s="213"/>
      <c r="C16" s="6" t="s">
        <v>513</v>
      </c>
      <c r="D16" s="6"/>
      <c r="F16" s="209"/>
      <c r="G16" s="596"/>
      <c r="H16" s="596"/>
      <c r="I16" s="596"/>
      <c r="J16" s="596"/>
      <c r="K16" s="596"/>
      <c r="L16" s="596"/>
    </row>
    <row r="17" spans="2:12" ht="17.25" customHeight="1">
      <c r="B17" s="213" t="s">
        <v>510</v>
      </c>
      <c r="C17" s="230" t="s">
        <v>511</v>
      </c>
      <c r="D17" s="230"/>
      <c r="E17" s="71"/>
      <c r="F17" s="209"/>
      <c r="G17" s="596"/>
      <c r="H17" s="596"/>
      <c r="I17" s="596"/>
      <c r="J17" s="596"/>
      <c r="K17" s="596"/>
      <c r="L17" s="596"/>
    </row>
    <row r="18" spans="2:12" ht="20.25" customHeight="1">
      <c r="B18" s="554" t="s">
        <v>514</v>
      </c>
      <c r="C18" s="555"/>
      <c r="D18" s="555"/>
      <c r="E18" s="555"/>
      <c r="F18" s="593" t="s">
        <v>524</v>
      </c>
      <c r="G18" s="593"/>
      <c r="H18" s="593"/>
      <c r="I18" s="497"/>
      <c r="J18" s="497"/>
      <c r="K18" s="497"/>
      <c r="L18" s="498"/>
    </row>
    <row r="19" spans="2:12" ht="20.25" customHeight="1">
      <c r="B19" s="493" t="s">
        <v>516</v>
      </c>
      <c r="C19" s="494"/>
      <c r="D19" s="560" t="s">
        <v>518</v>
      </c>
      <c r="E19" s="560"/>
      <c r="F19" s="560"/>
      <c r="G19" s="561"/>
      <c r="H19" s="496" t="s">
        <v>517</v>
      </c>
      <c r="I19" s="594" t="s">
        <v>523</v>
      </c>
      <c r="J19" s="594"/>
      <c r="K19" s="594"/>
      <c r="L19" s="595"/>
    </row>
    <row r="20" spans="2:12" ht="19.5" customHeight="1">
      <c r="B20" s="29"/>
      <c r="C20" s="558" t="s">
        <v>525</v>
      </c>
      <c r="D20" s="558"/>
      <c r="E20" s="558"/>
      <c r="F20" s="558"/>
      <c r="G20" s="558"/>
      <c r="H20" s="558"/>
      <c r="I20" s="558"/>
      <c r="J20" s="558"/>
      <c r="K20" s="558"/>
      <c r="L20" s="559"/>
    </row>
    <row r="21" spans="2:12" ht="15.75" customHeight="1">
      <c r="B21" s="212"/>
      <c r="C21" s="597" t="s">
        <v>526</v>
      </c>
      <c r="D21" s="597"/>
      <c r="E21" s="598"/>
      <c r="F21" s="598"/>
      <c r="G21" s="598"/>
      <c r="H21" s="598"/>
      <c r="I21" s="598"/>
      <c r="J21" s="598"/>
      <c r="K21" s="598"/>
      <c r="L21" s="599"/>
    </row>
    <row r="22" spans="2:12" ht="15.75" customHeight="1">
      <c r="B22" s="212"/>
      <c r="C22" s="598"/>
      <c r="D22" s="598"/>
      <c r="E22" s="598"/>
      <c r="F22" s="598"/>
      <c r="G22" s="598"/>
      <c r="H22" s="598"/>
      <c r="I22" s="598"/>
      <c r="J22" s="598"/>
      <c r="K22" s="598"/>
      <c r="L22" s="599"/>
    </row>
    <row r="23" spans="2:12" ht="15.75" customHeight="1">
      <c r="B23" s="212"/>
      <c r="C23" s="598"/>
      <c r="D23" s="598"/>
      <c r="E23" s="598"/>
      <c r="F23" s="598"/>
      <c r="G23" s="598"/>
      <c r="H23" s="598"/>
      <c r="I23" s="598"/>
      <c r="J23" s="598"/>
      <c r="K23" s="598"/>
      <c r="L23" s="599"/>
    </row>
    <row r="24" spans="2:12" ht="15.75" customHeight="1">
      <c r="B24" s="212"/>
      <c r="C24" s="598"/>
      <c r="D24" s="598"/>
      <c r="E24" s="598"/>
      <c r="F24" s="598"/>
      <c r="G24" s="598"/>
      <c r="H24" s="598"/>
      <c r="I24" s="598"/>
      <c r="J24" s="598"/>
      <c r="K24" s="598"/>
      <c r="L24" s="599"/>
    </row>
    <row r="25" spans="2:12" ht="15.75" customHeight="1">
      <c r="B25" s="212"/>
      <c r="C25" s="598"/>
      <c r="D25" s="598"/>
      <c r="E25" s="598"/>
      <c r="F25" s="598"/>
      <c r="G25" s="598"/>
      <c r="H25" s="598"/>
      <c r="I25" s="598"/>
      <c r="J25" s="598"/>
      <c r="K25" s="598"/>
      <c r="L25" s="599"/>
    </row>
    <row r="26" spans="2:12" ht="15.75" customHeight="1">
      <c r="B26" s="212"/>
      <c r="C26" s="598"/>
      <c r="D26" s="598"/>
      <c r="E26" s="598"/>
      <c r="F26" s="598"/>
      <c r="G26" s="598"/>
      <c r="H26" s="598"/>
      <c r="I26" s="598"/>
      <c r="J26" s="598"/>
      <c r="K26" s="598"/>
      <c r="L26" s="599"/>
    </row>
    <row r="27" spans="2:12" ht="15.75" customHeight="1">
      <c r="B27" s="212"/>
      <c r="C27" s="598"/>
      <c r="D27" s="598"/>
      <c r="E27" s="598"/>
      <c r="F27" s="598"/>
      <c r="G27" s="598"/>
      <c r="H27" s="598"/>
      <c r="I27" s="598"/>
      <c r="J27" s="598"/>
      <c r="K27" s="598"/>
      <c r="L27" s="599"/>
    </row>
    <row r="28" spans="2:12" ht="15.75" customHeight="1">
      <c r="B28" s="212"/>
      <c r="C28" s="598"/>
      <c r="D28" s="598"/>
      <c r="E28" s="598"/>
      <c r="F28" s="598"/>
      <c r="G28" s="598"/>
      <c r="H28" s="598"/>
      <c r="I28" s="598"/>
      <c r="J28" s="598"/>
      <c r="K28" s="598"/>
      <c r="L28" s="599"/>
    </row>
    <row r="29" spans="2:12" ht="15.75" customHeight="1">
      <c r="B29" s="212"/>
      <c r="C29" s="598"/>
      <c r="D29" s="598"/>
      <c r="E29" s="598"/>
      <c r="F29" s="598"/>
      <c r="G29" s="598"/>
      <c r="H29" s="598"/>
      <c r="I29" s="598"/>
      <c r="J29" s="598"/>
      <c r="K29" s="598"/>
      <c r="L29" s="599"/>
    </row>
    <row r="30" spans="2:12" ht="15.75" customHeight="1">
      <c r="B30" s="212"/>
      <c r="C30" s="598"/>
      <c r="D30" s="598"/>
      <c r="E30" s="598"/>
      <c r="F30" s="598"/>
      <c r="G30" s="598"/>
      <c r="H30" s="598"/>
      <c r="I30" s="598"/>
      <c r="J30" s="598"/>
      <c r="K30" s="598"/>
      <c r="L30" s="599"/>
    </row>
    <row r="31" spans="2:12" ht="15.75" customHeight="1">
      <c r="B31" s="212"/>
      <c r="C31" s="598"/>
      <c r="D31" s="598"/>
      <c r="E31" s="598"/>
      <c r="F31" s="598"/>
      <c r="G31" s="598"/>
      <c r="H31" s="598"/>
      <c r="I31" s="598"/>
      <c r="J31" s="598"/>
      <c r="K31" s="598"/>
      <c r="L31" s="599"/>
    </row>
    <row r="32" spans="2:12" ht="15.75" customHeight="1">
      <c r="B32" s="212"/>
      <c r="C32" s="598"/>
      <c r="D32" s="598"/>
      <c r="E32" s="598"/>
      <c r="F32" s="598"/>
      <c r="G32" s="598"/>
      <c r="H32" s="598"/>
      <c r="I32" s="598"/>
      <c r="J32" s="598"/>
      <c r="K32" s="598"/>
      <c r="L32" s="599"/>
    </row>
    <row r="33" spans="2:14" ht="15.75" customHeight="1">
      <c r="B33" s="212"/>
      <c r="C33" s="598"/>
      <c r="D33" s="598"/>
      <c r="E33" s="598"/>
      <c r="F33" s="598"/>
      <c r="G33" s="598"/>
      <c r="H33" s="598"/>
      <c r="I33" s="598"/>
      <c r="J33" s="598"/>
      <c r="K33" s="598"/>
      <c r="L33" s="599"/>
    </row>
    <row r="34" spans="2:14" ht="15.75" customHeight="1">
      <c r="B34" s="212"/>
      <c r="C34" s="598"/>
      <c r="D34" s="598"/>
      <c r="E34" s="598"/>
      <c r="F34" s="598"/>
      <c r="G34" s="598"/>
      <c r="H34" s="598"/>
      <c r="I34" s="598"/>
      <c r="J34" s="598"/>
      <c r="K34" s="598"/>
      <c r="L34" s="599"/>
    </row>
    <row r="35" spans="2:14" ht="15.75" customHeight="1">
      <c r="B35" s="212"/>
      <c r="C35" s="598"/>
      <c r="D35" s="598"/>
      <c r="E35" s="598"/>
      <c r="F35" s="598"/>
      <c r="G35" s="598"/>
      <c r="H35" s="598"/>
      <c r="I35" s="598"/>
      <c r="J35" s="598"/>
      <c r="K35" s="598"/>
      <c r="L35" s="599"/>
    </row>
    <row r="36" spans="2:14" ht="21.75" customHeight="1">
      <c r="B36" s="37"/>
      <c r="C36" s="600"/>
      <c r="D36" s="600"/>
      <c r="E36" s="600"/>
      <c r="F36" s="600"/>
      <c r="G36" s="600"/>
      <c r="H36" s="600"/>
      <c r="I36" s="600"/>
      <c r="J36" s="600"/>
      <c r="K36" s="600"/>
      <c r="L36" s="601"/>
    </row>
    <row r="37" spans="2:14" ht="30" customHeight="1">
      <c r="B37" s="535" t="s">
        <v>157</v>
      </c>
      <c r="C37" s="536"/>
      <c r="D37" s="536"/>
      <c r="E37" s="537"/>
      <c r="F37" s="535" t="s">
        <v>405</v>
      </c>
      <c r="G37" s="537"/>
      <c r="H37" s="535" t="s">
        <v>519</v>
      </c>
      <c r="I37" s="536"/>
      <c r="J37" s="536"/>
      <c r="K37" s="536"/>
      <c r="L37" s="537"/>
      <c r="M37" s="484"/>
      <c r="N37" s="70" t="s">
        <v>521</v>
      </c>
    </row>
    <row r="38" spans="2:14" ht="30" customHeight="1">
      <c r="B38" s="232" t="s">
        <v>355</v>
      </c>
      <c r="C38" s="535" t="s">
        <v>158</v>
      </c>
      <c r="D38" s="536"/>
      <c r="E38" s="537"/>
      <c r="F38" s="548">
        <f>別表3!F24</f>
        <v>0</v>
      </c>
      <c r="G38" s="549"/>
      <c r="H38" s="550" t="e">
        <f>IF(N38=0,(別表3!K24-別表3!F24)/ABS(別表3!F24),IF(N38=1,(別表3!M24-別表3!F24)/ABS(別表3!F24),IF(N38=2,(別表3!O24-別表3!F24)/ABS(別表3!F24),IF(N38=3,(別表3!Q24-別表3!F24)/ABS(別表3!F24),IF(N38=4,(別表3!S24-別表3!F24)/ABS(別表3!F24),0)))))</f>
        <v>#DIV/0!</v>
      </c>
      <c r="I38" s="551"/>
      <c r="J38" s="552" t="s">
        <v>520</v>
      </c>
      <c r="K38" s="552"/>
      <c r="L38" s="553"/>
      <c r="M38" s="129"/>
      <c r="N38" s="495">
        <v>0</v>
      </c>
    </row>
    <row r="39" spans="2:14" ht="30" customHeight="1">
      <c r="B39" s="232" t="s">
        <v>356</v>
      </c>
      <c r="C39" s="535" t="s">
        <v>354</v>
      </c>
      <c r="D39" s="536"/>
      <c r="E39" s="537"/>
      <c r="F39" s="548" t="e">
        <f>別表3!F26</f>
        <v>#DIV/0!</v>
      </c>
      <c r="G39" s="549"/>
      <c r="H39" s="550" t="e">
        <f>IF(N38=0,(別表3!K26-別表3!F26)/ABS(別表3!F26),IF(N38=1,(別表3!M26-別表3!F26)/ABS(別表3!F26),IF(N38=2,(別表3!O26-別表3!F26)/ABS(別表3!F26),IF(N38=3,(別表3!Q26-別表3!F26)/ABS(別表3!F26),IF(N38=4,(別表3!S26-別表3!F26)/ABS(別表3!F26),0)))))</f>
        <v>#DIV/0!</v>
      </c>
      <c r="I39" s="551"/>
      <c r="J39" s="546"/>
      <c r="K39" s="546"/>
      <c r="L39" s="547"/>
      <c r="M39" s="129"/>
    </row>
    <row r="40" spans="2:14" ht="30" customHeight="1">
      <c r="B40" s="232" t="s">
        <v>357</v>
      </c>
      <c r="C40" s="535" t="s">
        <v>515</v>
      </c>
      <c r="D40" s="536"/>
      <c r="E40" s="537"/>
      <c r="F40" s="548">
        <f>別表3!F17</f>
        <v>0</v>
      </c>
      <c r="G40" s="549"/>
      <c r="H40" s="550" t="e">
        <f>IF(N38=0,(別表3!K17-別表3!F17)/ABS(別表3!F17),IF(N38=1,(別表3!M17-別表3!F17)/ABS(別表3!F17),IF(N38=2,(別表3!O17-別表3!F17)/ABS(別表3!F17),IF(N38=3,(別表3!Q17-別表3!F17)/ABS(別表3!F17),IF(N38=4,(別表3!S17-別表3!F17)/ABS(別表3!F17)*0)))))</f>
        <v>#DIV/0!</v>
      </c>
      <c r="I40" s="551"/>
      <c r="J40" s="248"/>
      <c r="K40" s="248"/>
      <c r="L40" s="60"/>
      <c r="M40" s="129"/>
    </row>
    <row r="42" spans="2:14">
      <c r="H42" s="562"/>
      <c r="I42" s="562"/>
    </row>
  </sheetData>
  <mergeCells count="29">
    <mergeCell ref="B37:E37"/>
    <mergeCell ref="F37:G37"/>
    <mergeCell ref="H42:I42"/>
    <mergeCell ref="C40:E40"/>
    <mergeCell ref="F40:G40"/>
    <mergeCell ref="H40:I40"/>
    <mergeCell ref="C39:E39"/>
    <mergeCell ref="I9:L9"/>
    <mergeCell ref="J39:L39"/>
    <mergeCell ref="C38:E38"/>
    <mergeCell ref="F38:G38"/>
    <mergeCell ref="H38:I38"/>
    <mergeCell ref="J38:L38"/>
    <mergeCell ref="B18:E18"/>
    <mergeCell ref="H37:L37"/>
    <mergeCell ref="G9:H9"/>
    <mergeCell ref="G10:L17"/>
    <mergeCell ref="F39:G39"/>
    <mergeCell ref="H39:I39"/>
    <mergeCell ref="C20:L20"/>
    <mergeCell ref="D19:G19"/>
    <mergeCell ref="I19:L19"/>
    <mergeCell ref="C21:L36"/>
    <mergeCell ref="B3:L3"/>
    <mergeCell ref="B6:L6"/>
    <mergeCell ref="E4:G4"/>
    <mergeCell ref="E5:G5"/>
    <mergeCell ref="I4:L4"/>
    <mergeCell ref="I5:L5"/>
  </mergeCells>
  <phoneticPr fontId="3"/>
  <printOptions horizontalCentered="1"/>
  <pageMargins left="0.62992125984251968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showGridLines="0" defaultGridColor="0" colorId="55" zoomScaleNormal="100" workbookViewId="0">
      <selection activeCell="P20" sqref="P20"/>
    </sheetView>
  </sheetViews>
  <sheetFormatPr defaultRowHeight="11.25"/>
  <cols>
    <col min="1" max="1" width="1.25" style="55" customWidth="1"/>
    <col min="2" max="2" width="7.125" style="55" customWidth="1"/>
    <col min="3" max="3" width="27" style="55" customWidth="1"/>
    <col min="4" max="4" width="17.375" style="55" customWidth="1"/>
    <col min="5" max="5" width="8.5" style="55" customWidth="1"/>
    <col min="6" max="6" width="8.375" style="55" customWidth="1"/>
    <col min="7" max="7" width="7.75" style="55" customWidth="1"/>
    <col min="8" max="9" width="5.75" style="55" customWidth="1"/>
    <col min="10" max="16384" width="9" style="55"/>
  </cols>
  <sheetData>
    <row r="1" spans="2:11" s="1" customFormat="1" ht="22.5" customHeight="1">
      <c r="B1" s="203" t="s">
        <v>159</v>
      </c>
      <c r="K1" s="227"/>
    </row>
    <row r="2" spans="2:11" ht="33" customHeight="1">
      <c r="B2" s="215" t="s">
        <v>384</v>
      </c>
      <c r="I2" s="201"/>
    </row>
    <row r="3" spans="2:11" ht="26.1" customHeight="1">
      <c r="B3" s="219"/>
      <c r="C3" s="563" t="s">
        <v>160</v>
      </c>
      <c r="D3" s="564"/>
      <c r="E3" s="564"/>
      <c r="F3" s="564"/>
      <c r="G3" s="563" t="s">
        <v>161</v>
      </c>
      <c r="H3" s="564"/>
      <c r="I3" s="565"/>
    </row>
    <row r="4" spans="2:11" ht="39" customHeight="1">
      <c r="B4" s="235" t="s">
        <v>162</v>
      </c>
      <c r="C4" s="217" t="s">
        <v>163</v>
      </c>
      <c r="D4" s="217" t="s">
        <v>164</v>
      </c>
      <c r="E4" s="233" t="s">
        <v>184</v>
      </c>
      <c r="F4" s="234" t="s">
        <v>185</v>
      </c>
      <c r="G4" s="233" t="s">
        <v>186</v>
      </c>
      <c r="H4" s="216" t="s">
        <v>165</v>
      </c>
      <c r="I4" s="216" t="s">
        <v>166</v>
      </c>
    </row>
    <row r="5" spans="2:11" ht="26.1" customHeight="1">
      <c r="B5" s="216">
        <v>1</v>
      </c>
      <c r="C5" s="367"/>
      <c r="D5" s="368"/>
      <c r="E5" s="369"/>
      <c r="F5" s="370"/>
      <c r="G5" s="283"/>
      <c r="H5" s="214"/>
      <c r="I5" s="214"/>
    </row>
    <row r="6" spans="2:11" ht="26.1" customHeight="1">
      <c r="B6" s="216">
        <v>2</v>
      </c>
      <c r="C6" s="367"/>
      <c r="D6" s="368"/>
      <c r="E6" s="369"/>
      <c r="F6" s="370"/>
      <c r="G6" s="214"/>
      <c r="H6" s="214"/>
      <c r="I6" s="214"/>
    </row>
    <row r="7" spans="2:11" ht="26.1" customHeight="1">
      <c r="B7" s="216">
        <v>3</v>
      </c>
      <c r="C7" s="367"/>
      <c r="D7" s="368"/>
      <c r="E7" s="369"/>
      <c r="F7" s="370"/>
      <c r="G7" s="214"/>
      <c r="H7" s="214"/>
      <c r="I7" s="214"/>
    </row>
    <row r="8" spans="2:11" ht="26.1" customHeight="1">
      <c r="B8" s="216">
        <v>4</v>
      </c>
      <c r="C8" s="367"/>
      <c r="D8" s="368"/>
      <c r="E8" s="369"/>
      <c r="F8" s="370"/>
      <c r="G8" s="214"/>
      <c r="H8" s="214"/>
      <c r="I8" s="214"/>
    </row>
    <row r="9" spans="2:11" ht="26.1" customHeight="1">
      <c r="B9" s="216">
        <v>5</v>
      </c>
      <c r="C9" s="367"/>
      <c r="D9" s="368"/>
      <c r="E9" s="369"/>
      <c r="F9" s="370"/>
      <c r="G9" s="214"/>
      <c r="H9" s="214"/>
      <c r="I9" s="214"/>
    </row>
    <row r="10" spans="2:11" ht="26.1" customHeight="1">
      <c r="B10" s="216">
        <v>6</v>
      </c>
      <c r="C10" s="367"/>
      <c r="D10" s="368"/>
      <c r="E10" s="369"/>
      <c r="F10" s="370"/>
      <c r="G10" s="214"/>
      <c r="H10" s="214"/>
      <c r="I10" s="214"/>
    </row>
    <row r="11" spans="2:11" ht="26.1" customHeight="1">
      <c r="B11" s="216">
        <v>7</v>
      </c>
      <c r="C11" s="367"/>
      <c r="D11" s="368"/>
      <c r="E11" s="369"/>
      <c r="F11" s="370"/>
      <c r="G11" s="214"/>
      <c r="H11" s="214"/>
      <c r="I11" s="214"/>
    </row>
    <row r="12" spans="2:11" ht="26.1" customHeight="1">
      <c r="B12" s="216">
        <v>8</v>
      </c>
      <c r="C12" s="367"/>
      <c r="D12" s="368"/>
      <c r="E12" s="369"/>
      <c r="F12" s="370"/>
      <c r="G12" s="214"/>
      <c r="H12" s="214"/>
      <c r="I12" s="214"/>
    </row>
    <row r="13" spans="2:11" ht="26.1" customHeight="1">
      <c r="B13" s="216">
        <v>9</v>
      </c>
      <c r="C13" s="367"/>
      <c r="D13" s="368"/>
      <c r="E13" s="369"/>
      <c r="F13" s="370"/>
      <c r="G13" s="214"/>
      <c r="H13" s="214"/>
      <c r="I13" s="214"/>
    </row>
    <row r="14" spans="2:11" ht="26.1" customHeight="1">
      <c r="B14" s="216">
        <v>10</v>
      </c>
      <c r="C14" s="367"/>
      <c r="D14" s="368"/>
      <c r="E14" s="369"/>
      <c r="F14" s="370"/>
      <c r="G14" s="214"/>
      <c r="H14" s="214"/>
      <c r="I14" s="214"/>
    </row>
    <row r="15" spans="2:11" ht="26.1" customHeight="1"/>
    <row r="16" spans="2:11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</sheetData>
  <mergeCells count="2">
    <mergeCell ref="C3:F3"/>
    <mergeCell ref="G3:I3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showGridLines="0" defaultGridColor="0" topLeftCell="A25" colorId="55" zoomScaleNormal="100" workbookViewId="0">
      <selection activeCell="Q36" sqref="Q36"/>
    </sheetView>
  </sheetViews>
  <sheetFormatPr defaultRowHeight="11.25"/>
  <cols>
    <col min="1" max="1" width="0.625" style="55" customWidth="1"/>
    <col min="2" max="2" width="2.75" style="55" customWidth="1"/>
    <col min="3" max="3" width="16.5" style="55" customWidth="1"/>
    <col min="4" max="9" width="7.25" style="55" customWidth="1"/>
    <col min="10" max="10" width="9.75" style="55" hidden="1" customWidth="1"/>
    <col min="11" max="11" width="7.25" style="55" customWidth="1"/>
    <col min="12" max="12" width="10" style="55" hidden="1" customWidth="1"/>
    <col min="13" max="13" width="7.25" style="55" customWidth="1"/>
    <col min="14" max="14" width="10" style="55" hidden="1" customWidth="1"/>
    <col min="15" max="15" width="7.25" style="55" customWidth="1"/>
    <col min="16" max="16" width="10" style="55" hidden="1" customWidth="1"/>
    <col min="17" max="17" width="7.25" style="55" customWidth="1"/>
    <col min="18" max="18" width="10" style="55" hidden="1" customWidth="1"/>
    <col min="19" max="19" width="7.25" style="55" customWidth="1"/>
    <col min="20" max="16384" width="9" style="55"/>
  </cols>
  <sheetData>
    <row r="1" spans="2:19" ht="22.5" customHeight="1">
      <c r="C1" s="296" t="s">
        <v>382</v>
      </c>
    </row>
    <row r="2" spans="2:19" ht="25.5" customHeight="1">
      <c r="B2" s="215"/>
      <c r="C2" s="215" t="s">
        <v>383</v>
      </c>
      <c r="I2" s="293"/>
      <c r="J2" s="293"/>
      <c r="K2" s="570"/>
      <c r="L2" s="570"/>
      <c r="M2" s="569"/>
    </row>
    <row r="3" spans="2:19" ht="21.75" customHeight="1">
      <c r="B3" s="215"/>
      <c r="C3" s="499" t="s">
        <v>527</v>
      </c>
      <c r="D3" s="297">
        <f>+別表1!E4</f>
        <v>0</v>
      </c>
      <c r="E3" s="206"/>
      <c r="F3" s="206"/>
      <c r="G3" s="206"/>
      <c r="H3" s="206"/>
      <c r="I3" s="294"/>
      <c r="J3" s="393"/>
      <c r="K3" s="568"/>
      <c r="L3" s="568"/>
      <c r="M3" s="569"/>
      <c r="Q3" s="511"/>
      <c r="R3" s="511"/>
      <c r="S3" s="512" t="s">
        <v>522</v>
      </c>
    </row>
    <row r="4" spans="2:19" ht="6" customHeight="1">
      <c r="B4" s="215"/>
      <c r="I4" s="293"/>
      <c r="J4" s="293"/>
      <c r="M4" s="295"/>
      <c r="O4" s="295"/>
      <c r="Q4" s="295"/>
      <c r="S4" s="295"/>
    </row>
    <row r="5" spans="2:19" ht="36" customHeight="1">
      <c r="B5" s="205"/>
      <c r="C5" s="204"/>
      <c r="D5" s="233" t="s">
        <v>167</v>
      </c>
      <c r="E5" s="233" t="s">
        <v>168</v>
      </c>
      <c r="F5" s="233" t="s">
        <v>408</v>
      </c>
      <c r="G5" s="233" t="s">
        <v>169</v>
      </c>
      <c r="H5" s="233" t="s">
        <v>170</v>
      </c>
      <c r="I5" s="233" t="s">
        <v>171</v>
      </c>
      <c r="J5" s="233"/>
      <c r="K5" s="233" t="s">
        <v>172</v>
      </c>
      <c r="L5" s="233"/>
      <c r="M5" s="233" t="s">
        <v>173</v>
      </c>
      <c r="N5" s="233"/>
      <c r="O5" s="233" t="s">
        <v>494</v>
      </c>
      <c r="P5" s="233"/>
      <c r="Q5" s="233" t="s">
        <v>495</v>
      </c>
      <c r="R5" s="233"/>
      <c r="S5" s="233" t="s">
        <v>496</v>
      </c>
    </row>
    <row r="6" spans="2:19" ht="13.5" customHeight="1">
      <c r="B6" s="205"/>
      <c r="C6" s="204"/>
      <c r="D6" s="485" t="str">
        <f>総合した利益計画!E3</f>
        <v>　年　月期</v>
      </c>
      <c r="E6" s="485" t="str">
        <f>総合した利益計画!G3</f>
        <v>　年　月期</v>
      </c>
      <c r="F6" s="485" t="str">
        <f>総合した利益計画!I3</f>
        <v>　年　月期</v>
      </c>
      <c r="G6" s="485" t="str">
        <f>総合した利益計画!K3</f>
        <v>　年　月期</v>
      </c>
      <c r="H6" s="485" t="str">
        <f>総合した利益計画!M3</f>
        <v>　年　月期</v>
      </c>
      <c r="I6" s="485" t="str">
        <f>総合した利益計画!O3</f>
        <v>　年　月期</v>
      </c>
      <c r="J6" s="485">
        <f>総合した利益計画!P3</f>
        <v>0</v>
      </c>
      <c r="K6" s="485" t="str">
        <f>総合した利益計画!Q3</f>
        <v>　年　月期</v>
      </c>
      <c r="L6" s="485">
        <f>総合した利益計画!R3</f>
        <v>0</v>
      </c>
      <c r="M6" s="485" t="str">
        <f>総合した利益計画!S3</f>
        <v>　年　月期</v>
      </c>
      <c r="N6" s="485">
        <f>総合した利益計画!T3</f>
        <v>0</v>
      </c>
      <c r="O6" s="485" t="str">
        <f>総合した利益計画!U3</f>
        <v>　年　月期</v>
      </c>
      <c r="P6" s="485">
        <f>総合した利益計画!V3</f>
        <v>0</v>
      </c>
      <c r="Q6" s="485" t="str">
        <f>総合した利益計画!W3</f>
        <v>　年　月期</v>
      </c>
      <c r="R6" s="485">
        <f>総合した利益計画!X3</f>
        <v>0</v>
      </c>
      <c r="S6" s="485" t="str">
        <f>総合した利益計画!Y3</f>
        <v>　年　月期</v>
      </c>
    </row>
    <row r="7" spans="2:19" ht="30" customHeight="1">
      <c r="B7" s="222"/>
      <c r="C7" s="261" t="s">
        <v>362</v>
      </c>
      <c r="D7" s="501">
        <f>総合した利益計画!E5</f>
        <v>0</v>
      </c>
      <c r="E7" s="501">
        <f>総合した利益計画!G5</f>
        <v>0</v>
      </c>
      <c r="F7" s="501">
        <f>総合した利益計画!I5</f>
        <v>0</v>
      </c>
      <c r="G7" s="501">
        <f>総合した利益計画!K5</f>
        <v>0</v>
      </c>
      <c r="H7" s="501">
        <f>総合した利益計画!M5</f>
        <v>0</v>
      </c>
      <c r="I7" s="501">
        <f>総合した利益計画!O5</f>
        <v>0</v>
      </c>
      <c r="J7" s="501" t="e">
        <f>総合した利益計画!P5</f>
        <v>#DIV/0!</v>
      </c>
      <c r="K7" s="501">
        <f>総合した利益計画!Q5</f>
        <v>0</v>
      </c>
      <c r="L7" s="501" t="e">
        <f>総合した利益計画!R5</f>
        <v>#DIV/0!</v>
      </c>
      <c r="M7" s="501">
        <f>総合した利益計画!S5</f>
        <v>0</v>
      </c>
      <c r="N7" s="501" t="e">
        <f>総合した利益計画!T5</f>
        <v>#DIV/0!</v>
      </c>
      <c r="O7" s="501">
        <f>総合した利益計画!U5</f>
        <v>0</v>
      </c>
      <c r="P7" s="501" t="e">
        <f>総合した利益計画!V5</f>
        <v>#DIV/0!</v>
      </c>
      <c r="Q7" s="501">
        <f>総合した利益計画!W5</f>
        <v>0</v>
      </c>
      <c r="R7" s="501" t="e">
        <f>総合した利益計画!X5</f>
        <v>#DIV/0!</v>
      </c>
      <c r="S7" s="501">
        <f>総合した利益計画!Y5</f>
        <v>0</v>
      </c>
    </row>
    <row r="8" spans="2:19" ht="18" customHeight="1">
      <c r="B8" s="245"/>
      <c r="C8" s="266" t="s">
        <v>350</v>
      </c>
      <c r="D8" s="502" t="s">
        <v>480</v>
      </c>
      <c r="E8" s="502" t="s">
        <v>480</v>
      </c>
      <c r="F8" s="502" t="s">
        <v>480</v>
      </c>
      <c r="G8" s="501">
        <f>新しい取組の利益計画!E6</f>
        <v>0</v>
      </c>
      <c r="H8" s="501">
        <f>新しい取組の利益計画!G6</f>
        <v>0</v>
      </c>
      <c r="I8" s="501">
        <f>新しい取組の利益計画!I6</f>
        <v>0</v>
      </c>
      <c r="J8" s="501" t="e">
        <f>新しい取組の利益計画!J6</f>
        <v>#DIV/0!</v>
      </c>
      <c r="K8" s="501">
        <f>新しい取組の利益計画!K6</f>
        <v>0</v>
      </c>
      <c r="L8" s="501" t="e">
        <f>新しい取組の利益計画!L6</f>
        <v>#DIV/0!</v>
      </c>
      <c r="M8" s="501">
        <f>新しい取組の利益計画!M6</f>
        <v>0</v>
      </c>
      <c r="N8" s="501" t="e">
        <f>新しい取組の利益計画!N6</f>
        <v>#DIV/0!</v>
      </c>
      <c r="O8" s="501">
        <f>新しい取組の利益計画!O6</f>
        <v>0</v>
      </c>
      <c r="P8" s="501" t="e">
        <f>新しい取組の利益計画!P6</f>
        <v>#DIV/0!</v>
      </c>
      <c r="Q8" s="501">
        <f>新しい取組の利益計画!Q6</f>
        <v>0</v>
      </c>
      <c r="R8" s="501" t="e">
        <f>新しい取組の利益計画!R6</f>
        <v>#DIV/0!</v>
      </c>
      <c r="S8" s="501">
        <f>新しい取組の利益計画!S6</f>
        <v>0</v>
      </c>
    </row>
    <row r="9" spans="2:19" ht="18" customHeight="1">
      <c r="B9" s="221"/>
      <c r="C9" s="266" t="s">
        <v>349</v>
      </c>
      <c r="D9" s="502" t="s">
        <v>480</v>
      </c>
      <c r="E9" s="502" t="s">
        <v>480</v>
      </c>
      <c r="F9" s="502" t="s">
        <v>480</v>
      </c>
      <c r="G9" s="501">
        <f>既存の利益計画!K6</f>
        <v>0</v>
      </c>
      <c r="H9" s="501">
        <f>既存の利益計画!M6</f>
        <v>0</v>
      </c>
      <c r="I9" s="501">
        <f>既存の利益計画!O6</f>
        <v>0</v>
      </c>
      <c r="J9" s="501" t="e">
        <f>既存の利益計画!P6</f>
        <v>#DIV/0!</v>
      </c>
      <c r="K9" s="501">
        <f>既存の利益計画!Q6</f>
        <v>0</v>
      </c>
      <c r="L9" s="501" t="e">
        <f>既存の利益計画!R6</f>
        <v>#DIV/0!</v>
      </c>
      <c r="M9" s="501">
        <f>既存の利益計画!S6</f>
        <v>0</v>
      </c>
      <c r="N9" s="501" t="e">
        <f>既存の利益計画!T6</f>
        <v>#DIV/0!</v>
      </c>
      <c r="O9" s="501">
        <f>既存の利益計画!U6</f>
        <v>0</v>
      </c>
      <c r="P9" s="501" t="e">
        <f>既存の利益計画!V6</f>
        <v>#DIV/0!</v>
      </c>
      <c r="Q9" s="501">
        <f>既存の利益計画!W6</f>
        <v>0</v>
      </c>
      <c r="R9" s="501" t="e">
        <f>既存の利益計画!X6</f>
        <v>#DIV/0!</v>
      </c>
      <c r="S9" s="501">
        <f>既存の利益計画!Y6</f>
        <v>0</v>
      </c>
    </row>
    <row r="10" spans="2:19" ht="26.1" customHeight="1">
      <c r="B10" s="250"/>
      <c r="C10" s="237" t="s">
        <v>363</v>
      </c>
      <c r="D10" s="501">
        <f>総合した利益計画!E14</f>
        <v>0</v>
      </c>
      <c r="E10" s="501">
        <f>総合した利益計画!G14</f>
        <v>0</v>
      </c>
      <c r="F10" s="501">
        <f>総合した利益計画!I14</f>
        <v>0</v>
      </c>
      <c r="G10" s="501">
        <f>総合した利益計画!K14</f>
        <v>0</v>
      </c>
      <c r="H10" s="501">
        <f>総合した利益計画!M14</f>
        <v>0</v>
      </c>
      <c r="I10" s="501">
        <f>総合した利益計画!O14</f>
        <v>0</v>
      </c>
      <c r="J10" s="501" t="e">
        <f>総合した利益計画!P14</f>
        <v>#DIV/0!</v>
      </c>
      <c r="K10" s="501">
        <f>総合した利益計画!Q14</f>
        <v>0</v>
      </c>
      <c r="L10" s="501" t="e">
        <f>総合した利益計画!R14</f>
        <v>#DIV/0!</v>
      </c>
      <c r="M10" s="501">
        <f>総合した利益計画!S14</f>
        <v>0</v>
      </c>
      <c r="N10" s="501" t="e">
        <f>総合した利益計画!T14</f>
        <v>#DIV/0!</v>
      </c>
      <c r="O10" s="501">
        <f>総合した利益計画!U14</f>
        <v>0</v>
      </c>
      <c r="P10" s="501" t="e">
        <f>総合した利益計画!V14</f>
        <v>#DIV/0!</v>
      </c>
      <c r="Q10" s="501">
        <f>総合した利益計画!W14</f>
        <v>0</v>
      </c>
      <c r="R10" s="501" t="e">
        <f>総合した利益計画!X14</f>
        <v>#DIV/0!</v>
      </c>
      <c r="S10" s="501">
        <f>総合した利益計画!Y14</f>
        <v>0</v>
      </c>
    </row>
    <row r="11" spans="2:19" ht="30" customHeight="1">
      <c r="B11" s="250"/>
      <c r="C11" s="236" t="s">
        <v>364</v>
      </c>
      <c r="D11" s="501">
        <f>総合した利益計画!E15</f>
        <v>0</v>
      </c>
      <c r="E11" s="501">
        <f>総合した利益計画!G15</f>
        <v>0</v>
      </c>
      <c r="F11" s="501">
        <f>総合した利益計画!I15</f>
        <v>0</v>
      </c>
      <c r="G11" s="501">
        <f>総合した利益計画!K15</f>
        <v>0</v>
      </c>
      <c r="H11" s="501">
        <f>総合した利益計画!M15</f>
        <v>0</v>
      </c>
      <c r="I11" s="501">
        <f>総合した利益計画!O15</f>
        <v>0</v>
      </c>
      <c r="J11" s="501" t="e">
        <f>総合した利益計画!P15</f>
        <v>#DIV/0!</v>
      </c>
      <c r="K11" s="501">
        <f>総合した利益計画!Q15</f>
        <v>0</v>
      </c>
      <c r="L11" s="501" t="e">
        <f>総合した利益計画!R15</f>
        <v>#DIV/0!</v>
      </c>
      <c r="M11" s="501">
        <f>総合した利益計画!S15</f>
        <v>0</v>
      </c>
      <c r="N11" s="501" t="e">
        <f>総合した利益計画!T15</f>
        <v>#DIV/0!</v>
      </c>
      <c r="O11" s="501">
        <f>総合した利益計画!U15</f>
        <v>0</v>
      </c>
      <c r="P11" s="501" t="e">
        <f>総合した利益計画!V15</f>
        <v>#DIV/0!</v>
      </c>
      <c r="Q11" s="501">
        <f>総合した利益計画!W15</f>
        <v>0</v>
      </c>
      <c r="R11" s="501" t="e">
        <f>総合した利益計画!X15</f>
        <v>#DIV/0!</v>
      </c>
      <c r="S11" s="501">
        <f>総合した利益計画!Y15</f>
        <v>0</v>
      </c>
    </row>
    <row r="12" spans="2:19" ht="30" customHeight="1">
      <c r="B12" s="250"/>
      <c r="C12" s="236" t="s">
        <v>365</v>
      </c>
      <c r="D12" s="501">
        <f>総合した利益計画!E23</f>
        <v>0</v>
      </c>
      <c r="E12" s="501">
        <f>総合した利益計画!G23</f>
        <v>0</v>
      </c>
      <c r="F12" s="501">
        <f>総合した利益計画!I23</f>
        <v>0</v>
      </c>
      <c r="G12" s="501">
        <f>総合した利益計画!K23</f>
        <v>0</v>
      </c>
      <c r="H12" s="501">
        <f>総合した利益計画!M23</f>
        <v>0</v>
      </c>
      <c r="I12" s="501">
        <f>総合した利益計画!O23</f>
        <v>0</v>
      </c>
      <c r="J12" s="501" t="e">
        <f>総合した利益計画!P23</f>
        <v>#DIV/0!</v>
      </c>
      <c r="K12" s="501">
        <f>総合した利益計画!Q23</f>
        <v>0</v>
      </c>
      <c r="L12" s="501" t="e">
        <f>総合した利益計画!R23</f>
        <v>#DIV/0!</v>
      </c>
      <c r="M12" s="501">
        <f>総合した利益計画!S23</f>
        <v>0</v>
      </c>
      <c r="N12" s="501" t="e">
        <f>総合した利益計画!T23</f>
        <v>#DIV/0!</v>
      </c>
      <c r="O12" s="501">
        <f>総合した利益計画!U23</f>
        <v>0</v>
      </c>
      <c r="P12" s="501" t="e">
        <f>総合した利益計画!V23</f>
        <v>#DIV/0!</v>
      </c>
      <c r="Q12" s="501">
        <f>総合した利益計画!W23</f>
        <v>0</v>
      </c>
      <c r="R12" s="501" t="e">
        <f>総合した利益計画!X23</f>
        <v>#DIV/0!</v>
      </c>
      <c r="S12" s="501">
        <f>総合した利益計画!Y23</f>
        <v>0</v>
      </c>
    </row>
    <row r="13" spans="2:19" ht="30" customHeight="1">
      <c r="B13" s="218"/>
      <c r="C13" s="261" t="s">
        <v>366</v>
      </c>
      <c r="D13" s="501">
        <f>総合した利益計画!E24</f>
        <v>0</v>
      </c>
      <c r="E13" s="501">
        <f>総合した利益計画!G24</f>
        <v>0</v>
      </c>
      <c r="F13" s="501">
        <f>総合した利益計画!I24</f>
        <v>0</v>
      </c>
      <c r="G13" s="501">
        <f>総合した利益計画!K24</f>
        <v>0</v>
      </c>
      <c r="H13" s="501">
        <f>総合した利益計画!M24</f>
        <v>0</v>
      </c>
      <c r="I13" s="501">
        <f>総合した利益計画!O24</f>
        <v>0</v>
      </c>
      <c r="J13" s="501" t="e">
        <f>総合した利益計画!P24</f>
        <v>#DIV/0!</v>
      </c>
      <c r="K13" s="501">
        <f>総合した利益計画!Q24</f>
        <v>0</v>
      </c>
      <c r="L13" s="501" t="e">
        <f>総合した利益計画!R24</f>
        <v>#DIV/0!</v>
      </c>
      <c r="M13" s="501">
        <f>総合した利益計画!S24</f>
        <v>0</v>
      </c>
      <c r="N13" s="501" t="e">
        <f>総合した利益計画!T24</f>
        <v>#DIV/0!</v>
      </c>
      <c r="O13" s="501">
        <f>総合した利益計画!U24</f>
        <v>0</v>
      </c>
      <c r="P13" s="501" t="e">
        <f>総合した利益計画!V24</f>
        <v>#DIV/0!</v>
      </c>
      <c r="Q13" s="501">
        <f>総合した利益計画!W24</f>
        <v>0</v>
      </c>
      <c r="R13" s="501" t="e">
        <f>総合した利益計画!X24</f>
        <v>#DIV/0!</v>
      </c>
      <c r="S13" s="501">
        <f>総合した利益計画!Y24</f>
        <v>0</v>
      </c>
    </row>
    <row r="14" spans="2:19" ht="30" customHeight="1">
      <c r="B14" s="222"/>
      <c r="C14" s="288" t="s">
        <v>498</v>
      </c>
      <c r="D14" s="503">
        <f>総合した利益計画!E27</f>
        <v>0</v>
      </c>
      <c r="E14" s="503">
        <f>総合した利益計画!G27</f>
        <v>0</v>
      </c>
      <c r="F14" s="503">
        <f>総合した利益計画!I27</f>
        <v>0</v>
      </c>
      <c r="G14" s="503">
        <f>総合した利益計画!K27</f>
        <v>0</v>
      </c>
      <c r="H14" s="501">
        <f>総合した利益計画!M27</f>
        <v>0</v>
      </c>
      <c r="I14" s="501">
        <f>総合した利益計画!O27</f>
        <v>0</v>
      </c>
      <c r="J14" s="501" t="e">
        <f>総合した利益計画!P27</f>
        <v>#DIV/0!</v>
      </c>
      <c r="K14" s="501">
        <f>総合した利益計画!Q27</f>
        <v>0</v>
      </c>
      <c r="L14" s="501" t="e">
        <f>総合した利益計画!R27</f>
        <v>#DIV/0!</v>
      </c>
      <c r="M14" s="501">
        <f>総合した利益計画!S27</f>
        <v>0</v>
      </c>
      <c r="N14" s="501" t="e">
        <f>総合した利益計画!T27</f>
        <v>#DIV/0!</v>
      </c>
      <c r="O14" s="501">
        <f>総合した利益計画!U27</f>
        <v>0</v>
      </c>
      <c r="P14" s="501" t="e">
        <f>総合した利益計画!V27</f>
        <v>#DIV/0!</v>
      </c>
      <c r="Q14" s="501">
        <f>総合した利益計画!W27</f>
        <v>0</v>
      </c>
      <c r="R14" s="501" t="e">
        <f>総合した利益計画!X27</f>
        <v>#DIV/0!</v>
      </c>
      <c r="S14" s="501">
        <f>総合した利益計画!Y27</f>
        <v>0</v>
      </c>
    </row>
    <row r="15" spans="2:19" ht="26.1" customHeight="1">
      <c r="B15" s="222"/>
      <c r="C15" s="288" t="s">
        <v>499</v>
      </c>
      <c r="D15" s="503">
        <f>+総合した利益計画!E30</f>
        <v>0</v>
      </c>
      <c r="E15" s="503">
        <f>+総合した利益計画!G30</f>
        <v>0</v>
      </c>
      <c r="F15" s="503">
        <f>+総合した利益計画!I30</f>
        <v>0</v>
      </c>
      <c r="G15" s="503">
        <f>+総合した利益計画!K30</f>
        <v>0</v>
      </c>
      <c r="H15" s="503">
        <f>+総合した利益計画!M30</f>
        <v>0</v>
      </c>
      <c r="I15" s="503">
        <f>+総合した利益計画!O30</f>
        <v>0</v>
      </c>
      <c r="J15" s="503" t="e">
        <f>+総合した利益計画!P30</f>
        <v>#DIV/0!</v>
      </c>
      <c r="K15" s="503">
        <f>+総合した利益計画!Q30</f>
        <v>0</v>
      </c>
      <c r="L15" s="503" t="e">
        <f>+総合した利益計画!R30</f>
        <v>#DIV/0!</v>
      </c>
      <c r="M15" s="503">
        <f>+総合した利益計画!S30</f>
        <v>0</v>
      </c>
      <c r="N15" s="503" t="e">
        <f>+総合した利益計画!T30</f>
        <v>#DIV/0!</v>
      </c>
      <c r="O15" s="503">
        <f>+総合した利益計画!U30</f>
        <v>0</v>
      </c>
      <c r="P15" s="503" t="e">
        <f>+総合した利益計画!V30</f>
        <v>#DIV/0!</v>
      </c>
      <c r="Q15" s="503">
        <f>+総合した利益計画!W30</f>
        <v>0</v>
      </c>
      <c r="R15" s="503" t="e">
        <f>+総合した利益計画!X30</f>
        <v>#DIV/0!</v>
      </c>
      <c r="S15" s="503">
        <f>+総合した利益計画!Y30</f>
        <v>0</v>
      </c>
    </row>
    <row r="16" spans="2:19" ht="39.950000000000003" customHeight="1" thickBot="1">
      <c r="B16" s="486"/>
      <c r="C16" s="487" t="s">
        <v>503</v>
      </c>
      <c r="D16" s="504">
        <f>D13+D14-D15</f>
        <v>0</v>
      </c>
      <c r="E16" s="504">
        <f t="shared" ref="E16:S16" si="0">E13+E14-E15</f>
        <v>0</v>
      </c>
      <c r="F16" s="504">
        <f t="shared" si="0"/>
        <v>0</v>
      </c>
      <c r="G16" s="504">
        <f t="shared" si="0"/>
        <v>0</v>
      </c>
      <c r="H16" s="504">
        <f t="shared" si="0"/>
        <v>0</v>
      </c>
      <c r="I16" s="504">
        <f t="shared" si="0"/>
        <v>0</v>
      </c>
      <c r="J16" s="504" t="e">
        <f t="shared" si="0"/>
        <v>#DIV/0!</v>
      </c>
      <c r="K16" s="504">
        <f t="shared" si="0"/>
        <v>0</v>
      </c>
      <c r="L16" s="504" t="e">
        <f t="shared" si="0"/>
        <v>#DIV/0!</v>
      </c>
      <c r="M16" s="504">
        <f t="shared" si="0"/>
        <v>0</v>
      </c>
      <c r="N16" s="504" t="e">
        <f t="shared" si="0"/>
        <v>#DIV/0!</v>
      </c>
      <c r="O16" s="504">
        <f t="shared" si="0"/>
        <v>0</v>
      </c>
      <c r="P16" s="504" t="e">
        <f t="shared" si="0"/>
        <v>#DIV/0!</v>
      </c>
      <c r="Q16" s="504">
        <f t="shared" si="0"/>
        <v>0</v>
      </c>
      <c r="R16" s="504" t="e">
        <f t="shared" si="0"/>
        <v>#DIV/0!</v>
      </c>
      <c r="S16" s="504">
        <f t="shared" si="0"/>
        <v>0</v>
      </c>
    </row>
    <row r="17" spans="2:19" ht="39.950000000000003" customHeight="1" thickBot="1">
      <c r="B17" s="290"/>
      <c r="C17" s="291" t="s">
        <v>500</v>
      </c>
      <c r="D17" s="505">
        <f>D18-総合した利益計画!E18-総合した利益計画!E19</f>
        <v>0</v>
      </c>
      <c r="E17" s="505">
        <f>E18-総合した利益計画!G18-総合した利益計画!G19</f>
        <v>0</v>
      </c>
      <c r="F17" s="505">
        <f>F18-総合した利益計画!I18-総合した利益計画!I19</f>
        <v>0</v>
      </c>
      <c r="G17" s="505">
        <f>G18-総合した利益計画!K18-総合した利益計画!K19</f>
        <v>0</v>
      </c>
      <c r="H17" s="505">
        <f>H18-総合した利益計画!M18-総合した利益計画!M19</f>
        <v>0</v>
      </c>
      <c r="I17" s="505">
        <f>I18-総合した利益計画!O18-総合した利益計画!O19</f>
        <v>0</v>
      </c>
      <c r="J17" s="505"/>
      <c r="K17" s="505">
        <f>K18-総合した利益計画!Q18-総合した利益計画!Q19</f>
        <v>0</v>
      </c>
      <c r="L17" s="505"/>
      <c r="M17" s="505">
        <f>M18-総合した利益計画!S18-総合した利益計画!S19</f>
        <v>0</v>
      </c>
      <c r="N17" s="505"/>
      <c r="O17" s="505">
        <f>O18-総合した利益計画!U18-総合した利益計画!U19</f>
        <v>0</v>
      </c>
      <c r="P17" s="505"/>
      <c r="Q17" s="505">
        <f>Q18-総合した利益計画!W18-総合した利益計画!W19</f>
        <v>0</v>
      </c>
      <c r="R17" s="505"/>
      <c r="S17" s="505">
        <f>S18-総合した利益計画!Y18-総合した利益計画!Y19</f>
        <v>0</v>
      </c>
    </row>
    <row r="18" spans="2:19" ht="26.1" customHeight="1">
      <c r="B18" s="223"/>
      <c r="C18" s="289" t="s">
        <v>367</v>
      </c>
      <c r="D18" s="506">
        <f>総合した利益計画!E9+総合した利益計画!E16+総合した利益計画!E17</f>
        <v>0</v>
      </c>
      <c r="E18" s="506">
        <f>総合した利益計画!G9+総合した利益計画!G16+総合した利益計画!G17</f>
        <v>0</v>
      </c>
      <c r="F18" s="506">
        <f>総合した利益計画!I9+総合した利益計画!I16+総合した利益計画!I17</f>
        <v>0</v>
      </c>
      <c r="G18" s="506">
        <f>総合した利益計画!K9+総合した利益計画!K16+総合した利益計画!K17</f>
        <v>0</v>
      </c>
      <c r="H18" s="506">
        <f>総合した利益計画!M9+総合した利益計画!M16+総合した利益計画!M17</f>
        <v>0</v>
      </c>
      <c r="I18" s="506">
        <f>総合した利益計画!O9+総合した利益計画!O16+総合した利益計画!O17</f>
        <v>0</v>
      </c>
      <c r="J18" s="506" t="e">
        <f>総合した利益計画!P9+総合した利益計画!P16+総合した利益計画!P17</f>
        <v>#DIV/0!</v>
      </c>
      <c r="K18" s="506">
        <f>総合した利益計画!Q9+総合した利益計画!Q16+総合した利益計画!Q17</f>
        <v>0</v>
      </c>
      <c r="L18" s="506" t="e">
        <f>総合した利益計画!R9+総合した利益計画!R16+総合した利益計画!R17</f>
        <v>#DIV/0!</v>
      </c>
      <c r="M18" s="506">
        <f>総合した利益計画!S9+総合した利益計画!S16+総合した利益計画!S17</f>
        <v>0</v>
      </c>
      <c r="N18" s="506" t="e">
        <f>総合した利益計画!T9+総合した利益計画!T16+総合した利益計画!T17</f>
        <v>#DIV/0!</v>
      </c>
      <c r="O18" s="506">
        <f>総合した利益計画!U9+総合した利益計画!U16+総合した利益計画!U17</f>
        <v>0</v>
      </c>
      <c r="P18" s="506" t="e">
        <f>総合した利益計画!V9+総合した利益計画!V16+総合した利益計画!V17</f>
        <v>#DIV/0!</v>
      </c>
      <c r="Q18" s="506">
        <f>総合した利益計画!W9+総合した利益計画!W16+総合した利益計画!W17</f>
        <v>0</v>
      </c>
      <c r="R18" s="506" t="e">
        <f>総合した利益計画!X9+総合した利益計画!X16+総合した利益計画!X17</f>
        <v>#DIV/0!</v>
      </c>
      <c r="S18" s="506">
        <f>総合した利益計画!Y9+総合した利益計画!Y16+総合した利益計画!Y17</f>
        <v>0</v>
      </c>
    </row>
    <row r="19" spans="2:19" ht="30" customHeight="1">
      <c r="B19" s="218"/>
      <c r="C19" s="237" t="s">
        <v>368</v>
      </c>
      <c r="D19" s="507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</row>
    <row r="20" spans="2:19" ht="30" customHeight="1">
      <c r="B20" s="218"/>
      <c r="C20" s="237" t="s">
        <v>376</v>
      </c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</row>
    <row r="21" spans="2:19" ht="18" customHeight="1">
      <c r="B21" s="219"/>
      <c r="C21" s="237" t="s">
        <v>370</v>
      </c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</row>
    <row r="22" spans="2:19" ht="18" customHeight="1">
      <c r="B22" s="245"/>
      <c r="C22" s="237" t="s">
        <v>371</v>
      </c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</row>
    <row r="23" spans="2:19" ht="26.1" customHeight="1" thickBot="1">
      <c r="B23" s="284"/>
      <c r="C23" s="288" t="s">
        <v>369</v>
      </c>
      <c r="D23" s="503">
        <f>総合した利益計画!E10+総合した利益計画!E20</f>
        <v>0</v>
      </c>
      <c r="E23" s="503">
        <f>総合した利益計画!G10+総合した利益計画!G20</f>
        <v>0</v>
      </c>
      <c r="F23" s="503">
        <f>総合した利益計画!I10+総合した利益計画!I20</f>
        <v>0</v>
      </c>
      <c r="G23" s="503">
        <f>総合した利益計画!K10+総合した利益計画!K11+総合した利益計画!K20+総合した利益計画!K21</f>
        <v>0</v>
      </c>
      <c r="H23" s="503">
        <f>総合した利益計画!M10+総合した利益計画!M11+総合した利益計画!M20+総合した利益計画!M21</f>
        <v>0</v>
      </c>
      <c r="I23" s="503">
        <f>総合した利益計画!O10+総合した利益計画!O11+総合した利益計画!O20+総合した利益計画!O21</f>
        <v>0</v>
      </c>
      <c r="J23" s="503" t="e">
        <f>総合した利益計画!P10+総合した利益計画!P11+総合した利益計画!P20+総合した利益計画!P21</f>
        <v>#DIV/0!</v>
      </c>
      <c r="K23" s="503">
        <f>総合した利益計画!Q10+総合した利益計画!Q11+総合した利益計画!Q20+総合した利益計画!Q21</f>
        <v>0</v>
      </c>
      <c r="L23" s="503" t="e">
        <f>総合した利益計画!R10+総合した利益計画!R11+総合した利益計画!R20+総合した利益計画!R21</f>
        <v>#DIV/0!</v>
      </c>
      <c r="M23" s="503">
        <f>総合した利益計画!S10+総合した利益計画!S11+総合した利益計画!S20+総合した利益計画!S21</f>
        <v>0</v>
      </c>
      <c r="N23" s="503" t="e">
        <f>総合した利益計画!T10+総合した利益計画!T11+総合した利益計画!T20+総合した利益計画!T21</f>
        <v>#DIV/0!</v>
      </c>
      <c r="O23" s="503">
        <f>総合した利益計画!U10+総合した利益計画!U11+総合した利益計画!U20+総合した利益計画!U21</f>
        <v>0</v>
      </c>
      <c r="P23" s="503" t="e">
        <f>総合した利益計画!V10+総合した利益計画!V11+総合した利益計画!V20+総合した利益計画!V21</f>
        <v>#DIV/0!</v>
      </c>
      <c r="Q23" s="503">
        <f>総合した利益計画!W10+総合した利益計画!W11+総合した利益計画!W20+総合した利益計画!W21</f>
        <v>0</v>
      </c>
      <c r="R23" s="503" t="e">
        <f>総合した利益計画!X10+総合した利益計画!X11+総合した利益計画!X20+総合した利益計画!X21</f>
        <v>#DIV/0!</v>
      </c>
      <c r="S23" s="503">
        <f>総合した利益計画!Y10+総合した利益計画!Y11+総合した利益計画!Y20+総合した利益計画!Y21</f>
        <v>0</v>
      </c>
    </row>
    <row r="24" spans="2:19" ht="39.950000000000003" customHeight="1" thickBot="1">
      <c r="B24" s="290"/>
      <c r="C24" s="291" t="s">
        <v>385</v>
      </c>
      <c r="D24" s="505">
        <f t="shared" ref="D24:I24" si="1">D13+D18+D23</f>
        <v>0</v>
      </c>
      <c r="E24" s="505">
        <f t="shared" si="1"/>
        <v>0</v>
      </c>
      <c r="F24" s="505">
        <f t="shared" si="1"/>
        <v>0</v>
      </c>
      <c r="G24" s="505">
        <f t="shared" si="1"/>
        <v>0</v>
      </c>
      <c r="H24" s="505">
        <f t="shared" si="1"/>
        <v>0</v>
      </c>
      <c r="I24" s="505">
        <f t="shared" si="1"/>
        <v>0</v>
      </c>
      <c r="J24" s="505"/>
      <c r="K24" s="505">
        <f>K13+K18+K23</f>
        <v>0</v>
      </c>
      <c r="L24" s="505"/>
      <c r="M24" s="505">
        <f>M13+M18+M23</f>
        <v>0</v>
      </c>
      <c r="N24" s="505"/>
      <c r="O24" s="505">
        <f>O13+O18+O23</f>
        <v>0</v>
      </c>
      <c r="P24" s="505"/>
      <c r="Q24" s="505">
        <f>Q13+Q18+Q23</f>
        <v>0</v>
      </c>
      <c r="R24" s="505"/>
      <c r="S24" s="505">
        <f>S13+S18+S23</f>
        <v>0</v>
      </c>
    </row>
    <row r="25" spans="2:19" ht="26.1" customHeight="1" thickBot="1">
      <c r="B25" s="284"/>
      <c r="C25" s="289" t="s">
        <v>372</v>
      </c>
      <c r="D25" s="506">
        <f>総合した利益計画!E38</f>
        <v>0</v>
      </c>
      <c r="E25" s="506">
        <f>総合した利益計画!G38</f>
        <v>0</v>
      </c>
      <c r="F25" s="506">
        <f>総合した利益計画!I38</f>
        <v>0</v>
      </c>
      <c r="G25" s="506">
        <f>総合した利益計画!K38</f>
        <v>0</v>
      </c>
      <c r="H25" s="506">
        <f>総合した利益計画!M38</f>
        <v>0</v>
      </c>
      <c r="I25" s="506">
        <f>総合した利益計画!O38</f>
        <v>0</v>
      </c>
      <c r="J25" s="506" t="str">
        <f>総合した利益計画!P38</f>
        <v>人</v>
      </c>
      <c r="K25" s="506">
        <f>総合した利益計画!Q38</f>
        <v>0</v>
      </c>
      <c r="L25" s="506" t="str">
        <f>総合した利益計画!R38</f>
        <v>人</v>
      </c>
      <c r="M25" s="506">
        <f>総合した利益計画!S38</f>
        <v>0</v>
      </c>
      <c r="N25" s="506" t="str">
        <f>総合した利益計画!T38</f>
        <v>人</v>
      </c>
      <c r="O25" s="506">
        <f>総合した利益計画!U38</f>
        <v>0</v>
      </c>
      <c r="P25" s="506" t="str">
        <f>総合した利益計画!V38</f>
        <v>人</v>
      </c>
      <c r="Q25" s="506">
        <f>総合した利益計画!W38</f>
        <v>0</v>
      </c>
      <c r="R25" s="506" t="str">
        <f>総合した利益計画!X38</f>
        <v>人</v>
      </c>
      <c r="S25" s="506">
        <f>総合した利益計画!Y38</f>
        <v>0</v>
      </c>
    </row>
    <row r="26" spans="2:19" ht="34.5" customHeight="1" thickBot="1">
      <c r="B26" s="290"/>
      <c r="C26" s="291" t="s">
        <v>406</v>
      </c>
      <c r="D26" s="505" t="e">
        <f t="shared" ref="D26:M26" si="2">D24/D25</f>
        <v>#DIV/0!</v>
      </c>
      <c r="E26" s="505" t="e">
        <f t="shared" si="2"/>
        <v>#DIV/0!</v>
      </c>
      <c r="F26" s="505" t="e">
        <f t="shared" si="2"/>
        <v>#DIV/0!</v>
      </c>
      <c r="G26" s="505" t="e">
        <f t="shared" si="2"/>
        <v>#DIV/0!</v>
      </c>
      <c r="H26" s="505" t="e">
        <f t="shared" si="2"/>
        <v>#DIV/0!</v>
      </c>
      <c r="I26" s="505" t="e">
        <f t="shared" si="2"/>
        <v>#DIV/0!</v>
      </c>
      <c r="J26" s="505"/>
      <c r="K26" s="505" t="e">
        <f t="shared" si="2"/>
        <v>#DIV/0!</v>
      </c>
      <c r="L26" s="505"/>
      <c r="M26" s="505" t="e">
        <f t="shared" si="2"/>
        <v>#DIV/0!</v>
      </c>
      <c r="N26" s="505"/>
      <c r="O26" s="505" t="e">
        <f>O24/O25</f>
        <v>#DIV/0!</v>
      </c>
      <c r="P26" s="505"/>
      <c r="Q26" s="505" t="e">
        <f>Q24/Q25</f>
        <v>#DIV/0!</v>
      </c>
      <c r="R26" s="505"/>
      <c r="S26" s="505" t="e">
        <f>S24/S25</f>
        <v>#DIV/0!</v>
      </c>
    </row>
    <row r="27" spans="2:19" ht="39.950000000000003" customHeight="1">
      <c r="B27" s="566" t="s">
        <v>375</v>
      </c>
      <c r="C27" s="292" t="s">
        <v>373</v>
      </c>
      <c r="D27" s="509" t="s">
        <v>480</v>
      </c>
      <c r="E27" s="509" t="s">
        <v>480</v>
      </c>
      <c r="F27" s="509" t="s">
        <v>480</v>
      </c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</row>
    <row r="28" spans="2:19" ht="26.1" customHeight="1">
      <c r="B28" s="566"/>
      <c r="C28" s="238" t="s">
        <v>374</v>
      </c>
      <c r="D28" s="502" t="s">
        <v>480</v>
      </c>
      <c r="E28" s="502" t="s">
        <v>480</v>
      </c>
      <c r="F28" s="502" t="s">
        <v>480</v>
      </c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</row>
    <row r="29" spans="2:19" ht="26.1" customHeight="1">
      <c r="B29" s="566"/>
      <c r="C29" s="220" t="s">
        <v>174</v>
      </c>
      <c r="D29" s="502" t="s">
        <v>480</v>
      </c>
      <c r="E29" s="502" t="s">
        <v>480</v>
      </c>
      <c r="F29" s="502" t="s">
        <v>480</v>
      </c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</row>
    <row r="30" spans="2:19" ht="26.1" customHeight="1">
      <c r="B30" s="566"/>
      <c r="C30" s="220" t="s">
        <v>175</v>
      </c>
      <c r="D30" s="502" t="s">
        <v>480</v>
      </c>
      <c r="E30" s="502" t="s">
        <v>480</v>
      </c>
      <c r="F30" s="502" t="s">
        <v>480</v>
      </c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508"/>
      <c r="S30" s="508"/>
    </row>
    <row r="31" spans="2:19" ht="26.1" customHeight="1">
      <c r="B31" s="567"/>
      <c r="C31" s="224" t="s">
        <v>345</v>
      </c>
      <c r="D31" s="502" t="s">
        <v>480</v>
      </c>
      <c r="E31" s="502" t="s">
        <v>480</v>
      </c>
      <c r="F31" s="502" t="s">
        <v>480</v>
      </c>
      <c r="G31" s="501">
        <f>SUM(G27:G30)</f>
        <v>0</v>
      </c>
      <c r="H31" s="501">
        <f>SUM(H27:H30)</f>
        <v>0</v>
      </c>
      <c r="I31" s="501">
        <f>SUM(I27:I30)</f>
        <v>0</v>
      </c>
      <c r="J31" s="501"/>
      <c r="K31" s="501">
        <f>SUM(K27:K30)</f>
        <v>0</v>
      </c>
      <c r="L31" s="501"/>
      <c r="M31" s="501">
        <f>SUM(M27:M30)</f>
        <v>0</v>
      </c>
      <c r="N31" s="501"/>
      <c r="O31" s="501">
        <f>SUM(O27:O30)</f>
        <v>0</v>
      </c>
      <c r="P31" s="501"/>
      <c r="Q31" s="501">
        <f>SUM(Q27:Q30)</f>
        <v>0</v>
      </c>
      <c r="R31" s="501"/>
      <c r="S31" s="501">
        <f>SUM(S27:S30)</f>
        <v>0</v>
      </c>
    </row>
    <row r="32" spans="2:19" ht="26.1" customHeight="1"/>
    <row r="33" spans="2:19" ht="25.5" customHeight="1">
      <c r="B33" s="19"/>
      <c r="C33" s="19" t="s">
        <v>176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2:19" s="19" customFormat="1" ht="18" customHeight="1">
      <c r="C34" s="19" t="s">
        <v>334</v>
      </c>
      <c r="I34" s="19" t="s">
        <v>187</v>
      </c>
    </row>
    <row r="35" spans="2:19" s="19" customFormat="1" ht="18" customHeight="1">
      <c r="C35" s="19" t="s">
        <v>335</v>
      </c>
      <c r="I35" s="19" t="s">
        <v>188</v>
      </c>
    </row>
    <row r="36" spans="2:19" s="19" customFormat="1" ht="18" customHeight="1">
      <c r="C36" s="19" t="s">
        <v>177</v>
      </c>
      <c r="I36" s="19" t="s">
        <v>189</v>
      </c>
    </row>
    <row r="37" spans="2:19" s="19" customFormat="1" ht="18" customHeight="1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2:19" ht="14.1" customHeight="1"/>
    <row r="39" spans="2:19" ht="14.1" customHeight="1"/>
    <row r="40" spans="2:19" ht="14.1" customHeight="1"/>
    <row r="41" spans="2:19" ht="14.1" customHeight="1"/>
    <row r="42" spans="2:19" ht="14.1" customHeight="1"/>
    <row r="43" spans="2:19" ht="14.1" customHeight="1"/>
    <row r="44" spans="2:19" ht="14.1" customHeight="1"/>
    <row r="45" spans="2:19" ht="14.1" customHeight="1"/>
    <row r="46" spans="2:19" ht="14.1" customHeight="1"/>
    <row r="47" spans="2:19" ht="14.1" customHeight="1"/>
    <row r="48" spans="2:19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">
    <mergeCell ref="B27:B31"/>
    <mergeCell ref="K3:M3"/>
    <mergeCell ref="K2:M2"/>
  </mergeCells>
  <phoneticPr fontId="3"/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showGridLines="0" defaultGridColor="0" colorId="55" zoomScaleNormal="100" workbookViewId="0">
      <selection activeCell="P20" sqref="P20"/>
    </sheetView>
  </sheetViews>
  <sheetFormatPr defaultRowHeight="15.95" customHeight="1"/>
  <cols>
    <col min="1" max="1" width="1.375" style="1" customWidth="1"/>
    <col min="2" max="2" width="4.25" style="1" customWidth="1"/>
    <col min="3" max="3" width="32.375" style="1" customWidth="1"/>
    <col min="4" max="4" width="20.875" style="1" customWidth="1"/>
    <col min="5" max="5" width="12.25" style="1" customWidth="1"/>
    <col min="6" max="6" width="19.625" style="1" customWidth="1"/>
    <col min="7" max="16384" width="9" style="1"/>
  </cols>
  <sheetData>
    <row r="1" spans="2:6" ht="27" customHeight="1">
      <c r="B1" s="244" t="s">
        <v>381</v>
      </c>
    </row>
    <row r="2" spans="2:6" ht="23.25" customHeight="1">
      <c r="B2" s="203"/>
      <c r="C2" s="500" t="s">
        <v>527</v>
      </c>
      <c r="D2" s="571">
        <f>+別表3!D3</f>
        <v>0</v>
      </c>
      <c r="E2" s="571"/>
      <c r="F2" s="225"/>
    </row>
    <row r="3" spans="2:6" ht="23.25" customHeight="1">
      <c r="B3" s="203"/>
      <c r="C3" s="191" t="s">
        <v>377</v>
      </c>
      <c r="D3" s="191"/>
      <c r="E3" s="71"/>
      <c r="F3" s="225" t="s">
        <v>409</v>
      </c>
    </row>
    <row r="4" spans="2:6" s="55" customFormat="1" ht="42.75" customHeight="1">
      <c r="B4" s="210"/>
      <c r="C4" s="286" t="s">
        <v>180</v>
      </c>
      <c r="D4" s="286" t="s">
        <v>410</v>
      </c>
      <c r="E4" s="286" t="s">
        <v>178</v>
      </c>
      <c r="F4" s="287" t="s">
        <v>179</v>
      </c>
    </row>
    <row r="5" spans="2:6" ht="30" customHeight="1">
      <c r="B5" s="226">
        <v>1</v>
      </c>
      <c r="C5" s="371"/>
      <c r="D5" s="372"/>
      <c r="E5" s="373"/>
      <c r="F5" s="374"/>
    </row>
    <row r="6" spans="2:6" ht="30" customHeight="1">
      <c r="B6" s="226">
        <v>2</v>
      </c>
      <c r="C6" s="371"/>
      <c r="D6" s="372"/>
      <c r="E6" s="373"/>
      <c r="F6" s="374"/>
    </row>
    <row r="7" spans="2:6" ht="30" customHeight="1">
      <c r="B7" s="226">
        <v>3</v>
      </c>
      <c r="C7" s="371"/>
      <c r="D7" s="372"/>
      <c r="E7" s="373"/>
      <c r="F7" s="374"/>
    </row>
    <row r="8" spans="2:6" ht="30" customHeight="1">
      <c r="B8" s="226">
        <v>4</v>
      </c>
      <c r="C8" s="371"/>
      <c r="D8" s="372"/>
      <c r="E8" s="373"/>
      <c r="F8" s="374"/>
    </row>
    <row r="9" spans="2:6" ht="30" customHeight="1">
      <c r="B9" s="226">
        <v>5</v>
      </c>
      <c r="C9" s="371"/>
      <c r="D9" s="372"/>
      <c r="E9" s="373"/>
      <c r="F9" s="374"/>
    </row>
    <row r="10" spans="2:6" ht="30" customHeight="1">
      <c r="B10" s="226">
        <v>6</v>
      </c>
      <c r="C10" s="371"/>
      <c r="D10" s="372"/>
      <c r="E10" s="373"/>
      <c r="F10" s="374"/>
    </row>
    <row r="11" spans="2:6" ht="30" customHeight="1">
      <c r="B11" s="226">
        <v>7</v>
      </c>
      <c r="C11" s="371"/>
      <c r="D11" s="372"/>
      <c r="E11" s="373"/>
      <c r="F11" s="374"/>
    </row>
    <row r="12" spans="2:6" ht="30" customHeight="1">
      <c r="B12" s="226">
        <v>8</v>
      </c>
      <c r="C12" s="371"/>
      <c r="D12" s="372"/>
      <c r="E12" s="373"/>
      <c r="F12" s="374"/>
    </row>
    <row r="13" spans="2:6" ht="30" customHeight="1">
      <c r="B13" s="226">
        <v>9</v>
      </c>
      <c r="C13" s="371"/>
      <c r="D13" s="372"/>
      <c r="E13" s="373"/>
      <c r="F13" s="374"/>
    </row>
    <row r="14" spans="2:6" ht="30" customHeight="1">
      <c r="B14" s="226">
        <v>10</v>
      </c>
      <c r="C14" s="371"/>
      <c r="D14" s="372"/>
      <c r="E14" s="373"/>
      <c r="F14" s="374"/>
    </row>
    <row r="15" spans="2:6" ht="15.95" customHeight="1">
      <c r="C15" s="55"/>
      <c r="D15" s="55"/>
      <c r="E15" s="55"/>
      <c r="F15" s="55"/>
    </row>
    <row r="17" spans="2:6" ht="23.25" customHeight="1">
      <c r="B17" s="203"/>
      <c r="C17" s="191" t="s">
        <v>378</v>
      </c>
      <c r="D17" s="191"/>
      <c r="E17" s="225" t="s">
        <v>419</v>
      </c>
    </row>
    <row r="18" spans="2:6" ht="30" customHeight="1">
      <c r="B18" s="576" t="s">
        <v>379</v>
      </c>
      <c r="C18" s="577"/>
      <c r="D18" s="576" t="s">
        <v>380</v>
      </c>
      <c r="E18" s="577"/>
      <c r="F18" s="285"/>
    </row>
    <row r="19" spans="2:6" ht="30" customHeight="1">
      <c r="B19" s="574"/>
      <c r="C19" s="575"/>
      <c r="D19" s="572"/>
      <c r="E19" s="573"/>
      <c r="F19" s="285"/>
    </row>
    <row r="20" spans="2:6" ht="30" customHeight="1">
      <c r="B20" s="574"/>
      <c r="C20" s="575"/>
      <c r="D20" s="572"/>
      <c r="E20" s="573"/>
      <c r="F20" s="285"/>
    </row>
    <row r="21" spans="2:6" ht="30" customHeight="1">
      <c r="B21" s="574"/>
      <c r="C21" s="575"/>
      <c r="D21" s="572"/>
      <c r="E21" s="573"/>
      <c r="F21" s="285"/>
    </row>
    <row r="22" spans="2:6" ht="30" customHeight="1">
      <c r="B22" s="574"/>
      <c r="C22" s="575"/>
      <c r="D22" s="572"/>
      <c r="E22" s="573"/>
      <c r="F22" s="285"/>
    </row>
    <row r="23" spans="2:6" ht="30" customHeight="1">
      <c r="B23" s="574"/>
      <c r="C23" s="575"/>
      <c r="D23" s="572"/>
      <c r="E23" s="573"/>
      <c r="F23" s="285"/>
    </row>
  </sheetData>
  <mergeCells count="13">
    <mergeCell ref="D2:E2"/>
    <mergeCell ref="D23:E23"/>
    <mergeCell ref="B23:C23"/>
    <mergeCell ref="B20:C20"/>
    <mergeCell ref="D20:E20"/>
    <mergeCell ref="D21:E21"/>
    <mergeCell ref="B21:C21"/>
    <mergeCell ref="B22:C22"/>
    <mergeCell ref="D22:E22"/>
    <mergeCell ref="B18:C18"/>
    <mergeCell ref="D18:E18"/>
    <mergeCell ref="B19:C19"/>
    <mergeCell ref="D19:E19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P20" sqref="P20"/>
    </sheetView>
  </sheetViews>
  <sheetFormatPr defaultRowHeight="13.5"/>
  <cols>
    <col min="3" max="3" width="5.5" customWidth="1"/>
    <col min="10" max="10" width="14.125" customWidth="1"/>
  </cols>
  <sheetData>
    <row r="1" spans="1:10">
      <c r="A1" s="183"/>
      <c r="B1" s="183"/>
      <c r="C1" s="183"/>
      <c r="D1" s="183"/>
      <c r="E1" s="183"/>
      <c r="F1" s="183"/>
      <c r="G1" s="183"/>
      <c r="H1" s="183"/>
      <c r="I1" s="183"/>
      <c r="J1" s="183" t="s">
        <v>387</v>
      </c>
    </row>
    <row r="2" spans="1:10" ht="14.25">
      <c r="A2" s="183"/>
      <c r="B2" s="203" t="s">
        <v>388</v>
      </c>
      <c r="C2" s="183"/>
      <c r="D2" s="183"/>
      <c r="E2" s="183"/>
      <c r="F2" s="183"/>
      <c r="G2" s="183"/>
      <c r="H2" s="183"/>
      <c r="I2" s="183"/>
      <c r="J2" s="183"/>
    </row>
    <row r="3" spans="1:10">
      <c r="A3" s="183"/>
      <c r="B3" s="183"/>
      <c r="C3" s="183"/>
      <c r="D3" s="183"/>
      <c r="E3" s="183"/>
      <c r="F3" s="183"/>
      <c r="G3" s="183"/>
      <c r="H3" s="183"/>
      <c r="I3" s="183"/>
      <c r="J3" s="183"/>
    </row>
    <row r="4" spans="1:10" ht="18" customHeight="1">
      <c r="A4" s="183"/>
      <c r="B4" s="183" t="s">
        <v>420</v>
      </c>
      <c r="C4" s="183"/>
      <c r="D4" s="183"/>
      <c r="E4" s="183"/>
      <c r="F4" s="183"/>
      <c r="G4" s="183"/>
      <c r="H4" s="183"/>
      <c r="I4" s="183"/>
      <c r="J4" s="183"/>
    </row>
    <row r="5" spans="1:10" ht="18" customHeight="1">
      <c r="A5" s="183"/>
      <c r="B5" s="183" t="s">
        <v>389</v>
      </c>
      <c r="C5" s="183"/>
      <c r="D5" s="183"/>
      <c r="E5" s="183"/>
      <c r="F5" s="183"/>
      <c r="G5" s="183"/>
      <c r="H5" s="183"/>
      <c r="I5" s="183"/>
      <c r="J5" s="183"/>
    </row>
    <row r="6" spans="1:10" ht="23.25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</row>
    <row r="7" spans="1:10" ht="40.5" customHeight="1">
      <c r="A7" s="183"/>
      <c r="B7" s="304" t="s">
        <v>403</v>
      </c>
      <c r="C7" s="305"/>
      <c r="D7" s="305"/>
      <c r="E7" s="305"/>
      <c r="F7" s="305"/>
      <c r="G7" s="306"/>
      <c r="H7" s="304"/>
      <c r="I7" s="307" t="s">
        <v>390</v>
      </c>
      <c r="J7" s="306"/>
    </row>
    <row r="8" spans="1:10" ht="38.25" customHeight="1">
      <c r="A8" s="183"/>
      <c r="B8" s="579" t="s">
        <v>421</v>
      </c>
      <c r="C8" s="580"/>
      <c r="D8" s="580"/>
      <c r="E8" s="580"/>
      <c r="F8" s="580"/>
      <c r="G8" s="581"/>
      <c r="H8" s="582" t="s">
        <v>404</v>
      </c>
      <c r="I8" s="583"/>
      <c r="J8" s="584"/>
    </row>
    <row r="9" spans="1:10" ht="39" customHeight="1">
      <c r="A9" s="183"/>
      <c r="B9" s="308" t="s">
        <v>417</v>
      </c>
      <c r="C9" s="305"/>
      <c r="D9" s="305"/>
      <c r="E9" s="305"/>
      <c r="F9" s="305"/>
      <c r="G9" s="306"/>
      <c r="H9" s="582" t="s">
        <v>404</v>
      </c>
      <c r="I9" s="583"/>
      <c r="J9" s="584"/>
    </row>
    <row r="10" spans="1:10" ht="39" customHeight="1">
      <c r="A10" s="183"/>
      <c r="B10" s="588" t="s">
        <v>411</v>
      </c>
      <c r="C10" s="591" t="s">
        <v>415</v>
      </c>
      <c r="D10" s="586" t="s">
        <v>413</v>
      </c>
      <c r="E10" s="586"/>
      <c r="F10" s="586"/>
      <c r="G10" s="587"/>
      <c r="H10" s="582" t="s">
        <v>404</v>
      </c>
      <c r="I10" s="583"/>
      <c r="J10" s="584"/>
    </row>
    <row r="11" spans="1:10" ht="39" customHeight="1">
      <c r="A11" s="183"/>
      <c r="B11" s="589"/>
      <c r="C11" s="591"/>
      <c r="D11" s="586" t="s">
        <v>414</v>
      </c>
      <c r="E11" s="586"/>
      <c r="F11" s="586"/>
      <c r="G11" s="587"/>
      <c r="H11" s="578" t="s">
        <v>404</v>
      </c>
      <c r="I11" s="578"/>
      <c r="J11" s="578"/>
    </row>
    <row r="12" spans="1:10" ht="39" customHeight="1">
      <c r="A12" s="183"/>
      <c r="B12" s="590"/>
      <c r="C12" s="585" t="s">
        <v>412</v>
      </c>
      <c r="D12" s="586"/>
      <c r="E12" s="586"/>
      <c r="F12" s="586"/>
      <c r="G12" s="587"/>
      <c r="H12" s="578" t="s">
        <v>404</v>
      </c>
      <c r="I12" s="578"/>
      <c r="J12" s="578"/>
    </row>
    <row r="13" spans="1:10" ht="38.25" customHeight="1">
      <c r="A13" s="183"/>
      <c r="B13" s="308" t="s">
        <v>416</v>
      </c>
      <c r="C13" s="305"/>
      <c r="D13" s="305"/>
      <c r="E13" s="305"/>
      <c r="F13" s="305"/>
      <c r="G13" s="306"/>
      <c r="H13" s="582" t="s">
        <v>404</v>
      </c>
      <c r="I13" s="583"/>
      <c r="J13" s="584"/>
    </row>
    <row r="14" spans="1:10">
      <c r="A14" s="183"/>
      <c r="B14" s="183"/>
      <c r="C14" s="183"/>
      <c r="D14" s="183"/>
      <c r="E14" s="183"/>
      <c r="F14" s="183"/>
      <c r="G14" s="183"/>
      <c r="H14" s="183"/>
      <c r="I14" s="183"/>
      <c r="J14" s="183"/>
    </row>
    <row r="15" spans="1:10">
      <c r="B15" t="s">
        <v>424</v>
      </c>
    </row>
  </sheetData>
  <mergeCells count="12">
    <mergeCell ref="H12:J12"/>
    <mergeCell ref="B8:G8"/>
    <mergeCell ref="H13:J13"/>
    <mergeCell ref="H8:J8"/>
    <mergeCell ref="H9:J9"/>
    <mergeCell ref="H10:J10"/>
    <mergeCell ref="H11:J11"/>
    <mergeCell ref="C12:G12"/>
    <mergeCell ref="B10:B12"/>
    <mergeCell ref="D10:G10"/>
    <mergeCell ref="D11:G11"/>
    <mergeCell ref="C10:C11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zoomScaleNormal="100" workbookViewId="0">
      <selection activeCell="P20" sqref="P20"/>
    </sheetView>
  </sheetViews>
  <sheetFormatPr defaultRowHeight="13.5"/>
  <cols>
    <col min="1" max="1" width="6.625" customWidth="1"/>
    <col min="10" max="10" width="8.25" customWidth="1"/>
  </cols>
  <sheetData>
    <row r="1" spans="2:11">
      <c r="B1" s="183"/>
      <c r="C1" s="183"/>
      <c r="D1" s="183"/>
      <c r="E1" s="183"/>
      <c r="F1" s="183"/>
      <c r="G1" s="183"/>
      <c r="H1" s="183"/>
      <c r="I1" s="183"/>
      <c r="J1" s="183" t="s">
        <v>391</v>
      </c>
    </row>
    <row r="2" spans="2:11"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2:11" ht="14.25">
      <c r="B3" s="183"/>
      <c r="C3" s="183"/>
      <c r="D3" s="183"/>
      <c r="E3" s="183"/>
      <c r="F3" s="299" t="s">
        <v>392</v>
      </c>
      <c r="G3" s="183"/>
      <c r="H3" s="183"/>
      <c r="I3" s="183"/>
      <c r="J3" s="183"/>
      <c r="K3" s="183"/>
    </row>
    <row r="4" spans="2:11"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2:11"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2:11" ht="15" customHeight="1">
      <c r="B6" s="183" t="s">
        <v>393</v>
      </c>
      <c r="C6" s="183"/>
      <c r="D6" s="183"/>
      <c r="E6" s="183"/>
      <c r="F6" s="183"/>
      <c r="G6" s="183"/>
      <c r="H6" s="183"/>
      <c r="I6" s="183"/>
      <c r="J6" s="183"/>
      <c r="K6" s="183"/>
    </row>
    <row r="7" spans="2:11" ht="15" customHeight="1">
      <c r="B7" s="183" t="s">
        <v>394</v>
      </c>
      <c r="C7" s="183"/>
      <c r="D7" s="183"/>
      <c r="E7" s="183"/>
      <c r="F7" s="183"/>
      <c r="G7" s="183"/>
      <c r="H7" s="183"/>
      <c r="I7" s="183"/>
      <c r="J7" s="183"/>
      <c r="K7" s="183"/>
    </row>
    <row r="8" spans="2:11">
      <c r="B8" s="183"/>
      <c r="C8" s="183"/>
      <c r="D8" s="183"/>
      <c r="E8" s="183"/>
      <c r="F8" s="183"/>
      <c r="G8" s="183"/>
      <c r="H8" s="183"/>
      <c r="I8" s="183"/>
      <c r="J8" s="183"/>
      <c r="K8" s="183"/>
    </row>
    <row r="9" spans="2:11"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2:11" ht="39.75" customHeight="1">
      <c r="B10" s="183"/>
      <c r="C10" s="300" t="s">
        <v>395</v>
      </c>
      <c r="D10" s="298"/>
      <c r="E10" s="298"/>
      <c r="F10" s="298"/>
      <c r="G10" s="298"/>
      <c r="H10" s="375" t="s">
        <v>402</v>
      </c>
      <c r="I10" s="376"/>
      <c r="J10" s="183"/>
      <c r="K10" s="183"/>
    </row>
    <row r="11" spans="2:11" ht="39.75" customHeight="1">
      <c r="B11" s="183"/>
      <c r="C11" s="301" t="s">
        <v>396</v>
      </c>
      <c r="D11" s="184"/>
      <c r="E11" s="184"/>
      <c r="F11" s="184"/>
      <c r="G11" s="184"/>
      <c r="H11" s="377" t="s">
        <v>402</v>
      </c>
      <c r="I11" s="378"/>
      <c r="J11" s="183"/>
      <c r="K11" s="183"/>
    </row>
    <row r="12" spans="2:11" ht="39.75" customHeight="1">
      <c r="B12" s="183"/>
      <c r="C12" s="301" t="s">
        <v>397</v>
      </c>
      <c r="D12" s="184"/>
      <c r="E12" s="184"/>
      <c r="F12" s="184"/>
      <c r="G12" s="184"/>
      <c r="H12" s="377" t="s">
        <v>402</v>
      </c>
      <c r="I12" s="378"/>
      <c r="J12" s="183"/>
      <c r="K12" s="183"/>
    </row>
    <row r="13" spans="2:11" ht="39.75" customHeight="1">
      <c r="B13" s="183"/>
      <c r="C13" s="301" t="s">
        <v>398</v>
      </c>
      <c r="D13" s="184"/>
      <c r="E13" s="184"/>
      <c r="F13" s="184"/>
      <c r="G13" s="184"/>
      <c r="H13" s="377" t="s">
        <v>402</v>
      </c>
      <c r="I13" s="378"/>
      <c r="J13" s="183"/>
      <c r="K13" s="183"/>
    </row>
    <row r="14" spans="2:11" ht="39.75" customHeight="1">
      <c r="B14" s="183"/>
      <c r="C14" s="301" t="s">
        <v>399</v>
      </c>
      <c r="D14" s="184"/>
      <c r="E14" s="184"/>
      <c r="F14" s="184"/>
      <c r="G14" s="184"/>
      <c r="H14" s="377" t="s">
        <v>402</v>
      </c>
      <c r="I14" s="378"/>
      <c r="J14" s="183"/>
      <c r="K14" s="183"/>
    </row>
    <row r="15" spans="2:11" ht="39.75" customHeight="1">
      <c r="B15" s="183"/>
      <c r="C15" s="301" t="s">
        <v>400</v>
      </c>
      <c r="D15" s="184"/>
      <c r="E15" s="184"/>
      <c r="F15" s="184"/>
      <c r="G15" s="184"/>
      <c r="H15" s="377" t="s">
        <v>402</v>
      </c>
      <c r="I15" s="378"/>
      <c r="J15" s="183"/>
      <c r="K15" s="183"/>
    </row>
    <row r="16" spans="2:11" ht="39.75" customHeight="1">
      <c r="B16" s="183"/>
      <c r="C16" s="302" t="s">
        <v>401</v>
      </c>
      <c r="D16" s="303"/>
      <c r="E16" s="303"/>
      <c r="F16" s="303"/>
      <c r="G16" s="303"/>
      <c r="H16" s="379" t="s">
        <v>402</v>
      </c>
      <c r="I16" s="380"/>
      <c r="J16" s="183"/>
      <c r="K16" s="183"/>
    </row>
    <row r="17" spans="2:11">
      <c r="B17" s="183"/>
      <c r="C17" s="183"/>
      <c r="D17" s="183"/>
      <c r="E17" s="183"/>
      <c r="F17" s="183"/>
      <c r="G17" s="183"/>
      <c r="H17" s="183"/>
      <c r="I17" s="183"/>
      <c r="J17" s="183"/>
      <c r="K17" s="183"/>
    </row>
    <row r="18" spans="2:11">
      <c r="B18" s="183"/>
      <c r="C18" s="183"/>
      <c r="D18" s="183"/>
      <c r="E18" s="183"/>
      <c r="F18" s="183"/>
      <c r="G18" s="183"/>
      <c r="H18" s="183"/>
      <c r="I18" s="183"/>
      <c r="J18" s="183"/>
      <c r="K18" s="183"/>
    </row>
    <row r="19" spans="2:11">
      <c r="B19" s="183"/>
      <c r="C19" s="183"/>
      <c r="D19" s="183"/>
      <c r="E19" s="183"/>
      <c r="F19" s="183"/>
      <c r="G19" s="183"/>
      <c r="H19" s="183"/>
      <c r="I19" s="183"/>
      <c r="J19" s="183"/>
      <c r="K19" s="183"/>
    </row>
    <row r="20" spans="2:11">
      <c r="B20" s="183"/>
      <c r="C20" s="183"/>
      <c r="D20" s="183"/>
      <c r="E20" s="183"/>
      <c r="F20" s="183"/>
      <c r="G20" s="183"/>
      <c r="H20" s="183"/>
      <c r="I20" s="183"/>
      <c r="J20" s="183"/>
      <c r="K20" s="183"/>
    </row>
    <row r="21" spans="2:11">
      <c r="B21" s="183"/>
      <c r="C21" s="183"/>
      <c r="D21" s="183"/>
      <c r="E21" s="183"/>
      <c r="F21" s="183"/>
      <c r="G21" s="183"/>
      <c r="H21" s="183"/>
      <c r="I21" s="183"/>
      <c r="J21" s="183"/>
      <c r="K21" s="183"/>
    </row>
    <row r="22" spans="2:11">
      <c r="B22" s="183"/>
      <c r="C22" s="183"/>
      <c r="D22" s="183"/>
      <c r="E22" s="183"/>
      <c r="F22" s="183"/>
      <c r="G22" s="183"/>
      <c r="H22" s="183"/>
      <c r="I22" s="183"/>
      <c r="J22" s="183"/>
      <c r="K22" s="183"/>
    </row>
    <row r="23" spans="2:11">
      <c r="B23" s="183"/>
      <c r="C23" s="183"/>
      <c r="D23" s="183"/>
      <c r="E23" s="183"/>
      <c r="F23" s="183"/>
      <c r="G23" s="183"/>
      <c r="H23" s="183"/>
      <c r="I23" s="183"/>
      <c r="J23" s="183"/>
      <c r="K23" s="183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showGridLines="0" zoomScaleNormal="10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42" t="s">
        <v>243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>
      <c r="B3" s="4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>
      <c r="B4" s="51" t="s">
        <v>240</v>
      </c>
      <c r="C4" s="52"/>
      <c r="D4" s="38" t="s">
        <v>4</v>
      </c>
      <c r="E4" s="38" t="s">
        <v>235</v>
      </c>
      <c r="F4" s="38" t="s">
        <v>236</v>
      </c>
      <c r="G4" s="38" t="s">
        <v>237</v>
      </c>
      <c r="H4" s="38" t="s">
        <v>238</v>
      </c>
      <c r="I4" s="39" t="s">
        <v>241</v>
      </c>
      <c r="J4" s="39" t="s">
        <v>242</v>
      </c>
      <c r="K4" s="38" t="s">
        <v>239</v>
      </c>
      <c r="L4" s="49" t="s">
        <v>6</v>
      </c>
      <c r="M4" s="50"/>
      <c r="N4" s="38" t="s">
        <v>5</v>
      </c>
    </row>
    <row r="5" spans="2:14">
      <c r="B5" s="37"/>
      <c r="C5" s="31"/>
      <c r="D5" s="4"/>
      <c r="E5" s="4"/>
      <c r="F5" s="21"/>
      <c r="G5" s="22"/>
      <c r="H5" s="22"/>
      <c r="I5" s="23"/>
      <c r="J5" s="21"/>
      <c r="K5" s="21"/>
      <c r="L5" s="43"/>
      <c r="M5" s="46"/>
      <c r="N5" s="4"/>
    </row>
    <row r="6" spans="2:14">
      <c r="B6" s="34"/>
      <c r="C6" s="32"/>
      <c r="D6" s="2"/>
      <c r="E6" s="2"/>
      <c r="F6" s="24"/>
      <c r="G6" s="25"/>
      <c r="H6" s="25"/>
      <c r="I6" s="26"/>
      <c r="J6" s="24"/>
      <c r="K6" s="24"/>
      <c r="L6" s="43"/>
      <c r="M6" s="46"/>
      <c r="N6" s="2"/>
    </row>
    <row r="7" spans="2:14">
      <c r="B7" s="35"/>
      <c r="C7" s="33"/>
      <c r="D7" s="2"/>
      <c r="E7" s="2"/>
      <c r="F7" s="24"/>
      <c r="G7" s="25"/>
      <c r="H7" s="25"/>
      <c r="I7" s="26"/>
      <c r="J7" s="24"/>
      <c r="K7" s="24"/>
      <c r="L7" s="43"/>
      <c r="M7" s="46"/>
      <c r="N7" s="2"/>
    </row>
    <row r="8" spans="2:14">
      <c r="B8" s="29"/>
      <c r="C8" s="30"/>
      <c r="D8" s="2"/>
      <c r="E8" s="2"/>
      <c r="F8" s="24"/>
      <c r="G8" s="25"/>
      <c r="H8" s="25"/>
      <c r="I8" s="2"/>
      <c r="J8" s="24"/>
      <c r="K8" s="24"/>
      <c r="L8" s="43"/>
      <c r="M8" s="46"/>
      <c r="N8" s="2"/>
    </row>
    <row r="9" spans="2:14">
      <c r="B9" s="29"/>
      <c r="C9" s="30"/>
      <c r="D9" s="2"/>
      <c r="E9" s="2"/>
      <c r="F9" s="24"/>
      <c r="G9" s="2"/>
      <c r="H9" s="25"/>
      <c r="I9" s="27"/>
      <c r="J9" s="24"/>
      <c r="K9" s="24"/>
      <c r="L9" s="44"/>
      <c r="M9" s="47"/>
      <c r="N9" s="2"/>
    </row>
    <row r="10" spans="2:14">
      <c r="B10" s="29"/>
      <c r="C10" s="30"/>
      <c r="D10" s="2"/>
      <c r="E10" s="2"/>
      <c r="F10" s="24"/>
      <c r="G10" s="2"/>
      <c r="H10" s="2"/>
      <c r="I10" s="2"/>
      <c r="J10" s="24"/>
      <c r="K10" s="24"/>
      <c r="L10" s="43"/>
      <c r="M10" s="46"/>
      <c r="N10" s="2"/>
    </row>
    <row r="11" spans="2:14">
      <c r="B11" s="29"/>
      <c r="C11" s="30"/>
      <c r="D11" s="2"/>
      <c r="E11" s="2"/>
      <c r="F11" s="24"/>
      <c r="G11" s="2"/>
      <c r="H11" s="2"/>
      <c r="I11" s="2"/>
      <c r="J11" s="24"/>
      <c r="K11" s="24"/>
      <c r="L11" s="43"/>
      <c r="M11" s="46"/>
      <c r="N11" s="2"/>
    </row>
    <row r="12" spans="2:14">
      <c r="B12" s="29"/>
      <c r="C12" s="30"/>
      <c r="D12" s="2"/>
      <c r="E12" s="2"/>
      <c r="F12" s="24"/>
      <c r="G12" s="2"/>
      <c r="H12" s="2"/>
      <c r="I12" s="2"/>
      <c r="J12" s="24"/>
      <c r="K12" s="24"/>
      <c r="L12" s="43"/>
      <c r="M12" s="46"/>
      <c r="N12" s="2"/>
    </row>
    <row r="13" spans="2:14">
      <c r="B13" s="29"/>
      <c r="C13" s="30"/>
      <c r="D13" s="2"/>
      <c r="E13" s="2"/>
      <c r="F13" s="24"/>
      <c r="G13" s="2"/>
      <c r="H13" s="2"/>
      <c r="I13" s="2"/>
      <c r="J13" s="24"/>
      <c r="K13" s="24"/>
      <c r="L13" s="43"/>
      <c r="M13" s="46"/>
      <c r="N13" s="2"/>
    </row>
    <row r="14" spans="2:14">
      <c r="B14" s="29"/>
      <c r="C14" s="30"/>
      <c r="D14" s="2"/>
      <c r="E14" s="2"/>
      <c r="F14" s="24"/>
      <c r="G14" s="2"/>
      <c r="H14" s="2"/>
      <c r="I14" s="2"/>
      <c r="J14" s="28"/>
      <c r="K14" s="28"/>
      <c r="L14" s="45"/>
      <c r="M14" s="48"/>
      <c r="N14" s="2"/>
    </row>
    <row r="15" spans="2:14">
      <c r="B15" s="53"/>
      <c r="C15" s="54"/>
      <c r="D15" s="40"/>
      <c r="E15" s="40"/>
      <c r="F15" s="40"/>
      <c r="G15" s="40"/>
      <c r="H15" s="40"/>
      <c r="I15" s="40"/>
      <c r="J15" s="36"/>
      <c r="K15" s="24"/>
      <c r="L15" s="61"/>
      <c r="M15" s="60"/>
      <c r="N15" s="4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showGridLines="0" zoomScaleNormal="10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13" t="s">
        <v>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 t="s">
        <v>228</v>
      </c>
      <c r="R1" s="13"/>
      <c r="S1" s="13"/>
      <c r="T1" s="13"/>
    </row>
    <row r="2" spans="2:20" ht="14.1" customHeight="1">
      <c r="B2" s="14"/>
      <c r="C2" s="15" t="s">
        <v>209</v>
      </c>
      <c r="D2" s="15" t="s">
        <v>210</v>
      </c>
      <c r="E2" s="15" t="s">
        <v>211</v>
      </c>
      <c r="F2" s="15" t="s">
        <v>212</v>
      </c>
      <c r="G2" s="15" t="s">
        <v>213</v>
      </c>
      <c r="H2" s="15" t="s">
        <v>214</v>
      </c>
      <c r="I2" s="15" t="s">
        <v>215</v>
      </c>
      <c r="J2" s="15" t="s">
        <v>216</v>
      </c>
      <c r="K2" s="15" t="s">
        <v>217</v>
      </c>
      <c r="L2" s="15" t="s">
        <v>218</v>
      </c>
      <c r="M2" s="15" t="s">
        <v>219</v>
      </c>
      <c r="N2" s="16" t="s">
        <v>220</v>
      </c>
      <c r="O2" s="17" t="s">
        <v>208</v>
      </c>
      <c r="P2" s="13"/>
      <c r="Q2" s="15"/>
      <c r="R2" s="15" t="s">
        <v>234</v>
      </c>
      <c r="S2" s="15" t="s">
        <v>225</v>
      </c>
      <c r="T2" s="15" t="s">
        <v>226</v>
      </c>
    </row>
    <row r="3" spans="2:20" ht="14.1" customHeight="1">
      <c r="B3" s="7" t="s">
        <v>229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13"/>
      <c r="Q3" s="7" t="s">
        <v>229</v>
      </c>
      <c r="R3" s="7"/>
      <c r="S3" s="7"/>
      <c r="T3" s="7"/>
    </row>
    <row r="4" spans="2:20" ht="14.1" customHeight="1">
      <c r="B4" s="7" t="s">
        <v>230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13"/>
      <c r="Q4" s="7" t="s">
        <v>230</v>
      </c>
      <c r="R4" s="7"/>
      <c r="S4" s="7"/>
      <c r="T4" s="7"/>
    </row>
    <row r="5" spans="2:20" ht="14.1" customHeight="1">
      <c r="B5" s="7" t="s">
        <v>231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13"/>
      <c r="Q5" s="7" t="s">
        <v>231</v>
      </c>
      <c r="R5" s="7"/>
      <c r="S5" s="7"/>
      <c r="T5" s="7"/>
    </row>
    <row r="6" spans="2:20" ht="14.1" customHeight="1" thickBot="1">
      <c r="B6" s="9" t="s">
        <v>232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P6" s="13"/>
      <c r="Q6" s="9" t="s">
        <v>232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9"/>
      <c r="P7" s="18"/>
      <c r="Q7" s="58"/>
      <c r="R7" s="58"/>
      <c r="S7" s="58"/>
      <c r="T7" s="58"/>
    </row>
    <row r="8" spans="2:20" ht="14.1" customHeight="1" thickBo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2:20" ht="14.1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2:20" ht="14.1" customHeight="1">
      <c r="B10" s="13" t="s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 t="s">
        <v>233</v>
      </c>
      <c r="R10" s="13"/>
      <c r="S10" s="13"/>
      <c r="T10" s="13"/>
    </row>
    <row r="11" spans="2:20" ht="14.1" customHeight="1">
      <c r="B11" s="14"/>
      <c r="C11" s="15" t="s">
        <v>209</v>
      </c>
      <c r="D11" s="15" t="s">
        <v>210</v>
      </c>
      <c r="E11" s="15" t="s">
        <v>211</v>
      </c>
      <c r="F11" s="15" t="s">
        <v>212</v>
      </c>
      <c r="G11" s="15" t="s">
        <v>213</v>
      </c>
      <c r="H11" s="15" t="s">
        <v>214</v>
      </c>
      <c r="I11" s="15" t="s">
        <v>215</v>
      </c>
      <c r="J11" s="15" t="s">
        <v>216</v>
      </c>
      <c r="K11" s="15" t="s">
        <v>217</v>
      </c>
      <c r="L11" s="15" t="s">
        <v>218</v>
      </c>
      <c r="M11" s="15" t="s">
        <v>219</v>
      </c>
      <c r="N11" s="16" t="s">
        <v>220</v>
      </c>
      <c r="O11" s="17" t="s">
        <v>208</v>
      </c>
      <c r="P11" s="13"/>
      <c r="Q11" s="15"/>
      <c r="R11" s="15" t="s">
        <v>234</v>
      </c>
      <c r="S11" s="15" t="s">
        <v>225</v>
      </c>
      <c r="T11" s="15" t="s">
        <v>226</v>
      </c>
    </row>
    <row r="12" spans="2:20" ht="14.1" customHeight="1">
      <c r="B12" s="7" t="s">
        <v>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13"/>
      <c r="Q12" s="7" t="s">
        <v>221</v>
      </c>
      <c r="R12" s="7"/>
      <c r="S12" s="7"/>
      <c r="T12" s="7"/>
    </row>
    <row r="13" spans="2:20" ht="14.1" customHeight="1">
      <c r="B13" s="7" t="s">
        <v>222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13"/>
      <c r="Q13" s="7" t="s">
        <v>222</v>
      </c>
      <c r="R13" s="7"/>
      <c r="S13" s="7"/>
      <c r="T13" s="7"/>
    </row>
    <row r="14" spans="2:20" ht="14.1" customHeight="1">
      <c r="B14" s="7" t="s">
        <v>223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13"/>
      <c r="Q14" s="7" t="s">
        <v>223</v>
      </c>
      <c r="R14" s="7"/>
      <c r="S14" s="7"/>
      <c r="T14" s="7"/>
    </row>
    <row r="15" spans="2:20" ht="14.1" customHeight="1" thickBot="1">
      <c r="B15" s="9" t="s">
        <v>224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P15" s="13"/>
      <c r="Q15" s="9" t="s">
        <v>224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9"/>
      <c r="P16" s="18"/>
      <c r="Q16" s="58"/>
      <c r="R16" s="58"/>
      <c r="S16" s="58"/>
      <c r="T16" s="5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showGridLines="0" topLeftCell="P1" zoomScaleNormal="100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75" t="s">
        <v>139</v>
      </c>
      <c r="H1" s="6"/>
      <c r="I1" s="76"/>
      <c r="J1" s="77"/>
      <c r="K1" s="77"/>
      <c r="L1" s="77"/>
    </row>
    <row r="2" spans="2:31" ht="12" thickBot="1">
      <c r="B2" s="78" t="s">
        <v>10</v>
      </c>
      <c r="G2" s="79" t="s">
        <v>11</v>
      </c>
      <c r="K2" s="78" t="s">
        <v>12</v>
      </c>
      <c r="O2" s="79" t="s">
        <v>11</v>
      </c>
      <c r="S2" s="78" t="s">
        <v>13</v>
      </c>
      <c r="U2" s="80"/>
      <c r="Y2" s="78"/>
    </row>
    <row r="3" spans="2:31">
      <c r="B3" s="81"/>
      <c r="C3" s="82"/>
      <c r="D3" s="82"/>
      <c r="E3" s="82"/>
      <c r="F3" s="83"/>
      <c r="G3" s="84" t="s">
        <v>14</v>
      </c>
      <c r="H3" s="85"/>
      <c r="I3" s="86" t="s">
        <v>15</v>
      </c>
      <c r="K3" s="81"/>
      <c r="L3" s="82"/>
      <c r="M3" s="82"/>
      <c r="N3" s="83"/>
      <c r="O3" s="84" t="s">
        <v>14</v>
      </c>
      <c r="P3" s="85"/>
      <c r="Q3" s="86" t="s">
        <v>15</v>
      </c>
      <c r="S3" s="63" t="s">
        <v>16</v>
      </c>
      <c r="T3" s="87"/>
      <c r="U3" s="88" t="s">
        <v>17</v>
      </c>
      <c r="V3" s="64"/>
      <c r="W3" s="63" t="s">
        <v>18</v>
      </c>
      <c r="X3" s="64"/>
      <c r="Y3" s="63" t="s">
        <v>19</v>
      </c>
      <c r="Z3" s="64"/>
    </row>
    <row r="4" spans="2:31" ht="12" thickBot="1">
      <c r="B4" s="89"/>
      <c r="C4" s="90"/>
      <c r="D4" s="90"/>
      <c r="E4" s="90"/>
      <c r="F4" s="91"/>
      <c r="G4" s="92" t="s">
        <v>20</v>
      </c>
      <c r="H4" s="93"/>
      <c r="I4" s="94"/>
      <c r="K4" s="89"/>
      <c r="L4" s="90"/>
      <c r="M4" s="90"/>
      <c r="N4" s="91"/>
      <c r="O4" s="92" t="s">
        <v>20</v>
      </c>
      <c r="P4" s="93"/>
      <c r="Q4" s="94"/>
      <c r="S4" s="95" t="s">
        <v>21</v>
      </c>
      <c r="T4" s="96"/>
      <c r="U4" s="95" t="s">
        <v>244</v>
      </c>
      <c r="V4" s="97"/>
      <c r="W4" s="98" t="s">
        <v>245</v>
      </c>
      <c r="X4" s="97"/>
      <c r="Y4" s="95" t="s">
        <v>246</v>
      </c>
      <c r="Z4" s="62"/>
    </row>
    <row r="5" spans="2:31">
      <c r="B5" s="99"/>
      <c r="C5" s="100" t="s">
        <v>247</v>
      </c>
      <c r="D5" s="101"/>
      <c r="E5" s="102" t="s">
        <v>248</v>
      </c>
      <c r="F5" s="103">
        <v>201</v>
      </c>
      <c r="G5" s="74"/>
      <c r="H5" s="74"/>
      <c r="I5" s="104"/>
      <c r="K5" s="99"/>
      <c r="L5" s="105" t="s">
        <v>249</v>
      </c>
      <c r="M5" s="103" t="s">
        <v>250</v>
      </c>
      <c r="N5" s="103">
        <v>301</v>
      </c>
      <c r="O5" s="74"/>
      <c r="P5" s="74"/>
      <c r="Q5" s="104"/>
      <c r="U5" s="55"/>
      <c r="V5" s="55"/>
      <c r="W5" s="55"/>
      <c r="X5" s="55"/>
      <c r="Y5" s="65"/>
      <c r="Z5" s="106"/>
    </row>
    <row r="6" spans="2:31">
      <c r="B6" s="99" t="s">
        <v>251</v>
      </c>
      <c r="C6" s="100" t="s">
        <v>251</v>
      </c>
      <c r="D6" s="107"/>
      <c r="E6" s="108"/>
      <c r="F6" s="70">
        <v>202</v>
      </c>
      <c r="G6" s="74"/>
      <c r="H6" s="109"/>
      <c r="I6" s="110"/>
      <c r="K6" s="99"/>
      <c r="L6" s="105" t="s">
        <v>252</v>
      </c>
      <c r="M6" s="70" t="s">
        <v>253</v>
      </c>
      <c r="N6" s="70">
        <v>302</v>
      </c>
      <c r="O6" s="74"/>
      <c r="P6" s="109"/>
      <c r="Q6" s="110"/>
      <c r="S6" s="78" t="s">
        <v>254</v>
      </c>
      <c r="T6" s="71"/>
      <c r="U6" s="106"/>
      <c r="V6" s="55"/>
      <c r="W6" s="55"/>
      <c r="X6" s="55"/>
      <c r="Y6" s="65"/>
      <c r="Z6" s="106"/>
    </row>
    <row r="7" spans="2:31">
      <c r="B7" s="99" t="s">
        <v>255</v>
      </c>
      <c r="C7" s="100" t="s">
        <v>255</v>
      </c>
      <c r="D7" s="107"/>
      <c r="E7" s="108"/>
      <c r="F7" s="70">
        <v>203</v>
      </c>
      <c r="G7" s="74"/>
      <c r="H7" s="109"/>
      <c r="I7" s="110"/>
      <c r="K7" s="99"/>
      <c r="L7" s="105" t="s">
        <v>256</v>
      </c>
      <c r="M7" s="70" t="s">
        <v>257</v>
      </c>
      <c r="N7" s="70">
        <v>303</v>
      </c>
      <c r="O7" s="74"/>
      <c r="P7" s="109"/>
      <c r="Q7" s="110"/>
      <c r="S7" s="63" t="s">
        <v>22</v>
      </c>
      <c r="T7" s="64"/>
      <c r="U7" s="111" t="s">
        <v>23</v>
      </c>
      <c r="V7" s="1" t="s">
        <v>24</v>
      </c>
      <c r="W7" s="55"/>
      <c r="Z7" s="1" t="s">
        <v>25</v>
      </c>
      <c r="AA7" s="55"/>
      <c r="AE7" s="112"/>
    </row>
    <row r="8" spans="2:31">
      <c r="B8" s="99" t="s">
        <v>26</v>
      </c>
      <c r="C8" s="100" t="s">
        <v>26</v>
      </c>
      <c r="D8" s="107"/>
      <c r="E8" s="108"/>
      <c r="F8" s="70">
        <v>204</v>
      </c>
      <c r="G8" s="74"/>
      <c r="H8" s="109"/>
      <c r="I8" s="110"/>
      <c r="K8" s="99"/>
      <c r="L8" s="4" t="s">
        <v>27</v>
      </c>
      <c r="M8" s="70" t="s">
        <v>28</v>
      </c>
      <c r="N8" s="70">
        <v>304</v>
      </c>
      <c r="O8" s="74"/>
      <c r="P8" s="109"/>
      <c r="Q8" s="110"/>
      <c r="S8" s="113" t="s">
        <v>29</v>
      </c>
      <c r="T8" s="114"/>
      <c r="V8" s="69">
        <f>G16</f>
        <v>0</v>
      </c>
      <c r="W8" s="69">
        <f>G25</f>
        <v>0</v>
      </c>
      <c r="X8" s="69">
        <f>O33</f>
        <v>0</v>
      </c>
      <c r="Y8" s="80" t="s">
        <v>30</v>
      </c>
      <c r="Z8" s="70">
        <f>I25</f>
        <v>0</v>
      </c>
      <c r="AA8" s="70">
        <f>Q33</f>
        <v>0</v>
      </c>
    </row>
    <row r="9" spans="2:31">
      <c r="B9" s="115"/>
      <c r="C9" s="116"/>
      <c r="D9" s="116" t="s">
        <v>31</v>
      </c>
      <c r="E9" s="108"/>
      <c r="F9" s="70">
        <v>205</v>
      </c>
      <c r="G9" s="74"/>
      <c r="H9" s="109"/>
      <c r="I9" s="110"/>
      <c r="K9" s="99"/>
      <c r="L9" s="117" t="s">
        <v>32</v>
      </c>
      <c r="M9" s="70" t="s">
        <v>33</v>
      </c>
      <c r="N9" s="70">
        <v>305</v>
      </c>
      <c r="O9" s="74"/>
      <c r="P9" s="109"/>
      <c r="Q9" s="110"/>
      <c r="V9" s="80" t="s">
        <v>34</v>
      </c>
      <c r="W9" s="80" t="s">
        <v>35</v>
      </c>
      <c r="X9" s="80" t="s">
        <v>36</v>
      </c>
      <c r="Z9" s="80" t="s">
        <v>37</v>
      </c>
      <c r="AA9" s="80" t="s">
        <v>38</v>
      </c>
    </row>
    <row r="10" spans="2:31">
      <c r="B10" s="73"/>
      <c r="C10" s="116"/>
      <c r="D10" s="116" t="s">
        <v>39</v>
      </c>
      <c r="E10" s="108"/>
      <c r="F10" s="70">
        <v>206</v>
      </c>
      <c r="G10" s="74"/>
      <c r="H10" s="118" t="s">
        <v>40</v>
      </c>
      <c r="I10" s="110"/>
      <c r="K10" s="99"/>
      <c r="L10" s="105" t="s">
        <v>252</v>
      </c>
      <c r="M10" s="70" t="s">
        <v>41</v>
      </c>
      <c r="N10" s="70">
        <v>306</v>
      </c>
      <c r="O10" s="74"/>
      <c r="P10" s="109"/>
      <c r="Q10" s="110"/>
      <c r="S10" s="63" t="s">
        <v>42</v>
      </c>
      <c r="T10" s="64"/>
      <c r="U10" s="63" t="s">
        <v>43</v>
      </c>
      <c r="V10" s="64"/>
    </row>
    <row r="11" spans="2:31">
      <c r="B11" s="115"/>
      <c r="C11" s="119"/>
      <c r="D11" s="116"/>
      <c r="E11" s="108"/>
      <c r="F11" s="70"/>
      <c r="G11" s="74"/>
      <c r="H11" s="118"/>
      <c r="I11" s="110"/>
      <c r="K11" s="99"/>
      <c r="L11" s="105"/>
      <c r="M11" s="70"/>
      <c r="N11" s="70"/>
      <c r="O11" s="74"/>
      <c r="P11" s="109"/>
      <c r="Q11" s="110"/>
      <c r="S11" s="113" t="s">
        <v>44</v>
      </c>
      <c r="T11" s="120" t="e">
        <f>T8/X4</f>
        <v>#DIV/0!</v>
      </c>
      <c r="U11" s="121" t="s">
        <v>45</v>
      </c>
      <c r="V11" s="120" t="e">
        <f>1-T11</f>
        <v>#DIV/0!</v>
      </c>
      <c r="W11" s="78"/>
      <c r="Y11" s="122"/>
    </row>
    <row r="12" spans="2:31">
      <c r="B12" s="72"/>
      <c r="C12" s="123"/>
      <c r="D12" s="107"/>
      <c r="E12" s="108" t="s">
        <v>46</v>
      </c>
      <c r="F12" s="70">
        <v>207</v>
      </c>
      <c r="G12" s="74"/>
      <c r="H12" s="109"/>
      <c r="I12" s="110"/>
      <c r="K12" s="99"/>
      <c r="L12" s="105" t="s">
        <v>256</v>
      </c>
      <c r="M12" s="70" t="s">
        <v>47</v>
      </c>
      <c r="N12" s="70">
        <v>307</v>
      </c>
      <c r="O12" s="74"/>
      <c r="P12" s="109"/>
      <c r="Q12" s="110"/>
      <c r="S12" s="78"/>
      <c r="U12" s="122"/>
      <c r="W12" s="78"/>
      <c r="Y12" s="122"/>
    </row>
    <row r="13" spans="2:31">
      <c r="B13" s="99" t="s">
        <v>251</v>
      </c>
      <c r="C13" s="100" t="s">
        <v>48</v>
      </c>
      <c r="D13" s="107"/>
      <c r="E13" s="108" t="s">
        <v>49</v>
      </c>
      <c r="F13" s="70">
        <v>208</v>
      </c>
      <c r="G13" s="74"/>
      <c r="H13" s="109"/>
      <c r="I13" s="110"/>
      <c r="K13" s="99" t="s">
        <v>48</v>
      </c>
      <c r="L13" s="4" t="s">
        <v>27</v>
      </c>
      <c r="M13" s="70" t="s">
        <v>28</v>
      </c>
      <c r="N13" s="70">
        <v>308</v>
      </c>
      <c r="O13" s="74"/>
      <c r="P13" s="109"/>
      <c r="Q13" s="110"/>
      <c r="S13" s="78" t="s">
        <v>50</v>
      </c>
    </row>
    <row r="14" spans="2:31">
      <c r="B14" s="99" t="s">
        <v>255</v>
      </c>
      <c r="C14" s="100" t="s">
        <v>51</v>
      </c>
      <c r="D14" s="107"/>
      <c r="E14" s="108" t="s">
        <v>52</v>
      </c>
      <c r="F14" s="70">
        <v>209</v>
      </c>
      <c r="G14" s="74"/>
      <c r="H14" s="109"/>
      <c r="I14" s="110"/>
      <c r="K14" s="115"/>
      <c r="L14" s="107"/>
      <c r="M14" s="108" t="s">
        <v>53</v>
      </c>
      <c r="N14" s="70">
        <v>309</v>
      </c>
      <c r="O14" s="74"/>
      <c r="P14" s="109"/>
      <c r="Q14" s="110"/>
      <c r="S14" s="63" t="s">
        <v>54</v>
      </c>
      <c r="T14" s="64"/>
      <c r="U14" s="111" t="s">
        <v>23</v>
      </c>
      <c r="V14" s="1" t="s">
        <v>55</v>
      </c>
      <c r="X14" s="1" t="s">
        <v>56</v>
      </c>
    </row>
    <row r="15" spans="2:31">
      <c r="B15" s="99" t="s">
        <v>57</v>
      </c>
      <c r="C15" s="100" t="s">
        <v>27</v>
      </c>
      <c r="D15" s="107"/>
      <c r="E15" s="108"/>
      <c r="F15" s="70">
        <v>210</v>
      </c>
      <c r="G15" s="74"/>
      <c r="H15" s="109"/>
      <c r="I15" s="110"/>
      <c r="K15" s="115"/>
      <c r="L15" s="107" t="s">
        <v>58</v>
      </c>
      <c r="M15" s="108"/>
      <c r="N15" s="70">
        <v>310</v>
      </c>
      <c r="O15" s="74"/>
      <c r="P15" s="109"/>
      <c r="Q15" s="110"/>
      <c r="S15" s="113" t="s">
        <v>59</v>
      </c>
      <c r="T15" s="114">
        <f>V17+X17-Z17</f>
        <v>0</v>
      </c>
      <c r="V15" s="124">
        <f>G51</f>
        <v>0</v>
      </c>
      <c r="W15" s="69">
        <f>O51</f>
        <v>0</v>
      </c>
      <c r="X15" s="80" t="s">
        <v>60</v>
      </c>
      <c r="Y15" s="70">
        <f>I51</f>
        <v>0</v>
      </c>
      <c r="Z15" s="69">
        <f>Q51</f>
        <v>0</v>
      </c>
      <c r="AA15" s="80" t="s">
        <v>61</v>
      </c>
      <c r="AB15" s="69">
        <f>G54</f>
        <v>0</v>
      </c>
      <c r="AC15" s="69">
        <f>G55</f>
        <v>0</v>
      </c>
    </row>
    <row r="16" spans="2:31">
      <c r="B16" s="99" t="s">
        <v>62</v>
      </c>
      <c r="C16" s="100"/>
      <c r="D16" s="107"/>
      <c r="E16" s="108" t="s">
        <v>28</v>
      </c>
      <c r="F16" s="70">
        <v>211</v>
      </c>
      <c r="G16" s="125"/>
      <c r="H16" s="126" t="s">
        <v>63</v>
      </c>
      <c r="I16" s="110"/>
      <c r="K16" s="115"/>
      <c r="L16" s="107" t="s">
        <v>198</v>
      </c>
      <c r="M16" s="108"/>
      <c r="N16" s="70">
        <v>311</v>
      </c>
      <c r="O16" s="74"/>
      <c r="P16" s="109"/>
      <c r="Q16" s="110"/>
      <c r="S16" s="71"/>
      <c r="T16" s="127"/>
      <c r="V16" s="128" t="s">
        <v>64</v>
      </c>
      <c r="W16" s="128" t="s">
        <v>65</v>
      </c>
      <c r="X16" s="80"/>
      <c r="Y16" s="129" t="s">
        <v>66</v>
      </c>
      <c r="Z16" s="128" t="s">
        <v>67</v>
      </c>
      <c r="AA16" s="80"/>
      <c r="AB16" s="128" t="s">
        <v>206</v>
      </c>
      <c r="AC16" s="128" t="s">
        <v>68</v>
      </c>
    </row>
    <row r="17" spans="2:32">
      <c r="B17" s="115"/>
      <c r="C17" s="116" t="s">
        <v>69</v>
      </c>
      <c r="D17" s="116"/>
      <c r="E17" s="108"/>
      <c r="F17" s="70">
        <v>212</v>
      </c>
      <c r="G17" s="74"/>
      <c r="H17" s="109"/>
      <c r="I17" s="110"/>
      <c r="K17" s="115"/>
      <c r="L17" s="130"/>
      <c r="M17" s="70" t="s">
        <v>70</v>
      </c>
      <c r="N17" s="70">
        <v>312</v>
      </c>
      <c r="O17" s="74"/>
      <c r="P17" s="109"/>
      <c r="Q17" s="110"/>
      <c r="S17" s="80"/>
      <c r="T17" s="80"/>
      <c r="U17" s="111" t="s">
        <v>71</v>
      </c>
      <c r="V17" s="69">
        <f>G51+O51</f>
        <v>0</v>
      </c>
      <c r="W17" s="80" t="s">
        <v>72</v>
      </c>
      <c r="X17" s="69">
        <f>I51+Q51</f>
        <v>0</v>
      </c>
      <c r="Y17" s="80" t="s">
        <v>73</v>
      </c>
      <c r="Z17" s="69">
        <f>G54+G55</f>
        <v>0</v>
      </c>
      <c r="AA17" s="80"/>
    </row>
    <row r="18" spans="2:32">
      <c r="B18" s="73"/>
      <c r="C18" s="107" t="s">
        <v>74</v>
      </c>
      <c r="D18" s="116"/>
      <c r="E18" s="108"/>
      <c r="F18" s="70">
        <v>213</v>
      </c>
      <c r="G18" s="74"/>
      <c r="H18" s="109"/>
      <c r="I18" s="110"/>
      <c r="K18" s="115"/>
      <c r="L18" s="131"/>
      <c r="M18" s="70" t="s">
        <v>75</v>
      </c>
      <c r="N18" s="70">
        <v>313</v>
      </c>
      <c r="O18" s="74"/>
      <c r="P18" s="109"/>
      <c r="Q18" s="110"/>
      <c r="S18" s="80"/>
      <c r="T18" s="80"/>
      <c r="U18" s="111"/>
      <c r="V18" s="128" t="s">
        <v>76</v>
      </c>
      <c r="W18" s="80"/>
      <c r="X18" s="128" t="s">
        <v>77</v>
      </c>
      <c r="Y18" s="80"/>
      <c r="Z18" s="127" t="s">
        <v>78</v>
      </c>
      <c r="AA18" s="80"/>
    </row>
    <row r="19" spans="2:32">
      <c r="B19" s="132"/>
      <c r="C19" s="116" t="s">
        <v>79</v>
      </c>
      <c r="D19" s="116"/>
      <c r="E19" s="108"/>
      <c r="F19" s="70">
        <v>214</v>
      </c>
      <c r="G19" s="74"/>
      <c r="H19" s="109"/>
      <c r="I19" s="110"/>
      <c r="K19" s="99" t="s">
        <v>51</v>
      </c>
      <c r="L19" s="105" t="s">
        <v>80</v>
      </c>
      <c r="M19" s="70" t="s">
        <v>81</v>
      </c>
      <c r="N19" s="70">
        <v>314</v>
      </c>
      <c r="O19" s="74"/>
      <c r="P19" s="109"/>
      <c r="Q19" s="110"/>
      <c r="S19" s="78" t="s">
        <v>82</v>
      </c>
    </row>
    <row r="20" spans="2:32">
      <c r="B20" s="72"/>
      <c r="C20" s="130"/>
      <c r="D20" s="107" t="s">
        <v>83</v>
      </c>
      <c r="E20" s="108"/>
      <c r="F20" s="70">
        <v>215</v>
      </c>
      <c r="G20" s="74"/>
      <c r="H20" s="109"/>
      <c r="I20" s="110"/>
      <c r="K20" s="99"/>
      <c r="L20" s="105"/>
      <c r="M20" s="70" t="s">
        <v>84</v>
      </c>
      <c r="N20" s="70">
        <v>315</v>
      </c>
      <c r="O20" s="74"/>
      <c r="P20" s="109"/>
      <c r="Q20" s="110"/>
      <c r="S20" s="63" t="s">
        <v>85</v>
      </c>
      <c r="T20" s="64"/>
      <c r="U20" s="111" t="s">
        <v>23</v>
      </c>
      <c r="V20" s="1" t="s">
        <v>86</v>
      </c>
      <c r="Z20" s="1" t="s">
        <v>87</v>
      </c>
    </row>
    <row r="21" spans="2:32">
      <c r="B21" s="99"/>
      <c r="C21" s="105" t="s">
        <v>48</v>
      </c>
      <c r="D21" s="107" t="s">
        <v>88</v>
      </c>
      <c r="E21" s="108"/>
      <c r="F21" s="70">
        <v>216</v>
      </c>
      <c r="G21" s="74"/>
      <c r="H21" s="109"/>
      <c r="I21" s="110"/>
      <c r="K21" s="99"/>
      <c r="L21" s="105"/>
      <c r="M21" s="70" t="s">
        <v>258</v>
      </c>
      <c r="N21" s="70">
        <v>316</v>
      </c>
      <c r="O21" s="74"/>
      <c r="P21" s="109"/>
      <c r="Q21" s="110"/>
      <c r="S21" s="113" t="s">
        <v>259</v>
      </c>
      <c r="T21" s="96">
        <f>V21+X21</f>
        <v>0</v>
      </c>
      <c r="V21" s="133">
        <f>G45+O45</f>
        <v>0</v>
      </c>
      <c r="W21" s="80" t="s">
        <v>260</v>
      </c>
      <c r="X21" s="24">
        <f>AA21/10</f>
        <v>0</v>
      </c>
      <c r="AA21" s="24">
        <f>T4*0.9</f>
        <v>0</v>
      </c>
      <c r="AB21" s="80" t="s">
        <v>261</v>
      </c>
      <c r="AC21" s="70"/>
      <c r="AD21" s="1" t="s">
        <v>262</v>
      </c>
    </row>
    <row r="22" spans="2:32">
      <c r="B22" s="99" t="s">
        <v>263</v>
      </c>
      <c r="C22" s="105" t="s">
        <v>51</v>
      </c>
      <c r="D22" s="107" t="s">
        <v>264</v>
      </c>
      <c r="E22" s="108"/>
      <c r="F22" s="70">
        <v>217</v>
      </c>
      <c r="G22" s="74"/>
      <c r="H22" s="109"/>
      <c r="I22" s="110"/>
      <c r="K22" s="99"/>
      <c r="L22" s="105"/>
      <c r="M22" s="70" t="s">
        <v>265</v>
      </c>
      <c r="N22" s="70">
        <v>317</v>
      </c>
      <c r="O22" s="74"/>
      <c r="P22" s="109"/>
      <c r="Q22" s="110"/>
      <c r="V22" s="65" t="s">
        <v>266</v>
      </c>
      <c r="X22" s="80" t="s">
        <v>267</v>
      </c>
      <c r="AA22" s="80" t="s">
        <v>268</v>
      </c>
    </row>
    <row r="23" spans="2:32">
      <c r="B23" s="99"/>
      <c r="C23" s="105" t="s">
        <v>27</v>
      </c>
      <c r="D23" s="107" t="s">
        <v>269</v>
      </c>
      <c r="E23" s="108"/>
      <c r="F23" s="70">
        <v>218</v>
      </c>
      <c r="G23" s="74"/>
      <c r="H23" s="109"/>
      <c r="I23" s="110"/>
      <c r="K23" s="99"/>
      <c r="L23" s="105"/>
      <c r="M23" s="70" t="s">
        <v>270</v>
      </c>
      <c r="N23" s="70">
        <v>318</v>
      </c>
      <c r="O23" s="74"/>
      <c r="P23" s="109"/>
      <c r="Q23" s="110"/>
      <c r="S23" s="127"/>
      <c r="T23" s="71"/>
      <c r="AF23" s="71"/>
    </row>
    <row r="24" spans="2:32">
      <c r="B24" s="99" t="s">
        <v>271</v>
      </c>
      <c r="C24" s="105"/>
      <c r="D24" s="107"/>
      <c r="E24" s="108"/>
      <c r="F24" s="70">
        <v>219</v>
      </c>
      <c r="G24" s="74"/>
      <c r="H24" s="109"/>
      <c r="I24" s="110"/>
      <c r="K24" s="99"/>
      <c r="L24" s="105"/>
      <c r="M24" s="70" t="s">
        <v>272</v>
      </c>
      <c r="N24" s="70">
        <v>319</v>
      </c>
      <c r="O24" s="74"/>
      <c r="P24" s="109"/>
      <c r="Q24" s="110"/>
      <c r="S24" s="78" t="s">
        <v>273</v>
      </c>
      <c r="AC24" s="71"/>
      <c r="AF24" s="71"/>
    </row>
    <row r="25" spans="2:32">
      <c r="B25" s="99"/>
      <c r="C25" s="4"/>
      <c r="D25" s="107" t="s">
        <v>28</v>
      </c>
      <c r="E25" s="108"/>
      <c r="F25" s="70">
        <v>220</v>
      </c>
      <c r="G25" s="125"/>
      <c r="H25" s="126" t="s">
        <v>274</v>
      </c>
      <c r="I25" s="134"/>
      <c r="K25" s="99" t="s">
        <v>27</v>
      </c>
      <c r="L25" s="105" t="s">
        <v>27</v>
      </c>
      <c r="M25" s="70" t="s">
        <v>275</v>
      </c>
      <c r="N25" s="70">
        <v>320</v>
      </c>
      <c r="O25" s="74"/>
      <c r="P25" s="109"/>
      <c r="Q25" s="110"/>
      <c r="S25" s="1" t="s">
        <v>276</v>
      </c>
    </row>
    <row r="26" spans="2:32">
      <c r="B26" s="99" t="s">
        <v>27</v>
      </c>
      <c r="C26" s="117"/>
      <c r="D26" s="130"/>
      <c r="E26" s="70" t="s">
        <v>277</v>
      </c>
      <c r="F26" s="70">
        <v>221</v>
      </c>
      <c r="G26" s="74"/>
      <c r="H26" s="109"/>
      <c r="I26" s="110"/>
      <c r="K26" s="115"/>
      <c r="L26" s="131"/>
      <c r="M26" s="70"/>
      <c r="N26" s="70">
        <v>321</v>
      </c>
      <c r="O26" s="74"/>
      <c r="P26" s="109"/>
      <c r="Q26" s="110"/>
      <c r="S26" s="63" t="s">
        <v>278</v>
      </c>
      <c r="T26" s="64"/>
      <c r="U26" s="111" t="s">
        <v>23</v>
      </c>
      <c r="V26" s="101" t="s">
        <v>279</v>
      </c>
      <c r="W26" s="101"/>
      <c r="X26" s="101"/>
      <c r="Y26" s="101"/>
      <c r="Z26" s="101"/>
      <c r="AA26" s="101"/>
      <c r="AC26" s="1" t="s">
        <v>280</v>
      </c>
      <c r="AD26" s="71"/>
      <c r="AE26" s="71"/>
    </row>
    <row r="27" spans="2:32">
      <c r="B27" s="99"/>
      <c r="C27" s="105"/>
      <c r="D27" s="105" t="s">
        <v>281</v>
      </c>
      <c r="E27" s="70" t="s">
        <v>282</v>
      </c>
      <c r="F27" s="70">
        <v>222</v>
      </c>
      <c r="G27" s="74"/>
      <c r="H27" s="109"/>
      <c r="I27" s="110"/>
      <c r="K27" s="115"/>
      <c r="L27" s="131"/>
      <c r="M27" s="70"/>
      <c r="N27" s="70">
        <v>322</v>
      </c>
      <c r="O27" s="74"/>
      <c r="P27" s="109"/>
      <c r="Q27" s="110"/>
      <c r="S27" s="113" t="s">
        <v>283</v>
      </c>
      <c r="T27" s="135" t="e">
        <f>Z32/Z33</f>
        <v>#DIV/0!</v>
      </c>
      <c r="W27" s="136" t="s">
        <v>284</v>
      </c>
      <c r="X27" s="136"/>
      <c r="Y27" s="136"/>
      <c r="Z27" s="136"/>
      <c r="AC27" s="1" t="s">
        <v>285</v>
      </c>
      <c r="AD27" s="71"/>
      <c r="AE27" s="71"/>
    </row>
    <row r="28" spans="2:32">
      <c r="B28" s="99" t="s">
        <v>286</v>
      </c>
      <c r="C28" s="105"/>
      <c r="D28" s="105"/>
      <c r="E28" s="70" t="s">
        <v>287</v>
      </c>
      <c r="F28" s="70">
        <v>223</v>
      </c>
      <c r="G28" s="74"/>
      <c r="H28" s="109"/>
      <c r="I28" s="110"/>
      <c r="K28" s="115"/>
      <c r="L28" s="131"/>
      <c r="M28" s="70"/>
      <c r="N28" s="70">
        <v>323</v>
      </c>
      <c r="O28" s="74"/>
      <c r="P28" s="109"/>
      <c r="Q28" s="110"/>
      <c r="AC28" s="71"/>
      <c r="AD28" s="128"/>
      <c r="AE28" s="71"/>
    </row>
    <row r="29" spans="2:32">
      <c r="B29" s="99"/>
      <c r="C29" s="105"/>
      <c r="D29" s="105" t="s">
        <v>288</v>
      </c>
      <c r="E29" s="70" t="s">
        <v>289</v>
      </c>
      <c r="F29" s="70">
        <v>224</v>
      </c>
      <c r="G29" s="74"/>
      <c r="H29" s="109"/>
      <c r="I29" s="110"/>
      <c r="K29" s="115"/>
      <c r="L29" s="131"/>
      <c r="M29" s="70"/>
      <c r="N29" s="70">
        <v>324</v>
      </c>
      <c r="O29" s="74"/>
      <c r="P29" s="109"/>
      <c r="Q29" s="110"/>
      <c r="U29" s="111" t="s">
        <v>290</v>
      </c>
      <c r="V29" s="69">
        <f>T15</f>
        <v>0</v>
      </c>
      <c r="W29" s="137" t="s">
        <v>291</v>
      </c>
      <c r="X29" s="69">
        <f>V4</f>
        <v>0</v>
      </c>
      <c r="Y29" s="137" t="s">
        <v>292</v>
      </c>
      <c r="Z29" s="69">
        <f>T21</f>
        <v>0</v>
      </c>
      <c r="AA29" s="101" t="s">
        <v>293</v>
      </c>
      <c r="AB29" s="129"/>
      <c r="AC29" s="71"/>
    </row>
    <row r="30" spans="2:32">
      <c r="B30" s="99" t="s">
        <v>294</v>
      </c>
      <c r="C30" s="105"/>
      <c r="D30" s="105"/>
      <c r="E30" s="70" t="s">
        <v>227</v>
      </c>
      <c r="F30" s="70">
        <v>225</v>
      </c>
      <c r="G30" s="74"/>
      <c r="H30" s="109"/>
      <c r="I30" s="110"/>
      <c r="K30" s="115"/>
      <c r="L30" s="103"/>
      <c r="M30" s="70" t="s">
        <v>28</v>
      </c>
      <c r="N30" s="70">
        <v>325</v>
      </c>
      <c r="O30" s="74"/>
      <c r="P30" s="109"/>
      <c r="Q30" s="110"/>
      <c r="U30" s="80"/>
      <c r="V30" s="127"/>
      <c r="W30" s="138" t="e">
        <f>V11</f>
        <v>#DIV/0!</v>
      </c>
      <c r="X30" s="127"/>
      <c r="Y30" s="80"/>
      <c r="Z30" s="127"/>
      <c r="AB30" s="122"/>
      <c r="AC30" s="71"/>
    </row>
    <row r="31" spans="2:32">
      <c r="B31" s="99"/>
      <c r="C31" s="105" t="s">
        <v>295</v>
      </c>
      <c r="D31" s="105" t="s">
        <v>27</v>
      </c>
      <c r="E31" s="70"/>
      <c r="F31" s="70">
        <v>226</v>
      </c>
      <c r="G31" s="74"/>
      <c r="H31" s="109"/>
      <c r="I31" s="110"/>
      <c r="K31" s="115"/>
      <c r="L31" s="107" t="s">
        <v>296</v>
      </c>
      <c r="M31" s="108"/>
      <c r="N31" s="70">
        <v>326</v>
      </c>
      <c r="O31" s="74"/>
      <c r="P31" s="109"/>
      <c r="Q31" s="110"/>
      <c r="U31" s="80"/>
      <c r="V31" s="127"/>
      <c r="W31" s="122"/>
      <c r="X31" s="127"/>
      <c r="Y31" s="80"/>
      <c r="Z31" s="127"/>
      <c r="AB31" s="122"/>
      <c r="AC31" s="71"/>
    </row>
    <row r="32" spans="2:32">
      <c r="B32" s="99" t="s">
        <v>89</v>
      </c>
      <c r="C32" s="105"/>
      <c r="D32" s="4"/>
      <c r="E32" s="70" t="s">
        <v>90</v>
      </c>
      <c r="F32" s="70">
        <v>227</v>
      </c>
      <c r="G32" s="74"/>
      <c r="H32" s="109"/>
      <c r="I32" s="110"/>
      <c r="K32" s="115"/>
      <c r="L32" s="107" t="s">
        <v>91</v>
      </c>
      <c r="M32" s="108"/>
      <c r="N32" s="70">
        <v>327</v>
      </c>
      <c r="O32" s="74"/>
      <c r="P32" s="109"/>
      <c r="Q32" s="110"/>
      <c r="U32" s="111" t="s">
        <v>290</v>
      </c>
      <c r="V32" s="69">
        <f>T15</f>
        <v>0</v>
      </c>
      <c r="W32" s="137" t="s">
        <v>92</v>
      </c>
      <c r="X32" s="69">
        <f>(X29-Z29)/0.55</f>
        <v>0</v>
      </c>
      <c r="Y32" s="129" t="s">
        <v>93</v>
      </c>
      <c r="Z32" s="69">
        <f>V32+X32</f>
        <v>0</v>
      </c>
      <c r="AA32" s="71"/>
      <c r="AB32" s="122"/>
      <c r="AC32" s="71"/>
    </row>
    <row r="33" spans="2:29">
      <c r="B33" s="99"/>
      <c r="C33" s="105"/>
      <c r="D33" s="117"/>
      <c r="E33" s="70" t="s">
        <v>203</v>
      </c>
      <c r="F33" s="70">
        <v>228</v>
      </c>
      <c r="G33" s="74"/>
      <c r="H33" s="109"/>
      <c r="I33" s="110"/>
      <c r="K33" s="73"/>
      <c r="L33" s="107" t="s">
        <v>208</v>
      </c>
      <c r="M33" s="108"/>
      <c r="N33" s="70">
        <v>328</v>
      </c>
      <c r="O33" s="125"/>
      <c r="P33" s="126" t="s">
        <v>94</v>
      </c>
      <c r="Q33" s="134"/>
      <c r="U33" s="80"/>
      <c r="V33" s="127"/>
      <c r="W33" s="138" t="e">
        <f>V11</f>
        <v>#DIV/0!</v>
      </c>
      <c r="X33" s="127"/>
      <c r="Y33" s="80"/>
      <c r="Z33" s="139" t="e">
        <f>V11</f>
        <v>#DIV/0!</v>
      </c>
      <c r="AB33" s="122"/>
      <c r="AC33" s="71"/>
    </row>
    <row r="34" spans="2:29">
      <c r="B34" s="99" t="s">
        <v>95</v>
      </c>
      <c r="C34" s="105"/>
      <c r="D34" s="105"/>
      <c r="E34" s="70" t="s">
        <v>96</v>
      </c>
      <c r="F34" s="70">
        <v>229</v>
      </c>
      <c r="G34" s="74"/>
      <c r="H34" s="109"/>
      <c r="I34" s="110"/>
      <c r="K34" s="140"/>
      <c r="L34" s="117"/>
      <c r="M34" s="70" t="s">
        <v>97</v>
      </c>
      <c r="N34" s="70">
        <v>329</v>
      </c>
      <c r="O34" s="74"/>
      <c r="P34" s="109"/>
      <c r="Q34" s="110"/>
      <c r="T34" s="80"/>
      <c r="U34" s="127"/>
      <c r="V34" s="80"/>
      <c r="W34" s="127"/>
      <c r="X34" s="80"/>
      <c r="Y34" s="127"/>
      <c r="AA34" s="122"/>
    </row>
    <row r="35" spans="2:29">
      <c r="B35" s="99"/>
      <c r="C35" s="105"/>
      <c r="D35" s="105"/>
      <c r="E35" s="70" t="s">
        <v>98</v>
      </c>
      <c r="F35" s="70">
        <v>230</v>
      </c>
      <c r="G35" s="74"/>
      <c r="H35" s="109"/>
      <c r="I35" s="110"/>
      <c r="K35" s="99"/>
      <c r="L35" s="105" t="s">
        <v>99</v>
      </c>
      <c r="M35" s="70" t="s">
        <v>287</v>
      </c>
      <c r="N35" s="70">
        <v>330</v>
      </c>
      <c r="O35" s="74"/>
      <c r="P35" s="109"/>
      <c r="Q35" s="110"/>
      <c r="S35" s="1" t="s">
        <v>100</v>
      </c>
    </row>
    <row r="36" spans="2:29">
      <c r="B36" s="99" t="s">
        <v>101</v>
      </c>
      <c r="C36" s="105"/>
      <c r="D36" s="105"/>
      <c r="E36" s="70" t="s">
        <v>102</v>
      </c>
      <c r="F36" s="70">
        <v>231</v>
      </c>
      <c r="G36" s="74"/>
      <c r="H36" s="109"/>
      <c r="I36" s="110"/>
      <c r="K36" s="99"/>
      <c r="L36" s="105" t="s">
        <v>103</v>
      </c>
      <c r="M36" s="70" t="s">
        <v>289</v>
      </c>
      <c r="N36" s="70">
        <v>331</v>
      </c>
      <c r="O36" s="74"/>
      <c r="P36" s="109"/>
      <c r="Q36" s="110"/>
      <c r="S36" s="3" t="s">
        <v>278</v>
      </c>
      <c r="T36" s="57"/>
      <c r="U36" s="111" t="s">
        <v>23</v>
      </c>
      <c r="V36" s="101" t="s">
        <v>104</v>
      </c>
      <c r="W36" s="101"/>
      <c r="X36" s="101"/>
      <c r="Y36" s="101"/>
      <c r="Z36" s="129"/>
      <c r="AA36" s="71"/>
    </row>
    <row r="37" spans="2:29">
      <c r="B37" s="99"/>
      <c r="C37" s="105"/>
      <c r="D37" s="105" t="s">
        <v>105</v>
      </c>
      <c r="E37" s="70" t="s">
        <v>106</v>
      </c>
      <c r="F37" s="70">
        <v>232</v>
      </c>
      <c r="G37" s="74"/>
      <c r="H37" s="109"/>
      <c r="I37" s="110"/>
      <c r="K37" s="99" t="s">
        <v>295</v>
      </c>
      <c r="L37" s="105" t="s">
        <v>27</v>
      </c>
      <c r="M37" s="70" t="s">
        <v>227</v>
      </c>
      <c r="N37" s="70">
        <v>332</v>
      </c>
      <c r="O37" s="74"/>
      <c r="P37" s="109"/>
      <c r="Q37" s="110"/>
      <c r="S37" s="113" t="s">
        <v>107</v>
      </c>
      <c r="T37" s="135"/>
      <c r="W37" s="136" t="s">
        <v>284</v>
      </c>
      <c r="X37" s="136"/>
    </row>
    <row r="38" spans="2:29">
      <c r="B38" s="99" t="s">
        <v>108</v>
      </c>
      <c r="C38" s="105" t="s">
        <v>109</v>
      </c>
      <c r="D38" s="105"/>
      <c r="E38" s="70" t="s">
        <v>110</v>
      </c>
      <c r="F38" s="70">
        <v>233</v>
      </c>
      <c r="G38" s="74"/>
      <c r="H38" s="109"/>
      <c r="I38" s="110"/>
      <c r="K38" s="99"/>
      <c r="L38" s="105"/>
      <c r="M38" s="70" t="s">
        <v>111</v>
      </c>
      <c r="N38" s="70">
        <v>333</v>
      </c>
      <c r="O38" s="74"/>
      <c r="P38" s="109"/>
      <c r="Q38" s="110"/>
    </row>
    <row r="39" spans="2:29">
      <c r="B39" s="99"/>
      <c r="C39" s="105"/>
      <c r="D39" s="105"/>
      <c r="E39" s="70" t="s">
        <v>258</v>
      </c>
      <c r="F39" s="70">
        <v>234</v>
      </c>
      <c r="G39" s="74"/>
      <c r="H39" s="109"/>
      <c r="I39" s="110"/>
      <c r="K39" s="99"/>
      <c r="L39" s="4"/>
      <c r="M39" s="70" t="s">
        <v>28</v>
      </c>
      <c r="N39" s="70">
        <v>334</v>
      </c>
      <c r="O39" s="74"/>
      <c r="P39" s="109"/>
      <c r="Q39" s="110"/>
      <c r="U39" s="141"/>
      <c r="X39" s="142"/>
      <c r="AA39" s="142"/>
    </row>
    <row r="40" spans="2:29">
      <c r="B40" s="99" t="s">
        <v>27</v>
      </c>
      <c r="C40" s="105"/>
      <c r="D40" s="105"/>
      <c r="E40" s="70" t="s">
        <v>112</v>
      </c>
      <c r="F40" s="70">
        <v>235</v>
      </c>
      <c r="G40" s="74"/>
      <c r="H40" s="109"/>
      <c r="I40" s="110"/>
      <c r="K40" s="99"/>
      <c r="L40" s="117"/>
      <c r="M40" s="70" t="s">
        <v>102</v>
      </c>
      <c r="N40" s="70">
        <v>335</v>
      </c>
      <c r="O40" s="74"/>
      <c r="P40" s="109"/>
      <c r="Q40" s="110"/>
      <c r="S40" s="78" t="s">
        <v>113</v>
      </c>
      <c r="AC40" s="143"/>
    </row>
    <row r="41" spans="2:29">
      <c r="B41" s="99"/>
      <c r="C41" s="105"/>
      <c r="D41" s="105"/>
      <c r="E41" s="70" t="s">
        <v>265</v>
      </c>
      <c r="F41" s="70">
        <v>236</v>
      </c>
      <c r="G41" s="74"/>
      <c r="H41" s="109"/>
      <c r="I41" s="110"/>
      <c r="K41" s="99"/>
      <c r="L41" s="105"/>
      <c r="M41" s="70" t="s">
        <v>98</v>
      </c>
      <c r="N41" s="70">
        <v>336</v>
      </c>
      <c r="O41" s="74"/>
      <c r="P41" s="109"/>
      <c r="Q41" s="110"/>
      <c r="S41" s="144" t="s">
        <v>114</v>
      </c>
      <c r="T41" s="145"/>
      <c r="U41" s="111" t="s">
        <v>23</v>
      </c>
      <c r="V41" s="146" t="s">
        <v>115</v>
      </c>
      <c r="W41" s="146"/>
      <c r="X41" s="69">
        <f>X4</f>
        <v>0</v>
      </c>
      <c r="Y41" s="1" t="s">
        <v>116</v>
      </c>
      <c r="Z41" s="147" t="e">
        <f>X4/T27</f>
        <v>#DIV/0!</v>
      </c>
      <c r="AA41" s="1" t="s">
        <v>117</v>
      </c>
    </row>
    <row r="42" spans="2:29">
      <c r="B42" s="115"/>
      <c r="C42" s="131"/>
      <c r="D42" s="105" t="s">
        <v>118</v>
      </c>
      <c r="E42" s="70" t="s">
        <v>119</v>
      </c>
      <c r="F42" s="70">
        <v>237</v>
      </c>
      <c r="G42" s="74"/>
      <c r="H42" s="109"/>
      <c r="I42" s="110"/>
      <c r="K42" s="99" t="s">
        <v>109</v>
      </c>
      <c r="L42" s="105" t="s">
        <v>80</v>
      </c>
      <c r="M42" s="70" t="s">
        <v>120</v>
      </c>
      <c r="N42" s="70">
        <v>337</v>
      </c>
      <c r="O42" s="74"/>
      <c r="P42" s="109"/>
      <c r="Q42" s="110"/>
      <c r="S42" s="107"/>
      <c r="T42" s="148" t="e">
        <f>Z41</f>
        <v>#DIV/0!</v>
      </c>
      <c r="V42" s="136" t="s">
        <v>121</v>
      </c>
      <c r="W42" s="136"/>
      <c r="X42" s="149" t="e">
        <f>T27</f>
        <v>#DIV/0!</v>
      </c>
    </row>
    <row r="43" spans="2:29">
      <c r="B43" s="115"/>
      <c r="C43" s="131"/>
      <c r="D43" s="105"/>
      <c r="E43" s="70" t="s">
        <v>122</v>
      </c>
      <c r="F43" s="70">
        <v>238</v>
      </c>
      <c r="G43" s="74"/>
      <c r="H43" s="109"/>
      <c r="I43" s="110"/>
      <c r="K43" s="99"/>
      <c r="L43" s="105"/>
      <c r="M43" s="70" t="s">
        <v>106</v>
      </c>
      <c r="N43" s="70">
        <v>338</v>
      </c>
      <c r="O43" s="74"/>
      <c r="P43" s="109"/>
      <c r="Q43" s="110"/>
      <c r="AA43" s="127"/>
    </row>
    <row r="44" spans="2:29">
      <c r="B44" s="115"/>
      <c r="C44" s="131"/>
      <c r="D44" s="131"/>
      <c r="E44" s="70" t="s">
        <v>120</v>
      </c>
      <c r="F44" s="70">
        <v>239</v>
      </c>
      <c r="G44" s="74"/>
      <c r="H44" s="109"/>
      <c r="I44" s="110"/>
      <c r="K44" s="99"/>
      <c r="L44" s="105"/>
      <c r="M44" s="70" t="s">
        <v>123</v>
      </c>
      <c r="N44" s="70">
        <v>339</v>
      </c>
      <c r="O44" s="74"/>
      <c r="P44" s="109"/>
      <c r="Q44" s="110"/>
      <c r="S44" s="5" t="s">
        <v>124</v>
      </c>
      <c r="T44" s="67"/>
      <c r="U44" s="111" t="s">
        <v>23</v>
      </c>
      <c r="V44" s="146" t="s">
        <v>125</v>
      </c>
      <c r="W44" s="146"/>
      <c r="X44" s="69">
        <f>Z4</f>
        <v>0</v>
      </c>
      <c r="Y44" s="1" t="s">
        <v>126</v>
      </c>
      <c r="Z44" s="147" t="e">
        <f>Z4/T27</f>
        <v>#DIV/0!</v>
      </c>
      <c r="AA44" s="1" t="s">
        <v>127</v>
      </c>
    </row>
    <row r="45" spans="2:29">
      <c r="B45" s="115"/>
      <c r="C45" s="105" t="s">
        <v>27</v>
      </c>
      <c r="D45" s="105"/>
      <c r="E45" s="150" t="s">
        <v>85</v>
      </c>
      <c r="F45" s="150">
        <v>240</v>
      </c>
      <c r="G45" s="151"/>
      <c r="H45" s="109"/>
      <c r="I45" s="110"/>
      <c r="K45" s="99"/>
      <c r="L45" s="105"/>
      <c r="M45" s="150" t="s">
        <v>85</v>
      </c>
      <c r="N45" s="150">
        <v>340</v>
      </c>
      <c r="O45" s="151"/>
      <c r="P45" s="152"/>
      <c r="Q45" s="153"/>
      <c r="S45" s="107"/>
      <c r="T45" s="148" t="e">
        <f>Z44</f>
        <v>#DIV/0!</v>
      </c>
      <c r="V45" s="136" t="s">
        <v>121</v>
      </c>
      <c r="W45" s="136"/>
      <c r="X45" s="149" t="e">
        <f>T27</f>
        <v>#DIV/0!</v>
      </c>
    </row>
    <row r="46" spans="2:29">
      <c r="B46" s="115"/>
      <c r="C46" s="105"/>
      <c r="D46" s="105"/>
      <c r="E46" s="70" t="s">
        <v>275</v>
      </c>
      <c r="F46" s="70">
        <v>241</v>
      </c>
      <c r="G46" s="74"/>
      <c r="H46" s="109"/>
      <c r="I46" s="110"/>
      <c r="K46" s="99"/>
      <c r="L46" s="105"/>
      <c r="M46" s="70" t="s">
        <v>0</v>
      </c>
      <c r="N46" s="70">
        <v>341</v>
      </c>
      <c r="O46" s="74"/>
      <c r="P46" s="109"/>
      <c r="Q46" s="110"/>
    </row>
    <row r="47" spans="2:29">
      <c r="B47" s="115"/>
      <c r="C47" s="105"/>
      <c r="D47" s="105" t="s">
        <v>128</v>
      </c>
      <c r="E47" s="70" t="s">
        <v>129</v>
      </c>
      <c r="F47" s="70">
        <v>242</v>
      </c>
      <c r="G47" s="74"/>
      <c r="H47" s="109"/>
      <c r="I47" s="110"/>
      <c r="K47" s="99" t="s">
        <v>27</v>
      </c>
      <c r="L47" s="105" t="s">
        <v>27</v>
      </c>
      <c r="M47" s="70" t="s">
        <v>204</v>
      </c>
      <c r="N47" s="70">
        <v>342</v>
      </c>
      <c r="O47" s="74"/>
      <c r="P47" s="109"/>
      <c r="Q47" s="110"/>
      <c r="X47" s="154"/>
      <c r="Y47" s="142"/>
      <c r="Z47" s="71"/>
      <c r="AA47" s="71"/>
      <c r="AB47" s="71"/>
    </row>
    <row r="48" spans="2:29">
      <c r="B48" s="115"/>
      <c r="C48" s="105"/>
      <c r="D48" s="105"/>
      <c r="E48" s="70" t="s">
        <v>204</v>
      </c>
      <c r="F48" s="70">
        <v>243</v>
      </c>
      <c r="G48" s="74"/>
      <c r="H48" s="109"/>
      <c r="I48" s="110"/>
      <c r="K48" s="115"/>
      <c r="L48" s="131"/>
      <c r="M48" s="70" t="s">
        <v>265</v>
      </c>
      <c r="N48" s="70">
        <v>343</v>
      </c>
      <c r="O48" s="74"/>
      <c r="P48" s="109"/>
      <c r="Q48" s="110"/>
      <c r="S48" s="66"/>
      <c r="T48" s="155" t="s">
        <v>130</v>
      </c>
      <c r="U48" s="155"/>
      <c r="V48" s="67"/>
      <c r="X48" s="71"/>
      <c r="Y48" s="142"/>
      <c r="Z48" s="71"/>
    </row>
    <row r="49" spans="2:26">
      <c r="B49" s="115"/>
      <c r="C49" s="131"/>
      <c r="D49" s="131"/>
      <c r="E49" s="70" t="s">
        <v>131</v>
      </c>
      <c r="F49" s="70">
        <v>244</v>
      </c>
      <c r="G49" s="74"/>
      <c r="H49" s="109"/>
      <c r="I49" s="110"/>
      <c r="K49" s="115"/>
      <c r="L49" s="131"/>
      <c r="M49" s="70" t="s">
        <v>275</v>
      </c>
      <c r="N49" s="70">
        <v>344</v>
      </c>
      <c r="O49" s="74"/>
      <c r="P49" s="109"/>
      <c r="Q49" s="110"/>
      <c r="S49" s="156" t="s">
        <v>132</v>
      </c>
      <c r="T49" s="157"/>
      <c r="U49" s="51" t="s">
        <v>133</v>
      </c>
      <c r="V49" s="52"/>
      <c r="W49" s="71"/>
    </row>
    <row r="50" spans="2:26">
      <c r="B50" s="115"/>
      <c r="C50" s="131"/>
      <c r="D50" s="131"/>
      <c r="E50" s="70" t="s">
        <v>134</v>
      </c>
      <c r="F50" s="70">
        <v>245</v>
      </c>
      <c r="G50" s="74"/>
      <c r="H50" s="109"/>
      <c r="I50" s="110"/>
      <c r="K50" s="115"/>
      <c r="L50" s="131"/>
      <c r="M50" s="70" t="s">
        <v>28</v>
      </c>
      <c r="N50" s="70">
        <v>345</v>
      </c>
      <c r="O50" s="74"/>
      <c r="P50" s="109"/>
      <c r="Q50" s="110"/>
      <c r="S50" s="158" t="s">
        <v>135</v>
      </c>
      <c r="T50" s="159" t="s">
        <v>85</v>
      </c>
      <c r="U50" s="159" t="s">
        <v>136</v>
      </c>
      <c r="V50" s="2" t="s">
        <v>137</v>
      </c>
      <c r="W50" s="71"/>
    </row>
    <row r="51" spans="2:26">
      <c r="B51" s="115"/>
      <c r="C51" s="103"/>
      <c r="D51" s="160" t="s">
        <v>28</v>
      </c>
      <c r="E51" s="123"/>
      <c r="F51" s="70">
        <v>246</v>
      </c>
      <c r="G51" s="161"/>
      <c r="H51" s="162" t="s">
        <v>297</v>
      </c>
      <c r="I51" s="163"/>
      <c r="K51" s="73"/>
      <c r="L51" s="160" t="s">
        <v>208</v>
      </c>
      <c r="M51" s="123"/>
      <c r="N51" s="70">
        <v>346</v>
      </c>
      <c r="O51" s="161"/>
      <c r="P51" s="162" t="s">
        <v>298</v>
      </c>
      <c r="Q51" s="164"/>
      <c r="S51" s="165"/>
      <c r="T51" s="166">
        <f>T21</f>
        <v>0</v>
      </c>
      <c r="U51" s="166"/>
      <c r="V51" s="2"/>
      <c r="W51" s="71"/>
    </row>
    <row r="52" spans="2:26" ht="12" thickBot="1">
      <c r="B52" s="73"/>
      <c r="C52" s="107"/>
      <c r="D52" s="116" t="s">
        <v>53</v>
      </c>
      <c r="E52" s="108"/>
      <c r="F52" s="70">
        <v>247</v>
      </c>
      <c r="G52" s="74"/>
      <c r="H52" s="109"/>
      <c r="I52" s="110"/>
      <c r="K52" s="167"/>
      <c r="L52" s="168" t="s">
        <v>299</v>
      </c>
      <c r="M52" s="169"/>
      <c r="N52" s="170">
        <v>347</v>
      </c>
      <c r="O52" s="171"/>
      <c r="P52" s="171"/>
      <c r="Q52" s="172"/>
      <c r="S52" s="173" t="s">
        <v>300</v>
      </c>
      <c r="T52" s="174" t="s">
        <v>301</v>
      </c>
      <c r="U52" s="175"/>
      <c r="V52" s="176" t="s">
        <v>300</v>
      </c>
      <c r="W52" s="71"/>
    </row>
    <row r="53" spans="2:26" ht="13.5">
      <c r="B53" s="132"/>
      <c r="C53" s="116" t="s">
        <v>302</v>
      </c>
      <c r="D53" s="116"/>
      <c r="E53" s="108"/>
      <c r="F53" s="70">
        <v>248</v>
      </c>
      <c r="G53" s="74"/>
      <c r="H53" s="109"/>
      <c r="I53" s="110"/>
      <c r="S53" s="173"/>
      <c r="T53" s="592">
        <f>T51+U51</f>
        <v>0</v>
      </c>
      <c r="U53" s="518"/>
      <c r="V53" s="176"/>
      <c r="W53" s="71"/>
    </row>
    <row r="54" spans="2:26">
      <c r="B54" s="72"/>
      <c r="C54" s="107"/>
      <c r="D54" s="116"/>
      <c r="E54" s="108" t="s">
        <v>206</v>
      </c>
      <c r="F54" s="70">
        <v>249</v>
      </c>
      <c r="G54" s="74"/>
      <c r="H54" s="109"/>
      <c r="I54" s="110"/>
      <c r="W54" s="71"/>
    </row>
    <row r="55" spans="2:26">
      <c r="B55" s="99" t="s">
        <v>303</v>
      </c>
      <c r="C55" s="107"/>
      <c r="D55" s="116"/>
      <c r="E55" s="108" t="s">
        <v>304</v>
      </c>
      <c r="F55" s="70">
        <v>250</v>
      </c>
      <c r="G55" s="74"/>
      <c r="H55" s="109"/>
      <c r="I55" s="110"/>
      <c r="S55" s="177"/>
      <c r="T55" s="71"/>
      <c r="U55" s="178"/>
      <c r="V55" s="71"/>
      <c r="W55" s="71"/>
      <c r="X55" s="71"/>
      <c r="Y55" s="71"/>
    </row>
    <row r="56" spans="2:26">
      <c r="B56" s="99" t="s">
        <v>305</v>
      </c>
      <c r="C56" s="107"/>
      <c r="D56" s="116"/>
      <c r="E56" s="108" t="s">
        <v>306</v>
      </c>
      <c r="F56" s="70">
        <v>251</v>
      </c>
      <c r="G56" s="74"/>
      <c r="H56" s="109"/>
      <c r="I56" s="110"/>
      <c r="S56" s="78" t="s">
        <v>307</v>
      </c>
    </row>
    <row r="57" spans="2:26">
      <c r="B57" s="99" t="s">
        <v>308</v>
      </c>
      <c r="C57" s="107"/>
      <c r="D57" s="116"/>
      <c r="E57" s="108" t="s">
        <v>309</v>
      </c>
      <c r="F57" s="70">
        <v>252</v>
      </c>
      <c r="G57" s="74"/>
      <c r="H57" s="109"/>
      <c r="I57" s="110"/>
    </row>
    <row r="58" spans="2:26">
      <c r="B58" s="99" t="s">
        <v>310</v>
      </c>
      <c r="C58" s="107"/>
      <c r="D58" s="116"/>
      <c r="E58" s="108" t="s">
        <v>311</v>
      </c>
      <c r="F58" s="70">
        <v>253</v>
      </c>
      <c r="G58" s="74"/>
      <c r="H58" s="109"/>
      <c r="I58" s="110"/>
      <c r="S58" s="66" t="s">
        <v>312</v>
      </c>
      <c r="T58" s="67"/>
      <c r="U58" s="111" t="s">
        <v>23</v>
      </c>
      <c r="V58" s="71" t="s">
        <v>313</v>
      </c>
    </row>
    <row r="59" spans="2:26">
      <c r="B59" s="99" t="s">
        <v>314</v>
      </c>
      <c r="C59" s="107"/>
      <c r="D59" s="116"/>
      <c r="E59" s="108" t="s">
        <v>315</v>
      </c>
      <c r="F59" s="70">
        <v>254</v>
      </c>
      <c r="G59" s="74"/>
      <c r="H59" s="109"/>
      <c r="I59" s="110"/>
      <c r="S59" s="107"/>
      <c r="T59" s="114" t="e">
        <f>V64+X64</f>
        <v>#DIV/0!</v>
      </c>
    </row>
    <row r="60" spans="2:26">
      <c r="B60" s="179"/>
      <c r="C60" s="107"/>
      <c r="D60" s="116"/>
      <c r="E60" s="108" t="s">
        <v>53</v>
      </c>
      <c r="F60" s="70">
        <v>255</v>
      </c>
      <c r="G60" s="74"/>
      <c r="H60" s="109"/>
      <c r="I60" s="110"/>
      <c r="U60" s="111" t="s">
        <v>316</v>
      </c>
      <c r="V60" s="69">
        <f>Z4</f>
        <v>0</v>
      </c>
      <c r="W60" s="180" t="e">
        <f>V11</f>
        <v>#DIV/0!</v>
      </c>
      <c r="X60" s="69">
        <f>T15</f>
        <v>0</v>
      </c>
      <c r="Y60" s="1" t="s">
        <v>317</v>
      </c>
      <c r="Z60" s="69">
        <f>T21</f>
        <v>0</v>
      </c>
    </row>
    <row r="61" spans="2:26">
      <c r="B61" s="140" t="s">
        <v>303</v>
      </c>
      <c r="C61" s="107"/>
      <c r="D61" s="116"/>
      <c r="E61" s="108" t="s">
        <v>318</v>
      </c>
      <c r="F61" s="70">
        <v>256</v>
      </c>
      <c r="G61" s="74"/>
      <c r="H61" s="109"/>
      <c r="I61" s="110"/>
    </row>
    <row r="62" spans="2:26">
      <c r="B62" s="99" t="s">
        <v>305</v>
      </c>
      <c r="C62" s="107"/>
      <c r="D62" s="116"/>
      <c r="E62" s="108" t="s">
        <v>319</v>
      </c>
      <c r="F62" s="70">
        <v>257</v>
      </c>
      <c r="G62" s="74"/>
      <c r="H62" s="109"/>
      <c r="I62" s="110"/>
      <c r="U62" s="111" t="s">
        <v>320</v>
      </c>
      <c r="V62" s="109" t="e">
        <f>V60*W60</f>
        <v>#DIV/0!</v>
      </c>
      <c r="W62" s="69">
        <f>T15</f>
        <v>0</v>
      </c>
      <c r="X62" s="1" t="s">
        <v>321</v>
      </c>
      <c r="Y62" s="69">
        <f>T21</f>
        <v>0</v>
      </c>
    </row>
    <row r="63" spans="2:26">
      <c r="B63" s="99" t="s">
        <v>308</v>
      </c>
      <c r="C63" s="107"/>
      <c r="D63" s="116"/>
      <c r="E63" s="108" t="s">
        <v>322</v>
      </c>
      <c r="F63" s="70">
        <v>258</v>
      </c>
      <c r="G63" s="74"/>
      <c r="H63" s="109"/>
      <c r="I63" s="110"/>
    </row>
    <row r="64" spans="2:26">
      <c r="B64" s="99" t="s">
        <v>27</v>
      </c>
      <c r="C64" s="107"/>
      <c r="D64" s="116"/>
      <c r="E64" s="108" t="s">
        <v>323</v>
      </c>
      <c r="F64" s="70">
        <v>259</v>
      </c>
      <c r="G64" s="74"/>
      <c r="H64" s="109"/>
      <c r="I64" s="110"/>
      <c r="U64" s="111" t="s">
        <v>324</v>
      </c>
      <c r="V64" s="69" t="e">
        <f>V62-W62</f>
        <v>#DIV/0!</v>
      </c>
      <c r="W64" s="80" t="s">
        <v>325</v>
      </c>
      <c r="X64" s="69">
        <f>T21</f>
        <v>0</v>
      </c>
    </row>
    <row r="65" spans="1:24">
      <c r="B65" s="99" t="s">
        <v>326</v>
      </c>
      <c r="C65" s="107"/>
      <c r="D65" s="116"/>
      <c r="E65" s="108" t="s">
        <v>327</v>
      </c>
      <c r="F65" s="70">
        <v>260</v>
      </c>
      <c r="G65" s="74"/>
      <c r="H65" s="109"/>
      <c r="I65" s="110"/>
    </row>
    <row r="66" spans="1:24">
      <c r="B66" s="115"/>
      <c r="C66" s="107"/>
      <c r="D66" s="116"/>
      <c r="E66" s="108" t="s">
        <v>53</v>
      </c>
      <c r="F66" s="70">
        <v>261</v>
      </c>
      <c r="G66" s="74"/>
      <c r="H66" s="109"/>
      <c r="I66" s="110"/>
      <c r="S66" s="66" t="s">
        <v>328</v>
      </c>
      <c r="T66" s="67"/>
      <c r="U66" s="111" t="s">
        <v>23</v>
      </c>
      <c r="V66" s="1" t="s">
        <v>329</v>
      </c>
    </row>
    <row r="67" spans="1:24">
      <c r="B67" s="132" t="s">
        <v>330</v>
      </c>
      <c r="C67" s="116"/>
      <c r="D67" s="70" t="s">
        <v>331</v>
      </c>
      <c r="E67" s="108"/>
      <c r="F67" s="70">
        <v>262</v>
      </c>
      <c r="G67" s="74"/>
      <c r="H67" s="109"/>
      <c r="I67" s="110"/>
      <c r="S67" s="107"/>
      <c r="T67" s="114" t="e">
        <f>V68-X68</f>
        <v>#DIV/0!</v>
      </c>
    </row>
    <row r="68" spans="1:24">
      <c r="B68" s="132"/>
      <c r="C68" s="116" t="s">
        <v>332</v>
      </c>
      <c r="D68" s="116"/>
      <c r="E68" s="108"/>
      <c r="F68" s="70">
        <v>263</v>
      </c>
      <c r="G68" s="74"/>
      <c r="H68" s="109"/>
      <c r="I68" s="110"/>
      <c r="U68" s="111" t="s">
        <v>93</v>
      </c>
      <c r="V68" s="69">
        <f>V4</f>
        <v>0</v>
      </c>
      <c r="W68" s="80" t="s">
        <v>292</v>
      </c>
      <c r="X68" s="69" t="e">
        <f>T59</f>
        <v>#DIV/0!</v>
      </c>
    </row>
    <row r="69" spans="1:24">
      <c r="B69" s="132"/>
      <c r="C69" s="116" t="s">
        <v>333</v>
      </c>
      <c r="D69" s="116"/>
      <c r="E69" s="108"/>
      <c r="F69" s="70">
        <v>264</v>
      </c>
      <c r="G69" s="74"/>
      <c r="H69" s="109"/>
      <c r="I69" s="110"/>
    </row>
    <row r="70" spans="1:24" ht="12" thickBot="1">
      <c r="B70" s="167"/>
      <c r="C70" s="168" t="s">
        <v>138</v>
      </c>
      <c r="D70" s="168"/>
      <c r="E70" s="169"/>
      <c r="F70" s="170">
        <v>265</v>
      </c>
      <c r="G70" s="171"/>
      <c r="H70" s="171"/>
      <c r="I70" s="172"/>
    </row>
    <row r="71" spans="1:24">
      <c r="J71" s="71"/>
      <c r="K71" s="71"/>
      <c r="L71" s="71"/>
    </row>
    <row r="72" spans="1:24">
      <c r="B72" s="71"/>
      <c r="C72" s="181"/>
      <c r="D72" s="182"/>
      <c r="E72" s="181"/>
      <c r="F72" s="181"/>
      <c r="G72" s="181"/>
      <c r="H72" s="181"/>
      <c r="I72" s="181"/>
      <c r="J72" s="71"/>
      <c r="K72" s="71"/>
      <c r="L72" s="71"/>
    </row>
    <row r="73" spans="1:24" ht="13.5">
      <c r="A73" s="183"/>
      <c r="B73" s="71"/>
      <c r="C73" s="181"/>
      <c r="D73" s="182"/>
      <c r="E73" s="181"/>
      <c r="F73" s="181"/>
      <c r="G73" s="181"/>
      <c r="H73" s="181"/>
      <c r="I73" s="181"/>
      <c r="J73" s="71"/>
      <c r="K73" s="71"/>
      <c r="L73" s="71"/>
    </row>
    <row r="74" spans="1:24" ht="13.5">
      <c r="A74" s="183"/>
      <c r="B74" s="184"/>
      <c r="C74" s="181"/>
      <c r="D74" s="182"/>
      <c r="E74" s="181"/>
      <c r="F74" s="181"/>
      <c r="G74" s="181"/>
      <c r="H74" s="181"/>
      <c r="I74" s="181"/>
      <c r="J74" s="71"/>
      <c r="K74" s="71"/>
      <c r="L74" s="71"/>
    </row>
    <row r="75" spans="1:24" ht="13.5">
      <c r="A75" s="183"/>
      <c r="B75" s="184"/>
      <c r="C75" s="181"/>
      <c r="D75" s="182"/>
      <c r="E75" s="181"/>
      <c r="F75" s="181"/>
      <c r="G75" s="181"/>
      <c r="H75" s="181"/>
      <c r="I75" s="181"/>
      <c r="J75" s="71"/>
      <c r="K75" s="71"/>
      <c r="L75" s="71"/>
    </row>
    <row r="76" spans="1:24" ht="13.5">
      <c r="A76" s="183"/>
      <c r="B76" s="184"/>
      <c r="C76" s="181"/>
      <c r="D76" s="182"/>
      <c r="E76" s="181"/>
      <c r="F76" s="181"/>
      <c r="G76" s="181"/>
      <c r="H76" s="181"/>
      <c r="I76" s="181"/>
      <c r="J76" s="71"/>
      <c r="K76" s="71"/>
      <c r="L76" s="71"/>
    </row>
    <row r="77" spans="1:24" ht="13.5">
      <c r="A77" s="183"/>
      <c r="B77" s="184"/>
      <c r="C77" s="185"/>
      <c r="D77" s="182"/>
      <c r="E77" s="182"/>
      <c r="F77" s="182"/>
      <c r="G77" s="181"/>
      <c r="H77" s="182"/>
      <c r="I77" s="182"/>
      <c r="J77" s="71"/>
      <c r="K77" s="71"/>
      <c r="L77" s="71"/>
    </row>
    <row r="78" spans="1:24" ht="13.5">
      <c r="A78" s="183"/>
      <c r="B78" s="184"/>
      <c r="C78" s="181"/>
      <c r="D78" s="181"/>
      <c r="E78" s="181"/>
      <c r="F78" s="181"/>
      <c r="G78" s="181"/>
      <c r="H78" s="181"/>
      <c r="I78" s="181"/>
    </row>
    <row r="79" spans="1:24" ht="13.5">
      <c r="A79" s="183"/>
      <c r="B79" s="184"/>
      <c r="C79" s="71"/>
      <c r="D79" s="71"/>
      <c r="E79" s="71"/>
      <c r="F79" s="71"/>
      <c r="G79" s="71"/>
    </row>
    <row r="80" spans="1:24" ht="13.5">
      <c r="A80" s="183"/>
      <c r="B80" s="184"/>
      <c r="C80" s="181"/>
      <c r="D80" s="182"/>
      <c r="E80" s="181"/>
      <c r="F80" s="181"/>
      <c r="G80" s="181"/>
    </row>
    <row r="81" spans="1:12" ht="13.5">
      <c r="A81" s="183"/>
      <c r="B81" s="184"/>
      <c r="C81" s="181"/>
      <c r="D81" s="182"/>
      <c r="E81" s="181"/>
      <c r="F81" s="181"/>
      <c r="G81" s="181"/>
    </row>
    <row r="82" spans="1:12" ht="13.5">
      <c r="A82" s="183"/>
      <c r="B82" s="184"/>
      <c r="C82" s="181"/>
      <c r="D82" s="182"/>
      <c r="E82" s="181"/>
      <c r="F82" s="181"/>
      <c r="G82" s="181"/>
      <c r="J82" s="71"/>
      <c r="K82" s="71"/>
      <c r="L82" s="71"/>
    </row>
    <row r="83" spans="1:12" ht="13.5">
      <c r="A83" s="183"/>
      <c r="B83" s="184"/>
      <c r="C83" s="181"/>
      <c r="D83" s="182"/>
      <c r="E83" s="181"/>
      <c r="F83" s="181"/>
      <c r="G83" s="181"/>
      <c r="H83" s="181"/>
      <c r="I83" s="181"/>
      <c r="J83" s="71"/>
      <c r="K83" s="71"/>
      <c r="L83" s="71"/>
    </row>
    <row r="84" spans="1:12" ht="13.5">
      <c r="A84" s="183"/>
      <c r="B84" s="184"/>
      <c r="C84" s="181"/>
      <c r="D84" s="182"/>
      <c r="E84" s="181"/>
      <c r="F84" s="181"/>
      <c r="G84" s="181"/>
      <c r="H84" s="181"/>
      <c r="I84" s="181"/>
    </row>
    <row r="85" spans="1:12" ht="13.5">
      <c r="A85" s="183"/>
      <c r="B85" s="183"/>
      <c r="C85" s="183"/>
    </row>
    <row r="86" spans="1:12" ht="13.5">
      <c r="A86" s="183"/>
      <c r="B86" s="183"/>
      <c r="C86" s="183"/>
    </row>
    <row r="87" spans="1:12" ht="13.5">
      <c r="A87" s="183"/>
      <c r="B87" s="183"/>
      <c r="C87" s="183"/>
    </row>
    <row r="88" spans="1:12" ht="13.5">
      <c r="A88" s="183"/>
      <c r="B88" s="183"/>
      <c r="C88" s="183"/>
    </row>
    <row r="89" spans="1:12" ht="13.5">
      <c r="A89" s="183"/>
      <c r="B89" s="183"/>
      <c r="C89" s="183"/>
    </row>
    <row r="90" spans="1:12" ht="13.5">
      <c r="A90" s="183"/>
      <c r="B90" s="183"/>
      <c r="C90" s="183"/>
      <c r="D90" s="183"/>
      <c r="E90" s="183"/>
      <c r="F90" s="183"/>
      <c r="G90" s="183"/>
    </row>
    <row r="91" spans="1:12" ht="13.5">
      <c r="A91" s="183"/>
      <c r="B91" s="183"/>
      <c r="C91" s="183"/>
      <c r="D91" s="183"/>
      <c r="E91" s="183"/>
      <c r="F91" s="183"/>
      <c r="G91" s="183"/>
    </row>
    <row r="92" spans="1:12" ht="13.5">
      <c r="A92" s="183"/>
      <c r="B92" s="183"/>
      <c r="C92" s="183"/>
      <c r="D92" s="183"/>
      <c r="E92" s="183"/>
      <c r="F92" s="183"/>
      <c r="G92" s="183"/>
    </row>
    <row r="93" spans="1:12" ht="13.5">
      <c r="A93" s="183"/>
      <c r="B93" s="183"/>
      <c r="C93" s="183"/>
      <c r="D93" s="183"/>
      <c r="E93" s="183"/>
      <c r="F93" s="183"/>
      <c r="G93" s="183"/>
    </row>
    <row r="94" spans="1:12" ht="13.5">
      <c r="A94" s="183"/>
      <c r="B94" s="183"/>
      <c r="C94" s="183"/>
      <c r="D94" s="183"/>
      <c r="E94" s="183"/>
      <c r="F94" s="183"/>
      <c r="G94" s="183"/>
    </row>
    <row r="95" spans="1:12" ht="13.5">
      <c r="A95" s="183"/>
      <c r="B95" s="183"/>
      <c r="C95" s="183"/>
      <c r="D95" s="183"/>
      <c r="E95" s="183"/>
      <c r="F95" s="183"/>
      <c r="G95" s="183"/>
    </row>
    <row r="96" spans="1:12" ht="13.5">
      <c r="A96" s="183"/>
      <c r="B96" s="183"/>
      <c r="C96" s="183"/>
      <c r="D96" s="183"/>
      <c r="E96" s="183"/>
      <c r="F96" s="183"/>
      <c r="G96" s="183"/>
    </row>
    <row r="97" spans="1:7" ht="13.5">
      <c r="A97" s="183"/>
      <c r="B97" s="183"/>
      <c r="C97" s="183"/>
      <c r="D97" s="183"/>
      <c r="E97" s="183"/>
      <c r="F97" s="183"/>
      <c r="G97" s="183"/>
    </row>
    <row r="98" spans="1:7" ht="13.5">
      <c r="A98" s="183"/>
      <c r="B98" s="183"/>
      <c r="C98" s="183"/>
      <c r="D98" s="183"/>
      <c r="E98" s="183"/>
      <c r="F98" s="183"/>
      <c r="G98" s="183"/>
    </row>
    <row r="99" spans="1:7" ht="13.5">
      <c r="A99" s="183"/>
      <c r="B99" s="183"/>
      <c r="C99" s="183"/>
      <c r="D99" s="183"/>
      <c r="E99" s="183"/>
      <c r="F99" s="183"/>
      <c r="G99" s="183"/>
    </row>
    <row r="100" spans="1:7" ht="13.5">
      <c r="A100" s="183"/>
      <c r="B100" s="183"/>
      <c r="C100" s="183"/>
      <c r="D100" s="183"/>
      <c r="E100" s="183"/>
      <c r="F100" s="183"/>
      <c r="G100" s="183"/>
    </row>
    <row r="101" spans="1:7" ht="13.5">
      <c r="A101" s="183"/>
      <c r="B101" s="183"/>
      <c r="C101" s="183"/>
      <c r="D101" s="183"/>
      <c r="E101" s="183"/>
      <c r="F101" s="183"/>
      <c r="G101" s="183"/>
    </row>
    <row r="102" spans="1:7" ht="13.5">
      <c r="A102" s="183"/>
      <c r="B102" s="183"/>
      <c r="C102" s="183"/>
      <c r="D102" s="183"/>
      <c r="E102" s="183"/>
      <c r="F102" s="183"/>
      <c r="G102" s="183"/>
    </row>
    <row r="103" spans="1:7" ht="13.5">
      <c r="A103" s="183"/>
      <c r="B103" s="183"/>
      <c r="C103" s="183"/>
      <c r="D103" s="183"/>
      <c r="E103" s="183"/>
      <c r="F103" s="183"/>
      <c r="G103" s="183"/>
    </row>
    <row r="104" spans="1:7" ht="13.5">
      <c r="A104" s="183"/>
      <c r="B104" s="183"/>
      <c r="C104" s="183"/>
      <c r="D104" s="183"/>
      <c r="E104" s="183"/>
      <c r="F104" s="183"/>
      <c r="G104" s="183"/>
    </row>
    <row r="105" spans="1:7" ht="13.5">
      <c r="A105" s="183"/>
      <c r="B105" s="183"/>
      <c r="C105" s="183"/>
      <c r="D105" s="183"/>
      <c r="E105" s="183"/>
      <c r="F105" s="183"/>
      <c r="G105" s="183"/>
    </row>
    <row r="106" spans="1:7" ht="13.5">
      <c r="A106" s="183"/>
      <c r="B106" s="183"/>
      <c r="C106" s="183"/>
      <c r="D106" s="183"/>
      <c r="E106" s="183"/>
      <c r="F106" s="183"/>
      <c r="G106" s="183"/>
    </row>
    <row r="107" spans="1:7" ht="13.5">
      <c r="A107" s="183"/>
      <c r="B107" s="183"/>
      <c r="C107" s="183"/>
      <c r="D107" s="183"/>
      <c r="E107" s="183"/>
      <c r="F107" s="183"/>
      <c r="G107" s="183"/>
    </row>
    <row r="108" spans="1:7" ht="13.5">
      <c r="A108" s="183"/>
      <c r="B108" s="183"/>
      <c r="C108" s="183"/>
      <c r="D108" s="183"/>
      <c r="E108" s="183"/>
      <c r="F108" s="183"/>
      <c r="G108" s="183"/>
    </row>
    <row r="109" spans="1:7" ht="13.5">
      <c r="A109" s="183"/>
      <c r="B109" s="183"/>
      <c r="C109" s="183"/>
      <c r="D109" s="183"/>
      <c r="E109" s="183"/>
      <c r="F109" s="183"/>
      <c r="G109" s="183"/>
    </row>
    <row r="110" spans="1:7" ht="13.5">
      <c r="A110" s="183"/>
      <c r="B110" s="183"/>
      <c r="C110" s="183"/>
      <c r="D110" s="183"/>
      <c r="E110" s="183"/>
      <c r="F110" s="183"/>
      <c r="G110" s="183"/>
    </row>
    <row r="111" spans="1:7" ht="13.5">
      <c r="A111" s="183"/>
      <c r="B111" s="183"/>
      <c r="C111" s="183"/>
      <c r="D111" s="183"/>
      <c r="E111" s="183"/>
      <c r="F111" s="183"/>
      <c r="G111" s="183"/>
    </row>
    <row r="112" spans="1:7" ht="13.5">
      <c r="A112" s="183"/>
      <c r="B112" s="183"/>
      <c r="C112" s="183"/>
      <c r="D112" s="183"/>
      <c r="E112" s="183"/>
      <c r="F112" s="183"/>
      <c r="G112" s="183"/>
    </row>
    <row r="113" spans="1:7" ht="13.5">
      <c r="A113" s="183"/>
      <c r="B113" s="183"/>
      <c r="C113" s="183"/>
      <c r="D113" s="183"/>
      <c r="E113" s="183"/>
      <c r="F113" s="183"/>
      <c r="G113" s="183"/>
    </row>
    <row r="114" spans="1:7" ht="13.5">
      <c r="A114" s="183"/>
      <c r="B114" s="183"/>
      <c r="C114" s="183"/>
      <c r="D114" s="183"/>
      <c r="E114" s="183"/>
      <c r="F114" s="183"/>
      <c r="G114" s="183"/>
    </row>
    <row r="115" spans="1:7" ht="13.5">
      <c r="B115" s="183"/>
      <c r="C115" s="183"/>
      <c r="D115" s="183"/>
      <c r="E115" s="183"/>
      <c r="F115" s="183"/>
      <c r="G115" s="183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記載要領</vt:lpstr>
      <vt:lpstr>チェックリスト</vt:lpstr>
      <vt:lpstr>新しい取組の利益計画</vt:lpstr>
      <vt:lpstr>既存の利益計画</vt:lpstr>
      <vt:lpstr>総合した利益計画</vt:lpstr>
      <vt:lpstr>投資と資金調達</vt:lpstr>
      <vt:lpstr>（ここから申請書様式）様式第13</vt:lpstr>
      <vt:lpstr>別表1</vt:lpstr>
      <vt:lpstr>別表2</vt:lpstr>
      <vt:lpstr>別表3</vt:lpstr>
      <vt:lpstr>別表4</vt:lpstr>
      <vt:lpstr>別表6</vt:lpstr>
      <vt:lpstr>別表7</vt:lpstr>
      <vt:lpstr>預貯金・借入金の情況</vt:lpstr>
      <vt:lpstr>仕入計画</vt:lpstr>
      <vt:lpstr>損益分岐点</vt:lpstr>
      <vt:lpstr>'（ここから申請書様式）様式第13'!Print_Area</vt:lpstr>
      <vt:lpstr>既存の利益計画!Print_Area</vt:lpstr>
      <vt:lpstr>記載要領!Print_Area</vt:lpstr>
      <vt:lpstr>新しい取組の利益計画!Print_Area</vt:lpstr>
      <vt:lpstr>総合した利益計画!Print_Area</vt:lpstr>
      <vt:lpstr>別表1!Print_Area</vt:lpstr>
      <vt:lpstr>別表2!Print_Area</vt:lpstr>
      <vt:lpstr>別表3!Print_Area</vt:lpstr>
      <vt:lpstr>別表4!Print_Area</vt:lpstr>
      <vt:lpstr>別表6!Print_Area</vt:lpstr>
      <vt:lpstr>別表7!Print_Area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2022-11-04T05:05:26Z</dcterms:created>
  <dcterms:modified xsi:type="dcterms:W3CDTF">2024-05-24T05:42:46Z</dcterms:modified>
  <cp:category/>
</cp:coreProperties>
</file>