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5 佐伯市○\"/>
    </mc:Choice>
  </mc:AlternateContent>
  <workbookProtection workbookAlgorithmName="SHA-512" workbookHashValue="RcQUkR21bDhiujCWuuUBZi7ojK76BE2FsmNRrvtPrbKh1f52WfQAJWsuA9Yc8OrN/JIwsIDJ06f/6bmVoq1ZnQ==" workbookSaltValue="58/fZXVKfWYLcfvQhMRwK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W10" i="4"/>
  <c r="B10" i="4"/>
  <c r="BB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<sst xmlns="http://schemas.openxmlformats.org/spreadsheetml/2006/main" count="247" uniqueCount="120">
  <si>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</si>
  <si>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</si>
  <si>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</si>
  <si>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</si>
  <si>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</si>
  <si>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</si>
  <si>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</si>
  <si>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</si>
  <si>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</si>
  <si>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</si>
  <si>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</si>
  <si>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</si>
  <si>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</si>
  <si>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</si>
  <si>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</si>
  <si>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</si>
  <si>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</si>
  <si>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</si>
  <si>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</si>
  <si>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</si>
  <si>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</si>
  <si>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</si>
  <si>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</si>
  <si>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</si>
  <si>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</si>
  <si>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</si>
  <si>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</si>
  <si>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</si>
  <si>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</si>
  <si>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</si>
  <si>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</si>
  <si>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</si>
  <si>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</si>
  <si>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</si>
  <si>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</si>
  <si>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</si>
  <si>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</si>
  <si>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</si>
  <si>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</si>
  <si>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</si>
  <si>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</si>
  <si>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</si>
  <si>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</si>
  <si>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</si>
  <si>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</si>
  <si>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</si>
  <si>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</si>
  <si>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</si>
  <si>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</si>
  <si>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</si>
  <si>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</si>
  <si>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</si>
  <si>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</si>
  <si>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</si>
  <si>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</si>
  <si>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</si>
  <si>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</si>
  <si>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</si>
  <si>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</si>
  <si>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</si>
  <si>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</si>
  <si>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</si>
  <si>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</si>
  <si>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</si>
  <si>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</si>
  <si>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</si>
  <si>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</si>
  <si>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</si>
  <si>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</si>
  <si>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</si>
  <si>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</si>
  <si>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</si>
  <si>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</si>
  <si>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</si>
  <si>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</si>
  <si>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</si>
  <si>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</si>
  <si>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</si>
  <si>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</si>
  <si>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</si>
  <si>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</si>
  <si>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</si>
  <si>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</si>
  <si>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</si>
  <si>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</si>
  <si>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</si>
  <si>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</si>
  <si>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</si>
  <si>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</si>
  <si>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</si>
  <si>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</si>
  <si>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</si>
  <si>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</si>
  <si>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</si>
  <si>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</si>
  <si>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</si>
  <si>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</si>
  <si>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</si>
  <si>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</si>
  <si>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</si>
  <si>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</si>
  <si>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</si>
  <si>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</si>
  <si>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</si>
  <si>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</si>
  <si>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</si>
  <si>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</si>
  <si>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</si>
  <si>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</si>
  <si>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</si>
  <si>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</si>
  <si>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</si>
  <si>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</si>
  <si>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</si>
  <si>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</si>
  <si>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</si>
  <si>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</si>
  <si>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</si>
  <si>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当該事業は、事業開始から20年に満たないものであるが、一部の浄化槽は事業開始前に設置され市に寄贈されたものであるため、設置後30年以上が経過し、修繕が必要なものが増加している。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</si>
  <si>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⑤『経費回収率』…使用料で回収すべき経費を、どの程度使用料で賄えているかを示す指標。類似団体の平均を上回っている。令和４年度は修繕費用増加に伴い回収率が減少している。
⑥『汚水処理原価』…有収水量１㎥あたりの汚水処理に要した費用で、汚水処理に係るコストを示す指標。類似団体の平均を下回っている。⑤と同じく修繕費用が増加したことで処理原価が増加した。
⑦『施設利用率』…施設の対応可能能力に対する処理水量の割合で、施設の利用状況を判断する指標。R3に浄化槽基数の見直しをしたため数値が下がっており、類似団体の平均を下回っている。
⑧『水洗化率』…処理区域内人口のうち、実際に水洗便所を設置して汚水処理している割合を示す指標。浄化槽設置世帯を対象としているため100％となっている。
</t>
    <rPh sb="252" eb="253">
      <t>ウエ</t>
    </rPh>
    <rPh sb="259" eb="261">
      <t>レイワ</t>
    </rPh>
    <rPh sb="262" eb="264">
      <t>ネンド</t>
    </rPh>
    <rPh sb="265" eb="268">
      <t>シュウゼンヒ</t>
    </rPh>
    <rPh sb="268" eb="269">
      <t>ヨウ</t>
    </rPh>
    <rPh sb="269" eb="271">
      <t>ゾウカ</t>
    </rPh>
    <rPh sb="272" eb="273">
      <t>トモナ</t>
    </rPh>
    <rPh sb="274" eb="277">
      <t>カイシュウリツ</t>
    </rPh>
    <rPh sb="278" eb="280">
      <t>ゲンショウ</t>
    </rPh>
    <rPh sb="299" eb="300">
      <t>リョウ</t>
    </rPh>
    <rPh sb="342" eb="343">
      <t>シタ</t>
    </rPh>
    <rPh sb="351" eb="352">
      <t>オナ</t>
    </rPh>
    <rPh sb="354" eb="358">
      <t>シュウゼンヒヨウ</t>
    </rPh>
    <rPh sb="359" eb="361">
      <t>ゾウカ</t>
    </rPh>
    <rPh sb="366" eb="370">
      <t>ショリゲンカ</t>
    </rPh>
    <rPh sb="371" eb="373">
      <t>ゾウカ</t>
    </rPh>
    <rPh sb="426" eb="429">
      <t>ジョウカソウ</t>
    </rPh>
    <rPh sb="429" eb="431">
      <t>キスウ</t>
    </rPh>
    <rPh sb="432" eb="434">
      <t>ミナオ</t>
    </rPh>
    <rPh sb="440" eb="442">
      <t>スウチ</t>
    </rPh>
    <rPh sb="443" eb="444">
      <t>サ</t>
    </rPh>
    <rPh sb="458" eb="460">
      <t>シタマワ</t>
    </rPh>
    <rPh sb="513" eb="516">
      <t>ジョウカソウ</t>
    </rPh>
    <rPh sb="516" eb="518">
      <t>セッチ</t>
    </rPh>
    <rPh sb="518" eb="520">
      <t>セタイ</t>
    </rPh>
    <rPh sb="521" eb="523">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</si>
</sst>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B-4E1F-9A1E-4A12E13C61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1B-4E1F-9A1E-4A12E13C61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140.9</c:v>
                </c:pt>
                <c:pt idx="1">
                  <c:v>134.88999999999999</c:v>
                </c:pt>
                <c:pt idx="2">
                  <c:v>133.33000000000001</c:v>
                </c:pt>
                <c:pt idx="3">
                  <c:v>46.67</c:v>
                </c:pt>
                <c:pt idx="4">
                  <c:v>45.15</c:v>
                </c:pt>
              </c:numCache>
            </c:numRef>
          </c:val>
          <c:extLst>
            <c:ext xmlns:c16="http://schemas.microsoft.com/office/drawing/2014/chart" uri="{C3380CC4-5D6E-409C-BE32-E72D297353CC}">
              <c16:uniqueId val="{00000000-2FFC-4DF1-89D5-A79CEACFA1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FFC-4DF1-89D5-A79CEACFA1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27-4BDC-8989-C6849191F6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1F27-4BDC-8989-C6849191F6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99.68</c:v>
                </c:pt>
                <c:pt idx="1">
                  <c:v>99.75</c:v>
                </c:pt>
                <c:pt idx="2">
                  <c:v>99.84</c:v>
                </c:pt>
                <c:pt idx="3">
                  <c:v>99.92</c:v>
                </c:pt>
                <c:pt idx="4">
                  <c:v>100.04</c:v>
                </c:pt>
              </c:numCache>
            </c:numRef>
          </c:val>
          <c:extLst>
            <c:ext xmlns:c16="http://schemas.microsoft.com/office/drawing/2014/chart" uri="{C3380CC4-5D6E-409C-BE32-E72D297353CC}">
              <c16:uniqueId val="{00000000-4BF5-421A-A3D8-7AF632CFA1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F5-421A-A3D8-7AF632CFA1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C4-4CF6-BDFF-99755C6996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4-4CF6-BDFF-99755C6996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0-4083-AD66-25D7427B6E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0-4083-AD66-25D7427B6E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3-4052-B6C3-8690AC1B8D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3-4052-B6C3-8690AC1B8D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A-4734-93DC-920A7F1CEF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A-4734-93DC-920A7F1CEF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20.48</c:v>
                </c:pt>
                <c:pt idx="1">
                  <c:v>13.48</c:v>
                </c:pt>
                <c:pt idx="2">
                  <c:v>9.15</c:v>
                </c:pt>
                <c:pt idx="3">
                  <c:v>6.85</c:v>
                </c:pt>
                <c:pt idx="4">
                  <c:v>5.77</c:v>
                </c:pt>
              </c:numCache>
            </c:numRef>
          </c:val>
          <c:extLst>
            <c:ext xmlns:c16="http://schemas.microsoft.com/office/drawing/2014/chart" uri="{C3380CC4-5D6E-409C-BE32-E72D297353CC}">
              <c16:uniqueId val="{00000000-52F7-41F1-8EE1-D0D25D7278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52F7-41F1-8EE1-D0D25D7278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79.709999999999994</c:v>
                </c:pt>
                <c:pt idx="1">
                  <c:v>79.31</c:v>
                </c:pt>
                <c:pt idx="2">
                  <c:v>79.010000000000005</c:v>
                </c:pt>
                <c:pt idx="3">
                  <c:v>80.8</c:v>
                </c:pt>
                <c:pt idx="4">
                  <c:v>76.98</c:v>
                </c:pt>
              </c:numCache>
            </c:numRef>
          </c:val>
          <c:extLst>
            <c:ext xmlns:c16="http://schemas.microsoft.com/office/drawing/2014/chart" uri="{C3380CC4-5D6E-409C-BE32-E72D297353CC}">
              <c16:uniqueId val="{00000000-9127-4E33-AF33-CDFD1B1D10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9127-4E33-AF33-CDFD1B1D10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206.77</c:v>
                </c:pt>
                <c:pt idx="1">
                  <c:v>215.01</c:v>
                </c:pt>
                <c:pt idx="2">
                  <c:v>214.39</c:v>
                </c:pt>
                <c:pt idx="3">
                  <c:v>221.76</c:v>
                </c:pt>
                <c:pt idx="4">
                  <c:v>239.87</c:v>
                </c:pt>
              </c:numCache>
            </c:numRef>
          </c:val>
          <c:extLst>
            <c:ext xmlns:c16="http://schemas.microsoft.com/office/drawing/2014/chart" uri="{C3380CC4-5D6E-409C-BE32-E72D297353CC}">
              <c16:uniqueId val="{00000000-2C15-4C1B-8B6B-DE00D27FD0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C15-4C1B-8B6B-DE00D27FD0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Y35" sqref="Y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67126</v>
      </c>
      <c r="AM8" s="42"/>
      <c r="AN8" s="42"/>
      <c r="AO8" s="42"/>
      <c r="AP8" s="42"/>
      <c r="AQ8" s="42"/>
      <c r="AR8" s="42"/>
      <c r="AS8" s="42"/>
      <c r="AT8" s="35">
        <f>データ!T6</f>
        <v>903.14</v>
      </c>
      <c r="AU8" s="35"/>
      <c r="AV8" s="35"/>
      <c r="AW8" s="35"/>
      <c r="AX8" s="35"/>
      <c r="AY8" s="35"/>
      <c r="AZ8" s="35"/>
      <c r="BA8" s="35"/>
      <c r="BB8" s="35">
        <f>データ!U6</f>
        <v>74.33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3.1</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2067</v>
      </c>
      <c r="AM10" s="42"/>
      <c r="AN10" s="42"/>
      <c r="AO10" s="42"/>
      <c r="AP10" s="42"/>
      <c r="AQ10" s="42"/>
      <c r="AR10" s="42"/>
      <c r="AS10" s="42"/>
      <c r="AT10" s="35">
        <f>データ!W6</f>
        <v>118.22</v>
      </c>
      <c r="AU10" s="35"/>
      <c r="AV10" s="35"/>
      <c r="AW10" s="35"/>
      <c r="AX10" s="35"/>
      <c r="AY10" s="35"/>
      <c r="AZ10" s="35"/>
      <c r="BA10" s="35"/>
      <c r="BB10" s="35">
        <f>データ!X6</f>
        <v>17.48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ax27d9MULByiUO6LahdntuGkr7/nPgXxw4ehwR6ASYlzooObVAOGKrtspJ8VW3CVuG5sIQRYhN5SmeT1cLnKyw==" saltValue="qqm45vi52h8SV7N16ukB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4" t="s">
        <v>55</v>
      </c>
      <c r="I3" s="75"/>
      <c r="J3" s="75"/>
      <c r="K3" s="75"/>
      <c r="L3" s="75"/>
      <c r="M3" s="75"/>
      <c r="N3" s="75"/>
      <c r="O3" s="75"/>
      <c r="P3" s="75"/>
      <c r="Q3" s="75"/>
      <c r="R3" s="75"/>
      <c r="S3" s="75"/>
      <c r="T3" s="75"/>
      <c r="U3" s="75"/>
      <c r="V3" s="75"/>
      <c r="W3" s="75"/>
      <c r="X3" s="76"/>
      <c r="Y3" s="80"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57</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58</v>
      </c>
      <c r="B4" s="16"/>
      <c r="C4" s="16"/>
      <c r="D4" s="16"/>
      <c r="E4" s="16"/>
      <c r="F4" s="16"/>
      <c r="G4" s="16"/>
      <c r="H4" s="77"/>
      <c r="I4" s="78"/>
      <c r="J4" s="78"/>
      <c r="K4" s="78"/>
      <c r="L4" s="78"/>
      <c r="M4" s="78"/>
      <c r="N4" s="78"/>
      <c r="O4" s="78"/>
      <c r="P4" s="78"/>
      <c r="Q4" s="78"/>
      <c r="R4" s="78"/>
      <c r="S4" s="78"/>
      <c r="T4" s="78"/>
      <c r="U4" s="78"/>
      <c r="V4" s="78"/>
      <c r="W4" s="78"/>
      <c r="X4" s="79"/>
      <c r="Y4" s="73" t="s">
        <v>59</v>
      </c>
      <c r="Z4" s="73"/>
      <c r="AA4" s="73"/>
      <c r="AB4" s="73"/>
      <c r="AC4" s="73"/>
      <c r="AD4" s="73"/>
      <c r="AE4" s="73"/>
      <c r="AF4" s="73"/>
      <c r="AG4" s="73"/>
      <c r="AH4" s="73"/>
      <c r="AI4" s="73"/>
      <c r="AJ4" s="73" t="s">
        <v>60</v>
      </c>
      <c r="AK4" s="73"/>
      <c r="AL4" s="73"/>
      <c r="AM4" s="73"/>
      <c r="AN4" s="73"/>
      <c r="AO4" s="73"/>
      <c r="AP4" s="73"/>
      <c r="AQ4" s="73"/>
      <c r="AR4" s="73"/>
      <c r="AS4" s="73"/>
      <c r="AT4" s="73"/>
      <c r="AU4" s="73" t="s">
        <v>61</v>
      </c>
      <c r="AV4" s="73"/>
      <c r="AW4" s="73"/>
      <c r="AX4" s="73"/>
      <c r="AY4" s="73"/>
      <c r="AZ4" s="73"/>
      <c r="BA4" s="73"/>
      <c r="BB4" s="73"/>
      <c r="BC4" s="73"/>
      <c r="BD4" s="73"/>
      <c r="BE4" s="73"/>
      <c r="BF4" s="73" t="s">
        <v>62</v>
      </c>
      <c r="BG4" s="73"/>
      <c r="BH4" s="73"/>
      <c r="BI4" s="73"/>
      <c r="BJ4" s="73"/>
      <c r="BK4" s="73"/>
      <c r="BL4" s="73"/>
      <c r="BM4" s="73"/>
      <c r="BN4" s="73"/>
      <c r="BO4" s="73"/>
      <c r="BP4" s="73"/>
      <c r="BQ4" s="73" t="s">
        <v>63</v>
      </c>
      <c r="BR4" s="73"/>
      <c r="BS4" s="73"/>
      <c r="BT4" s="73"/>
      <c r="BU4" s="73"/>
      <c r="BV4" s="73"/>
      <c r="BW4" s="73"/>
      <c r="BX4" s="73"/>
      <c r="BY4" s="73"/>
      <c r="BZ4" s="73"/>
      <c r="CA4" s="73"/>
      <c r="CB4" s="73" t="s">
        <v>64</v>
      </c>
      <c r="CC4" s="73"/>
      <c r="CD4" s="73"/>
      <c r="CE4" s="73"/>
      <c r="CF4" s="73"/>
      <c r="CG4" s="73"/>
      <c r="CH4" s="73"/>
      <c r="CI4" s="73"/>
      <c r="CJ4" s="73"/>
      <c r="CK4" s="73"/>
      <c r="CL4" s="73"/>
      <c r="CM4" s="73" t="s">
        <v>65</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442054</v>
      </c>
      <c r="D6" s="19">
        <f t="shared" si="3"/>
        <v>47</v>
      </c>
      <c r="E6" s="19">
        <f t="shared" si="3"/>
        <v>18</v>
      </c>
      <c r="F6" s="19">
        <f t="shared" si="3"/>
        <v>0</v>
      </c>
      <c r="G6" s="19">
        <f t="shared" si="3"/>
        <v>0</v>
      </c>
      <c r="H6" s="19" t="str">
        <f t="shared" si="3"/>
        <v>大分県　佐伯市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3.1</v>
      </c>
      <c r="Q6" s="20">
        <f t="shared" si="3"/>
        <v>100</v>
      </c>
      <c r="R6" s="20">
        <f t="shared" si="3"/>
        <v>3300</v>
      </c>
      <c r="S6" s="20">
        <f t="shared" si="3"/>
        <v>67126</v>
      </c>
      <c r="T6" s="20">
        <f t="shared" si="3"/>
        <v>903.14</v>
      </c>
      <c r="U6" s="20">
        <f t="shared" si="3"/>
        <v>74.33</v>
      </c>
      <c r="V6" s="20">
        <f t="shared" si="3"/>
        <v>2067</v>
      </c>
      <c r="W6" s="20">
        <f t="shared" si="3"/>
        <v>118.22</v>
      </c>
      <c r="X6" s="20">
        <f t="shared" si="3"/>
        <v>17.48</v>
      </c>
      <c r="Y6" s="21">
        <f>IF(Y7="",NA(),Y7)</f>
        <v>99.68</v>
      </c>
      <c r="Z6" s="21">
        <f t="shared" ref="Z6:AH6" si="4">IF(Z7="",NA(),Z7)</f>
        <v>99.75</v>
      </c>
      <c r="AA6" s="21">
        <f t="shared" si="4"/>
        <v>99.84</v>
      </c>
      <c r="AB6" s="21">
        <f t="shared" si="4"/>
        <v>99.92</v>
      </c>
      <c r="AC6" s="21">
        <f t="shared" si="4"/>
        <v>100.04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20.48</v>
      </c>
      <c r="BG6" s="21">
        <f t="shared" ref="BG6:BO6" si="7">IF(BG7="",NA(),BG7)</f>
        <v>13.48</v>
      </c>
      <c r="BH6" s="21">
        <f t="shared" si="7"/>
        <v>9.15</v>
      </c>
      <c r="BI6" s="21">
        <f t="shared" si="7"/>
        <v>6.85</v>
      </c>
      <c r="BJ6" s="21">
        <f t="shared" si="7"/>
        <v>5.77</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79.709999999999994</v>
      </c>
      <c r="BR6" s="21">
        <f t="shared" ref="BR6:BZ6" si="8">IF(BR7="",NA(),BR7)</f>
        <v>79.31</v>
      </c>
      <c r="BS6" s="21">
        <f t="shared" si="8"/>
        <v>79.010000000000005</v>
      </c>
      <c r="BT6" s="21">
        <f t="shared" si="8"/>
        <v>80.8</v>
      </c>
      <c r="BU6" s="21">
        <f t="shared" si="8"/>
        <v>76.98</v>
      </c>
      <c r="BV6" s="21">
        <f t="shared" si="8"/>
        <v>63.06</v>
      </c>
      <c r="BW6" s="21">
        <f t="shared" si="8"/>
        <v>62.5</v>
      </c>
      <c r="BX6" s="21">
        <f t="shared" si="8"/>
        <v>60.59</v>
      </c>
      <c r="BY6" s="21">
        <f t="shared" si="8"/>
        <v>60</v>
      </c>
      <c r="BZ6" s="21">
        <f t="shared" si="8"/>
        <v>59.01</v>
      </c>
      <c r="CA6" s="20" t="str">
        <f>IF(CA7="","",IF(CA7="-","【-】","【"&amp;SUBSTITUTE(TEXT(CA7,"#,##0.00"),"-","△")&amp;"】"))</f>
        <v>【57.03】</v>
      </c>
      <c r="CB6" s="21">
        <f>IF(CB7="",NA(),CB7)</f>
        <v>206.77</v>
      </c>
      <c r="CC6" s="21">
        <f t="shared" ref="CC6:CK6" si="9">IF(CC7="",NA(),CC7)</f>
        <v>215.01</v>
      </c>
      <c r="CD6" s="21">
        <f t="shared" si="9"/>
        <v>214.39</v>
      </c>
      <c r="CE6" s="21">
        <f t="shared" si="9"/>
        <v>221.76</v>
      </c>
      <c r="CF6" s="21">
        <f t="shared" si="9"/>
        <v>239.87</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140.9</v>
      </c>
      <c r="CN6" s="21">
        <f t="shared" ref="CN6:CV6" si="10">IF(CN7="",NA(),CN7)</f>
        <v>134.88999999999999</v>
      </c>
      <c r="CO6" s="21">
        <f t="shared" si="10"/>
        <v>133.33000000000001</v>
      </c>
      <c r="CP6" s="21">
        <f t="shared" si="10"/>
        <v>46.67</v>
      </c>
      <c r="CQ6" s="21">
        <f t="shared" si="10"/>
        <v>45.15</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442054</v>
      </c>
      <c r="D7" s="23">
        <v>47</v>
      </c>
      <c r="E7" s="23">
        <v>18</v>
      </c>
      <c r="F7" s="23">
        <v>0</v>
      </c>
      <c r="G7" s="23">
        <v>0</v>
      </c>
      <c r="H7" s="23" t="s">
        <v>99</v>
      </c>
      <c r="I7" s="23" t="s">
        <v>100</v>
      </c>
      <c r="J7" s="23" t="s">
        <v>101</v>
      </c>
      <c r="K7" s="23" t="s">
        <v>102</v>
      </c>
      <c r="L7" s="23" t="s">
        <v>103</v>
      </c>
      <c r="M7" s="23" t="s">
        <v>104</v>
      </c>
      <c r="N7" s="24" t="s">
        <v>105</v>
      </c>
      <c r="O7" s="24" t="s">
        <v>106</v>
      </c>
      <c r="P7" s="24">
        <v>3.1</v>
      </c>
      <c r="Q7" s="24">
        <v>100</v>
      </c>
      <c r="R7" s="24">
        <v>3300</v>
      </c>
      <c r="S7" s="24">
        <v>67126</v>
      </c>
      <c r="T7" s="24">
        <v>903.14</v>
      </c>
      <c r="U7" s="24">
        <v>74.33</v>
      </c>
      <c r="V7" s="24">
        <v>2067</v>
      </c>
      <c r="W7" s="24">
        <v>118.22</v>
      </c>
      <c r="X7" s="24">
        <v>17.48</v>
      </c>
      <c r="Y7" s="24">
        <v>99.68</v>
      </c>
      <c r="Z7" s="24">
        <v>99.75</v>
      </c>
      <c r="AA7" s="24">
        <v>99.84</v>
      </c>
      <c r="AB7" s="24">
        <v>99.92</v>
      </c>
      <c r="AC7" s="24">
        <v>100.04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20.48</v>
      </c>
      <c r="BG7" s="24">
        <v>13.48</v>
      </c>
      <c r="BH7" s="24">
        <v>9.15</v>
      </c>
      <c r="BI7" s="24">
        <v>6.85</v>
      </c>
      <c r="BJ7" s="24">
        <v>5.77</v>
      </c>
      <c r="BK7" s="24">
        <v>296.89</v>
      </c>
      <c r="BL7" s="24">
        <v>270.57</v>
      </c>
      <c r="BM7" s="24">
        <v>294.27</v>
      </c>
      <c r="BN7" s="24">
        <v>294.08999999999997</v>
      </c>
      <c r="BO7" s="24">
        <v>294.08999999999997</v>
      </c>
      <c r="BP7" s="24">
        <v>307.39</v>
      </c>
      <c r="BQ7" s="24">
        <v>79.709999999999994</v>
      </c>
      <c r="BR7" s="24">
        <v>79.31</v>
      </c>
      <c r="BS7" s="24">
        <v>79.010000000000005</v>
      </c>
      <c r="BT7" s="24">
        <v>80.8</v>
      </c>
      <c r="BU7" s="24">
        <v>76.98</v>
      </c>
      <c r="BV7" s="24">
        <v>63.06</v>
      </c>
      <c r="BW7" s="24">
        <v>62.5</v>
      </c>
      <c r="BX7" s="24">
        <v>60.59</v>
      </c>
      <c r="BY7" s="24">
        <v>60</v>
      </c>
      <c r="BZ7" s="24">
        <v>59.01</v>
      </c>
      <c r="CA7" s="24">
        <v>57.03</v>
      </c>
      <c r="CB7" s="24">
        <v>206.77</v>
      </c>
      <c r="CC7" s="24">
        <v>215.01</v>
      </c>
      <c r="CD7" s="24">
        <v>214.39</v>
      </c>
      <c r="CE7" s="24">
        <v>221.76</v>
      </c>
      <c r="CF7" s="24">
        <v>239.87</v>
      </c>
      <c r="CG7" s="24">
        <v>264.77</v>
      </c>
      <c r="CH7" s="24">
        <v>269.33</v>
      </c>
      <c r="CI7" s="24">
        <v>280.23</v>
      </c>
      <c r="CJ7" s="24">
        <v>282.70999999999998</v>
      </c>
      <c r="CK7" s="24">
        <v>291.82</v>
      </c>
      <c r="CL7" s="24">
        <v>294.83</v>
      </c>
      <c r="CM7" s="24">
        <v>140.9</v>
      </c>
      <c r="CN7" s="24">
        <v>134.88999999999999</v>
      </c>
      <c r="CO7" s="24">
        <v>133.33000000000001</v>
      </c>
      <c r="CP7" s="24">
        <v>46.67</v>
      </c>
      <c r="CQ7" s="24">
        <v>45.15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2024-02-20T07:11:01Z</cp:lastPrinted>
  <dcterms:created xsi:type="dcterms:W3CDTF">2023-12-12T03:01:11Z</dcterms:created>
  <dcterms:modified xsi:type="dcterms:W3CDTF">2024-02-22T00:14:49Z</dcterms:modified>
  <cp:category/>
</cp:coreProperties>
</file>