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8 玖珠町\"/>
    </mc:Choice>
  </mc:AlternateContent>
  <workbookProtection workbookAlgorithmName="SHA-512" workbookHashValue="EpcND6za1VkQkw8ZiFKwjBIYR7dnplYm9ebb+H9O5BueSaJ7I18uS98xBfHSNuAPKXXWuLx7KIMn2jB2YOFdVA==" workbookSaltValue="vipLNx5KmY/sK7XFOmZKtQ==" workbookSpinCount="100000" lockStructure="1"/>
  <bookViews>
    <workbookView xWindow="24405" yWindow="-105" windowWidth="23250" windowHeight="125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<sst xmlns="http://schemas.openxmlformats.org/spreadsheetml/2006/main" count="228" uniqueCount="113">
  <si>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</si>
  <si>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</si>
  <si>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</si>
  <si>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</si>
  <si>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</si>
  <si>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</si>
  <si>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</si>
  <si>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</si>
  <si>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</si>
  <si>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</si>
  <si>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</si>
  <si>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</si>
  <si>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</si>
  <si>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</si>
  <si>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</si>
  <si>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</si>
  <si>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</si>
  <si>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</si>
  <si>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</si>
  <si>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</si>
  <si>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</si>
  <si>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</si>
  <si>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</si>
  <si>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</si>
  <si>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</si>
  <si>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</si>
  <si>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</si>
  <si>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</si>
  <si>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</si>
  <si>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</si>
  <si>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</si>
  <si>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</si>
  <si>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</si>
  <si>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</si>
  <si>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</si>
  <si>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</si>
  <si>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</si>
  <si>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</si>
  <si>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</si>
  <si>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</si>
  <si>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</si>
  <si>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</si>
  <si>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</si>
  <si>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</si>
  <si>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</si>
  <si>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</si>
  <si>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</si>
  <si>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</si>
  <si>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</si>
  <si>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</si>
  <si>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</si>
  <si>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</si>
  <si>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</si>
  <si>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</si>
  <si>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</si>
  <si>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</si>
  <si>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</si>
  <si>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</si>
  <si>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</si>
  <si>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</si>
  <si>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</si>
  <si>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</si>
  <si>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</si>
  <si>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</si>
  <si>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</si>
  <si>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</si>
  <si>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</si>
  <si>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</si>
  <si>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</si>
  <si>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</si>
  <si>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</si>
  <si>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</si>
  <si>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</si>
  <si>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</si>
  <si>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</si>
  <si>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</si>
  <si>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</si>
  <si>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</si>
  <si>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</si>
  <si>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</si>
  <si>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</si>
  <si>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</si>
  <si>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</si>
  <si>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</si>
  <si>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</si>
  <si>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</si>
  <si>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</si>
  <si>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</si>
  <si>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</si>
  <si>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</si>
  <si>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</si>
  <si>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</si>
  <si>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</si>
  <si>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</si>
  <si>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</si>
  <si>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</si>
  <si>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</si>
  <si>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</si>
  <si>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</si>
  <si>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</si>
  <si>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</si>
  <si>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</si>
  <si>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</si>
  <si>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</si>
  <si>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</si>
  <si>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</si>
  <si>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</si>
  <si>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</si>
  <si>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</si>
  <si>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</si>
  <si>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①経常収支比率については過去５年100％を下回ることはなく、安定した経営状態だと言えますが、給水区域拡張に伴う建設改良事業などを実施していますので、その財源確保には予断を許さない状態です。
②累積欠損金は発生しておりません。
③流動比率は、508.60％と約5年分の債務支払い能力を有しています。
④企業債残高対給水収益比率は他の団体より低く、企業債残高は毎年減少しています。これまでの建設事業の債務を抑えた取り組みの効果が表れているといえます。
⑤料金回収率は144.07％と前年度より低下してはいるものの、依然高い水準を維持しています。
⑥給水原価は111.52円と類似団体、全国平均と比べ低く、自然環境に恵まれていることもありますが、コストを抑制している成果が現れているといえます。
⑦施設利用率は類似団体を上回ってはいるものの、今後給水人口の減少が見込まれる中で、この数値は下がることが見込まれます。
⑧有収率は、76.64％と年々低下していることから、大規模な漏水調査等を実施し、有収率の向上に取り組んでいます。</t>
    <rPh sb="46" eb="48">
      <t>キュウスイ</t>
    </rPh>
    <rPh sb="172" eb="175">
      <t>キギョウサイ</t>
    </rPh>
    <rPh sb="175" eb="177">
      <t>ザンダカ</t>
    </rPh>
    <rPh sb="178" eb="180">
      <t>マイトシ</t>
    </rPh>
    <rPh sb="180" eb="182">
      <t>ゲンショウ</t>
    </rPh>
    <rPh sb="239" eb="242">
      <t>ゼンネンド</t>
    </rPh>
    <rPh sb="244" eb="246">
      <t>テイカ</t>
    </rPh>
    <rPh sb="255" eb="257">
      <t>イゼン</t>
    </rPh>
    <rPh sb="300" eb="302">
      <t>シゼン</t>
    </rPh>
    <rPh sb="302" eb="304">
      <t>カンキョウ</t>
    </rPh>
    <rPh sb="305" eb="306">
      <t>メグ</t>
    </rPh>
    <rPh sb="333" eb="334">
      <t>アラワ</t>
    </rPh>
    <rPh sb="418" eb="420">
      <t>ネンネン</t>
    </rPh>
    <rPh sb="420" eb="422">
      <t>テイカ</t>
    </rPh>
    <rPh sb="431" eb="434">
      <t>ダイキボ</t>
    </rPh>
    <phoneticPr fontId="4"/>
  </si>
  <si>
    <t>①有形固定資産減価償却率は類似団体を年々上回っており、老朽施設の更新時期が迫っています。現在は、建設改良を行うための留保資金の確保及び各施設のスケールダウン等、事業規模に見合った更新を行っていく方針です。
②管路経年化率については、全国平均を下回っていますが、全面的な更新については資金の調達及びその維持について苦慮しているところです。
③管路更新率は、低いながらも優先順位をつけながら毎年取り組んでいるところです。管路更新計画の策定を実施し、効率的な管路の更新及び耐震化に取り組んでいきます。</t>
    <rPh sb="18" eb="20">
      <t>ネンネン</t>
    </rPh>
    <rPh sb="218" eb="220">
      <t>ジッシ</t>
    </rPh>
    <rPh sb="222" eb="224">
      <t>コウリツ</t>
    </rPh>
    <rPh sb="231" eb="232">
      <t>オヨ</t>
    </rPh>
    <phoneticPr fontId="4"/>
  </si>
  <si>
    <t xml:space="preserve"> これまで、料金値上げや経費削減に取り組みながら利益を生み出し各種積立を行ってきたものの、その資金が拡張工事に投資されていることから、老朽管路の更新については時期を延ばしている状況です。
　老朽化対策の資金調達についても、経常収支比率、料金回収率が良好なことから、料金値上げで行うことは理解されにくい環境であり、対策の遅れに苦慮している状態です。
　そのような状況の中でも、著しく損傷している管路の更新や老朽機器の更新を優先して実施しておりますので、全体の老朽化対策としては段階的に実施されていると考えています。
　今後も適正運営に努め、水道サービスを将来にわたって安定して持続するための取り組みが必要となります。</t>
    <rPh sb="50" eb="52">
      <t>カクチョウ</t>
    </rPh>
    <rPh sb="52" eb="54">
      <t>コウジ</t>
    </rPh>
    <rPh sb="88" eb="90">
      <t>ジョウキョウ</t>
    </rPh>
    <rPh sb="258" eb="260">
      <t>コンゴ</t>
    </rPh>
    <rPh sb="261" eb="263">
      <t>テキセイ</t>
    </rPh>
    <rPh sb="263" eb="265">
      <t>ウンエイ</t>
    </rPh>
    <rPh sb="266" eb="26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</si>
</sst>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0.86</c:v>
                </c:pt>
                <c:pt idx="2">
                  <c:v>1.55</c:v>
                </c:pt>
                <c:pt idx="3">
                  <c:v>0.2</c:v>
                </c:pt>
                <c:pt idx="4">
                  <c:v>0.52</c:v>
                </c:pt>
              </c:numCache>
            </c:numRef>
          </c:val>
          <c:extLst>
            <c:ext xmlns:c16="http://schemas.microsoft.com/office/drawing/2014/chart" uri="{C3380CC4-5D6E-409C-BE32-E72D297353CC}">
              <c16:uniqueId val="{00000000-09E6-47A4-A159-523E97499B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09E6-47A4-A159-523E97499B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55.96</c:v>
                </c:pt>
                <c:pt idx="1">
                  <c:v>56.61</c:v>
                </c:pt>
                <c:pt idx="2">
                  <c:v>57.98</c:v>
                </c:pt>
                <c:pt idx="3">
                  <c:v>59.08</c:v>
                </c:pt>
                <c:pt idx="4">
                  <c:v>61.23</c:v>
                </c:pt>
              </c:numCache>
            </c:numRef>
          </c:val>
          <c:extLst>
            <c:ext xmlns:c16="http://schemas.microsoft.com/office/drawing/2014/chart" uri="{C3380CC4-5D6E-409C-BE32-E72D297353CC}">
              <c16:uniqueId val="{00000000-CF23-4221-8882-D89DDA56D3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CF23-4221-8882-D89DDA56D3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83.41</c:v>
                </c:pt>
                <c:pt idx="1">
                  <c:v>82.11</c:v>
                </c:pt>
                <c:pt idx="2">
                  <c:v>80.27</c:v>
                </c:pt>
                <c:pt idx="3">
                  <c:v>77.959999999999994</c:v>
                </c:pt>
                <c:pt idx="4">
                  <c:v>76.64</c:v>
                </c:pt>
              </c:numCache>
            </c:numRef>
          </c:val>
          <c:extLst>
            <c:ext xmlns:c16="http://schemas.microsoft.com/office/drawing/2014/chart" uri="{C3380CC4-5D6E-409C-BE32-E72D297353CC}">
              <c16:uniqueId val="{00000000-75D2-4163-A094-CFD8E908EA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75D2-4163-A094-CFD8E908EA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121.87</c:v>
                </c:pt>
                <c:pt idx="1">
                  <c:v>125.99</c:v>
                </c:pt>
                <c:pt idx="2">
                  <c:v>140.85</c:v>
                </c:pt>
                <c:pt idx="3">
                  <c:v>150.38</c:v>
                </c:pt>
                <c:pt idx="4">
                  <c:v>133.86000000000001</c:v>
                </c:pt>
              </c:numCache>
            </c:numRef>
          </c:val>
          <c:extLst>
            <c:ext xmlns:c16="http://schemas.microsoft.com/office/drawing/2014/chart" uri="{C3380CC4-5D6E-409C-BE32-E72D297353CC}">
              <c16:uniqueId val="{00000000-1F21-4A65-BC60-DBA19A30B3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1F21-4A65-BC60-DBA19A30B3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49.04</c:v>
                </c:pt>
                <c:pt idx="1">
                  <c:v>50.51</c:v>
                </c:pt>
                <c:pt idx="2">
                  <c:v>51.58</c:v>
                </c:pt>
                <c:pt idx="3">
                  <c:v>53.44</c:v>
                </c:pt>
                <c:pt idx="4">
                  <c:v>54.86</c:v>
                </c:pt>
              </c:numCache>
            </c:numRef>
          </c:val>
          <c:extLst>
            <c:ext xmlns:c16="http://schemas.microsoft.com/office/drawing/2014/chart" uri="{C3380CC4-5D6E-409C-BE32-E72D297353CC}">
              <c16:uniqueId val="{00000000-E9F1-4046-9B9C-B43CB2950E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E9F1-4046-9B9C-B43CB2950E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9.02</c:v>
                </c:pt>
                <c:pt idx="1">
                  <c:v>9.02</c:v>
                </c:pt>
                <c:pt idx="2">
                  <c:v>15.1</c:v>
                </c:pt>
                <c:pt idx="3">
                  <c:v>15.5</c:v>
                </c:pt>
                <c:pt idx="4">
                  <c:v>15.93</c:v>
                </c:pt>
              </c:numCache>
            </c:numRef>
          </c:val>
          <c:extLst>
            <c:ext xmlns:c16="http://schemas.microsoft.com/office/drawing/2014/chart" uri="{C3380CC4-5D6E-409C-BE32-E72D297353CC}">
              <c16:uniqueId val="{00000000-C2C6-49A2-B952-2EE3991BC4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C2C6-49A2-B952-2EE3991BC4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74-4036-8192-1A117C3963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F374-4036-8192-1A117C3963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514.47</c:v>
                </c:pt>
                <c:pt idx="1">
                  <c:v>499</c:v>
                </c:pt>
                <c:pt idx="2">
                  <c:v>395.39</c:v>
                </c:pt>
                <c:pt idx="3">
                  <c:v>484.26</c:v>
                </c:pt>
                <c:pt idx="4">
                  <c:v>508.6</c:v>
                </c:pt>
              </c:numCache>
            </c:numRef>
          </c:val>
          <c:extLst>
            <c:ext xmlns:c16="http://schemas.microsoft.com/office/drawing/2014/chart" uri="{C3380CC4-5D6E-409C-BE32-E72D297353CC}">
              <c16:uniqueId val="{00000000-E224-49CB-8A7B-4F57E6E52D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224-49CB-8A7B-4F57E6E52D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266.88</c:v>
                </c:pt>
                <c:pt idx="1">
                  <c:v>241.78</c:v>
                </c:pt>
                <c:pt idx="2">
                  <c:v>213.71</c:v>
                </c:pt>
                <c:pt idx="3">
                  <c:v>187.48</c:v>
                </c:pt>
                <c:pt idx="4">
                  <c:v>156.28</c:v>
                </c:pt>
              </c:numCache>
            </c:numRef>
          </c:val>
          <c:extLst>
            <c:ext xmlns:c16="http://schemas.microsoft.com/office/drawing/2014/chart" uri="{C3380CC4-5D6E-409C-BE32-E72D297353CC}">
              <c16:uniqueId val="{00000000-DCEF-4C4A-B19C-CCAD792E3E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DCEF-4C4A-B19C-CCAD792E3E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126.63</c:v>
                </c:pt>
                <c:pt idx="1">
                  <c:v>131.96</c:v>
                </c:pt>
                <c:pt idx="2">
                  <c:v>152.11000000000001</c:v>
                </c:pt>
                <c:pt idx="3">
                  <c:v>165.13</c:v>
                </c:pt>
                <c:pt idx="4">
                  <c:v>144.07</c:v>
                </c:pt>
              </c:numCache>
            </c:numRef>
          </c:val>
          <c:extLst>
            <c:ext xmlns:c16="http://schemas.microsoft.com/office/drawing/2014/chart" uri="{C3380CC4-5D6E-409C-BE32-E72D297353CC}">
              <c16:uniqueId val="{00000000-83EE-4C41-8166-7A67C2C359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83EE-4C41-8166-7A67C2C359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125.34</c:v>
                </c:pt>
                <c:pt idx="1">
                  <c:v>119.99</c:v>
                </c:pt>
                <c:pt idx="2">
                  <c:v>104.85</c:v>
                </c:pt>
                <c:pt idx="3">
                  <c:v>97.06</c:v>
                </c:pt>
                <c:pt idx="4">
                  <c:v>111.52</c:v>
                </c:pt>
              </c:numCache>
            </c:numRef>
          </c:val>
          <c:extLst>
            <c:ext xmlns:c16="http://schemas.microsoft.com/office/drawing/2014/chart" uri="{C3380CC4-5D6E-409C-BE32-E72D297353CC}">
              <c16:uniqueId val="{00000000-4CAD-42D8-B71E-0B280A9838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CAD-42D8-B71E-0B280A9838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玖珠町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14384</v>
      </c>
      <c r="AM8" s="45"/>
      <c r="AN8" s="45"/>
      <c r="AO8" s="45"/>
      <c r="AP8" s="45"/>
      <c r="AQ8" s="45"/>
      <c r="AR8" s="45"/>
      <c r="AS8" s="45"/>
      <c r="AT8" s="46">
        <f>データ!$S$6</f>
        <v>286.60000000000002</v>
      </c>
      <c r="AU8" s="47"/>
      <c r="AV8" s="47"/>
      <c r="AW8" s="47"/>
      <c r="AX8" s="47"/>
      <c r="AY8" s="47"/>
      <c r="AZ8" s="47"/>
      <c r="BA8" s="47"/>
      <c r="BB8" s="48">
        <f>データ!$T$6</f>
        <v>50.19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84.17</v>
      </c>
      <c r="J10" s="47"/>
      <c r="K10" s="47"/>
      <c r="L10" s="47"/>
      <c r="M10" s="47"/>
      <c r="N10" s="47"/>
      <c r="O10" s="81"/>
      <c r="P10" s="48">
        <f>データ!$P$6</f>
        <v>56.02</v>
      </c>
      <c r="Q10" s="48"/>
      <c r="R10" s="48"/>
      <c r="S10" s="48"/>
      <c r="T10" s="48"/>
      <c r="U10" s="48"/>
      <c r="V10" s="48"/>
      <c r="W10" s="45">
        <f>データ!$Q$6</f>
        <v>3080</v>
      </c>
      <c r="X10" s="45"/>
      <c r="Y10" s="45"/>
      <c r="Z10" s="45"/>
      <c r="AA10" s="45"/>
      <c r="AB10" s="45"/>
      <c r="AC10" s="45"/>
      <c r="AD10" s="2"/>
      <c r="AE10" s="2"/>
      <c r="AF10" s="2"/>
      <c r="AG10" s="2"/>
      <c r="AH10" s="2"/>
      <c r="AI10" s="2"/>
      <c r="AJ10" s="2"/>
      <c r="AK10" s="2"/>
      <c r="AL10" s="45">
        <f>データ!$U$6</f>
        <v>7979</v>
      </c>
      <c r="AM10" s="45"/>
      <c r="AN10" s="45"/>
      <c r="AO10" s="45"/>
      <c r="AP10" s="45"/>
      <c r="AQ10" s="45"/>
      <c r="AR10" s="45"/>
      <c r="AS10" s="45"/>
      <c r="AT10" s="46">
        <f>データ!$V$6</f>
        <v>11.48</v>
      </c>
      <c r="AU10" s="47"/>
      <c r="AV10" s="47"/>
      <c r="AW10" s="47"/>
      <c r="AX10" s="47"/>
      <c r="AY10" s="47"/>
      <c r="AZ10" s="47"/>
      <c r="BA10" s="47"/>
      <c r="BB10" s="48">
        <f>データ!$W$6</f>
        <v>695.03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kZpsRQx4U0I5xIL+jHldClqxiSFd0DbYkiM0klPYyZgBZNRuBCfn4Pt6IR0rTeSlkT74SnLm2Z3IvMhfqpgqwg==" saltValue="pxfpxeCcbcmA228oN7Qao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444626</v>
      </c>
      <c r="D6" s="20">
        <f t="shared" si="3"/>
        <v>46</v>
      </c>
      <c r="E6" s="20">
        <f t="shared" si="3"/>
        <v>1</v>
      </c>
      <c r="F6" s="20">
        <f t="shared" si="3"/>
        <v>0</v>
      </c>
      <c r="G6" s="20">
        <f t="shared" si="3"/>
        <v>1</v>
      </c>
      <c r="H6" s="20" t="str">
        <f t="shared" si="3"/>
        <v>大分県　玖珠町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84.17</v>
      </c>
      <c r="P6" s="21">
        <f t="shared" si="3"/>
        <v>56.02</v>
      </c>
      <c r="Q6" s="21">
        <f t="shared" si="3"/>
        <v>3080</v>
      </c>
      <c r="R6" s="21">
        <f t="shared" si="3"/>
        <v>14384</v>
      </c>
      <c r="S6" s="21">
        <f t="shared" si="3"/>
        <v>286.60000000000002</v>
      </c>
      <c r="T6" s="21">
        <f t="shared" si="3"/>
        <v>50.19</v>
      </c>
      <c r="U6" s="21">
        <f t="shared" si="3"/>
        <v>7979</v>
      </c>
      <c r="V6" s="21">
        <f t="shared" si="3"/>
        <v>11.48</v>
      </c>
      <c r="W6" s="21">
        <f t="shared" si="3"/>
        <v>695.03</v>
      </c>
      <c r="X6" s="22">
        <f>IF(X7="",NA(),X7)</f>
        <v>121.87</v>
      </c>
      <c r="Y6" s="22">
        <f t="shared" ref="Y6:AG6" si="4">IF(Y7="",NA(),Y7)</f>
        <v>125.99</v>
      </c>
      <c r="Z6" s="22">
        <f t="shared" si="4"/>
        <v>140.85</v>
      </c>
      <c r="AA6" s="22">
        <f t="shared" si="4"/>
        <v>150.38</v>
      </c>
      <c r="AB6" s="22">
        <f t="shared" si="4"/>
        <v>133.86000000000001</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514.47</v>
      </c>
      <c r="AU6" s="22">
        <f t="shared" ref="AU6:BC6" si="6">IF(AU7="",NA(),AU7)</f>
        <v>499</v>
      </c>
      <c r="AV6" s="22">
        <f t="shared" si="6"/>
        <v>395.39</v>
      </c>
      <c r="AW6" s="22">
        <f t="shared" si="6"/>
        <v>484.26</v>
      </c>
      <c r="AX6" s="22">
        <f t="shared" si="6"/>
        <v>508.6</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266.88</v>
      </c>
      <c r="BF6" s="22">
        <f t="shared" ref="BF6:BN6" si="7">IF(BF7="",NA(),BF7)</f>
        <v>241.78</v>
      </c>
      <c r="BG6" s="22">
        <f t="shared" si="7"/>
        <v>213.71</v>
      </c>
      <c r="BH6" s="22">
        <f t="shared" si="7"/>
        <v>187.48</v>
      </c>
      <c r="BI6" s="22">
        <f t="shared" si="7"/>
        <v>156.28</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126.63</v>
      </c>
      <c r="BQ6" s="22">
        <f t="shared" ref="BQ6:BY6" si="8">IF(BQ7="",NA(),BQ7)</f>
        <v>131.96</v>
      </c>
      <c r="BR6" s="22">
        <f t="shared" si="8"/>
        <v>152.11000000000001</v>
      </c>
      <c r="BS6" s="22">
        <f t="shared" si="8"/>
        <v>165.13</v>
      </c>
      <c r="BT6" s="22">
        <f t="shared" si="8"/>
        <v>144.07</v>
      </c>
      <c r="BU6" s="22">
        <f t="shared" si="8"/>
        <v>84.77</v>
      </c>
      <c r="BV6" s="22">
        <f t="shared" si="8"/>
        <v>87.11</v>
      </c>
      <c r="BW6" s="22">
        <f t="shared" si="8"/>
        <v>82.78</v>
      </c>
      <c r="BX6" s="22">
        <f t="shared" si="8"/>
        <v>84.82</v>
      </c>
      <c r="BY6" s="22">
        <f t="shared" si="8"/>
        <v>82.29</v>
      </c>
      <c r="BZ6" s="21" t="str">
        <f>IF(BZ7="","",IF(BZ7="-","【-】","【"&amp;SUBSTITUTE(TEXT(BZ7,"#,##0.00"),"-","△")&amp;"】"))</f>
        <v>【97.47】</v>
      </c>
      <c r="CA6" s="22">
        <f>IF(CA7="",NA(),CA7)</f>
        <v>125.34</v>
      </c>
      <c r="CB6" s="22">
        <f t="shared" ref="CB6:CJ6" si="9">IF(CB7="",NA(),CB7)</f>
        <v>119.99</v>
      </c>
      <c r="CC6" s="22">
        <f t="shared" si="9"/>
        <v>104.85</v>
      </c>
      <c r="CD6" s="22">
        <f t="shared" si="9"/>
        <v>97.06</v>
      </c>
      <c r="CE6" s="22">
        <f t="shared" si="9"/>
        <v>111.52</v>
      </c>
      <c r="CF6" s="22">
        <f t="shared" si="9"/>
        <v>227.27</v>
      </c>
      <c r="CG6" s="22">
        <f t="shared" si="9"/>
        <v>223.98</v>
      </c>
      <c r="CH6" s="22">
        <f t="shared" si="9"/>
        <v>225.09</v>
      </c>
      <c r="CI6" s="22">
        <f t="shared" si="9"/>
        <v>224.82</v>
      </c>
      <c r="CJ6" s="22">
        <f t="shared" si="9"/>
        <v>230.85</v>
      </c>
      <c r="CK6" s="21" t="str">
        <f>IF(CK7="","",IF(CK7="-","【-】","【"&amp;SUBSTITUTE(TEXT(CK7,"#,##0.00"),"-","△")&amp;"】"))</f>
        <v>【174.75】</v>
      </c>
      <c r="CL6" s="22">
        <f>IF(CL7="",NA(),CL7)</f>
        <v>55.96</v>
      </c>
      <c r="CM6" s="22">
        <f t="shared" ref="CM6:CU6" si="10">IF(CM7="",NA(),CM7)</f>
        <v>56.61</v>
      </c>
      <c r="CN6" s="22">
        <f t="shared" si="10"/>
        <v>57.98</v>
      </c>
      <c r="CO6" s="22">
        <f t="shared" si="10"/>
        <v>59.08</v>
      </c>
      <c r="CP6" s="22">
        <f t="shared" si="10"/>
        <v>61.23</v>
      </c>
      <c r="CQ6" s="22">
        <f t="shared" si="10"/>
        <v>50.29</v>
      </c>
      <c r="CR6" s="22">
        <f t="shared" si="10"/>
        <v>49.64</v>
      </c>
      <c r="CS6" s="22">
        <f t="shared" si="10"/>
        <v>49.38</v>
      </c>
      <c r="CT6" s="22">
        <f t="shared" si="10"/>
        <v>50.09</v>
      </c>
      <c r="CU6" s="22">
        <f t="shared" si="10"/>
        <v>50.1</v>
      </c>
      <c r="CV6" s="21" t="str">
        <f>IF(CV7="","",IF(CV7="-","【-】","【"&amp;SUBSTITUTE(TEXT(CV7,"#,##0.00"),"-","△")&amp;"】"))</f>
        <v>【59.97】</v>
      </c>
      <c r="CW6" s="22">
        <f>IF(CW7="",NA(),CW7)</f>
        <v>83.41</v>
      </c>
      <c r="CX6" s="22">
        <f t="shared" ref="CX6:DF6" si="11">IF(CX7="",NA(),CX7)</f>
        <v>82.11</v>
      </c>
      <c r="CY6" s="22">
        <f t="shared" si="11"/>
        <v>80.27</v>
      </c>
      <c r="CZ6" s="22">
        <f t="shared" si="11"/>
        <v>77.959999999999994</v>
      </c>
      <c r="DA6" s="22">
        <f t="shared" si="11"/>
        <v>76.64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49.04</v>
      </c>
      <c r="DI6" s="22">
        <f t="shared" ref="DI6:DQ6" si="12">IF(DI7="",NA(),DI7)</f>
        <v>50.51</v>
      </c>
      <c r="DJ6" s="22">
        <f t="shared" si="12"/>
        <v>51.58</v>
      </c>
      <c r="DK6" s="22">
        <f t="shared" si="12"/>
        <v>53.44</v>
      </c>
      <c r="DL6" s="22">
        <f t="shared" si="12"/>
        <v>54.86</v>
      </c>
      <c r="DM6" s="22">
        <f t="shared" si="12"/>
        <v>45.85</v>
      </c>
      <c r="DN6" s="22">
        <f t="shared" si="12"/>
        <v>47.31</v>
      </c>
      <c r="DO6" s="22">
        <f t="shared" si="12"/>
        <v>47.5</v>
      </c>
      <c r="DP6" s="22">
        <f t="shared" si="12"/>
        <v>48.41</v>
      </c>
      <c r="DQ6" s="22">
        <f t="shared" si="12"/>
        <v>50.02</v>
      </c>
      <c r="DR6" s="21" t="str">
        <f>IF(DR7="","",IF(DR7="-","【-】","【"&amp;SUBSTITUTE(TEXT(DR7,"#,##0.00"),"-","△")&amp;"】"))</f>
        <v>【51.51】</v>
      </c>
      <c r="DS6" s="22">
        <f>IF(DS7="",NA(),DS7)</f>
        <v>9.02</v>
      </c>
      <c r="DT6" s="22">
        <f t="shared" ref="DT6:EB6" si="13">IF(DT7="",NA(),DT7)</f>
        <v>9.02</v>
      </c>
      <c r="DU6" s="22">
        <f t="shared" si="13"/>
        <v>15.1</v>
      </c>
      <c r="DV6" s="22">
        <f t="shared" si="13"/>
        <v>15.5</v>
      </c>
      <c r="DW6" s="22">
        <f t="shared" si="13"/>
        <v>15.93</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2">
        <f t="shared" ref="EE6:EM6" si="14">IF(EE7="",NA(),EE7)</f>
        <v>0.86</v>
      </c>
      <c r="EF6" s="22">
        <f t="shared" si="14"/>
        <v>1.55</v>
      </c>
      <c r="EG6" s="22">
        <f t="shared" si="14"/>
        <v>0.2</v>
      </c>
      <c r="EH6" s="22">
        <f t="shared" si="14"/>
        <v>0.52</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444626</v>
      </c>
      <c r="D7" s="24">
        <v>46</v>
      </c>
      <c r="E7" s="24">
        <v>1</v>
      </c>
      <c r="F7" s="24">
        <v>0</v>
      </c>
      <c r="G7" s="24">
        <v>1</v>
      </c>
      <c r="H7" s="24" t="s">
        <v>92</v>
      </c>
      <c r="I7" s="24" t="s">
        <v>93</v>
      </c>
      <c r="J7" s="24" t="s">
        <v>94</v>
      </c>
      <c r="K7" s="24" t="s">
        <v>95</v>
      </c>
      <c r="L7" s="24" t="s">
        <v>96</v>
      </c>
      <c r="M7" s="24" t="s">
        <v>97</v>
      </c>
      <c r="N7" s="25" t="s">
        <v>98</v>
      </c>
      <c r="O7" s="25">
        <v>84.17</v>
      </c>
      <c r="P7" s="25">
        <v>56.02</v>
      </c>
      <c r="Q7" s="25">
        <v>3080</v>
      </c>
      <c r="R7" s="25">
        <v>14384</v>
      </c>
      <c r="S7" s="25">
        <v>286.60000000000002</v>
      </c>
      <c r="T7" s="25">
        <v>50.19</v>
      </c>
      <c r="U7" s="25">
        <v>7979</v>
      </c>
      <c r="V7" s="25">
        <v>11.48</v>
      </c>
      <c r="W7" s="25">
        <v>695.03</v>
      </c>
      <c r="X7" s="25">
        <v>121.87</v>
      </c>
      <c r="Y7" s="25">
        <v>125.99</v>
      </c>
      <c r="Z7" s="25">
        <v>140.85</v>
      </c>
      <c r="AA7" s="25">
        <v>150.38</v>
      </c>
      <c r="AB7" s="25">
        <v>133.86000000000001</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514.47</v>
      </c>
      <c r="AU7" s="25">
        <v>499</v>
      </c>
      <c r="AV7" s="25">
        <v>395.39</v>
      </c>
      <c r="AW7" s="25">
        <v>484.26</v>
      </c>
      <c r="AX7" s="25">
        <v>508.6</v>
      </c>
      <c r="AY7" s="25">
        <v>300.14</v>
      </c>
      <c r="AZ7" s="25">
        <v>301.04000000000002</v>
      </c>
      <c r="BA7" s="25">
        <v>305.08</v>
      </c>
      <c r="BB7" s="25">
        <v>305.33999999999997</v>
      </c>
      <c r="BC7" s="25">
        <v>310.01</v>
      </c>
      <c r="BD7" s="25">
        <v>252.29</v>
      </c>
      <c r="BE7" s="25">
        <v>266.88</v>
      </c>
      <c r="BF7" s="25">
        <v>241.78</v>
      </c>
      <c r="BG7" s="25">
        <v>213.71</v>
      </c>
      <c r="BH7" s="25">
        <v>187.48</v>
      </c>
      <c r="BI7" s="25">
        <v>156.28</v>
      </c>
      <c r="BJ7" s="25">
        <v>566.65</v>
      </c>
      <c r="BK7" s="25">
        <v>551.62</v>
      </c>
      <c r="BL7" s="25">
        <v>585.59</v>
      </c>
      <c r="BM7" s="25">
        <v>561.34</v>
      </c>
      <c r="BN7" s="25">
        <v>538.33000000000004</v>
      </c>
      <c r="BO7" s="25">
        <v>268.07</v>
      </c>
      <c r="BP7" s="25">
        <v>126.63</v>
      </c>
      <c r="BQ7" s="25">
        <v>131.96</v>
      </c>
      <c r="BR7" s="25">
        <v>152.11000000000001</v>
      </c>
      <c r="BS7" s="25">
        <v>165.13</v>
      </c>
      <c r="BT7" s="25">
        <v>144.07</v>
      </c>
      <c r="BU7" s="25">
        <v>84.77</v>
      </c>
      <c r="BV7" s="25">
        <v>87.11</v>
      </c>
      <c r="BW7" s="25">
        <v>82.78</v>
      </c>
      <c r="BX7" s="25">
        <v>84.82</v>
      </c>
      <c r="BY7" s="25">
        <v>82.29</v>
      </c>
      <c r="BZ7" s="25">
        <v>97.47</v>
      </c>
      <c r="CA7" s="25">
        <v>125.34</v>
      </c>
      <c r="CB7" s="25">
        <v>119.99</v>
      </c>
      <c r="CC7" s="25">
        <v>104.85</v>
      </c>
      <c r="CD7" s="25">
        <v>97.06</v>
      </c>
      <c r="CE7" s="25">
        <v>111.52</v>
      </c>
      <c r="CF7" s="25">
        <v>227.27</v>
      </c>
      <c r="CG7" s="25">
        <v>223.98</v>
      </c>
      <c r="CH7" s="25">
        <v>225.09</v>
      </c>
      <c r="CI7" s="25">
        <v>224.82</v>
      </c>
      <c r="CJ7" s="25">
        <v>230.85</v>
      </c>
      <c r="CK7" s="25">
        <v>174.75</v>
      </c>
      <c r="CL7" s="25">
        <v>55.96</v>
      </c>
      <c r="CM7" s="25">
        <v>56.61</v>
      </c>
      <c r="CN7" s="25">
        <v>57.98</v>
      </c>
      <c r="CO7" s="25">
        <v>59.08</v>
      </c>
      <c r="CP7" s="25">
        <v>61.23</v>
      </c>
      <c r="CQ7" s="25">
        <v>50.29</v>
      </c>
      <c r="CR7" s="25">
        <v>49.64</v>
      </c>
      <c r="CS7" s="25">
        <v>49.38</v>
      </c>
      <c r="CT7" s="25">
        <v>50.09</v>
      </c>
      <c r="CU7" s="25">
        <v>50.1</v>
      </c>
      <c r="CV7" s="25">
        <v>59.97</v>
      </c>
      <c r="CW7" s="25">
        <v>83.41</v>
      </c>
      <c r="CX7" s="25">
        <v>82.11</v>
      </c>
      <c r="CY7" s="25">
        <v>80.27</v>
      </c>
      <c r="CZ7" s="25">
        <v>77.959999999999994</v>
      </c>
      <c r="DA7" s="25">
        <v>76.64</v>
      </c>
      <c r="DB7" s="25">
        <v>77.73</v>
      </c>
      <c r="DC7" s="25">
        <v>78.09</v>
      </c>
      <c r="DD7" s="25">
        <v>78.010000000000005</v>
      </c>
      <c r="DE7" s="25">
        <v>77.599999999999994</v>
      </c>
      <c r="DF7" s="25">
        <v>77.3</v>
      </c>
      <c r="DG7" s="25">
        <v>89.76</v>
      </c>
      <c r="DH7" s="25">
        <v>49.04</v>
      </c>
      <c r="DI7" s="25">
        <v>50.51</v>
      </c>
      <c r="DJ7" s="25">
        <v>51.58</v>
      </c>
      <c r="DK7" s="25">
        <v>53.44</v>
      </c>
      <c r="DL7" s="25">
        <v>54.86</v>
      </c>
      <c r="DM7" s="25">
        <v>45.85</v>
      </c>
      <c r="DN7" s="25">
        <v>47.31</v>
      </c>
      <c r="DO7" s="25">
        <v>47.5</v>
      </c>
      <c r="DP7" s="25">
        <v>48.41</v>
      </c>
      <c r="DQ7" s="25">
        <v>50.02</v>
      </c>
      <c r="DR7" s="25">
        <v>51.51</v>
      </c>
      <c r="DS7" s="25">
        <v>9.02</v>
      </c>
      <c r="DT7" s="25">
        <v>9.02</v>
      </c>
      <c r="DU7" s="25">
        <v>15.1</v>
      </c>
      <c r="DV7" s="25">
        <v>15.5</v>
      </c>
      <c r="DW7" s="25">
        <v>15.93</v>
      </c>
      <c r="DX7" s="25">
        <v>14.13</v>
      </c>
      <c r="DY7" s="25">
        <v>16.77</v>
      </c>
      <c r="DZ7" s="25">
        <v>17.399999999999999</v>
      </c>
      <c r="EA7" s="25">
        <v>18.64</v>
      </c>
      <c r="EB7" s="25">
        <v>19.510000000000002</v>
      </c>
      <c r="EC7" s="25">
        <v>23.75</v>
      </c>
      <c r="ED7" s="25">
        <v>0</v>
      </c>
      <c r="EE7" s="25">
        <v>0.86</v>
      </c>
      <c r="EF7" s="25">
        <v>1.55</v>
      </c>
      <c r="EG7" s="25">
        <v>0.2</v>
      </c>
      <c r="EH7" s="25">
        <v>0.52</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2024-01-25T00:13:36Z</cp:lastPrinted>
  <dcterms:created xsi:type="dcterms:W3CDTF">2023-12-05T01:02:20Z</dcterms:created>
  <dcterms:modified xsi:type="dcterms:W3CDTF">2024-02-26T04:49:55Z</dcterms:modified>
  <cp:category/>
</cp:coreProperties>
</file>