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7 九重町\"/>
    </mc:Choice>
  </mc:AlternateContent>
  <workbookProtection workbookAlgorithmName="SHA-512" workbookHashValue="quWOZhTJtX4vjzWScp9iYlciz2VZkiYu8yvYozmpQtKVVOUzmtybkFkXBa9LkK6NgmDXOrYZCUUkkpxRXfAYhQ==" workbookSaltValue="L7u97yWZEBruFAdX3dBZb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<sst xmlns="http://schemas.openxmlformats.org/spreadsheetml/2006/main" count="233" uniqueCount="120">
  <si>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</si>
  <si>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</si>
  <si>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</si>
  <si>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</si>
  <si>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</si>
  <si>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</si>
  <si>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</si>
  <si>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</si>
  <si>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</si>
  <si>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</si>
  <si>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</si>
  <si>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</si>
  <si>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</si>
  <si>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</si>
  <si>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</si>
  <si>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</si>
  <si>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</si>
  <si>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</si>
  <si>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</si>
  <si>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</si>
  <si>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</si>
  <si>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</si>
  <si>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</si>
  <si>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</si>
  <si>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</si>
  <si>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</si>
  <si>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</si>
  <si>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</si>
  <si>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</si>
  <si>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</si>
  <si>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</si>
  <si>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</si>
  <si>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</si>
  <si>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</si>
  <si>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</si>
  <si>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</si>
  <si>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</si>
  <si>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</si>
  <si>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</si>
  <si>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</si>
  <si>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</si>
  <si>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</si>
  <si>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</si>
  <si>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</si>
  <si>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</si>
  <si>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</si>
  <si>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</si>
  <si>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</si>
  <si>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</si>
  <si>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</si>
  <si>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</si>
  <si>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</si>
  <si>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</si>
  <si>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</si>
  <si>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</si>
  <si>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</si>
  <si>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</si>
  <si>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</si>
  <si>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</si>
  <si>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</si>
  <si>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</si>
  <si>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</si>
  <si>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</si>
  <si>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</si>
  <si>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</si>
  <si>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</si>
  <si>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</si>
  <si>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</si>
  <si>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</si>
  <si>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</si>
  <si>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</si>
  <si>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</si>
  <si>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</si>
  <si>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</si>
  <si>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</si>
  <si>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</si>
  <si>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</si>
  <si>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</si>
  <si>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</si>
  <si>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</si>
  <si>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</si>
  <si>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</si>
  <si>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</si>
  <si>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</si>
  <si>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</si>
  <si>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</si>
  <si>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</si>
  <si>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</si>
  <si>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</si>
  <si>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</si>
  <si>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</si>
  <si>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</si>
  <si>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</si>
  <si>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</si>
  <si>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</si>
  <si>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</si>
  <si>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</si>
  <si>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九重町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</si>
  <si>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</si>
  <si>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</si>
  <si>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</si>
  <si>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</si>
  <si>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</si>
  <si>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</si>
  <si>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</si>
  <si>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</si>
  <si>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</si>
  <si>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</si>
  <si>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</si>
  <si>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</si>
  <si>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</si>
  <si>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</si>
  <si>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</si>
  <si>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</si>
  <si>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</si>
  <si>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</si>
  <si>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</si>
  <si>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既設管の修繕に追われている状況であり、管路の更新費用を捻出できていないのが実状である。材質不明管や敷設年度不明管が膨大な数あるため、不明管の調査から行うところから進めていかなければならない。
　令和6年4月1日より、地方公営企業会計への移行することとしており、固定資産台帳の整備を行っている。現状を把握し、今後は計画的な管路更新を目指します。</t>
    <rPh sb="98" eb="100">
      <t>レイワ</t>
    </rPh>
    <rPh sb="101" eb="102">
      <t>ネン</t>
    </rPh>
    <rPh sb="103" eb="104">
      <t>ガツ</t>
    </rPh>
    <rPh sb="105" eb="106">
      <t>ニチ</t>
    </rPh>
    <rPh sb="109" eb="111">
      <t>チホウ</t>
    </rPh>
    <rPh sb="111" eb="113">
      <t>コウエイ</t>
    </rPh>
    <rPh sb="113" eb="115">
      <t>キギョウ</t>
    </rPh>
    <rPh sb="115" eb="117">
      <t>カイケイ</t>
    </rPh>
    <rPh sb="119" eb="121">
      <t>イコウ</t>
    </rPh>
    <rPh sb="131" eb="133">
      <t>コテイ</t>
    </rPh>
    <rPh sb="133" eb="135">
      <t>シサン</t>
    </rPh>
    <rPh sb="135" eb="137">
      <t>ダイチョウ</t>
    </rPh>
    <rPh sb="138" eb="140">
      <t>セイビ</t>
    </rPh>
    <rPh sb="141" eb="142">
      <t>オコナ</t>
    </rPh>
    <rPh sb="147" eb="149">
      <t>ゲンジョウ</t>
    </rPh>
    <rPh sb="150" eb="152">
      <t>ハアク</t>
    </rPh>
    <rPh sb="154" eb="156">
      <t>コンゴ</t>
    </rPh>
    <rPh sb="157" eb="160">
      <t>ケイカクテキ</t>
    </rPh>
    <rPh sb="161" eb="163">
      <t>カンロ</t>
    </rPh>
    <rPh sb="163" eb="165">
      <t>コウシン</t>
    </rPh>
    <rPh sb="166" eb="168">
      <t>メザ</t>
    </rPh>
    <phoneticPr fontId="4"/>
  </si>
  <si>
    <t>　課題は、漏水による有収率の低下である。町統合簡易水道については、水質は良好であるため塩素滅菌のみの処理の水系が半数となっている。水処理自体はローコストで行えるため、多少の漏水は影響が少なかった。しかし、漏水に伴い配水量が増加するため施設への負荷がかかっていることや、冬季などに漏水箇所が拡大し流入が追い付かない場合があり、影響が大きくなっている。今後は、地方公営企業会計移行に伴う、固定資産台帳の整備を行いながら、大分県が実施する衛星漏水調査を元に、町独自の漏水調査に力を入れていき、管路の更新計画につなげていきたい。</t>
    <rPh sb="102" eb="104">
      <t>ロウスイ</t>
    </rPh>
    <rPh sb="105" eb="106">
      <t>トモナ</t>
    </rPh>
    <rPh sb="107" eb="109">
      <t>ハイスイ</t>
    </rPh>
    <rPh sb="109" eb="110">
      <t>リョウ</t>
    </rPh>
    <rPh sb="111" eb="113">
      <t>ゾウカ</t>
    </rPh>
    <rPh sb="134" eb="136">
      <t>トウキ</t>
    </rPh>
    <rPh sb="139" eb="141">
      <t>ロウスイ</t>
    </rPh>
    <rPh sb="141" eb="143">
      <t>カショ</t>
    </rPh>
    <rPh sb="144" eb="146">
      <t>カクダイ</t>
    </rPh>
    <rPh sb="147" eb="149">
      <t>リュウニュウ</t>
    </rPh>
    <rPh sb="150" eb="151">
      <t>オ</t>
    </rPh>
    <rPh sb="152" eb="153">
      <t>ツ</t>
    </rPh>
    <rPh sb="156" eb="158">
      <t>バアイ</t>
    </rPh>
    <rPh sb="165" eb="166">
      <t>オオ</t>
    </rPh>
    <rPh sb="178" eb="180">
      <t>チホウ</t>
    </rPh>
    <rPh sb="180" eb="182">
      <t>コウエイ</t>
    </rPh>
    <rPh sb="182" eb="184">
      <t>キギョウ</t>
    </rPh>
    <rPh sb="184" eb="186">
      <t>カイケイ</t>
    </rPh>
    <rPh sb="186" eb="188">
      <t>イコウ</t>
    </rPh>
    <rPh sb="189" eb="190">
      <t>トモナ</t>
    </rPh>
    <rPh sb="192" eb="194">
      <t>コテイ</t>
    </rPh>
    <rPh sb="194" eb="196">
      <t>シサン</t>
    </rPh>
    <rPh sb="196" eb="198">
      <t>ダイチョウ</t>
    </rPh>
    <rPh sb="199" eb="201">
      <t>セイビ</t>
    </rPh>
    <rPh sb="202" eb="203">
      <t>オコナ</t>
    </rPh>
    <rPh sb="208" eb="211">
      <t>オオイタケン</t>
    </rPh>
    <rPh sb="212" eb="214">
      <t>ジッシ</t>
    </rPh>
    <rPh sb="230" eb="232">
      <t>ロウスイ</t>
    </rPh>
    <phoneticPr fontId="4"/>
  </si>
  <si>
    <t>①収益的収支比率は、消費税算定に誤りがあることが判明し、還付金が発生したことから、100を超える値となっている。
　令和元年度から平成28年度の地震災害復旧による借入金の償還が始まり償還額が増加したため比率が低下し、今後も事業債の発行が予想されるため、低下することが予想される。
④企業債残高対給水収益比率は、類似団体と比較して低位であり、令和4年度は大型事業が無かったことから例年並みの比率となっている。今後も、施設・管路の更新等を計画的に行い急激な上昇を抑制する。
⑤料金回収率については、料金収入の増加により供給単価が増加したため、前年度より上昇した。
⑥給水原価については償還額が増加したことから令和1年度から上昇している。地方債償還金の推移が数値に影響することから、計画的な施設・管路の更新などを行う。
⑦100％を超える利用率であるが、施設の稼働（配水量）が収益につながっていないのが課題である。
⑧大幅な漏水があるため、有収率が低い。漏水量の増加は、施設への負荷や浄水を精製する単価への影響があるため、重要な改善項目と考える。</t>
    <rPh sb="1" eb="3">
      <t>シュウエキ</t>
    </rPh>
    <rPh sb="3" eb="4">
      <t>テキ</t>
    </rPh>
    <rPh sb="4" eb="6">
      <t>シュウシ</t>
    </rPh>
    <rPh sb="6" eb="8">
      <t>ヒリツ</t>
    </rPh>
    <rPh sb="10" eb="13">
      <t>ショウヒゼイ</t>
    </rPh>
    <rPh sb="13" eb="15">
      <t>サンテイ</t>
    </rPh>
    <rPh sb="16" eb="17">
      <t>アヤマ</t>
    </rPh>
    <rPh sb="24" eb="26">
      <t>ハンメイ</t>
    </rPh>
    <rPh sb="30" eb="31">
      <t>キン</t>
    </rPh>
    <rPh sb="32" eb="34">
      <t>ハッセイ</t>
    </rPh>
    <rPh sb="45" eb="46">
      <t>コ</t>
    </rPh>
    <rPh sb="48" eb="49">
      <t>アタイ</t>
    </rPh>
    <rPh sb="58" eb="60">
      <t>レイワ</t>
    </rPh>
    <rPh sb="60" eb="61">
      <t>ガン</t>
    </rPh>
    <rPh sb="126" eb="128">
      <t>テイカ</t>
    </rPh>
    <rPh sb="176" eb="178">
      <t>オオガタ</t>
    </rPh>
    <rPh sb="178" eb="180">
      <t>ジギョウ</t>
    </rPh>
    <rPh sb="181" eb="182">
      <t>ナ</t>
    </rPh>
    <rPh sb="189" eb="191">
      <t>レイネン</t>
    </rPh>
    <rPh sb="191" eb="192">
      <t>ナ</t>
    </rPh>
    <rPh sb="203" eb="205">
      <t>コンゴ</t>
    </rPh>
    <rPh sb="207" eb="209">
      <t>シセツ</t>
    </rPh>
    <rPh sb="210" eb="212">
      <t>カンロ</t>
    </rPh>
    <rPh sb="213" eb="215">
      <t>コウシン</t>
    </rPh>
    <rPh sb="215" eb="216">
      <t>ナド</t>
    </rPh>
    <rPh sb="217" eb="219">
      <t>ケイカク</t>
    </rPh>
    <rPh sb="219" eb="220">
      <t>テキ</t>
    </rPh>
    <rPh sb="221" eb="222">
      <t>オコナ</t>
    </rPh>
    <rPh sb="223" eb="225">
      <t>キュウゲキ</t>
    </rPh>
    <rPh sb="226" eb="228">
      <t>ジョウショウ</t>
    </rPh>
    <rPh sb="229" eb="231">
      <t>ヨクセイ</t>
    </rPh>
    <rPh sb="247" eb="249">
      <t>リョウキン</t>
    </rPh>
    <rPh sb="249" eb="251">
      <t>シュウニュウ</t>
    </rPh>
    <rPh sb="252" eb="254">
      <t>ゾウカ</t>
    </rPh>
    <rPh sb="257" eb="259">
      <t>キョウキュウ</t>
    </rPh>
    <rPh sb="259" eb="261">
      <t>タンカ</t>
    </rPh>
    <rPh sb="262" eb="264">
      <t>ゾウカ</t>
    </rPh>
    <rPh sb="316" eb="318">
      <t>チホウ</t>
    </rPh>
    <rPh sb="318" eb="319">
      <t>サイ</t>
    </rPh>
    <rPh sb="319" eb="321">
      <t>ショウカン</t>
    </rPh>
    <rPh sb="321" eb="322">
      <t>キン</t>
    </rPh>
    <rPh sb="323" eb="325">
      <t>スイイ</t>
    </rPh>
    <rPh sb="326" eb="328">
      <t>スウチ</t>
    </rPh>
    <rPh sb="329" eb="331">
      <t>エイキョウ</t>
    </rPh>
    <rPh sb="338" eb="341">
      <t>ケイカクテキ</t>
    </rPh>
    <rPh sb="342" eb="344">
      <t>シセツ</t>
    </rPh>
    <rPh sb="345" eb="347">
      <t>カンロ</t>
    </rPh>
    <rPh sb="348" eb="350">
      <t>コウシン</t>
    </rPh>
    <rPh sb="353" eb="354">
      <t>オコナ</t>
    </rPh>
    <rPh sb="380" eb="382">
      <t>ハイスイ</t>
    </rPh>
    <rPh sb="382" eb="383">
      <t>リョウ</t>
    </rPh>
    <rPh sb="428" eb="43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</si>
</sst>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0.08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B0E-4B0B-9E76-4DCC0EC6419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3B0E-4B0B-9E76-4DCC0EC6419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128.94999999999999</c:v>
                </c:pt>
                <c:pt idx="1">
                  <c:v>129.16</c:v>
                </c:pt>
                <c:pt idx="2">
                  <c:v>128.94999999999999</c:v>
                </c:pt>
                <c:pt idx="3">
                  <c:v>125.83</c:v>
                </c:pt>
                <c:pt idx="4">
                  <c:v>165.36</c:v>
                </c:pt>
              </c:numCache>
            </c:numRef>
          </c:val>
          <c:extLst>
            <c:ext xmlns:c16="http://schemas.microsoft.com/office/drawing/2014/chart" uri="{C3380CC4-5D6E-409C-BE32-E72D297353CC}">
              <c16:uniqueId val="{00000000-8909-4AA7-BE40-BAB179571B6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8909-4AA7-BE40-BAB179571B6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42.67</c:v>
                </c:pt>
                <c:pt idx="1">
                  <c:v>40.94</c:v>
                </c:pt>
                <c:pt idx="2">
                  <c:v>42.34</c:v>
                </c:pt>
                <c:pt idx="3">
                  <c:v>41.85</c:v>
                </c:pt>
                <c:pt idx="4">
                  <c:v>31.61</c:v>
                </c:pt>
              </c:numCache>
            </c:numRef>
          </c:val>
          <c:extLst>
            <c:ext xmlns:c16="http://schemas.microsoft.com/office/drawing/2014/chart" uri="{C3380CC4-5D6E-409C-BE32-E72D297353CC}">
              <c16:uniqueId val="{00000000-8288-45DB-A346-724A39FA77E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8288-45DB-A346-724A39FA77E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118.7</c:v>
                </c:pt>
                <c:pt idx="1">
                  <c:v>84.66</c:v>
                </c:pt>
                <c:pt idx="2">
                  <c:v>87.87</c:v>
                </c:pt>
                <c:pt idx="3">
                  <c:v>91.18</c:v>
                </c:pt>
                <c:pt idx="4">
                  <c:v>105.86</c:v>
                </c:pt>
              </c:numCache>
            </c:numRef>
          </c:val>
          <c:extLst>
            <c:ext xmlns:c16="http://schemas.microsoft.com/office/drawing/2014/chart" uri="{C3380CC4-5D6E-409C-BE32-E72D297353CC}">
              <c16:uniqueId val="{00000000-BC9A-4302-BB85-6233267D6AD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BC9A-4302-BB85-6233267D6AD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52-4F6F-82EE-E0812D7F10B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52-4F6F-82EE-E0812D7F10B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22-4C47-A34E-54558289ECC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22-4C47-A34E-54558289ECC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DC-44FC-842B-6C84A8FE8AB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DC-44FC-842B-6C84A8FE8AB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9E-4EA9-B746-F04B79B7369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9E-4EA9-B746-F04B79B7369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600.67999999999995</c:v>
                </c:pt>
                <c:pt idx="1">
                  <c:v>562.41</c:v>
                </c:pt>
                <c:pt idx="2">
                  <c:v>498.98</c:v>
                </c:pt>
                <c:pt idx="3">
                  <c:v>590.23</c:v>
                </c:pt>
                <c:pt idx="4">
                  <c:v>518.79</c:v>
                </c:pt>
              </c:numCache>
            </c:numRef>
          </c:val>
          <c:extLst>
            <c:ext xmlns:c16="http://schemas.microsoft.com/office/drawing/2014/chart" uri="{C3380CC4-5D6E-409C-BE32-E72D297353CC}">
              <c16:uniqueId val="{00000000-6BF7-46CB-9DA8-A005D2CA001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6BF7-46CB-9DA8-A005D2CA001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108.97</c:v>
                </c:pt>
                <c:pt idx="1">
                  <c:v>80.209999999999994</c:v>
                </c:pt>
                <c:pt idx="2">
                  <c:v>83.97</c:v>
                </c:pt>
                <c:pt idx="3">
                  <c:v>87.34</c:v>
                </c:pt>
                <c:pt idx="4">
                  <c:v>90.83</c:v>
                </c:pt>
              </c:numCache>
            </c:numRef>
          </c:val>
          <c:extLst>
            <c:ext xmlns:c16="http://schemas.microsoft.com/office/drawing/2014/chart" uri="{C3380CC4-5D6E-409C-BE32-E72D297353CC}">
              <c16:uniqueId val="{00000000-34EE-45E5-87A7-831604253D5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34EE-45E5-87A7-831604253D5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199.5</c:v>
                </c:pt>
                <c:pt idx="1">
                  <c:v>274.2</c:v>
                </c:pt>
                <c:pt idx="2">
                  <c:v>259.60000000000002</c:v>
                </c:pt>
                <c:pt idx="3">
                  <c:v>252.37</c:v>
                </c:pt>
                <c:pt idx="4">
                  <c:v>252.3</c:v>
                </c:pt>
              </c:numCache>
            </c:numRef>
          </c:val>
          <c:extLst>
            <c:ext xmlns:c16="http://schemas.microsoft.com/office/drawing/2014/chart" uri="{C3380CC4-5D6E-409C-BE32-E72D297353CC}">
              <c16:uniqueId val="{00000000-354F-4FCE-BD35-E8D40033D61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354F-4FCE-BD35-E8D40033D61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大分県　九重町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8729</v>
      </c>
      <c r="AM8" s="37"/>
      <c r="AN8" s="37"/>
      <c r="AO8" s="37"/>
      <c r="AP8" s="37"/>
      <c r="AQ8" s="37"/>
      <c r="AR8" s="37"/>
      <c r="AS8" s="37"/>
      <c r="AT8" s="38">
        <f>データ!$S$6</f>
        <v>271.37</v>
      </c>
      <c r="AU8" s="38"/>
      <c r="AV8" s="38"/>
      <c r="AW8" s="38"/>
      <c r="AX8" s="38"/>
      <c r="AY8" s="38"/>
      <c r="AZ8" s="38"/>
      <c r="BA8" s="38"/>
      <c r="BB8" s="38">
        <f>データ!$T$6</f>
        <v>32.17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43.08</v>
      </c>
      <c r="Q10" s="38"/>
      <c r="R10" s="38"/>
      <c r="S10" s="38"/>
      <c r="T10" s="38"/>
      <c r="U10" s="38"/>
      <c r="V10" s="38"/>
      <c r="W10" s="37">
        <f>データ!$Q$6</f>
        <v>3780</v>
      </c>
      <c r="X10" s="37"/>
      <c r="Y10" s="37"/>
      <c r="Z10" s="37"/>
      <c r="AA10" s="37"/>
      <c r="AB10" s="37"/>
      <c r="AC10" s="37"/>
      <c r="AD10" s="2"/>
      <c r="AE10" s="2"/>
      <c r="AF10" s="2"/>
      <c r="AG10" s="2"/>
      <c r="AH10" s="2"/>
      <c r="AI10" s="2"/>
      <c r="AJ10" s="2"/>
      <c r="AK10" s="2"/>
      <c r="AL10" s="37">
        <f>データ!$U$6</f>
        <v>3714</v>
      </c>
      <c r="AM10" s="37"/>
      <c r="AN10" s="37"/>
      <c r="AO10" s="37"/>
      <c r="AP10" s="37"/>
      <c r="AQ10" s="37"/>
      <c r="AR10" s="37"/>
      <c r="AS10" s="37"/>
      <c r="AT10" s="38">
        <f>データ!$V$6</f>
        <v>8.1999999999999993</v>
      </c>
      <c r="AU10" s="38"/>
      <c r="AV10" s="38"/>
      <c r="AW10" s="38"/>
      <c r="AX10" s="38"/>
      <c r="AY10" s="38"/>
      <c r="AZ10" s="38"/>
      <c r="BA10" s="38"/>
      <c r="BB10" s="38">
        <f>データ!$W$6</f>
        <v>452.93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119</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118</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43</v>
      </c>
      <c r="N85" s="13" t="s">
        <v>43</v>
      </c>
      <c r="O85" s="13" t="str">
        <f>データ!EN6</f>
        <v>【0.52】</v>
      </c>
    </row>
  </sheetData>
  <sheetProtection algorithmName="SHA-512" hashValue="lsV3Q/jjAVJcPSwnoN6jrUmjw/H2P0+SViFPZemhL+3Tuly8bl/DGS4wIsUSRibRfik2y3YBcZfUkJQB94G4bg==" saltValue="0FbxkjYZtsnBIPG1T9gI9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444618</v>
      </c>
      <c r="D6" s="20">
        <f t="shared" si="3"/>
        <v>47</v>
      </c>
      <c r="E6" s="20">
        <f t="shared" si="3"/>
        <v>1</v>
      </c>
      <c r="F6" s="20">
        <f t="shared" si="3"/>
        <v>0</v>
      </c>
      <c r="G6" s="20">
        <f t="shared" si="3"/>
        <v>0</v>
      </c>
      <c r="H6" s="20" t="str">
        <f t="shared" si="3"/>
        <v>大分県　九重町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43.08</v>
      </c>
      <c r="Q6" s="21">
        <f t="shared" si="3"/>
        <v>3780</v>
      </c>
      <c r="R6" s="21">
        <f t="shared" si="3"/>
        <v>8729</v>
      </c>
      <c r="S6" s="21">
        <f t="shared" si="3"/>
        <v>271.37</v>
      </c>
      <c r="T6" s="21">
        <f t="shared" si="3"/>
        <v>32.17</v>
      </c>
      <c r="U6" s="21">
        <f t="shared" si="3"/>
        <v>3714</v>
      </c>
      <c r="V6" s="21">
        <f t="shared" si="3"/>
        <v>8.1999999999999993</v>
      </c>
      <c r="W6" s="21">
        <f t="shared" si="3"/>
        <v>452.93</v>
      </c>
      <c r="X6" s="22">
        <f>IF(X7="",NA(),X7)</f>
        <v>118.7</v>
      </c>
      <c r="Y6" s="22">
        <f t="shared" ref="Y6:AG6" si="4">IF(Y7="",NA(),Y7)</f>
        <v>84.66</v>
      </c>
      <c r="Z6" s="22">
        <f t="shared" si="4"/>
        <v>87.87</v>
      </c>
      <c r="AA6" s="22">
        <f t="shared" si="4"/>
        <v>91.18</v>
      </c>
      <c r="AB6" s="22">
        <f t="shared" si="4"/>
        <v>105.86</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600.67999999999995</v>
      </c>
      <c r="BF6" s="22">
        <f t="shared" ref="BF6:BN6" si="7">IF(BF7="",NA(),BF7)</f>
        <v>562.41</v>
      </c>
      <c r="BG6" s="22">
        <f t="shared" si="7"/>
        <v>498.98</v>
      </c>
      <c r="BH6" s="22">
        <f t="shared" si="7"/>
        <v>590.23</v>
      </c>
      <c r="BI6" s="22">
        <f t="shared" si="7"/>
        <v>518.79</v>
      </c>
      <c r="BJ6" s="22">
        <f t="shared" si="7"/>
        <v>1007.7</v>
      </c>
      <c r="BK6" s="22">
        <f t="shared" si="7"/>
        <v>1018.52</v>
      </c>
      <c r="BL6" s="22">
        <f t="shared" si="7"/>
        <v>949.61</v>
      </c>
      <c r="BM6" s="22">
        <f t="shared" si="7"/>
        <v>918.84</v>
      </c>
      <c r="BN6" s="22">
        <f t="shared" si="7"/>
        <v>955.49</v>
      </c>
      <c r="BO6" s="21" t="str">
        <f>IF(BO7="","",IF(BO7="-","【-】","【"&amp;SUBSTITUTE(TEXT(BO7,"#,##0.00"),"-","△")&amp;"】"))</f>
        <v>【982.48】</v>
      </c>
      <c r="BP6" s="22">
        <f>IF(BP7="",NA(),BP7)</f>
        <v>108.97</v>
      </c>
      <c r="BQ6" s="22">
        <f t="shared" ref="BQ6:BY6" si="8">IF(BQ7="",NA(),BQ7)</f>
        <v>80.209999999999994</v>
      </c>
      <c r="BR6" s="22">
        <f t="shared" si="8"/>
        <v>83.97</v>
      </c>
      <c r="BS6" s="22">
        <f t="shared" si="8"/>
        <v>87.34</v>
      </c>
      <c r="BT6" s="22">
        <f t="shared" si="8"/>
        <v>90.83</v>
      </c>
      <c r="BU6" s="22">
        <f t="shared" si="8"/>
        <v>59.22</v>
      </c>
      <c r="BV6" s="22">
        <f t="shared" si="8"/>
        <v>58.79</v>
      </c>
      <c r="BW6" s="22">
        <f t="shared" si="8"/>
        <v>58.41</v>
      </c>
      <c r="BX6" s="22">
        <f t="shared" si="8"/>
        <v>58.27</v>
      </c>
      <c r="BY6" s="22">
        <f t="shared" si="8"/>
        <v>55.15</v>
      </c>
      <c r="BZ6" s="21" t="str">
        <f>IF(BZ7="","",IF(BZ7="-","【-】","【"&amp;SUBSTITUTE(TEXT(BZ7,"#,##0.00"),"-","△")&amp;"】"))</f>
        <v>【50.61】</v>
      </c>
      <c r="CA6" s="22">
        <f>IF(CA7="",NA(),CA7)</f>
        <v>199.5</v>
      </c>
      <c r="CB6" s="22">
        <f t="shared" ref="CB6:CJ6" si="9">IF(CB7="",NA(),CB7)</f>
        <v>274.2</v>
      </c>
      <c r="CC6" s="22">
        <f t="shared" si="9"/>
        <v>259.60000000000002</v>
      </c>
      <c r="CD6" s="22">
        <f t="shared" si="9"/>
        <v>252.37</v>
      </c>
      <c r="CE6" s="22">
        <f t="shared" si="9"/>
        <v>252.3</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128.94999999999999</v>
      </c>
      <c r="CM6" s="22">
        <f t="shared" ref="CM6:CU6" si="10">IF(CM7="",NA(),CM7)</f>
        <v>129.16</v>
      </c>
      <c r="CN6" s="22">
        <f t="shared" si="10"/>
        <v>128.94999999999999</v>
      </c>
      <c r="CO6" s="22">
        <f t="shared" si="10"/>
        <v>125.83</v>
      </c>
      <c r="CP6" s="22">
        <f t="shared" si="10"/>
        <v>165.36</v>
      </c>
      <c r="CQ6" s="22">
        <f t="shared" si="10"/>
        <v>56.76</v>
      </c>
      <c r="CR6" s="22">
        <f t="shared" si="10"/>
        <v>56.04</v>
      </c>
      <c r="CS6" s="22">
        <f t="shared" si="10"/>
        <v>58.52</v>
      </c>
      <c r="CT6" s="22">
        <f t="shared" si="10"/>
        <v>58.88</v>
      </c>
      <c r="CU6" s="22">
        <f t="shared" si="10"/>
        <v>58.16</v>
      </c>
      <c r="CV6" s="21" t="str">
        <f>IF(CV7="","",IF(CV7="-","【-】","【"&amp;SUBSTITUTE(TEXT(CV7,"#,##0.00"),"-","△")&amp;"】"))</f>
        <v>【56.15】</v>
      </c>
      <c r="CW6" s="22">
        <f>IF(CW7="",NA(),CW7)</f>
        <v>42.67</v>
      </c>
      <c r="CX6" s="22">
        <f t="shared" ref="CX6:DF6" si="11">IF(CX7="",NA(),CX7)</f>
        <v>40.94</v>
      </c>
      <c r="CY6" s="22">
        <f t="shared" si="11"/>
        <v>42.34</v>
      </c>
      <c r="CZ6" s="22">
        <f t="shared" si="11"/>
        <v>41.85</v>
      </c>
      <c r="DA6" s="22">
        <f t="shared" si="11"/>
        <v>31.61</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0.08</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444618</v>
      </c>
      <c r="D7" s="24">
        <v>47</v>
      </c>
      <c r="E7" s="24">
        <v>1</v>
      </c>
      <c r="F7" s="24">
        <v>0</v>
      </c>
      <c r="G7" s="24">
        <v>0</v>
      </c>
      <c r="H7" s="24" t="s">
        <v>97</v>
      </c>
      <c r="I7" s="24" t="s">
        <v>98</v>
      </c>
      <c r="J7" s="24" t="s">
        <v>99</v>
      </c>
      <c r="K7" s="24" t="s">
        <v>100</v>
      </c>
      <c r="L7" s="24" t="s">
        <v>101</v>
      </c>
      <c r="M7" s="24" t="s">
        <v>102</v>
      </c>
      <c r="N7" s="25" t="s">
        <v>103</v>
      </c>
      <c r="O7" s="25" t="s">
        <v>104</v>
      </c>
      <c r="P7" s="25">
        <v>43.08</v>
      </c>
      <c r="Q7" s="25">
        <v>3780</v>
      </c>
      <c r="R7" s="25">
        <v>8729</v>
      </c>
      <c r="S7" s="25">
        <v>271.37</v>
      </c>
      <c r="T7" s="25">
        <v>32.17</v>
      </c>
      <c r="U7" s="25">
        <v>3714</v>
      </c>
      <c r="V7" s="25">
        <v>8.1999999999999993</v>
      </c>
      <c r="W7" s="25">
        <v>452.93</v>
      </c>
      <c r="X7" s="25">
        <v>118.7</v>
      </c>
      <c r="Y7" s="25">
        <v>84.66</v>
      </c>
      <c r="Z7" s="25">
        <v>87.87</v>
      </c>
      <c r="AA7" s="25">
        <v>91.18</v>
      </c>
      <c r="AB7" s="25">
        <v>105.86</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600.67999999999995</v>
      </c>
      <c r="BF7" s="25">
        <v>562.41</v>
      </c>
      <c r="BG7" s="25">
        <v>498.98</v>
      </c>
      <c r="BH7" s="25">
        <v>590.23</v>
      </c>
      <c r="BI7" s="25">
        <v>518.79</v>
      </c>
      <c r="BJ7" s="25">
        <v>1007.7</v>
      </c>
      <c r="BK7" s="25">
        <v>1018.52</v>
      </c>
      <c r="BL7" s="25">
        <v>949.61</v>
      </c>
      <c r="BM7" s="25">
        <v>918.84</v>
      </c>
      <c r="BN7" s="25">
        <v>955.49</v>
      </c>
      <c r="BO7" s="25">
        <v>982.48</v>
      </c>
      <c r="BP7" s="25">
        <v>108.97</v>
      </c>
      <c r="BQ7" s="25">
        <v>80.209999999999994</v>
      </c>
      <c r="BR7" s="25">
        <v>83.97</v>
      </c>
      <c r="BS7" s="25">
        <v>87.34</v>
      </c>
      <c r="BT7" s="25">
        <v>90.83</v>
      </c>
      <c r="BU7" s="25">
        <v>59.22</v>
      </c>
      <c r="BV7" s="25">
        <v>58.79</v>
      </c>
      <c r="BW7" s="25">
        <v>58.41</v>
      </c>
      <c r="BX7" s="25">
        <v>58.27</v>
      </c>
      <c r="BY7" s="25">
        <v>55.15</v>
      </c>
      <c r="BZ7" s="25">
        <v>50.61</v>
      </c>
      <c r="CA7" s="25">
        <v>199.5</v>
      </c>
      <c r="CB7" s="25">
        <v>274.2</v>
      </c>
      <c r="CC7" s="25">
        <v>259.60000000000002</v>
      </c>
      <c r="CD7" s="25">
        <v>252.37</v>
      </c>
      <c r="CE7" s="25">
        <v>252.3</v>
      </c>
      <c r="CF7" s="25">
        <v>292.89999999999998</v>
      </c>
      <c r="CG7" s="25">
        <v>298.25</v>
      </c>
      <c r="CH7" s="25">
        <v>303.27999999999997</v>
      </c>
      <c r="CI7" s="25">
        <v>303.81</v>
      </c>
      <c r="CJ7" s="25">
        <v>310.26</v>
      </c>
      <c r="CK7" s="25">
        <v>320.83</v>
      </c>
      <c r="CL7" s="25">
        <v>128.94999999999999</v>
      </c>
      <c r="CM7" s="25">
        <v>129.16</v>
      </c>
      <c r="CN7" s="25">
        <v>128.94999999999999</v>
      </c>
      <c r="CO7" s="25">
        <v>125.83</v>
      </c>
      <c r="CP7" s="25">
        <v>165.36</v>
      </c>
      <c r="CQ7" s="25">
        <v>56.76</v>
      </c>
      <c r="CR7" s="25">
        <v>56.04</v>
      </c>
      <c r="CS7" s="25">
        <v>58.52</v>
      </c>
      <c r="CT7" s="25">
        <v>58.88</v>
      </c>
      <c r="CU7" s="25">
        <v>58.16</v>
      </c>
      <c r="CV7" s="25">
        <v>56.15</v>
      </c>
      <c r="CW7" s="25">
        <v>42.67</v>
      </c>
      <c r="CX7" s="25">
        <v>40.94</v>
      </c>
      <c r="CY7" s="25">
        <v>42.34</v>
      </c>
      <c r="CZ7" s="25">
        <v>41.85</v>
      </c>
      <c r="DA7" s="25">
        <v>31.61</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0.08</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114</v>
      </c>
      <c r="E13" t="s">
        <v>115</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2024-01-22T02:32:31Z</cp:lastPrinted>
  <dcterms:created xsi:type="dcterms:W3CDTF">2023-12-05T01:07:43Z</dcterms:created>
  <dcterms:modified xsi:type="dcterms:W3CDTF">2024-02-22T01:39:54Z</dcterms:modified>
  <cp:category/>
</cp:coreProperties>
</file>