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802269\市町村振興課共有\財政班\財政担当R5年度\決算統計\02公営企業会計\12_経営比較分析表\03 公営企業に係る経営比較分析表（令和４年度決算）の分析等\06 ＨＰ掲載用\15 姫島村\"/>
    </mc:Choice>
  </mc:AlternateContent>
  <workbookProtection workbookAlgorithmName="SHA-512" workbookHashValue="Po+ndb4ieE+BGl1O2JRa339VIYDr7wwEtJMiiI0CcM9Xu6liDm3IVWohJoQLogl8IoK+mEpYQBZV8nnFsH8STw==" workbookSaltValue="mtekFVCPBToDU+b6A5Y/YA==" workbookSpinCount="100000" lockStructure="1"/>
  <bookViews>
    <workbookView xWindow="-120" yWindow="-120" windowWidth="29040" windowHeight="15840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IE76" i="4"/>
  <c r="GQ30" i="4"/>
  <c r="LT76" i="4"/>
  <c r="GQ51" i="4"/>
  <c r="LH30" i="4"/>
  <c r="BZ51" i="4"/>
  <c r="KP76" i="4"/>
  <c r="FE51" i="4"/>
  <c r="JV30" i="4"/>
  <c r="HA76" i="4"/>
  <c r="AN51" i="4"/>
  <c r="FE30" i="4"/>
  <c r="AG76" i="4"/>
  <c r="JV51" i="4"/>
  <c r="AN30" i="4"/>
  <c r="HP76" i="4"/>
  <c r="BG51" i="4"/>
  <c r="FX30" i="4"/>
  <c r="BG30" i="4"/>
  <c r="AV76" i="4"/>
  <c r="KO51" i="4"/>
  <c r="KO30" i="4"/>
  <c r="LE76" i="4"/>
  <c r="FX51" i="4"/>
  <c r="R76" i="4"/>
  <c r="JC51" i="4"/>
  <c r="KA76" i="4"/>
  <c r="EL51" i="4"/>
  <c r="JC30" i="4"/>
  <c r="U30" i="4"/>
  <c r="GL76" i="4"/>
  <c r="U51" i="4"/>
  <c r="EL30" i="4"/>
</calcChain>
</file>

<file path=xl/sharedStrings.xml><?xml version="1.0" encoding="utf-8"?>
<sst xmlns="http://schemas.openxmlformats.org/spreadsheetml/2006/main" count="278" uniqueCount="135">
  <si>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</si>
  <si>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</si>
  <si>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</si>
  <si>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</si>
  <si>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</si>
  <si>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</si>
  <si>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</si>
  <si>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</si>
  <si>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</si>
  <si>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</si>
  <si>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</si>
  <si>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</si>
  <si>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</si>
  <si>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</si>
  <si>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</si>
  <si>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</si>
  <si>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</si>
  <si>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</si>
  <si>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</si>
  <si>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</si>
  <si>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</si>
  <si>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</si>
  <si>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</si>
  <si>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</si>
  <si>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</si>
  <si>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</si>
  <si>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</si>
  <si>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</si>
  <si>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</si>
  <si>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</si>
  <si>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</si>
  <si>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</si>
  <si>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</si>
  <si>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</si>
  <si>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</si>
  <si>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</si>
  <si>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</si>
  <si>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</si>
  <si>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</si>
  <si>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</si>
  <si>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</si>
  <si>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</si>
  <si>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</si>
  <si>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</si>
  <si>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</si>
  <si>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</si>
  <si>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</si>
  <si>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</si>
  <si>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</si>
  <si>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</si>
  <si>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</si>
  <si>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</si>
  <si>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</si>
  <si>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</si>
  <si>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</si>
  <si>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</si>
  <si>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</si>
  <si>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</si>
  <si>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</si>
  <si>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</si>
  <si>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</si>
  <si>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</si>
  <si>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</si>
  <si>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</si>
  <si>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</si>
  <si>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</si>
  <si>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</si>
  <si>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</si>
  <si>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</si>
  <si>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</si>
  <si>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</si>
  <si>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</si>
  <si>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</si>
  <si>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</si>
  <si>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</si>
  <si>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</si>
  <si>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</si>
  <si>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</si>
  <si>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</si>
  <si>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</si>
  <si>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</si>
  <si>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</si>
  <si>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</si>
  <si>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</si>
  <si>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</si>
  <si>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</si>
  <si>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</si>
  <si>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</si>
  <si>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</si>
  <si>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</si>
  <si>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</si>
  <si>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</si>
  <si>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</si>
  <si>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</si>
  <si>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</si>
  <si>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</si>
  <si>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</si>
  <si>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</si>
  <si>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</si>
  <si>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</si>
  <si>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</si>
  <si>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</si>
  <si>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</si>
  <si>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</si>
  <si>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</si>
  <si>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</si>
  <si>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</si>
  <si>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当該値(N-3)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</si>
  <si>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</si>
  <si>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</si>
  <si>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</si>
  <si>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</si>
  <si>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</si>
  <si>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</si>
  <si>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大分県　姫島村</t>
  </si>
  <si>
    <t>伊美港駐車場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</si>
  <si>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</si>
  <si>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</si>
  <si>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</si>
  <si>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</si>
  <si>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</si>
  <si>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</si>
  <si>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</si>
  <si>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</si>
  <si>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</si>
  <si>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</si>
  <si>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</si>
  <si>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</si>
  <si>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</si>
  <si>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</si>
  <si>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</si>
  <si>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広場式の駐車場のため機械設備も少なく、大きな設備投資は発生しない見込である。今後も適切な維持管理と維持補修を図る。</t>
    <phoneticPr fontId="5"/>
  </si>
  <si>
    <t>　本駐車場は、姫島村へ繋がる唯一の生活航路である姫島村営フェリーの伊美待合所に隣接している。
　利用の状況としては、村民による定期駐車と村外者無料駐車があり、稼働率は毎年安定している。</t>
    <phoneticPr fontId="5"/>
  </si>
  <si>
    <t>　本駐車場は村営フェリー利用者の駐車場であり、村民のための定期駐車と村外者無料駐車のみであるため、収益の増加は望めないが、経営状況は安定しており決算も黒字となっている。
　また、老朽化については、白線やアスファルト等の補修など、今後も適正な維持管理を行い計画的な維持補修に努める。</t>
    <phoneticPr fontId="5"/>
  </si>
  <si>
    <t>本駐車場は、一般駐車と村民のための定期駐車として運営していたが、令和元年度に一般駐車を廃止し村外者無料駐車を新設した。
　収益等の状況については、定期駐車及び村外者無料駐車のみの運営であるため、年度ごとの収入額はほぼ一定である。
　令和元年度の一般駐車廃止に伴って人件費等を削減したため、決算で黒字となり、今後も黒字で推移することが見込まれる。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</si>
</sst>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120.1</c:v>
                </c:pt>
                <c:pt idx="2">
                  <c:v>133.30000000000001</c:v>
                </c:pt>
                <c:pt idx="3">
                  <c:v>143.69999999999999</c:v>
                </c:pt>
                <c:pt idx="4">
                  <c:v>166.5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C-4F0C-93BA-8E409F269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C-4F0C-93BA-8E409F269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7-4201-8175-B0C306419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7-4201-8175-B0C306419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41F-4D1B-B30E-63AB1A63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F-4D1B-B30E-63AB1A63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48D-4697-8A87-091CF1AB0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D-4697-8A87-091CF1AB0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0-479A-B92A-D9066F68C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0-479A-B92A-D9066F68C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D-46AE-9338-749E49640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D-46AE-9338-749E49640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102.8</c:v>
                </c:pt>
                <c:pt idx="1">
                  <c:v>101.4</c:v>
                </c:pt>
                <c:pt idx="2">
                  <c:v>94.8</c:v>
                </c:pt>
                <c:pt idx="3">
                  <c:v>94.3</c:v>
                </c:pt>
                <c:pt idx="4">
                  <c:v>93.8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9-44A8-97CA-1B4451DE7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9-44A8-97CA-1B4451DE7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16.8</c:v>
                </c:pt>
                <c:pt idx="2">
                  <c:v>25</c:v>
                </c:pt>
                <c:pt idx="3">
                  <c:v>30.4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9-43F4-8E31-211A430CB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9-43F4-8E31-211A430CB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-9</c:v>
                </c:pt>
                <c:pt idx="1">
                  <c:v>916</c:v>
                </c:pt>
                <c:pt idx="2">
                  <c:v>1507</c:v>
                </c:pt>
                <c:pt idx="3">
                  <c:v>2003</c:v>
                </c:pt>
                <c:pt idx="4">
                  <c:v>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0-4FB2-860D-F42376BDA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0-4FB2-860D-F42376BDA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大分県姫島村　伊美港駐車場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5794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43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211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5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100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120.1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133.30000000000001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143.69999999999999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166.5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0.1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102.8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101.4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94.8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94.3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93.8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465.2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1736.5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3200.8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274.39999999999998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972.8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9.6999999999999993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1.3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4.8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3.3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128.5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138.1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152.4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-0.1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16.8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25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30.4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40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-9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916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1507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2003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2828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33.700000000000003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28.9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-56.4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16.899999999999999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26.4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51.7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764.6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72.599999999999994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50.4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avjn/HM3RPvzeQEUpKz2sJLOY4TkYRsONscJP0tIA9/Wfrhjm0dQ4W+eAvdFZGNHKb0vvVo4/NRMA8mh0+/uw==" saltValue="ahkckOyiEDH7MdRHGDqZl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101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103</v>
      </c>
      <c r="AX5" s="47" t="s">
        <v>101</v>
      </c>
      <c r="AY5" s="47" t="s">
        <v>104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105</v>
      </c>
      <c r="BG5" s="47" t="s">
        <v>106</v>
      </c>
      <c r="BH5" s="47" t="s">
        <v>103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105</v>
      </c>
      <c r="BR5" s="47" t="s">
        <v>89</v>
      </c>
      <c r="BS5" s="47" t="s">
        <v>100</v>
      </c>
      <c r="BT5" s="47" t="s">
        <v>91</v>
      </c>
      <c r="BU5" s="47" t="s">
        <v>104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107</v>
      </c>
      <c r="CD5" s="47" t="s">
        <v>103</v>
      </c>
      <c r="CE5" s="47" t="s">
        <v>91</v>
      </c>
      <c r="CF5" s="47" t="s">
        <v>108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99</v>
      </c>
      <c r="CP5" s="47" t="s">
        <v>89</v>
      </c>
      <c r="CQ5" s="47" t="s">
        <v>100</v>
      </c>
      <c r="CR5" s="47" t="s">
        <v>109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100</v>
      </c>
      <c r="DC5" s="47" t="s">
        <v>101</v>
      </c>
      <c r="DD5" s="47" t="s">
        <v>104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107</v>
      </c>
      <c r="DM5" s="47" t="s">
        <v>90</v>
      </c>
      <c r="DN5" s="47" t="s">
        <v>101</v>
      </c>
      <c r="DO5" s="47" t="s">
        <v>108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110</v>
      </c>
      <c r="B6" s="48">
        <f>B8</f>
        <v>2022</v>
      </c>
      <c r="C6" s="48">
        <f t="shared" ref="C6:X6" si="1">C8</f>
        <v>443221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大分県姫島村</v>
      </c>
      <c r="I6" s="48" t="str">
        <f t="shared" si="1"/>
        <v>伊美港駐車場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43</v>
      </c>
      <c r="S6" s="50" t="str">
        <f t="shared" si="1"/>
        <v>公共施設</v>
      </c>
      <c r="T6" s="50" t="str">
        <f t="shared" si="1"/>
        <v>無</v>
      </c>
      <c r="U6" s="51">
        <f t="shared" si="1"/>
        <v>5794</v>
      </c>
      <c r="V6" s="51">
        <f t="shared" si="1"/>
        <v>211</v>
      </c>
      <c r="W6" s="51">
        <f t="shared" si="1"/>
        <v>5</v>
      </c>
      <c r="X6" s="50" t="str">
        <f t="shared" si="1"/>
        <v>無</v>
      </c>
      <c r="Y6" s="52">
        <f>IF(Y8="-",NA(),Y8)</f>
        <v>100</v>
      </c>
      <c r="Z6" s="52">
        <f t="shared" ref="Z6:AH6" si="2">IF(Z8="-",NA(),Z8)</f>
        <v>120.1</v>
      </c>
      <c r="AA6" s="52">
        <f t="shared" si="2"/>
        <v>133.30000000000001</v>
      </c>
      <c r="AB6" s="52">
        <f t="shared" si="2"/>
        <v>143.69999999999999</v>
      </c>
      <c r="AC6" s="52">
        <f t="shared" si="2"/>
        <v>166.5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0.1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-0.1</v>
      </c>
      <c r="BG6" s="52">
        <f t="shared" ref="BG6:BO6" si="5">IF(BG8="-",NA(),BG8)</f>
        <v>16.8</v>
      </c>
      <c r="BH6" s="52">
        <f t="shared" si="5"/>
        <v>25</v>
      </c>
      <c r="BI6" s="52">
        <f t="shared" si="5"/>
        <v>30.4</v>
      </c>
      <c r="BJ6" s="52">
        <f t="shared" si="5"/>
        <v>40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-9</v>
      </c>
      <c r="BR6" s="53">
        <f t="shared" ref="BR6:BZ6" si="6">IF(BR8="-",NA(),BR8)</f>
        <v>916</v>
      </c>
      <c r="BS6" s="53">
        <f t="shared" si="6"/>
        <v>1507</v>
      </c>
      <c r="BT6" s="53">
        <f t="shared" si="6"/>
        <v>2003</v>
      </c>
      <c r="BU6" s="53">
        <f t="shared" si="6"/>
        <v>2828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102.8</v>
      </c>
      <c r="DL6" s="52">
        <f t="shared" ref="DL6:DT6" si="9">IF(DL8="-",NA(),DL8)</f>
        <v>101.4</v>
      </c>
      <c r="DM6" s="52">
        <f t="shared" si="9"/>
        <v>94.8</v>
      </c>
      <c r="DN6" s="52">
        <f t="shared" si="9"/>
        <v>94.3</v>
      </c>
      <c r="DO6" s="52">
        <f t="shared" si="9"/>
        <v>93.8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112</v>
      </c>
      <c r="B7" s="48">
        <f t="shared" ref="B7:X7" si="10">B8</f>
        <v>2022</v>
      </c>
      <c r="C7" s="48">
        <f t="shared" si="10"/>
        <v>443221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大分県　姫島村</v>
      </c>
      <c r="I7" s="48" t="str">
        <f t="shared" si="10"/>
        <v>伊美港駐車場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43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5794</v>
      </c>
      <c r="V7" s="51">
        <f t="shared" si="10"/>
        <v>211</v>
      </c>
      <c r="W7" s="51">
        <f t="shared" si="10"/>
        <v>5</v>
      </c>
      <c r="X7" s="50" t="str">
        <f t="shared" si="10"/>
        <v>無</v>
      </c>
      <c r="Y7" s="52">
        <f>Y8</f>
        <v>100</v>
      </c>
      <c r="Z7" s="52">
        <f t="shared" ref="Z7:AH7" si="11">Z8</f>
        <v>120.1</v>
      </c>
      <c r="AA7" s="52">
        <f t="shared" si="11"/>
        <v>133.30000000000001</v>
      </c>
      <c r="AB7" s="52">
        <f t="shared" si="11"/>
        <v>143.69999999999999</v>
      </c>
      <c r="AC7" s="52">
        <f t="shared" si="11"/>
        <v>166.5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0.1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-0.1</v>
      </c>
      <c r="BG7" s="52">
        <f t="shared" ref="BG7:BO7" si="14">BG8</f>
        <v>16.8</v>
      </c>
      <c r="BH7" s="52">
        <f t="shared" si="14"/>
        <v>25</v>
      </c>
      <c r="BI7" s="52">
        <f t="shared" si="14"/>
        <v>30.4</v>
      </c>
      <c r="BJ7" s="52">
        <f t="shared" si="14"/>
        <v>40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-9</v>
      </c>
      <c r="BR7" s="53">
        <f t="shared" ref="BR7:BZ7" si="15">BR8</f>
        <v>916</v>
      </c>
      <c r="BS7" s="53">
        <f t="shared" si="15"/>
        <v>1507</v>
      </c>
      <c r="BT7" s="53">
        <f t="shared" si="15"/>
        <v>2003</v>
      </c>
      <c r="BU7" s="53">
        <f t="shared" si="15"/>
        <v>2828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0</v>
      </c>
      <c r="CN7" s="51">
        <f>CN8</f>
        <v>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102.8</v>
      </c>
      <c r="DL7" s="52">
        <f t="shared" ref="DL7:DT7" si="17">DL8</f>
        <v>101.4</v>
      </c>
      <c r="DM7" s="52">
        <f t="shared" si="17"/>
        <v>94.8</v>
      </c>
      <c r="DN7" s="52">
        <f t="shared" si="17"/>
        <v>94.3</v>
      </c>
      <c r="DO7" s="52">
        <f t="shared" si="17"/>
        <v>93.8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443221</v>
      </c>
      <c r="D8" s="55">
        <v>47</v>
      </c>
      <c r="E8" s="55">
        <v>14</v>
      </c>
      <c r="F8" s="55">
        <v>0</v>
      </c>
      <c r="G8" s="55">
        <v>1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43</v>
      </c>
      <c r="S8" s="57" t="s">
        <v>124</v>
      </c>
      <c r="T8" s="57" t="s">
        <v>125</v>
      </c>
      <c r="U8" s="58">
        <v>5794</v>
      </c>
      <c r="V8" s="58">
        <v>211</v>
      </c>
      <c r="W8" s="58">
        <v>5</v>
      </c>
      <c r="X8" s="57" t="s">
        <v>125</v>
      </c>
      <c r="Y8" s="59">
        <v>100</v>
      </c>
      <c r="Z8" s="59">
        <v>120.1</v>
      </c>
      <c r="AA8" s="59">
        <v>133.30000000000001</v>
      </c>
      <c r="AB8" s="59">
        <v>143.69999999999999</v>
      </c>
      <c r="AC8" s="59">
        <v>166.5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0.1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-0.1</v>
      </c>
      <c r="BG8" s="59">
        <v>16.8</v>
      </c>
      <c r="BH8" s="59">
        <v>25</v>
      </c>
      <c r="BI8" s="59">
        <v>30.4</v>
      </c>
      <c r="BJ8" s="59">
        <v>40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-9</v>
      </c>
      <c r="BR8" s="60">
        <v>916</v>
      </c>
      <c r="BS8" s="60">
        <v>1507</v>
      </c>
      <c r="BT8" s="61">
        <v>2003</v>
      </c>
      <c r="BU8" s="61">
        <v>2828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0</v>
      </c>
      <c r="CN8" s="58">
        <v>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102.8</v>
      </c>
      <c r="DL8" s="59">
        <v>101.4</v>
      </c>
      <c r="DM8" s="59">
        <v>94.8</v>
      </c>
      <c r="DN8" s="59">
        <v>94.3</v>
      </c>
      <c r="DO8" s="59">
        <v>93.8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2024-02-29T06:38:07Z</cp:lastPrinted>
  <dcterms:created xsi:type="dcterms:W3CDTF">2024-01-11T00:16:13Z</dcterms:created>
  <dcterms:modified xsi:type="dcterms:W3CDTF">2024-02-29T06:38:10Z</dcterms:modified>
  <cp:category/>
</cp:coreProperties>
</file>