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4 国東市\"/>
    </mc:Choice>
  </mc:AlternateContent>
  <workbookProtection workbookAlgorithmName="SHA-512" workbookHashValue="TKl/EVyYjLcDW3F29ruFRwoPjS0aU7JPIhsfZlCYua1kV+aPMKB6Y5XhyzMay5sD5m0WJmz8qI+2lucn2DXDWg==" workbookSaltValue="TFpHXY2Aomm1bZ4KDSJKUg==" workbookSpinCount="100000" lockStructure="1"/>
  <bookViews>
    <workbookView xWindow="0" yWindow="0" windowWidth="20490" windowHeight="753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R11" i="5"/>
  <c r="CX11" i="5"/>
  <c r="CT11" i="5"/>
  <c r="EE10" i="5"/>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V6" i="5"/>
  <c r="CW11" i="5" s="1"/>
  <c r="CU6" i="5"/>
  <c r="CV11" i="5" s="1"/>
  <c r="CT6" i="5"/>
  <c r="CU11" i="5" s="1"/>
  <c r="CS6" i="5"/>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V10" i="5"/>
  <c r="AF10" i="5"/>
  <c r="AJ10" i="5"/>
  <c r="AT10" i="5"/>
  <c r="BD10" i="5"/>
  <c r="BN10" i="5"/>
  <c r="BX10" i="5"/>
  <c r="CB10" i="5"/>
  <c r="CL10" i="5"/>
  <c r="CV10" i="5"/>
  <c r="DF10" i="5"/>
  <c r="DP10" i="5"/>
  <c r="DT10" i="5"/>
  <c r="ED10" i="5"/>
  <c r="BE10" i="5"/>
  <c r="CW10" i="5"/>
  <c r="X11" i="5"/>
  <c r="AR11" i="5"/>
  <c r="AI12" i="5"/>
  <c r="BC12"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<sst xmlns="http://schemas.openxmlformats.org/spreadsheetml/2006/main" count="262" uniqueCount="106">
  <si>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</si>
  <si>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</si>
  <si>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</si>
  <si>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</si>
  <si>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</si>
  <si>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</si>
  <si>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</si>
  <si>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</si>
  <si>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</si>
  <si>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</si>
  <si>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</si>
  <si>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</si>
  <si>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</si>
  <si>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</si>
  <si>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</si>
  <si>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</si>
  <si>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</si>
  <si>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</si>
  <si>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</si>
  <si>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</si>
  <si>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</si>
  <si>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</si>
  <si>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</si>
  <si>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</si>
  <si>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</si>
  <si>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</si>
  <si>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</si>
  <si>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</si>
  <si>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</si>
  <si>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</si>
  <si>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</si>
  <si>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</si>
  <si>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</si>
  <si>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</si>
  <si>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</si>
  <si>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</si>
  <si>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</si>
  <si>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</si>
  <si>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</si>
  <si>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</si>
  <si>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</si>
  <si>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</si>
  <si>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</si>
  <si>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</si>
  <si>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</si>
  <si>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</si>
  <si>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</si>
  <si>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</si>
  <si>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</si>
  <si>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</si>
  <si>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</si>
  <si>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</si>
  <si>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</si>
  <si>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</si>
  <si>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</si>
  <si>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</si>
  <si>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</si>
  <si>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</si>
  <si>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</si>
  <si>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</si>
  <si>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</si>
  <si>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</si>
  <si>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</si>
  <si>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</si>
  <si>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</si>
  <si>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</si>
  <si>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</si>
  <si>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</si>
  <si>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</si>
  <si>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</si>
  <si>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</si>
  <si>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</si>
  <si>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</si>
  <si>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</si>
  <si>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</si>
  <si>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</si>
  <si>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</si>
  <si>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</si>
  <si>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</si>
  <si>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</si>
  <si>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</si>
  <si>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</si>
  <si>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</si>
  <si>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</si>
  <si>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</si>
  <si>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</si>
  <si>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</si>
  <si>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442143</t>
  </si>
  <si>
    <t>46</t>
  </si>
  <si>
    <t>02</t>
  </si>
  <si>
    <t>0</t>
  </si>
  <si>
    <t>000</t>
  </si>
  <si>
    <t>大分県　国東市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</si>
  <si>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</si>
  <si>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</si>
  <si>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</si>
  <si>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</si>
  <si>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</si>
  <si>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</si>
  <si>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</si>
  <si>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</si>
  <si>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</si>
  <si>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</si>
  <si>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有形固定資産のうち、償却対象資産の減価償却がどの程度進んでいるかを表す指標です。平均を大きく上回っていることから、更新の時期が近づいていることがわかり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7" eb="29">
      <t>ショウキャク</t>
    </rPh>
    <rPh sb="29" eb="31">
      <t>タイショウ</t>
    </rPh>
    <rPh sb="31" eb="33">
      <t>シサン</t>
    </rPh>
    <rPh sb="34" eb="36">
      <t>ゲンカ</t>
    </rPh>
    <rPh sb="36" eb="38">
      <t>ショウキャク</t>
    </rPh>
    <rPh sb="41" eb="43">
      <t>テイド</t>
    </rPh>
    <rPh sb="43" eb="44">
      <t>スス</t>
    </rPh>
    <rPh sb="50" eb="51">
      <t>アラワ</t>
    </rPh>
    <rPh sb="52" eb="54">
      <t>シヒョウ</t>
    </rPh>
    <rPh sb="57" eb="59">
      <t>ヘイキン</t>
    </rPh>
    <rPh sb="60" eb="61">
      <t>オオ</t>
    </rPh>
    <rPh sb="63" eb="65">
      <t>ウワマワ</t>
    </rPh>
    <rPh sb="74" eb="76">
      <t>コウシン</t>
    </rPh>
    <rPh sb="77" eb="79">
      <t>ジキ</t>
    </rPh>
    <rPh sb="80" eb="81">
      <t>チカ</t>
    </rPh>
    <phoneticPr fontId="5"/>
  </si>
  <si>
    <t>経常収支比率、流動比率ともに参考となる数値よりも高い数値で、安定した経営が行えていると言えます。ですが、施設の老朽化を示すグラフの通り管路等の資産の更新が今後近づいていることから将来の更新に備え、さらなる経営の効率化を図る必要があります。</t>
    <rPh sb="0" eb="2">
      <t>ケイジョウ</t>
    </rPh>
    <rPh sb="2" eb="4">
      <t>シュウシ</t>
    </rPh>
    <rPh sb="4" eb="6">
      <t>ヒリツ</t>
    </rPh>
    <rPh sb="7" eb="9">
      <t>リュウドウ</t>
    </rPh>
    <rPh sb="9" eb="11">
      <t>ヒリツ</t>
    </rPh>
    <rPh sb="14" eb="16">
      <t>サンコウ</t>
    </rPh>
    <rPh sb="19" eb="21">
      <t>スウチ</t>
    </rPh>
    <rPh sb="24" eb="25">
      <t>タカ</t>
    </rPh>
    <rPh sb="26" eb="28">
      <t>スウチ</t>
    </rPh>
    <rPh sb="30" eb="32">
      <t>アンテイ</t>
    </rPh>
    <rPh sb="34" eb="36">
      <t>ケイエイ</t>
    </rPh>
    <rPh sb="37" eb="38">
      <t>オコナ</t>
    </rPh>
    <rPh sb="43" eb="44">
      <t>イ</t>
    </rPh>
    <rPh sb="52" eb="54">
      <t>シセツ</t>
    </rPh>
    <rPh sb="55" eb="58">
      <t>ロウキュウカ</t>
    </rPh>
    <rPh sb="59" eb="60">
      <t>シメ</t>
    </rPh>
    <rPh sb="65" eb="66">
      <t>トオ</t>
    </rPh>
    <rPh sb="67" eb="69">
      <t>カンロ</t>
    </rPh>
    <rPh sb="69" eb="70">
      <t>トウ</t>
    </rPh>
    <rPh sb="71" eb="73">
      <t>シサン</t>
    </rPh>
    <rPh sb="74" eb="76">
      <t>コウシン</t>
    </rPh>
    <rPh sb="77" eb="79">
      <t>コンゴ</t>
    </rPh>
    <rPh sb="79" eb="80">
      <t>チカ</t>
    </rPh>
    <rPh sb="89" eb="91">
      <t>ショウライ</t>
    </rPh>
    <rPh sb="92" eb="94">
      <t>コウシン</t>
    </rPh>
    <rPh sb="95" eb="96">
      <t>ソナ</t>
    </rPh>
    <rPh sb="102" eb="104">
      <t>ケイエイ</t>
    </rPh>
    <rPh sb="105" eb="108">
      <t>コウリツカ</t>
    </rPh>
    <rPh sb="109" eb="110">
      <t>ハカ</t>
    </rPh>
    <rPh sb="111" eb="113">
      <t>ヒツヨウ</t>
    </rPh>
    <phoneticPr fontId="5"/>
  </si>
  <si>
    <t>①『経常収支比率』・・・経常費用が経常収益でどの程度賄われているかを示す指標です。144％と過去同様平均値を大きく上回っていますが、今後更新工事の増加が見込まれるため減少していくと思われます。
③『流動比率』・・・流動負債に対する流動資産の割合で、短期債務に対する支払い能力を表す指標です。
4,078％と過去同様に平均値を大きく上回っています。
⑤『料金回収率』・・・給水に係る費用が、どの程度給水収益で賄えているかを示す指標です。昨年と同様に100％を上回っています。
⑥『給水原価』・・・有収水量1㎥あたりについて、どれだけの費用が掛かっているか示す指標です。昨年と比べて増加しています。これは費用の増加が原因と思われます。
⑦『施設利用率』・・・配水能力に対する配水量の割合で、施設の利用状況を判断する指標です。H29年度から増加しています。これは受水企業の使用量が増加していることが原因と思われます。
⑧『契約率』・・・収益性及び未売水の状況を判断する指標です。契約水量に対する現在配水能力の割合で、大きな変化はありません。</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6" eb="48">
      <t>カコ</t>
    </rPh>
    <rPh sb="48" eb="50">
      <t>ドウヨウ</t>
    </rPh>
    <rPh sb="50" eb="53">
      <t>ヘイキンチ</t>
    </rPh>
    <rPh sb="54" eb="55">
      <t>オオ</t>
    </rPh>
    <rPh sb="57" eb="59">
      <t>ウワマワ</t>
    </rPh>
    <rPh sb="66" eb="68">
      <t>コンゴ</t>
    </rPh>
    <rPh sb="68" eb="70">
      <t>コウシン</t>
    </rPh>
    <rPh sb="70" eb="72">
      <t>コウジ</t>
    </rPh>
    <rPh sb="73" eb="75">
      <t>ゾウカ</t>
    </rPh>
    <rPh sb="76" eb="78">
      <t>ミコ</t>
    </rPh>
    <rPh sb="83" eb="85">
      <t>ゲンショウ</t>
    </rPh>
    <rPh sb="90" eb="91">
      <t>オモ</t>
    </rPh>
    <rPh sb="99" eb="101">
      <t>リュウドウ</t>
    </rPh>
    <rPh sb="101" eb="103">
      <t>ヒリツ</t>
    </rPh>
    <rPh sb="107" eb="109">
      <t>リュウドウ</t>
    </rPh>
    <rPh sb="109" eb="111">
      <t>フサイ</t>
    </rPh>
    <rPh sb="112" eb="113">
      <t>タイ</t>
    </rPh>
    <rPh sb="115" eb="117">
      <t>リュウドウ</t>
    </rPh>
    <rPh sb="117" eb="119">
      <t>シサン</t>
    </rPh>
    <rPh sb="120" eb="122">
      <t>ワリアイ</t>
    </rPh>
    <rPh sb="124" eb="126">
      <t>タンキ</t>
    </rPh>
    <rPh sb="126" eb="128">
      <t>サイム</t>
    </rPh>
    <rPh sb="129" eb="130">
      <t>タイ</t>
    </rPh>
    <rPh sb="132" eb="134">
      <t>シハラ</t>
    </rPh>
    <rPh sb="135" eb="137">
      <t>ノウリョク</t>
    </rPh>
    <rPh sb="138" eb="139">
      <t>アラワ</t>
    </rPh>
    <rPh sb="140" eb="142">
      <t>シヒョウ</t>
    </rPh>
    <rPh sb="153" eb="155">
      <t>カコ</t>
    </rPh>
    <rPh sb="155" eb="157">
      <t>ドウヨウ</t>
    </rPh>
    <rPh sb="158" eb="161">
      <t>ヘイキンチ</t>
    </rPh>
    <rPh sb="162" eb="163">
      <t>オオ</t>
    </rPh>
    <rPh sb="165" eb="167">
      <t>ウワマワ</t>
    </rPh>
    <rPh sb="176" eb="178">
      <t>リョウキン</t>
    </rPh>
    <rPh sb="178" eb="180">
      <t>カイシュウ</t>
    </rPh>
    <rPh sb="180" eb="181">
      <t>リツ</t>
    </rPh>
    <rPh sb="185" eb="187">
      <t>キュウスイ</t>
    </rPh>
    <rPh sb="188" eb="189">
      <t>カカ</t>
    </rPh>
    <rPh sb="190" eb="192">
      <t>ヒヨウ</t>
    </rPh>
    <rPh sb="196" eb="198">
      <t>テイド</t>
    </rPh>
    <rPh sb="198" eb="200">
      <t>キュウスイ</t>
    </rPh>
    <rPh sb="200" eb="202">
      <t>シュウエキ</t>
    </rPh>
    <rPh sb="203" eb="204">
      <t>マカナ</t>
    </rPh>
    <rPh sb="210" eb="211">
      <t>シメ</t>
    </rPh>
    <rPh sb="212" eb="214">
      <t>シヒョウ</t>
    </rPh>
    <rPh sb="217" eb="219">
      <t>サクネン</t>
    </rPh>
    <rPh sb="220" eb="222">
      <t>ドウヨウ</t>
    </rPh>
    <rPh sb="228" eb="230">
      <t>ウワマワ</t>
    </rPh>
    <rPh sb="239" eb="241">
      <t>キュウスイ</t>
    </rPh>
    <rPh sb="241" eb="243">
      <t>ゲンカ</t>
    </rPh>
    <rPh sb="247" eb="249">
      <t>ユウシュウ</t>
    </rPh>
    <rPh sb="249" eb="251">
      <t>スイリョウ</t>
    </rPh>
    <rPh sb="266" eb="268">
      <t>ヒヨウ</t>
    </rPh>
    <rPh sb="269" eb="270">
      <t>カ</t>
    </rPh>
    <rPh sb="276" eb="277">
      <t>シメ</t>
    </rPh>
    <rPh sb="278" eb="280">
      <t>シヒョウ</t>
    </rPh>
    <rPh sb="283" eb="285">
      <t>サクネン</t>
    </rPh>
    <rPh sb="286" eb="287">
      <t>クラ</t>
    </rPh>
    <rPh sb="289" eb="291">
      <t>ゾウカ</t>
    </rPh>
    <rPh sb="300" eb="302">
      <t>ヒヨウ</t>
    </rPh>
    <rPh sb="303" eb="305">
      <t>ゾウカ</t>
    </rPh>
    <rPh sb="306" eb="308">
      <t>ゲンイン</t>
    </rPh>
    <rPh sb="309" eb="310">
      <t>オモ</t>
    </rPh>
    <rPh sb="318" eb="320">
      <t>シセツ</t>
    </rPh>
    <rPh sb="320" eb="323">
      <t>リヨウリツ</t>
    </rPh>
    <rPh sb="327" eb="329">
      <t>ハイスイ</t>
    </rPh>
    <rPh sb="329" eb="331">
      <t>ノウリョク</t>
    </rPh>
    <rPh sb="332" eb="333">
      <t>タイ</t>
    </rPh>
    <rPh sb="337" eb="338">
      <t>リョウ</t>
    </rPh>
    <rPh sb="339" eb="341">
      <t>ワリアイ</t>
    </rPh>
    <rPh sb="343" eb="345">
      <t>シセツ</t>
    </rPh>
    <rPh sb="346" eb="348">
      <t>リヨウ</t>
    </rPh>
    <rPh sb="348" eb="350">
      <t>ジョウキョウ</t>
    </rPh>
    <rPh sb="351" eb="353">
      <t>ハンダン</t>
    </rPh>
    <rPh sb="355" eb="357">
      <t>シヒョウ</t>
    </rPh>
    <rPh sb="363" eb="364">
      <t>ネン</t>
    </rPh>
    <rPh sb="364" eb="365">
      <t>ド</t>
    </rPh>
    <rPh sb="367" eb="369">
      <t>ゾウカ</t>
    </rPh>
    <rPh sb="378" eb="380">
      <t>ジュスイ</t>
    </rPh>
    <rPh sb="380" eb="382">
      <t>キギョウ</t>
    </rPh>
    <rPh sb="383" eb="386">
      <t>シヨウリョウ</t>
    </rPh>
    <rPh sb="387" eb="389">
      <t>ゾウカ</t>
    </rPh>
    <rPh sb="396" eb="398">
      <t>ゲンイン</t>
    </rPh>
    <rPh sb="399" eb="400">
      <t>オモ</t>
    </rPh>
    <rPh sb="408" eb="411">
      <t>ケイヤクリツ</t>
    </rPh>
    <rPh sb="415" eb="418">
      <t>シュウエキセイ</t>
    </rPh>
    <rPh sb="418" eb="419">
      <t>オヨ</t>
    </rPh>
    <rPh sb="420" eb="421">
      <t>ミ</t>
    </rPh>
    <rPh sb="421" eb="422">
      <t>バイ</t>
    </rPh>
    <rPh sb="422" eb="423">
      <t>ミズ</t>
    </rPh>
    <rPh sb="424" eb="426">
      <t>ジョウキョウ</t>
    </rPh>
    <rPh sb="427" eb="429">
      <t>ハンダン</t>
    </rPh>
    <rPh sb="431" eb="433">
      <t>シヒョウ</t>
    </rPh>
    <rPh sb="436" eb="438">
      <t>ケイヤク</t>
    </rPh>
    <rPh sb="438" eb="440">
      <t>スイリョウ</t>
    </rPh>
    <rPh sb="441" eb="442">
      <t>タイ</t>
    </rPh>
    <rPh sb="444" eb="446">
      <t>ゲンザイ</t>
    </rPh>
    <rPh sb="446" eb="448">
      <t>ハイスイ</t>
    </rPh>
    <rPh sb="448" eb="450">
      <t>ノウリョク</t>
    </rPh>
    <rPh sb="451" eb="453">
      <t>ワリアイ</t>
    </rPh>
    <rPh sb="455" eb="456">
      <t>オオ</t>
    </rPh>
    <rPh sb="458" eb="460">
      <t>ヘンカ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</si>
</sst>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73.91</c:v>
                </c:pt>
                <c:pt idx="1">
                  <c:v>75.59</c:v>
                </c:pt>
                <c:pt idx="2">
                  <c:v>77.3</c:v>
                </c:pt>
                <c:pt idx="3">
                  <c:v>73.849999999999994</c:v>
                </c:pt>
                <c:pt idx="4">
                  <c:v>74.81</c:v>
                </c:pt>
              </c:numCache>
            </c:numRef>
          </c:val>
          <c:extLst>
            <c:ext xmlns:c16="http://schemas.microsoft.com/office/drawing/2014/chart" uri="{C3380CC4-5D6E-409C-BE32-E72D297353CC}">
              <c16:uniqueId val="{00000000-EE60-4DA5-B69A-45D1C68F27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extLst>
            <c:ext xmlns:c16="http://schemas.microsoft.com/office/drawing/2014/chart" uri="{C3380CC4-5D6E-409C-BE32-E72D297353CC}">
              <c16:uniqueId val="{00000001-EE60-4DA5-B69A-45D1C68F27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87-4D2E-8C66-C7E9DFB77E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extLst>
            <c:ext xmlns:c16="http://schemas.microsoft.com/office/drawing/2014/chart" uri="{C3380CC4-5D6E-409C-BE32-E72D297353CC}">
              <c16:uniqueId val="{00000001-7E87-4D2E-8C66-C7E9DFB77E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128.05000000000001</c:v>
                </c:pt>
                <c:pt idx="1">
                  <c:v>134.1</c:v>
                </c:pt>
                <c:pt idx="2">
                  <c:v>166.55</c:v>
                </c:pt>
                <c:pt idx="3">
                  <c:v>179.54</c:v>
                </c:pt>
                <c:pt idx="4">
                  <c:v>144.07</c:v>
                </c:pt>
              </c:numCache>
            </c:numRef>
          </c:val>
          <c:extLst>
            <c:ext xmlns:c16="http://schemas.microsoft.com/office/drawing/2014/chart" uri="{C3380CC4-5D6E-409C-BE32-E72D297353CC}">
              <c16:uniqueId val="{00000000-2AAE-43D3-856C-3C915D2EDA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extLst>
            <c:ext xmlns:c16="http://schemas.microsoft.com/office/drawing/2014/chart" uri="{C3380CC4-5D6E-409C-BE32-E72D297353CC}">
              <c16:uniqueId val="{00000001-2AAE-43D3-856C-3C915D2EDA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4B-4737-A729-02CFEFF807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extLst>
            <c:ext xmlns:c16="http://schemas.microsoft.com/office/drawing/2014/chart" uri="{C3380CC4-5D6E-409C-BE32-E72D297353CC}">
              <c16:uniqueId val="{00000001-CA4B-4737-A729-02CFEFF807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29-41EF-958B-AC052E51AAA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0.14000000000000001</c:v>
                </c:pt>
              </c:numCache>
            </c:numRef>
          </c:val>
          <c:smooth val="0"/>
          <c:extLst>
            <c:ext xmlns:c16="http://schemas.microsoft.com/office/drawing/2014/chart" uri="{C3380CC4-5D6E-409C-BE32-E72D297353CC}">
              <c16:uniqueId val="{00000001-0729-41EF-958B-AC052E51AAA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5004.41</c:v>
                </c:pt>
                <c:pt idx="1">
                  <c:v>2808.54</c:v>
                </c:pt>
                <c:pt idx="2">
                  <c:v>3318.8</c:v>
                </c:pt>
                <c:pt idx="3">
                  <c:v>2562.54</c:v>
                </c:pt>
                <c:pt idx="4">
                  <c:v>4078.25</c:v>
                </c:pt>
              </c:numCache>
            </c:numRef>
          </c:val>
          <c:extLst>
            <c:ext xmlns:c16="http://schemas.microsoft.com/office/drawing/2014/chart" uri="{C3380CC4-5D6E-409C-BE32-E72D297353CC}">
              <c16:uniqueId val="{00000000-82E6-4146-9B89-BA03453F6F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extLst>
            <c:ext xmlns:c16="http://schemas.microsoft.com/office/drawing/2014/chart" uri="{C3380CC4-5D6E-409C-BE32-E72D297353CC}">
              <c16:uniqueId val="{00000001-82E6-4146-9B89-BA03453F6F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61-473C-B744-61547520C17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extLst>
            <c:ext xmlns:c16="http://schemas.microsoft.com/office/drawing/2014/chart" uri="{C3380CC4-5D6E-409C-BE32-E72D297353CC}">
              <c16:uniqueId val="{00000001-ED61-473C-B744-61547520C17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119.13</c:v>
                </c:pt>
                <c:pt idx="1">
                  <c:v>122.95</c:v>
                </c:pt>
                <c:pt idx="2">
                  <c:v>154.77000000000001</c:v>
                </c:pt>
                <c:pt idx="3">
                  <c:v>179.46</c:v>
                </c:pt>
                <c:pt idx="4">
                  <c:v>138.35</c:v>
                </c:pt>
              </c:numCache>
            </c:numRef>
          </c:val>
          <c:extLst>
            <c:ext xmlns:c16="http://schemas.microsoft.com/office/drawing/2014/chart" uri="{C3380CC4-5D6E-409C-BE32-E72D297353CC}">
              <c16:uniqueId val="{00000000-C3E8-4CD9-8169-40ADDCEC32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extLst>
            <c:ext xmlns:c16="http://schemas.microsoft.com/office/drawing/2014/chart" uri="{C3380CC4-5D6E-409C-BE32-E72D297353CC}">
              <c16:uniqueId val="{00000001-C3E8-4CD9-8169-40ADDCEC32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51.29</c:v>
                </c:pt>
                <c:pt idx="1">
                  <c:v>49.83</c:v>
                </c:pt>
                <c:pt idx="2">
                  <c:v>39.49</c:v>
                </c:pt>
                <c:pt idx="3">
                  <c:v>34.44</c:v>
                </c:pt>
                <c:pt idx="4">
                  <c:v>44.59</c:v>
                </c:pt>
              </c:numCache>
            </c:numRef>
          </c:val>
          <c:extLst>
            <c:ext xmlns:c16="http://schemas.microsoft.com/office/drawing/2014/chart" uri="{C3380CC4-5D6E-409C-BE32-E72D297353CC}">
              <c16:uniqueId val="{00000000-2F92-4EBF-B735-74CBEA668FA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extLst>
            <c:ext xmlns:c16="http://schemas.microsoft.com/office/drawing/2014/chart" uri="{C3380CC4-5D6E-409C-BE32-E72D297353CC}">
              <c16:uniqueId val="{00000001-2F92-4EBF-B735-74CBEA668FA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19.3</c:v>
                </c:pt>
                <c:pt idx="1">
                  <c:v>22.61</c:v>
                </c:pt>
                <c:pt idx="2">
                  <c:v>25.96</c:v>
                </c:pt>
                <c:pt idx="3">
                  <c:v>27.83</c:v>
                </c:pt>
                <c:pt idx="4">
                  <c:v>28</c:v>
                </c:pt>
              </c:numCache>
            </c:numRef>
          </c:val>
          <c:extLst>
            <c:ext xmlns:c16="http://schemas.microsoft.com/office/drawing/2014/chart" uri="{C3380CC4-5D6E-409C-BE32-E72D297353CC}">
              <c16:uniqueId val="{00000000-4706-4531-98BF-2AC55E6CB6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extLst>
            <c:ext xmlns:c16="http://schemas.microsoft.com/office/drawing/2014/chart" uri="{C3380CC4-5D6E-409C-BE32-E72D297353CC}">
              <c16:uniqueId val="{00000001-4706-4531-98BF-2AC55E6CB6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41.74</c:v>
                </c:pt>
                <c:pt idx="1">
                  <c:v>41.74</c:v>
                </c:pt>
                <c:pt idx="2">
                  <c:v>41.74</c:v>
                </c:pt>
                <c:pt idx="3">
                  <c:v>41.74</c:v>
                </c:pt>
                <c:pt idx="4">
                  <c:v>41.74</c:v>
                </c:pt>
              </c:numCache>
            </c:numRef>
          </c:val>
          <c:extLst>
            <c:ext xmlns:c16="http://schemas.microsoft.com/office/drawing/2014/chart" uri="{C3380CC4-5D6E-409C-BE32-E72D297353CC}">
              <c16:uniqueId val="{00000000-2399-4895-86CA-DB98BB109D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extLst>
            <c:ext xmlns:c16="http://schemas.microsoft.com/office/drawing/2014/chart" uri="{C3380CC4-5D6E-409C-BE32-E72D297353CC}">
              <c16:uniqueId val="{00000001-2399-4895-86CA-DB98BB109D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c r="A5" s="2"/>
      <c r="B5" s="50" t="str">
        <f>データ!H7</f>
        <v>大分県　国東市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2300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2</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644</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95.6</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3</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960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128.05000000000001</v>
      </c>
      <c r="Y32" s="121"/>
      <c r="Z32" s="121"/>
      <c r="AA32" s="121"/>
      <c r="AB32" s="121"/>
      <c r="AC32" s="121"/>
      <c r="AD32" s="121"/>
      <c r="AE32" s="121"/>
      <c r="AF32" s="121"/>
      <c r="AG32" s="121"/>
      <c r="AH32" s="121"/>
      <c r="AI32" s="121"/>
      <c r="AJ32" s="121"/>
      <c r="AK32" s="121"/>
      <c r="AL32" s="121"/>
      <c r="AM32" s="121"/>
      <c r="AN32" s="121"/>
      <c r="AO32" s="121"/>
      <c r="AP32" s="121"/>
      <c r="AQ32" s="122"/>
      <c r="AR32" s="120">
        <f>データ!U6</f>
        <v>134.1</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166.55</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179.54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144.07</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5004.41</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2808.54</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3318.8</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2562.54</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4078.25</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110.79</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108.76</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110.19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113.73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115.42</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121.15</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125.8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132.55000000000001</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134.69</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133.63999999999999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868.31</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732.52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819.73</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834.05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1011.55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504.81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498.01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490.39</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475.44</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413.6</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103</v>
      </c>
      <c r="SN48" s="103"/>
      <c r="SO48" s="103"/>
      <c r="SP48" s="103"/>
      <c r="SQ48" s="103"/>
      <c r="SR48" s="103"/>
      <c r="SS48" s="103"/>
      <c r="ST48" s="103"/>
      <c r="SU48" s="103"/>
      <c r="SV48" s="103"/>
      <c r="SW48" s="103"/>
      <c r="SX48" s="103"/>
      <c r="SY48" s="103"/>
      <c r="SZ48" s="103"/>
      <c r="TA48" s="104"/>
    </row>
    <row r="49" spans="1:521" ht="13.5" customHeight="1">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119.13</v>
      </c>
      <c r="Y55" s="121"/>
      <c r="Z55" s="121"/>
      <c r="AA55" s="121"/>
      <c r="AB55" s="121"/>
      <c r="AC55" s="121"/>
      <c r="AD55" s="121"/>
      <c r="AE55" s="121"/>
      <c r="AF55" s="121"/>
      <c r="AG55" s="121"/>
      <c r="AH55" s="121"/>
      <c r="AI55" s="121"/>
      <c r="AJ55" s="121"/>
      <c r="AK55" s="121"/>
      <c r="AL55" s="121"/>
      <c r="AM55" s="121"/>
      <c r="AN55" s="121"/>
      <c r="AO55" s="121"/>
      <c r="AP55" s="121"/>
      <c r="AQ55" s="122"/>
      <c r="AR55" s="120">
        <f>データ!BM6</f>
        <v>122.95</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154.77000000000001</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179.46</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138.35</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51.29</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49.83</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39.49</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34.44</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44.59</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19.3</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22.61</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25.96</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27.83</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28</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41.74</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41.74</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41.74</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41.74</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41.74</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94.91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90.22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90.8</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93.49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94.77</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47.36</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49.94</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50.56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49.4</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49.51</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35.22</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34.92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34.19</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36.65</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33.29</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51.42</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50.9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49.05</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50.94</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49.76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104</v>
      </c>
      <c r="SN68" s="103"/>
      <c r="SO68" s="103"/>
      <c r="SP68" s="103"/>
      <c r="SQ68" s="103"/>
      <c r="SR68" s="103"/>
      <c r="SS68" s="103"/>
      <c r="ST68" s="103"/>
      <c r="SU68" s="103"/>
      <c r="SV68" s="103"/>
      <c r="SW68" s="103"/>
      <c r="SX68" s="103"/>
      <c r="SY68" s="103"/>
      <c r="SZ68" s="103"/>
      <c r="TA68" s="104"/>
    </row>
    <row r="69" spans="1:521" ht="13.5" customHeight="1">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73.91</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75.59</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77.3</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73.849999999999994</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74.81</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53.49</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54.3</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55.32</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55.08</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56.95</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3.28</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4.66</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7.35</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7.6</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7.9</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0.02</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0.06</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0.09</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0.4</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0.14000000000000001</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143" t="str">
        <f>データ!AD6</f>
        <v>【112.60】</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【29.72】</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【473.00】</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【233.74】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【106.87】</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【20.26】</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【53.19】</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【75.85】</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【61.17】</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【49.58】</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【0.21】</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osSjElMjiw4KC0AeV6HjDSHuY6Wc+rhjQfRrPJUkRm9/zCjc6pAV5dP785NXDkMInEGpJZg/YNr6JIo1OhMDpQ==" saltValue="/faXJoP1Hpq5Fl2UKRYlVA=="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c r="A6" s="28" t="s">
        <v>85</v>
      </c>
      <c r="B6" s="33"/>
      <c r="C6" s="33"/>
      <c r="D6" s="33"/>
      <c r="E6" s="33"/>
      <c r="F6" s="33"/>
      <c r="G6" s="33"/>
      <c r="H6" s="33"/>
      <c r="I6" s="33"/>
      <c r="J6" s="33"/>
      <c r="K6" s="33"/>
      <c r="L6" s="33"/>
      <c r="M6" s="33"/>
      <c r="N6" s="33"/>
      <c r="O6" s="33"/>
      <c r="P6" s="33"/>
      <c r="Q6" s="34"/>
      <c r="R6" s="33"/>
      <c r="S6" s="33"/>
      <c r="T6" s="35">
        <f t="shared" ref="T6:CE6" si="3">T7</f>
        <v>128.05000000000001</v>
      </c>
      <c r="U6" s="35">
        <f>U7</f>
        <v>134.1</v>
      </c>
      <c r="V6" s="35">
        <f>V7</f>
        <v>166.55</v>
      </c>
      <c r="W6" s="35">
        <f>W7</f>
        <v>179.54</v>
      </c>
      <c r="X6" s="35">
        <f t="shared" si="3"/>
        <v>144.07</v>
      </c>
      <c r="Y6" s="35">
        <f t="shared" si="3"/>
        <v>110.79</v>
      </c>
      <c r="Z6" s="35">
        <f t="shared" si="3"/>
        <v>108.76</v>
      </c>
      <c r="AA6" s="35">
        <f t="shared" si="3"/>
        <v>110.19</v>
      </c>
      <c r="AB6" s="35">
        <f t="shared" si="3"/>
        <v>113.73</v>
      </c>
      <c r="AC6" s="35">
        <f t="shared" si="3"/>
        <v>115.42</v>
      </c>
      <c r="AD6" s="33" t="str">
        <f>IF(AD7="-","【-】","【"&amp;SUBSTITUTE(TEXT(AD7,"#,##0.00"),"-","△")&amp;"】")</f>
        <v>【112.60】</v>
      </c>
      <c r="AE6" s="35">
        <f t="shared" si="3"/>
        <v>0</v>
      </c>
      <c r="AF6" s="35">
        <f>AF7</f>
        <v>0</v>
      </c>
      <c r="AG6" s="35">
        <f>AG7</f>
        <v>0</v>
      </c>
      <c r="AH6" s="35">
        <f>AH7</f>
        <v>0</v>
      </c>
      <c r="AI6" s="35">
        <f t="shared" si="3"/>
        <v>0</v>
      </c>
      <c r="AJ6" s="35">
        <f t="shared" si="3"/>
        <v>121.15</v>
      </c>
      <c r="AK6" s="35">
        <f t="shared" si="3"/>
        <v>125.8</v>
      </c>
      <c r="AL6" s="35">
        <f t="shared" si="3"/>
        <v>132.55000000000001</v>
      </c>
      <c r="AM6" s="35">
        <f t="shared" si="3"/>
        <v>134.69</v>
      </c>
      <c r="AN6" s="35">
        <f t="shared" si="3"/>
        <v>133.63999999999999</v>
      </c>
      <c r="AO6" s="33" t="str">
        <f>IF(AO7="-","【-】","【"&amp;SUBSTITUTE(TEXT(AO7,"#,##0.00"),"-","△")&amp;"】")</f>
        <v>【29.72】</v>
      </c>
      <c r="AP6" s="35">
        <f t="shared" si="3"/>
        <v>5004.41</v>
      </c>
      <c r="AQ6" s="35">
        <f>AQ7</f>
        <v>2808.54</v>
      </c>
      <c r="AR6" s="35">
        <f>AR7</f>
        <v>3318.8</v>
      </c>
      <c r="AS6" s="35">
        <f>AS7</f>
        <v>2562.54</v>
      </c>
      <c r="AT6" s="35">
        <f t="shared" si="3"/>
        <v>4078.25</v>
      </c>
      <c r="AU6" s="35">
        <f t="shared" si="3"/>
        <v>868.31</v>
      </c>
      <c r="AV6" s="35">
        <f t="shared" si="3"/>
        <v>732.52</v>
      </c>
      <c r="AW6" s="35">
        <f t="shared" si="3"/>
        <v>819.73</v>
      </c>
      <c r="AX6" s="35">
        <f t="shared" si="3"/>
        <v>834.05</v>
      </c>
      <c r="AY6" s="35">
        <f t="shared" si="3"/>
        <v>1011.55</v>
      </c>
      <c r="AZ6" s="33" t="str">
        <f>IF(AZ7="-","【-】","【"&amp;SUBSTITUTE(TEXT(AZ7,"#,##0.00"),"-","△")&amp;"】")</f>
        <v>【473.00】</v>
      </c>
      <c r="BA6" s="35">
        <f t="shared" si="3"/>
        <v>0</v>
      </c>
      <c r="BB6" s="35">
        <f>BB7</f>
        <v>0</v>
      </c>
      <c r="BC6" s="35">
        <f>BC7</f>
        <v>0</v>
      </c>
      <c r="BD6" s="35">
        <f>BD7</f>
        <v>0</v>
      </c>
      <c r="BE6" s="35">
        <f t="shared" si="3"/>
        <v>0</v>
      </c>
      <c r="BF6" s="35">
        <f t="shared" si="3"/>
        <v>504.81</v>
      </c>
      <c r="BG6" s="35">
        <f t="shared" si="3"/>
        <v>498.01</v>
      </c>
      <c r="BH6" s="35">
        <f t="shared" si="3"/>
        <v>490.39</v>
      </c>
      <c r="BI6" s="35">
        <f t="shared" si="3"/>
        <v>475.44</v>
      </c>
      <c r="BJ6" s="35">
        <f t="shared" si="3"/>
        <v>413.6</v>
      </c>
      <c r="BK6" s="33" t="str">
        <f>IF(BK7="-","【-】","【"&amp;SUBSTITUTE(TEXT(BK7,"#,##0.00"),"-","△")&amp;"】")</f>
        <v>【233.74】</v>
      </c>
      <c r="BL6" s="35">
        <f t="shared" si="3"/>
        <v>119.13</v>
      </c>
      <c r="BM6" s="35">
        <f>BM7</f>
        <v>122.95</v>
      </c>
      <c r="BN6" s="35">
        <f>BN7</f>
        <v>154.77000000000001</v>
      </c>
      <c r="BO6" s="35">
        <f>BO7</f>
        <v>179.46</v>
      </c>
      <c r="BP6" s="35">
        <f t="shared" si="3"/>
        <v>138.35</v>
      </c>
      <c r="BQ6" s="35">
        <f t="shared" si="3"/>
        <v>94.91</v>
      </c>
      <c r="BR6" s="35">
        <f t="shared" si="3"/>
        <v>90.22</v>
      </c>
      <c r="BS6" s="35">
        <f t="shared" si="3"/>
        <v>90.8</v>
      </c>
      <c r="BT6" s="35">
        <f t="shared" si="3"/>
        <v>93.49</v>
      </c>
      <c r="BU6" s="35">
        <f t="shared" si="3"/>
        <v>94.77</v>
      </c>
      <c r="BV6" s="33" t="str">
        <f>IF(BV7="-","【-】","【"&amp;SUBSTITUTE(TEXT(BV7,"#,##0.00"),"-","△")&amp;"】")</f>
        <v>【106.87】</v>
      </c>
      <c r="BW6" s="35">
        <f t="shared" si="3"/>
        <v>51.29</v>
      </c>
      <c r="BX6" s="35">
        <f>BX7</f>
        <v>49.83</v>
      </c>
      <c r="BY6" s="35">
        <f>BY7</f>
        <v>39.49</v>
      </c>
      <c r="BZ6" s="35">
        <f>BZ7</f>
        <v>34.44</v>
      </c>
      <c r="CA6" s="35">
        <f t="shared" si="3"/>
        <v>44.59</v>
      </c>
      <c r="CB6" s="35">
        <f t="shared" si="3"/>
        <v>47.36</v>
      </c>
      <c r="CC6" s="35">
        <f t="shared" si="3"/>
        <v>49.94</v>
      </c>
      <c r="CD6" s="35">
        <f t="shared" si="3"/>
        <v>50.56</v>
      </c>
      <c r="CE6" s="35">
        <f t="shared" si="3"/>
        <v>49.4</v>
      </c>
      <c r="CF6" s="35">
        <f t="shared" ref="CF6" si="4">CF7</f>
        <v>49.51</v>
      </c>
      <c r="CG6" s="33" t="str">
        <f>IF(CG7="-","【-】","【"&amp;SUBSTITUTE(TEXT(CG7,"#,##0.00"),"-","△")&amp;"】")</f>
        <v>【20.26】</v>
      </c>
      <c r="CH6" s="35">
        <f t="shared" ref="CH6:CQ6" si="5">CH7</f>
        <v>19.3</v>
      </c>
      <c r="CI6" s="35">
        <f>CI7</f>
        <v>22.61</v>
      </c>
      <c r="CJ6" s="35">
        <f>CJ7</f>
        <v>25.96</v>
      </c>
      <c r="CK6" s="35">
        <f>CK7</f>
        <v>27.83</v>
      </c>
      <c r="CL6" s="35">
        <f t="shared" si="5"/>
        <v>28</v>
      </c>
      <c r="CM6" s="35">
        <f t="shared" si="5"/>
        <v>35.22</v>
      </c>
      <c r="CN6" s="35">
        <f t="shared" si="5"/>
        <v>34.92</v>
      </c>
      <c r="CO6" s="35">
        <f t="shared" si="5"/>
        <v>34.19</v>
      </c>
      <c r="CP6" s="35">
        <f t="shared" si="5"/>
        <v>36.65</v>
      </c>
      <c r="CQ6" s="35">
        <f t="shared" si="5"/>
        <v>33.29</v>
      </c>
      <c r="CR6" s="33" t="str">
        <f>IF(CR7="-","【-】","【"&amp;SUBSTITUTE(TEXT(CR7,"#,##0.00"),"-","△")&amp;"】")</f>
        <v>【53.19】</v>
      </c>
      <c r="CS6" s="35">
        <f t="shared" ref="CS6:DB6" si="6">CS7</f>
        <v>41.74</v>
      </c>
      <c r="CT6" s="35">
        <f>CT7</f>
        <v>41.74</v>
      </c>
      <c r="CU6" s="35">
        <f>CU7</f>
        <v>41.74</v>
      </c>
      <c r="CV6" s="35">
        <f>CV7</f>
        <v>41.74</v>
      </c>
      <c r="CW6" s="35">
        <f t="shared" si="6"/>
        <v>41.74</v>
      </c>
      <c r="CX6" s="35">
        <f t="shared" si="6"/>
        <v>51.42</v>
      </c>
      <c r="CY6" s="35">
        <f t="shared" si="6"/>
        <v>50.9</v>
      </c>
      <c r="CZ6" s="35">
        <f t="shared" si="6"/>
        <v>49.05</v>
      </c>
      <c r="DA6" s="35">
        <f t="shared" si="6"/>
        <v>50.94</v>
      </c>
      <c r="DB6" s="35">
        <f t="shared" si="6"/>
        <v>49.76</v>
      </c>
      <c r="DC6" s="33" t="str">
        <f>IF(DC7="-","【-】","【"&amp;SUBSTITUTE(TEXT(DC7,"#,##0.00"),"-","△")&amp;"】")</f>
        <v>【75.85】</v>
      </c>
      <c r="DD6" s="35">
        <f t="shared" ref="DD6:DM6" si="7">DD7</f>
        <v>73.91</v>
      </c>
      <c r="DE6" s="35">
        <f>DE7</f>
        <v>75.59</v>
      </c>
      <c r="DF6" s="35">
        <f>DF7</f>
        <v>77.3</v>
      </c>
      <c r="DG6" s="35">
        <f>DG7</f>
        <v>73.849999999999994</v>
      </c>
      <c r="DH6" s="35">
        <f t="shared" si="7"/>
        <v>74.81</v>
      </c>
      <c r="DI6" s="35">
        <f t="shared" si="7"/>
        <v>53.49</v>
      </c>
      <c r="DJ6" s="35">
        <f t="shared" si="7"/>
        <v>54.3</v>
      </c>
      <c r="DK6" s="35">
        <f t="shared" si="7"/>
        <v>55.32</v>
      </c>
      <c r="DL6" s="35">
        <f t="shared" si="7"/>
        <v>55.08</v>
      </c>
      <c r="DM6" s="35">
        <f t="shared" si="7"/>
        <v>56.95</v>
      </c>
      <c r="DN6" s="33" t="str">
        <f>IF(DN7="-","【-】","【"&amp;SUBSTITUTE(TEXT(DN7,"#,##0.00"),"-","△")&amp;"】")</f>
        <v>【61.17】</v>
      </c>
      <c r="DO6" s="35">
        <f t="shared" ref="DO6:DX6" si="8">DO7</f>
        <v>0</v>
      </c>
      <c r="DP6" s="35">
        <f>DP7</f>
        <v>0</v>
      </c>
      <c r="DQ6" s="35">
        <f>DQ7</f>
        <v>0</v>
      </c>
      <c r="DR6" s="35">
        <f>DR7</f>
        <v>0</v>
      </c>
      <c r="DS6" s="35">
        <f t="shared" si="8"/>
        <v>0</v>
      </c>
      <c r="DT6" s="35">
        <f t="shared" si="8"/>
        <v>3.28</v>
      </c>
      <c r="DU6" s="35">
        <f t="shared" si="8"/>
        <v>4.66</v>
      </c>
      <c r="DV6" s="35">
        <f t="shared" si="8"/>
        <v>7.35</v>
      </c>
      <c r="DW6" s="35">
        <f t="shared" si="8"/>
        <v>7.6</v>
      </c>
      <c r="DX6" s="35">
        <f t="shared" si="8"/>
        <v>7.9</v>
      </c>
      <c r="DY6" s="33" t="str">
        <f>IF(DY7="-","【-】","【"&amp;SUBSTITUTE(TEXT(DY7,"#,##0.00"),"-","△")&amp;"】")</f>
        <v>【49.58】</v>
      </c>
      <c r="DZ6" s="35">
        <f t="shared" ref="DZ6:EI6" si="9">DZ7</f>
        <v>0</v>
      </c>
      <c r="EA6" s="35">
        <f>EA7</f>
        <v>0</v>
      </c>
      <c r="EB6" s="35">
        <f>EB7</f>
        <v>0</v>
      </c>
      <c r="EC6" s="35">
        <f>EC7</f>
        <v>0</v>
      </c>
      <c r="ED6" s="35">
        <f t="shared" si="9"/>
        <v>0</v>
      </c>
      <c r="EE6" s="35">
        <f t="shared" si="9"/>
        <v>0.02</v>
      </c>
      <c r="EF6" s="35">
        <f t="shared" si="9"/>
        <v>0.06</v>
      </c>
      <c r="EG6" s="35">
        <f t="shared" si="9"/>
        <v>0.09</v>
      </c>
      <c r="EH6" s="35">
        <f t="shared" si="9"/>
        <v>0.4</v>
      </c>
      <c r="EI6" s="35">
        <f t="shared" si="9"/>
        <v>0.14000000000000001</v>
      </c>
      <c r="EJ6" s="33" t="str">
        <f>IF(EJ7="-","【-】","【"&amp;SUBSTITUTE(TEXT(EJ7,"#,##0.00"),"-","△")&amp;"】")</f>
        <v>【0.21】</v>
      </c>
    </row>
    <row r="7" spans="1:140" s="36" customFormat="1">
      <c r="A7"/>
      <c r="B7" s="37" t="s">
        <v>86</v>
      </c>
      <c r="C7" s="37" t="s">
        <v>87</v>
      </c>
      <c r="D7" s="37" t="s">
        <v>88</v>
      </c>
      <c r="E7" s="37" t="s">
        <v>89</v>
      </c>
      <c r="F7" s="37" t="s">
        <v>90</v>
      </c>
      <c r="G7" s="37" t="s">
        <v>91</v>
      </c>
      <c r="H7" s="37" t="s">
        <v>92</v>
      </c>
      <c r="I7" s="37" t="s">
        <v>93</v>
      </c>
      <c r="J7" s="37" t="s">
        <v>94</v>
      </c>
      <c r="K7" s="38">
        <v>2300</v>
      </c>
      <c r="L7" s="37" t="s">
        <v>95</v>
      </c>
      <c r="M7" s="38">
        <v>2</v>
      </c>
      <c r="N7" s="38">
        <v>644</v>
      </c>
      <c r="O7" s="39" t="s">
        <v>96</v>
      </c>
      <c r="P7" s="39">
        <v>95.6</v>
      </c>
      <c r="Q7" s="38">
        <v>3</v>
      </c>
      <c r="R7" s="38">
        <v>960</v>
      </c>
      <c r="S7" s="37" t="s">
        <v>97</v>
      </c>
      <c r="T7" s="40">
        <v>128.05000000000001</v>
      </c>
      <c r="U7" s="40">
        <v>134.1</v>
      </c>
      <c r="V7" s="40">
        <v>166.55</v>
      </c>
      <c r="W7" s="40">
        <v>179.54</v>
      </c>
      <c r="X7" s="40">
        <v>144.07</v>
      </c>
      <c r="Y7" s="40">
        <v>110.79</v>
      </c>
      <c r="Z7" s="40">
        <v>108.76</v>
      </c>
      <c r="AA7" s="40">
        <v>110.19</v>
      </c>
      <c r="AB7" s="40">
        <v>113.73</v>
      </c>
      <c r="AC7" s="41">
        <v>115.42</v>
      </c>
      <c r="AD7" s="40">
        <v>112.6</v>
      </c>
      <c r="AE7" s="40">
        <v>0</v>
      </c>
      <c r="AF7" s="40">
        <v>0</v>
      </c>
      <c r="AG7" s="40">
        <v>0</v>
      </c>
      <c r="AH7" s="40">
        <v>0</v>
      </c>
      <c r="AI7" s="40">
        <v>0</v>
      </c>
      <c r="AJ7" s="40">
        <v>121.15</v>
      </c>
      <c r="AK7" s="40">
        <v>125.8</v>
      </c>
      <c r="AL7" s="40">
        <v>132.55000000000001</v>
      </c>
      <c r="AM7" s="40">
        <v>134.69</v>
      </c>
      <c r="AN7" s="40">
        <v>133.63999999999999</v>
      </c>
      <c r="AO7" s="40">
        <v>29.72</v>
      </c>
      <c r="AP7" s="40">
        <v>5004.41</v>
      </c>
      <c r="AQ7" s="40">
        <v>2808.54</v>
      </c>
      <c r="AR7" s="40">
        <v>3318.8</v>
      </c>
      <c r="AS7" s="40">
        <v>2562.54</v>
      </c>
      <c r="AT7" s="40">
        <v>4078.25</v>
      </c>
      <c r="AU7" s="40">
        <v>868.31</v>
      </c>
      <c r="AV7" s="40">
        <v>732.52</v>
      </c>
      <c r="AW7" s="40">
        <v>819.73</v>
      </c>
      <c r="AX7" s="40">
        <v>834.05</v>
      </c>
      <c r="AY7" s="40">
        <v>1011.55</v>
      </c>
      <c r="AZ7" s="40">
        <v>473</v>
      </c>
      <c r="BA7" s="40">
        <v>0</v>
      </c>
      <c r="BB7" s="40">
        <v>0</v>
      </c>
      <c r="BC7" s="40">
        <v>0</v>
      </c>
      <c r="BD7" s="40">
        <v>0</v>
      </c>
      <c r="BE7" s="40">
        <v>0</v>
      </c>
      <c r="BF7" s="40">
        <v>504.81</v>
      </c>
      <c r="BG7" s="40">
        <v>498.01</v>
      </c>
      <c r="BH7" s="40">
        <v>490.39</v>
      </c>
      <c r="BI7" s="40">
        <v>475.44</v>
      </c>
      <c r="BJ7" s="40">
        <v>413.6</v>
      </c>
      <c r="BK7" s="40">
        <v>233.74</v>
      </c>
      <c r="BL7" s="40">
        <v>119.13</v>
      </c>
      <c r="BM7" s="40">
        <v>122.95</v>
      </c>
      <c r="BN7" s="40">
        <v>154.77000000000001</v>
      </c>
      <c r="BO7" s="40">
        <v>179.46</v>
      </c>
      <c r="BP7" s="40">
        <v>138.35</v>
      </c>
      <c r="BQ7" s="40">
        <v>94.91</v>
      </c>
      <c r="BR7" s="40">
        <v>90.22</v>
      </c>
      <c r="BS7" s="40">
        <v>90.8</v>
      </c>
      <c r="BT7" s="40">
        <v>93.49</v>
      </c>
      <c r="BU7" s="40">
        <v>94.77</v>
      </c>
      <c r="BV7" s="40">
        <v>106.87</v>
      </c>
      <c r="BW7" s="40">
        <v>51.29</v>
      </c>
      <c r="BX7" s="40">
        <v>49.83</v>
      </c>
      <c r="BY7" s="40">
        <v>39.49</v>
      </c>
      <c r="BZ7" s="40">
        <v>34.44</v>
      </c>
      <c r="CA7" s="40">
        <v>44.59</v>
      </c>
      <c r="CB7" s="40">
        <v>47.36</v>
      </c>
      <c r="CC7" s="40">
        <v>49.94</v>
      </c>
      <c r="CD7" s="40">
        <v>50.56</v>
      </c>
      <c r="CE7" s="40">
        <v>49.4</v>
      </c>
      <c r="CF7" s="40">
        <v>49.51</v>
      </c>
      <c r="CG7" s="40">
        <v>20.260000000000002</v>
      </c>
      <c r="CH7" s="40">
        <v>19.3</v>
      </c>
      <c r="CI7" s="40">
        <v>22.61</v>
      </c>
      <c r="CJ7" s="40">
        <v>25.96</v>
      </c>
      <c r="CK7" s="40">
        <v>27.83</v>
      </c>
      <c r="CL7" s="40">
        <v>28</v>
      </c>
      <c r="CM7" s="40">
        <v>35.22</v>
      </c>
      <c r="CN7" s="40">
        <v>34.92</v>
      </c>
      <c r="CO7" s="40">
        <v>34.19</v>
      </c>
      <c r="CP7" s="40">
        <v>36.65</v>
      </c>
      <c r="CQ7" s="40">
        <v>33.29</v>
      </c>
      <c r="CR7" s="40">
        <v>53.19</v>
      </c>
      <c r="CS7" s="40">
        <v>41.74</v>
      </c>
      <c r="CT7" s="40">
        <v>41.74</v>
      </c>
      <c r="CU7" s="40">
        <v>41.74</v>
      </c>
      <c r="CV7" s="40">
        <v>41.74</v>
      </c>
      <c r="CW7" s="40">
        <v>41.74</v>
      </c>
      <c r="CX7" s="40">
        <v>51.42</v>
      </c>
      <c r="CY7" s="40">
        <v>50.9</v>
      </c>
      <c r="CZ7" s="40">
        <v>49.05</v>
      </c>
      <c r="DA7" s="40">
        <v>50.94</v>
      </c>
      <c r="DB7" s="40">
        <v>49.76</v>
      </c>
      <c r="DC7" s="40">
        <v>75.849999999999994</v>
      </c>
      <c r="DD7" s="40">
        <v>73.91</v>
      </c>
      <c r="DE7" s="40">
        <v>75.59</v>
      </c>
      <c r="DF7" s="40">
        <v>77.3</v>
      </c>
      <c r="DG7" s="40">
        <v>73.849999999999994</v>
      </c>
      <c r="DH7" s="40">
        <v>74.81</v>
      </c>
      <c r="DI7" s="40">
        <v>53.49</v>
      </c>
      <c r="DJ7" s="40">
        <v>54.3</v>
      </c>
      <c r="DK7" s="40">
        <v>55.32</v>
      </c>
      <c r="DL7" s="40">
        <v>55.08</v>
      </c>
      <c r="DM7" s="40">
        <v>56.95</v>
      </c>
      <c r="DN7" s="40">
        <v>61.17</v>
      </c>
      <c r="DO7" s="40">
        <v>0</v>
      </c>
      <c r="DP7" s="40">
        <v>0</v>
      </c>
      <c r="DQ7" s="40">
        <v>0</v>
      </c>
      <c r="DR7" s="40">
        <v>0</v>
      </c>
      <c r="DS7" s="40">
        <v>0</v>
      </c>
      <c r="DT7" s="40">
        <v>3.28</v>
      </c>
      <c r="DU7" s="40">
        <v>4.66</v>
      </c>
      <c r="DV7" s="40">
        <v>7.35</v>
      </c>
      <c r="DW7" s="40">
        <v>7.6</v>
      </c>
      <c r="DX7" s="40">
        <v>7.9</v>
      </c>
      <c r="DY7" s="40">
        <v>49.58</v>
      </c>
      <c r="DZ7" s="40">
        <v>0</v>
      </c>
      <c r="EA7" s="40">
        <v>0</v>
      </c>
      <c r="EB7" s="40">
        <v>0</v>
      </c>
      <c r="EC7" s="40">
        <v>0</v>
      </c>
      <c r="ED7" s="40">
        <v>0</v>
      </c>
      <c r="EE7" s="40">
        <v>0.02</v>
      </c>
      <c r="EF7" s="40">
        <v>0.06</v>
      </c>
      <c r="EG7" s="40">
        <v>0.09</v>
      </c>
      <c r="EH7" s="40">
        <v>0.4</v>
      </c>
      <c r="EI7" s="40">
        <v>0.14000000000000001</v>
      </c>
      <c r="EJ7" s="40">
        <v>0.21</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c r="T11" s="47" t="s">
        <v>23</v>
      </c>
      <c r="U11" s="48">
        <f>IF(T6="-",NA(),T6)</f>
        <v>128.05000000000001</v>
      </c>
      <c r="V11" s="48">
        <f>IF(U6="-",NA(),U6)</f>
        <v>134.1</v>
      </c>
      <c r="W11" s="48">
        <f>IF(V6="-",NA(),V6)</f>
        <v>166.55</v>
      </c>
      <c r="X11" s="48">
        <f>IF(W6="-",NA(),W6)</f>
        <v>179.54</v>
      </c>
      <c r="Y11" s="48">
        <f>IF(X6="-",NA(),X6)</f>
        <v>144.07</v>
      </c>
      <c r="AE11" s="47" t="s">
        <v>23</v>
      </c>
      <c r="AF11" s="48">
        <f>IF(AE6="-",NA(),AE6)</f>
        <v>0</v>
      </c>
      <c r="AG11" s="48">
        <f>IF(AF6="-",NA(),AF6)</f>
        <v>0</v>
      </c>
      <c r="AH11" s="48">
        <f>IF(AG6="-",NA(),AG6)</f>
        <v>0</v>
      </c>
      <c r="AI11" s="48">
        <f>IF(AH6="-",NA(),AH6)</f>
        <v>0</v>
      </c>
      <c r="AJ11" s="48">
        <f>IF(AI6="-",NA(),AI6)</f>
        <v>0</v>
      </c>
      <c r="AP11" s="47" t="s">
        <v>23</v>
      </c>
      <c r="AQ11" s="48">
        <f>IF(AP6="-",NA(),AP6)</f>
        <v>5004.41</v>
      </c>
      <c r="AR11" s="48">
        <f>IF(AQ6="-",NA(),AQ6)</f>
        <v>2808.54</v>
      </c>
      <c r="AS11" s="48">
        <f>IF(AR6="-",NA(),AR6)</f>
        <v>3318.8</v>
      </c>
      <c r="AT11" s="48">
        <f>IF(AS6="-",NA(),AS6)</f>
        <v>2562.54</v>
      </c>
      <c r="AU11" s="48">
        <f>IF(AT6="-",NA(),AT6)</f>
        <v>4078.25</v>
      </c>
      <c r="BA11" s="47" t="s">
        <v>23</v>
      </c>
      <c r="BB11" s="48">
        <f>IF(BA6="-",NA(),BA6)</f>
        <v>0</v>
      </c>
      <c r="BC11" s="48">
        <f>IF(BB6="-",NA(),BB6)</f>
        <v>0</v>
      </c>
      <c r="BD11" s="48">
        <f>IF(BC6="-",NA(),BC6)</f>
        <v>0</v>
      </c>
      <c r="BE11" s="48">
        <f>IF(BD6="-",NA(),BD6)</f>
        <v>0</v>
      </c>
      <c r="BF11" s="48">
        <f>IF(BE6="-",NA(),BE6)</f>
        <v>0</v>
      </c>
      <c r="BL11" s="47" t="s">
        <v>23</v>
      </c>
      <c r="BM11" s="48">
        <f>IF(BL6="-",NA(),BL6)</f>
        <v>119.13</v>
      </c>
      <c r="BN11" s="48">
        <f>IF(BM6="-",NA(),BM6)</f>
        <v>122.95</v>
      </c>
      <c r="BO11" s="48">
        <f>IF(BN6="-",NA(),BN6)</f>
        <v>154.77000000000001</v>
      </c>
      <c r="BP11" s="48">
        <f>IF(BO6="-",NA(),BO6)</f>
        <v>179.46</v>
      </c>
      <c r="BQ11" s="48">
        <f>IF(BP6="-",NA(),BP6)</f>
        <v>138.35</v>
      </c>
      <c r="BW11" s="47" t="s">
        <v>23</v>
      </c>
      <c r="BX11" s="48">
        <f>IF(BW6="-",NA(),BW6)</f>
        <v>51.29</v>
      </c>
      <c r="BY11" s="48">
        <f>IF(BX6="-",NA(),BX6)</f>
        <v>49.83</v>
      </c>
      <c r="BZ11" s="48">
        <f>IF(BY6="-",NA(),BY6)</f>
        <v>39.49</v>
      </c>
      <c r="CA11" s="48">
        <f>IF(BZ6="-",NA(),BZ6)</f>
        <v>34.44</v>
      </c>
      <c r="CB11" s="48">
        <f>IF(CA6="-",NA(),CA6)</f>
        <v>44.59</v>
      </c>
      <c r="CH11" s="47" t="s">
        <v>23</v>
      </c>
      <c r="CI11" s="48">
        <f>IF(CH6="-",NA(),CH6)</f>
        <v>19.3</v>
      </c>
      <c r="CJ11" s="48">
        <f>IF(CI6="-",NA(),CI6)</f>
        <v>22.61</v>
      </c>
      <c r="CK11" s="48">
        <f>IF(CJ6="-",NA(),CJ6)</f>
        <v>25.96</v>
      </c>
      <c r="CL11" s="48">
        <f>IF(CK6="-",NA(),CK6)</f>
        <v>27.83</v>
      </c>
      <c r="CM11" s="48">
        <f>IF(CL6="-",NA(),CL6)</f>
        <v>28</v>
      </c>
      <c r="CS11" s="47" t="s">
        <v>23</v>
      </c>
      <c r="CT11" s="48">
        <f>IF(CS6="-",NA(),CS6)</f>
        <v>41.74</v>
      </c>
      <c r="CU11" s="48">
        <f>IF(CT6="-",NA(),CT6)</f>
        <v>41.74</v>
      </c>
      <c r="CV11" s="48">
        <f>IF(CU6="-",NA(),CU6)</f>
        <v>41.74</v>
      </c>
      <c r="CW11" s="48">
        <f>IF(CV6="-",NA(),CV6)</f>
        <v>41.74</v>
      </c>
      <c r="CX11" s="48">
        <f>IF(CW6="-",NA(),CW6)</f>
        <v>41.74</v>
      </c>
      <c r="DD11" s="47" t="s">
        <v>23</v>
      </c>
      <c r="DE11" s="48">
        <f>IF(DD6="-",NA(),DD6)</f>
        <v>73.91</v>
      </c>
      <c r="DF11" s="48">
        <f>IF(DE6="-",NA(),DE6)</f>
        <v>75.59</v>
      </c>
      <c r="DG11" s="48">
        <f>IF(DF6="-",NA(),DF6)</f>
        <v>77.3</v>
      </c>
      <c r="DH11" s="48">
        <f>IF(DG6="-",NA(),DG6)</f>
        <v>73.849999999999994</v>
      </c>
      <c r="DI11" s="48">
        <f>IF(DH6="-",NA(),DH6)</f>
        <v>74.81</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c r="T12" s="47" t="s">
        <v>24</v>
      </c>
      <c r="U12" s="48">
        <f>IF(Y6="-",NA(),Y6)</f>
        <v>110.79</v>
      </c>
      <c r="V12" s="48">
        <f>IF(Z6="-",NA(),Z6)</f>
        <v>108.76</v>
      </c>
      <c r="W12" s="48">
        <f>IF(AA6="-",NA(),AA6)</f>
        <v>110.19</v>
      </c>
      <c r="X12" s="48">
        <f>IF(AB6="-",NA(),AB6)</f>
        <v>113.73</v>
      </c>
      <c r="Y12" s="48">
        <f>IF(AC6="-",NA(),AC6)</f>
        <v>115.42</v>
      </c>
      <c r="AE12" s="47" t="s">
        <v>24</v>
      </c>
      <c r="AF12" s="48">
        <f>IF(AJ6="-",NA(),AJ6)</f>
        <v>121.15</v>
      </c>
      <c r="AG12" s="48">
        <f t="shared" ref="AG12:AJ12" si="10">IF(AK6="-",NA(),AK6)</f>
        <v>125.8</v>
      </c>
      <c r="AH12" s="48">
        <f t="shared" si="10"/>
        <v>132.55000000000001</v>
      </c>
      <c r="AI12" s="48">
        <f t="shared" si="10"/>
        <v>134.69</v>
      </c>
      <c r="AJ12" s="48">
        <f t="shared" si="10"/>
        <v>133.63999999999999</v>
      </c>
      <c r="AP12" s="47" t="s">
        <v>24</v>
      </c>
      <c r="AQ12" s="48">
        <f>IF(AU6="-",NA(),AU6)</f>
        <v>868.31</v>
      </c>
      <c r="AR12" s="48">
        <f t="shared" ref="AR12:AU12" si="11">IF(AV6="-",NA(),AV6)</f>
        <v>732.52</v>
      </c>
      <c r="AS12" s="48">
        <f t="shared" si="11"/>
        <v>819.73</v>
      </c>
      <c r="AT12" s="48">
        <f t="shared" si="11"/>
        <v>834.05</v>
      </c>
      <c r="AU12" s="48">
        <f t="shared" si="11"/>
        <v>1011.55</v>
      </c>
      <c r="BA12" s="47" t="s">
        <v>24</v>
      </c>
      <c r="BB12" s="48">
        <f>IF(BF6="-",NA(),BF6)</f>
        <v>504.81</v>
      </c>
      <c r="BC12" s="48">
        <f t="shared" ref="BC12:BF12" si="12">IF(BG6="-",NA(),BG6)</f>
        <v>498.01</v>
      </c>
      <c r="BD12" s="48">
        <f t="shared" si="12"/>
        <v>490.39</v>
      </c>
      <c r="BE12" s="48">
        <f t="shared" si="12"/>
        <v>475.44</v>
      </c>
      <c r="BF12" s="48">
        <f t="shared" si="12"/>
        <v>413.6</v>
      </c>
      <c r="BL12" s="47" t="s">
        <v>24</v>
      </c>
      <c r="BM12" s="48">
        <f>IF(BQ6="-",NA(),BQ6)</f>
        <v>94.91</v>
      </c>
      <c r="BN12" s="48">
        <f t="shared" ref="BN12:BQ12" si="13">IF(BR6="-",NA(),BR6)</f>
        <v>90.22</v>
      </c>
      <c r="BO12" s="48">
        <f t="shared" si="13"/>
        <v>90.8</v>
      </c>
      <c r="BP12" s="48">
        <f t="shared" si="13"/>
        <v>93.49</v>
      </c>
      <c r="BQ12" s="48">
        <f t="shared" si="13"/>
        <v>94.77</v>
      </c>
      <c r="BW12" s="47" t="s">
        <v>24</v>
      </c>
      <c r="BX12" s="48">
        <f>IF(CB6="-",NA(),CB6)</f>
        <v>47.36</v>
      </c>
      <c r="BY12" s="48">
        <f t="shared" ref="BY12:CB12" si="14">IF(CC6="-",NA(),CC6)</f>
        <v>49.94</v>
      </c>
      <c r="BZ12" s="48">
        <f t="shared" si="14"/>
        <v>50.56</v>
      </c>
      <c r="CA12" s="48">
        <f t="shared" si="14"/>
        <v>49.4</v>
      </c>
      <c r="CB12" s="48">
        <f t="shared" si="14"/>
        <v>49.51</v>
      </c>
      <c r="CH12" s="47" t="s">
        <v>24</v>
      </c>
      <c r="CI12" s="48">
        <f>IF(CM6="-",NA(),CM6)</f>
        <v>35.22</v>
      </c>
      <c r="CJ12" s="48">
        <f t="shared" ref="CJ12:CM12" si="15">IF(CN6="-",NA(),CN6)</f>
        <v>34.92</v>
      </c>
      <c r="CK12" s="48">
        <f t="shared" si="15"/>
        <v>34.19</v>
      </c>
      <c r="CL12" s="48">
        <f t="shared" si="15"/>
        <v>36.65</v>
      </c>
      <c r="CM12" s="48">
        <f t="shared" si="15"/>
        <v>33.29</v>
      </c>
      <c r="CS12" s="47" t="s">
        <v>24</v>
      </c>
      <c r="CT12" s="48">
        <f>IF(CX6="-",NA(),CX6)</f>
        <v>51.42</v>
      </c>
      <c r="CU12" s="48">
        <f t="shared" ref="CU12:CX12" si="16">IF(CY6="-",NA(),CY6)</f>
        <v>50.9</v>
      </c>
      <c r="CV12" s="48">
        <f t="shared" si="16"/>
        <v>49.05</v>
      </c>
      <c r="CW12" s="48">
        <f t="shared" si="16"/>
        <v>50.94</v>
      </c>
      <c r="CX12" s="48">
        <f t="shared" si="16"/>
        <v>49.76</v>
      </c>
      <c r="DD12" s="47" t="s">
        <v>24</v>
      </c>
      <c r="DE12" s="48">
        <f>IF(DI6="-",NA(),DI6)</f>
        <v>53.49</v>
      </c>
      <c r="DF12" s="48">
        <f t="shared" ref="DF12:DI12" si="17">IF(DJ6="-",NA(),DJ6)</f>
        <v>54.3</v>
      </c>
      <c r="DG12" s="48">
        <f t="shared" si="17"/>
        <v>55.32</v>
      </c>
      <c r="DH12" s="48">
        <f t="shared" si="17"/>
        <v>55.08</v>
      </c>
      <c r="DI12" s="48">
        <f t="shared" si="17"/>
        <v>56.95</v>
      </c>
      <c r="DO12" s="47" t="s">
        <v>24</v>
      </c>
      <c r="DP12" s="48">
        <f>IF(DT6="-",NA(),DT6)</f>
        <v>3.28</v>
      </c>
      <c r="DQ12" s="48">
        <f t="shared" ref="DQ12:DT12" si="18">IF(DU6="-",NA(),DU6)</f>
        <v>4.66</v>
      </c>
      <c r="DR12" s="48">
        <f t="shared" si="18"/>
        <v>7.35</v>
      </c>
      <c r="DS12" s="48">
        <f t="shared" si="18"/>
        <v>7.6</v>
      </c>
      <c r="DT12" s="48">
        <f t="shared" si="18"/>
        <v>7.9</v>
      </c>
      <c r="DZ12" s="47" t="s">
        <v>24</v>
      </c>
      <c r="EA12" s="48">
        <f>IF(EE6="-",NA(),EE6)</f>
        <v>0.02</v>
      </c>
      <c r="EB12" s="48">
        <f t="shared" ref="EB12:EE12" si="19">IF(EF6="-",NA(),EF6)</f>
        <v>0.06</v>
      </c>
      <c r="EC12" s="48">
        <f t="shared" si="19"/>
        <v>0.09</v>
      </c>
      <c r="ED12" s="48">
        <f t="shared" si="19"/>
        <v>0.4</v>
      </c>
      <c r="EE12" s="48">
        <f t="shared" si="19"/>
        <v>0.14000000000000001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2024-02-22T01:29:25Z</cp:lastPrinted>
  <dcterms:created xsi:type="dcterms:W3CDTF">2023-12-05T01:33:04Z</dcterms:created>
  <dcterms:modified xsi:type="dcterms:W3CDTF">2024-02-22T01:29:28Z</dcterms:modified>
  <cp:category/>
</cp:coreProperties>
</file>