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5 市町村提出\12 豊後大野市○\"/>
    </mc:Choice>
  </mc:AlternateContent>
  <workbookProtection workbookAlgorithmName="SHA-512" workbookHashValue="D0dCZxr2d3sin9yhMAGIFqgbhtQSCxnIhsKVTMtQXzMzPNxtCKHJCxbn4YNIeUQksEicQGlKSkLH3VftBXQYSg==" workbookSaltValue="5qcOecvRtdqQrjbW8MIn7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<sst xmlns="http://schemas.openxmlformats.org/spreadsheetml/2006/main" count="247" uniqueCount="116">
  <si>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</si>
  <si>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</si>
  <si>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</si>
  <si>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</si>
  <si>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</si>
  <si>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</si>
  <si>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</si>
  <si>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</si>
  <si>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</si>
  <si>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</si>
  <si>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</si>
  <si>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</si>
  <si>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</si>
  <si>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</si>
  <si>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</si>
  <si>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</si>
  <si>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</si>
  <si>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</si>
  <si>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</si>
  <si>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</si>
  <si>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</si>
  <si>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</si>
  <si>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</si>
  <si>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</si>
  <si>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</si>
  <si>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</si>
  <si>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</si>
  <si>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</si>
  <si>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</si>
  <si>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</si>
  <si>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</si>
  <si>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</si>
  <si>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</si>
  <si>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</si>
  <si>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</si>
  <si>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</si>
  <si>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</si>
  <si>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</si>
  <si>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</si>
  <si>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</si>
  <si>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</si>
  <si>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</si>
  <si>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</si>
  <si>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</si>
  <si>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</si>
  <si>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</si>
  <si>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</si>
  <si>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</si>
  <si>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</si>
  <si>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</si>
  <si>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</si>
  <si>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</si>
  <si>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</si>
  <si>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</si>
  <si>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</si>
  <si>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</si>
  <si>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</si>
  <si>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</si>
  <si>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</si>
  <si>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</si>
  <si>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</si>
  <si>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</si>
  <si>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</si>
  <si>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</si>
  <si>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</si>
  <si>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</si>
  <si>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</si>
  <si>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</si>
  <si>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</si>
  <si>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</si>
  <si>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</si>
  <si>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</si>
  <si>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</si>
  <si>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</si>
  <si>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</si>
  <si>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</si>
  <si>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</si>
  <si>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</si>
  <si>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</si>
  <si>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</si>
  <si>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</si>
  <si>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</si>
  <si>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</si>
  <si>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</si>
  <si>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</si>
  <si>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</si>
  <si>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</si>
  <si>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</si>
  <si>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</si>
  <si>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</si>
  <si>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</si>
  <si>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</si>
  <si>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</si>
  <si>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</si>
  <si>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</si>
  <si>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</si>
  <si>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大分県　豊後大野市</t>
  </si>
  <si>
    <t>法非適用</t>
  </si>
  <si>
    <t>下水道事業</t>
  </si>
  <si>
    <t>特定地域生活排水処理</t>
  </si>
  <si>
    <t>K2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</si>
  <si>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</si>
  <si>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</si>
  <si>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</si>
  <si>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</si>
  <si>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</si>
  <si>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</si>
  <si>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</si>
  <si>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</si>
  <si>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</si>
  <si>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</si>
  <si>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</si>
  <si>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</si>
  <si>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③『管渠改善率』・・・当該年度に更新した管渠延長の割合を表す指標。施設の特性上、管渠改善率の該当なし。</t>
  </si>
  <si>
    <t>令和３年度より施設の個人移譲を行ない会計廃止をまだしている。
今のところ類似団体と比較して平均的な経営ができているものの、人口減及び個人移譲に伴う処理人口の減少により使用料収入が減少する一方で、施設の老朽化等に伴う施設維持費の増により、健全で効率的な経営が難しくなって来ている。
今後も個人移譲を進め会計廃止へ向け進めていく。</t>
    <rPh sb="18" eb="20">
      <t>カイケイ</t>
    </rPh>
    <rPh sb="20" eb="22">
      <t>ハイシ</t>
    </rPh>
    <rPh sb="134" eb="135">
      <t>キ</t>
    </rPh>
    <rPh sb="140" eb="142">
      <t>コンゴ</t>
    </rPh>
    <rPh sb="143" eb="145">
      <t>コジン</t>
    </rPh>
    <rPh sb="145" eb="147">
      <t>イジョウ</t>
    </rPh>
    <rPh sb="148" eb="149">
      <t>スス</t>
    </rPh>
    <rPh sb="150" eb="152">
      <t>カイケイ</t>
    </rPh>
    <rPh sb="152" eb="154">
      <t>ハイシ</t>
    </rPh>
    <rPh sb="155" eb="156">
      <t>ム</t>
    </rPh>
    <rPh sb="157" eb="158">
      <t>スス</t>
    </rPh>
    <phoneticPr fontId="1"/>
  </si>
  <si>
    <t>①『収益的収支比率』・・・総費用に地方債償還金を加えた費用を総収益でどの程度賄われているかを表す指標。個人移譲により使用料収入が減少し数値が低下している。
④『企業債残高対象事業規模比率』・・・使用料収入に対する企業債残高の割合であり、企業債残高の規模を表す指標。繰入金で起債償還を賄っているため数値0となっている。
⑤『経費回収率』・・・使用料で回収すべき経費を、どの程度使用料で賄えているかを表した指標。個人移譲が進んできていることにより使用料収入が減少しているが、老朽化は進んでいることから維持経費が増加しており、経費回収率が低下してきている。
⑥『汚水処理原価』・・・有収水量１㎥あたりについて汚水処理に係るコストを表した指標。個人移譲により年間有収水量は減少しているものの、汚水処理費用はそこまで減少していないことから汚水処理原価が上昇している。
⑦『施設利用率』・・・処理能力に対する汚水処理量の割合で、施設の利用状況を判断する指標。高い水準で推移しており、良好な状態といえます。
⑧『水洗化率』・・・実際に水洗便所を設置して汚水処理している人口の割合を表した指標。高い水準で推移しており、良好な状態といえる。</t>
    <rPh sb="51" eb="53">
      <t>コジン</t>
    </rPh>
    <rPh sb="53" eb="55">
      <t>イジョウ</t>
    </rPh>
    <rPh sb="58" eb="61">
      <t>シヨウリョウ</t>
    </rPh>
    <rPh sb="61" eb="63">
      <t>シュウニュウ</t>
    </rPh>
    <rPh sb="64" eb="66">
      <t>ゲンショウ</t>
    </rPh>
    <rPh sb="132" eb="135">
      <t>クリイレキン</t>
    </rPh>
    <rPh sb="136" eb="138">
      <t>キサイ</t>
    </rPh>
    <rPh sb="138" eb="140">
      <t>ショウカン</t>
    </rPh>
    <rPh sb="141" eb="142">
      <t>マカナ</t>
    </rPh>
    <rPh sb="148" eb="150">
      <t>スウチ</t>
    </rPh>
    <rPh sb="204" eb="206">
      <t>コジン</t>
    </rPh>
    <rPh sb="206" eb="208">
      <t>イジョウ</t>
    </rPh>
    <rPh sb="209" eb="210">
      <t>スス</t>
    </rPh>
    <rPh sb="221" eb="223">
      <t>シヨウ</t>
    </rPh>
    <rPh sb="223" eb="224">
      <t>リョウ</t>
    </rPh>
    <rPh sb="224" eb="226">
      <t>シュウニュウ</t>
    </rPh>
    <rPh sb="227" eb="229">
      <t>ゲンショウ</t>
    </rPh>
    <rPh sb="235" eb="238">
      <t>ロウキュウカ</t>
    </rPh>
    <rPh sb="239" eb="240">
      <t>スス</t>
    </rPh>
    <rPh sb="248" eb="250">
      <t>イジ</t>
    </rPh>
    <rPh sb="250" eb="252">
      <t>ケイヒ</t>
    </rPh>
    <rPh sb="253" eb="255">
      <t>ゾウカ</t>
    </rPh>
    <rPh sb="318" eb="320">
      <t>コジン</t>
    </rPh>
    <rPh sb="320" eb="322">
      <t>イジョウ</t>
    </rPh>
    <rPh sb="353" eb="355">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</si>
</sst>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58-4630-BE31-95287DF21A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058-4630-BE31-95287DF21AE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103.78</c:v>
                </c:pt>
                <c:pt idx="1">
                  <c:v>106.68</c:v>
                </c:pt>
                <c:pt idx="2">
                  <c:v>97.02</c:v>
                </c:pt>
                <c:pt idx="3">
                  <c:v>94.75</c:v>
                </c:pt>
                <c:pt idx="4">
                  <c:v>93.25</c:v>
                </c:pt>
              </c:numCache>
            </c:numRef>
          </c:val>
          <c:extLst>
            <c:ext xmlns:c16="http://schemas.microsoft.com/office/drawing/2014/chart" uri="{C3380CC4-5D6E-409C-BE32-E72D297353CC}">
              <c16:uniqueId val="{00000000-1080-469A-BD91-91CE3086A5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0-469A-BD91-91CE3086A5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16-4C60-B11A-22F8EE61AF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16-4C60-B11A-22F8EE61AF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41-4381-9634-D90F8BD744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41-4381-9634-D90F8BD744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A4-4233-93D6-9DBAA097F28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A4-4233-93D6-9DBAA097F28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3F-4BD4-A5EB-299648396BC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3F-4BD4-A5EB-299648396BC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63-488C-A7CD-8A106EC3398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9A63-488C-A7CD-8A106EC3398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67.19</c:v>
                </c:pt>
                <c:pt idx="1">
                  <c:v>76.680000000000007</c:v>
                </c:pt>
                <c:pt idx="2">
                  <c:v>68.52</c:v>
                </c:pt>
                <c:pt idx="3">
                  <c:v>62.28</c:v>
                </c:pt>
                <c:pt idx="4">
                  <c:v>49.02</c:v>
                </c:pt>
              </c:numCache>
            </c:numRef>
          </c:val>
          <c:extLst>
            <c:ext xmlns:c16="http://schemas.microsoft.com/office/drawing/2014/chart" uri="{C3380CC4-5D6E-409C-BE32-E72D297353CC}">
              <c16:uniqueId val="{00000000-9BAA-4210-AC11-24F557A21A3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9BAA-4210-AC11-24F557A21A3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352.85</c:v>
                </c:pt>
                <c:pt idx="1">
                  <c:v>318.7</c:v>
                </c:pt>
                <c:pt idx="2">
                  <c:v>358.19</c:v>
                </c:pt>
                <c:pt idx="3">
                  <c:v>397.47</c:v>
                </c:pt>
                <c:pt idx="4">
                  <c:v>537.54</c:v>
                </c:pt>
              </c:numCache>
            </c:numRef>
          </c:val>
          <c:extLst>
            <c:ext xmlns:c16="http://schemas.microsoft.com/office/drawing/2014/chart" uri="{C3380CC4-5D6E-409C-BE32-E72D297353CC}">
              <c16:uniqueId val="{00000000-9B27-445D-9938-AF79E2642F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9B27-445D-9938-AF79E2642F0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633-4B34-9AA6-DF0726222B1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4633-4B34-9AA6-DF0726222B1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51E-4CCE-9F45-8C5BFB36D72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A51E-4CCE-9F45-8C5BFB36D72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【307.39】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【86.02】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【84.27】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【294.83】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【57.03】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6" zoomScale="75" zoomScaleNormal="75"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豊後大野市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2</v>
      </c>
      <c r="C7" s="30"/>
      <c r="D7" s="30"/>
      <c r="E7" s="30"/>
      <c r="F7" s="30"/>
      <c r="G7" s="30"/>
      <c r="H7" s="30"/>
      <c r="I7" s="30" t="s">
        <v>11</v>
      </c>
      <c r="J7" s="30"/>
      <c r="K7" s="30"/>
      <c r="L7" s="30"/>
      <c r="M7" s="30"/>
      <c r="N7" s="30"/>
      <c r="O7" s="30"/>
      <c r="P7" s="30" t="s">
        <v>3</v>
      </c>
      <c r="Q7" s="30"/>
      <c r="R7" s="30"/>
      <c r="S7" s="30"/>
      <c r="T7" s="30"/>
      <c r="U7" s="30"/>
      <c r="V7" s="30"/>
      <c r="W7" s="30" t="s">
        <v>13</v>
      </c>
      <c r="X7" s="30"/>
      <c r="Y7" s="30"/>
      <c r="Z7" s="30"/>
      <c r="AA7" s="30"/>
      <c r="AB7" s="30"/>
      <c r="AC7" s="30"/>
      <c r="AD7" s="30" t="s">
        <v>6</v>
      </c>
      <c r="AE7" s="30"/>
      <c r="AF7" s="30"/>
      <c r="AG7" s="30"/>
      <c r="AH7" s="30"/>
      <c r="AI7" s="30"/>
      <c r="AJ7" s="30"/>
      <c r="AK7" s="3"/>
      <c r="AL7" s="30" t="s">
        <v>1</v>
      </c>
      <c r="AM7" s="30"/>
      <c r="AN7" s="30"/>
      <c r="AO7" s="30"/>
      <c r="AP7" s="30"/>
      <c r="AQ7" s="30"/>
      <c r="AR7" s="30"/>
      <c r="AS7" s="30"/>
      <c r="AT7" s="30" t="s">
        <v>7</v>
      </c>
      <c r="AU7" s="30"/>
      <c r="AV7" s="30"/>
      <c r="AW7" s="30"/>
      <c r="AX7" s="30"/>
      <c r="AY7" s="30"/>
      <c r="AZ7" s="30"/>
      <c r="BA7" s="30"/>
      <c r="BB7" s="30" t="s">
        <v>15</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33415</v>
      </c>
      <c r="AM8" s="36"/>
      <c r="AN8" s="36"/>
      <c r="AO8" s="36"/>
      <c r="AP8" s="36"/>
      <c r="AQ8" s="36"/>
      <c r="AR8" s="36"/>
      <c r="AS8" s="36"/>
      <c r="AT8" s="37">
        <f>データ!T6</f>
        <v>603.14</v>
      </c>
      <c r="AU8" s="37"/>
      <c r="AV8" s="37"/>
      <c r="AW8" s="37"/>
      <c r="AX8" s="37"/>
      <c r="AY8" s="37"/>
      <c r="AZ8" s="37"/>
      <c r="BA8" s="37"/>
      <c r="BB8" s="37">
        <f>データ!U6</f>
        <v>55.4</v>
      </c>
      <c r="BC8" s="37"/>
      <c r="BD8" s="37"/>
      <c r="BE8" s="37"/>
      <c r="BF8" s="37"/>
      <c r="BG8" s="37"/>
      <c r="BH8" s="37"/>
      <c r="BI8" s="37"/>
      <c r="BJ8" s="3"/>
      <c r="BK8" s="3"/>
      <c r="BL8" s="38" t="s">
        <v>12</v>
      </c>
      <c r="BM8" s="39"/>
      <c r="BN8" s="40" t="s">
        <v>19</v>
      </c>
      <c r="BO8" s="40"/>
      <c r="BP8" s="40"/>
      <c r="BQ8" s="40"/>
      <c r="BR8" s="40"/>
      <c r="BS8" s="40"/>
      <c r="BT8" s="40"/>
      <c r="BU8" s="40"/>
      <c r="BV8" s="40"/>
      <c r="BW8" s="40"/>
      <c r="BX8" s="40"/>
      <c r="BY8" s="41"/>
    </row>
    <row r="9" spans="1:78" ht="18.75" customHeight="1" x14ac:dyDescent="0.15">
      <c r="A9" s="2"/>
      <c r="B9" s="30" t="s">
        <v>20</v>
      </c>
      <c r="C9" s="30"/>
      <c r="D9" s="30"/>
      <c r="E9" s="30"/>
      <c r="F9" s="30"/>
      <c r="G9" s="30"/>
      <c r="H9" s="30"/>
      <c r="I9" s="30" t="s">
        <v>22</v>
      </c>
      <c r="J9" s="30"/>
      <c r="K9" s="30"/>
      <c r="L9" s="30"/>
      <c r="M9" s="30"/>
      <c r="N9" s="30"/>
      <c r="O9" s="30"/>
      <c r="P9" s="30" t="s">
        <v>24</v>
      </c>
      <c r="Q9" s="30"/>
      <c r="R9" s="30"/>
      <c r="S9" s="30"/>
      <c r="T9" s="30"/>
      <c r="U9" s="30"/>
      <c r="V9" s="30"/>
      <c r="W9" s="30" t="s">
        <v>27</v>
      </c>
      <c r="X9" s="30"/>
      <c r="Y9" s="30"/>
      <c r="Z9" s="30"/>
      <c r="AA9" s="30"/>
      <c r="AB9" s="30"/>
      <c r="AC9" s="30"/>
      <c r="AD9" s="30" t="s">
        <v>21</v>
      </c>
      <c r="AE9" s="30"/>
      <c r="AF9" s="30"/>
      <c r="AG9" s="30"/>
      <c r="AH9" s="30"/>
      <c r="AI9" s="30"/>
      <c r="AJ9" s="30"/>
      <c r="AK9" s="3"/>
      <c r="AL9" s="30" t="s">
        <v>29</v>
      </c>
      <c r="AM9" s="30"/>
      <c r="AN9" s="30"/>
      <c r="AO9" s="30"/>
      <c r="AP9" s="30"/>
      <c r="AQ9" s="30"/>
      <c r="AR9" s="30"/>
      <c r="AS9" s="30"/>
      <c r="AT9" s="30" t="s">
        <v>30</v>
      </c>
      <c r="AU9" s="30"/>
      <c r="AV9" s="30"/>
      <c r="AW9" s="30"/>
      <c r="AX9" s="30"/>
      <c r="AY9" s="30"/>
      <c r="AZ9" s="30"/>
      <c r="BA9" s="30"/>
      <c r="BB9" s="30" t="s">
        <v>31</v>
      </c>
      <c r="BC9" s="30"/>
      <c r="BD9" s="30"/>
      <c r="BE9" s="30"/>
      <c r="BF9" s="30"/>
      <c r="BG9" s="30"/>
      <c r="BH9" s="30"/>
      <c r="BI9" s="30"/>
      <c r="BJ9" s="3"/>
      <c r="BK9" s="3"/>
      <c r="BL9" s="42" t="s">
        <v>34</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2.21</v>
      </c>
      <c r="Q10" s="37"/>
      <c r="R10" s="37"/>
      <c r="S10" s="37"/>
      <c r="T10" s="37"/>
      <c r="U10" s="37"/>
      <c r="V10" s="37"/>
      <c r="W10" s="37">
        <f>データ!Q6</f>
        <v>100</v>
      </c>
      <c r="X10" s="37"/>
      <c r="Y10" s="37"/>
      <c r="Z10" s="37"/>
      <c r="AA10" s="37"/>
      <c r="AB10" s="37"/>
      <c r="AC10" s="37"/>
      <c r="AD10" s="36">
        <f>データ!R6</f>
        <v>4430</v>
      </c>
      <c r="AE10" s="36"/>
      <c r="AF10" s="36"/>
      <c r="AG10" s="36"/>
      <c r="AH10" s="36"/>
      <c r="AI10" s="36"/>
      <c r="AJ10" s="36"/>
      <c r="AK10" s="2"/>
      <c r="AL10" s="36">
        <f>データ!V6</f>
        <v>732</v>
      </c>
      <c r="AM10" s="36"/>
      <c r="AN10" s="36"/>
      <c r="AO10" s="36"/>
      <c r="AP10" s="36"/>
      <c r="AQ10" s="36"/>
      <c r="AR10" s="36"/>
      <c r="AS10" s="36"/>
      <c r="AT10" s="37">
        <f>データ!W6</f>
        <v>18.09</v>
      </c>
      <c r="AU10" s="37"/>
      <c r="AV10" s="37"/>
      <c r="AW10" s="37"/>
      <c r="AX10" s="37"/>
      <c r="AY10" s="37"/>
      <c r="AZ10" s="37"/>
      <c r="BA10" s="37"/>
      <c r="BB10" s="37">
        <f>データ!X6</f>
        <v>40.46</v>
      </c>
      <c r="BC10" s="37"/>
      <c r="BD10" s="37"/>
      <c r="BE10" s="37"/>
      <c r="BF10" s="37"/>
      <c r="BG10" s="37"/>
      <c r="BH10" s="37"/>
      <c r="BI10" s="37"/>
      <c r="BJ10" s="2"/>
      <c r="BK10" s="2"/>
      <c r="BL10" s="46" t="s">
        <v>37</v>
      </c>
      <c r="BM10" s="47"/>
      <c r="BN10" s="48" t="s">
        <v>16</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38</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26</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40</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115</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41</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9</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43</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6" t="s">
        <v>44</v>
      </c>
      <c r="C85" s="6"/>
      <c r="D85" s="6"/>
      <c r="E85" s="6" t="s">
        <v>45</v>
      </c>
      <c r="F85" s="6" t="s">
        <v>47</v>
      </c>
      <c r="G85" s="6" t="s">
        <v>48</v>
      </c>
      <c r="H85" s="6" t="s">
        <v>42</v>
      </c>
      <c r="I85" s="6" t="s">
        <v>10</v>
      </c>
      <c r="J85" s="6" t="s">
        <v>49</v>
      </c>
      <c r="K85" s="6" t="s">
        <v>50</v>
      </c>
      <c r="L85" s="6" t="s">
        <v>32</v>
      </c>
      <c r="M85" s="6" t="s">
        <v>36</v>
      </c>
      <c r="N85" s="6" t="s">
        <v>51</v>
      </c>
      <c r="O85" s="6" t="s">
        <v>52</v>
      </c>
    </row>
    <row r="86" spans="1:78" hidden="1" x14ac:dyDescent="0.15">
      <c r="B86" s="6"/>
      <c r="C86" s="6"/>
      <c r="D86" s="6"/>
      <c r="E86" s="6" t="str">
        <f>データ!AI6</f>
        <v/>
      </c>
      <c r="F86" s="6" t="s">
        <v>39</v>
      </c>
      <c r="G86" s="6" t="s">
        <v>39</v>
      </c>
      <c r="H86" s="6" t="str">
        <f>データ!BP6</f>
        <v>【307.39】</v>
      </c>
      <c r="I86" s="6" t="str">
        <f>データ!CA6</f>
        <v>【57.03】</v>
      </c>
      <c r="J86" s="6" t="str">
        <f>データ!CL6</f>
        <v>【294.83】</v>
      </c>
      <c r="K86" s="6" t="str">
        <f>データ!CW6</f>
        <v>【84.27】</v>
      </c>
      <c r="L86" s="6" t="str">
        <f>データ!DH6</f>
        <v>【86.02】</v>
      </c>
      <c r="M86" s="6" t="s">
        <v>39</v>
      </c>
      <c r="N86" s="6" t="s">
        <v>39</v>
      </c>
      <c r="O86" s="6" t="str">
        <f>データ!EO6</f>
        <v>【-】</v>
      </c>
    </row>
  </sheetData>
  <sheetProtection algorithmName="SHA-512" hashValue="cKA5rDw98ecnoyKw1gD7OFBsSlegvTEEt6YF8/4AET1a/EDdZWBHGcbCElGw4h94U3f6gGQ9NWsp6E346Adfzg==" saltValue="Nia0Sp/tSPEg1SJvnk2Wr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18</v>
      </c>
      <c r="B3" s="16" t="s">
        <v>33</v>
      </c>
      <c r="C3" s="16" t="s">
        <v>58</v>
      </c>
      <c r="D3" s="16" t="s">
        <v>59</v>
      </c>
      <c r="E3" s="16" t="s">
        <v>5</v>
      </c>
      <c r="F3" s="16" t="s">
        <v>4</v>
      </c>
      <c r="G3" s="16" t="s">
        <v>23</v>
      </c>
      <c r="H3" s="74" t="s">
        <v>55</v>
      </c>
      <c r="I3" s="75"/>
      <c r="J3" s="75"/>
      <c r="K3" s="75"/>
      <c r="L3" s="75"/>
      <c r="M3" s="75"/>
      <c r="N3" s="75"/>
      <c r="O3" s="75"/>
      <c r="P3" s="75"/>
      <c r="Q3" s="75"/>
      <c r="R3" s="75"/>
      <c r="S3" s="75"/>
      <c r="T3" s="75"/>
      <c r="U3" s="75"/>
      <c r="V3" s="75"/>
      <c r="W3" s="75"/>
      <c r="X3" s="76"/>
      <c r="Y3" s="72"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60</v>
      </c>
      <c r="B4" s="17"/>
      <c r="C4" s="17"/>
      <c r="D4" s="17"/>
      <c r="E4" s="17"/>
      <c r="F4" s="17"/>
      <c r="G4" s="17"/>
      <c r="H4" s="77"/>
      <c r="I4" s="78"/>
      <c r="J4" s="78"/>
      <c r="K4" s="78"/>
      <c r="L4" s="78"/>
      <c r="M4" s="78"/>
      <c r="N4" s="78"/>
      <c r="O4" s="78"/>
      <c r="P4" s="78"/>
      <c r="Q4" s="78"/>
      <c r="R4" s="78"/>
      <c r="S4" s="78"/>
      <c r="T4" s="78"/>
      <c r="U4" s="78"/>
      <c r="V4" s="78"/>
      <c r="W4" s="78"/>
      <c r="X4" s="79"/>
      <c r="Y4" s="73" t="s">
        <v>25</v>
      </c>
      <c r="Z4" s="73"/>
      <c r="AA4" s="73"/>
      <c r="AB4" s="73"/>
      <c r="AC4" s="73"/>
      <c r="AD4" s="73"/>
      <c r="AE4" s="73"/>
      <c r="AF4" s="73"/>
      <c r="AG4" s="73"/>
      <c r="AH4" s="73"/>
      <c r="AI4" s="73"/>
      <c r="AJ4" s="73" t="s">
        <v>46</v>
      </c>
      <c r="AK4" s="73"/>
      <c r="AL4" s="73"/>
      <c r="AM4" s="73"/>
      <c r="AN4" s="73"/>
      <c r="AO4" s="73"/>
      <c r="AP4" s="73"/>
      <c r="AQ4" s="73"/>
      <c r="AR4" s="73"/>
      <c r="AS4" s="73"/>
      <c r="AT4" s="73"/>
      <c r="AU4" s="73" t="s">
        <v>28</v>
      </c>
      <c r="AV4" s="73"/>
      <c r="AW4" s="73"/>
      <c r="AX4" s="73"/>
      <c r="AY4" s="73"/>
      <c r="AZ4" s="73"/>
      <c r="BA4" s="73"/>
      <c r="BB4" s="73"/>
      <c r="BC4" s="73"/>
      <c r="BD4" s="73"/>
      <c r="BE4" s="73"/>
      <c r="BF4" s="73" t="s">
        <v>61</v>
      </c>
      <c r="BG4" s="73"/>
      <c r="BH4" s="73"/>
      <c r="BI4" s="73"/>
      <c r="BJ4" s="73"/>
      <c r="BK4" s="73"/>
      <c r="BL4" s="73"/>
      <c r="BM4" s="73"/>
      <c r="BN4" s="73"/>
      <c r="BO4" s="73"/>
      <c r="BP4" s="73"/>
      <c r="BQ4" s="73" t="s">
        <v>14</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8"/>
      <c r="C5" s="18"/>
      <c r="D5" s="18"/>
      <c r="E5" s="18"/>
      <c r="F5" s="18"/>
      <c r="G5" s="18"/>
      <c r="H5" s="23" t="s">
        <v>57</v>
      </c>
      <c r="I5" s="23" t="s">
        <v>70</v>
      </c>
      <c r="J5" s="23" t="s">
        <v>71</v>
      </c>
      <c r="K5" s="23" t="s">
        <v>72</v>
      </c>
      <c r="L5" s="23" t="s">
        <v>73</v>
      </c>
      <c r="M5" s="23" t="s">
        <v>6</v>
      </c>
      <c r="N5" s="23" t="s">
        <v>74</v>
      </c>
      <c r="O5" s="23" t="s">
        <v>75</v>
      </c>
      <c r="P5" s="23" t="s">
        <v>76</v>
      </c>
      <c r="Q5" s="23" t="s">
        <v>77</v>
      </c>
      <c r="R5" s="23" t="s">
        <v>78</v>
      </c>
      <c r="S5" s="23" t="s">
        <v>79</v>
      </c>
      <c r="T5" s="23" t="s">
        <v>80</v>
      </c>
      <c r="U5" s="23" t="s">
        <v>64</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44</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5" s="13" customFormat="1" x14ac:dyDescent="0.15">
      <c r="A6" s="14" t="s">
        <v>95</v>
      </c>
      <c r="B6" s="19">
        <f t="shared" ref="B6:X6" si="1">B7</f>
        <v>2022</v>
      </c>
      <c r="C6" s="19">
        <f t="shared" si="1"/>
        <v>442127</v>
      </c>
      <c r="D6" s="19">
        <f t="shared" si="1"/>
        <v>47</v>
      </c>
      <c r="E6" s="19">
        <f t="shared" si="1"/>
        <v>18</v>
      </c>
      <c r="F6" s="19">
        <f t="shared" si="1"/>
        <v>0</v>
      </c>
      <c r="G6" s="19">
        <f t="shared" si="1"/>
        <v>0</v>
      </c>
      <c r="H6" s="19" t="str">
        <f t="shared" si="1"/>
        <v>大分県　豊後大野市</v>
      </c>
      <c r="I6" s="19" t="str">
        <f t="shared" si="1"/>
        <v>法非適用</v>
      </c>
      <c r="J6" s="19" t="str">
        <f t="shared" si="1"/>
        <v>下水道事業</v>
      </c>
      <c r="K6" s="19" t="str">
        <f t="shared" si="1"/>
        <v>特定地域生活排水処理</v>
      </c>
      <c r="L6" s="19" t="str">
        <f t="shared" si="1"/>
        <v>K2</v>
      </c>
      <c r="M6" s="19" t="str">
        <f t="shared" si="1"/>
        <v>非設置</v>
      </c>
      <c r="N6" s="24" t="str">
        <f t="shared" si="1"/>
        <v>-</v>
      </c>
      <c r="O6" s="24" t="str">
        <f t="shared" si="1"/>
        <v>該当数値なし</v>
      </c>
      <c r="P6" s="24">
        <f t="shared" si="1"/>
        <v>2.21</v>
      </c>
      <c r="Q6" s="24">
        <f t="shared" si="1"/>
        <v>100</v>
      </c>
      <c r="R6" s="24">
        <f t="shared" si="1"/>
        <v>4430</v>
      </c>
      <c r="S6" s="24">
        <f t="shared" si="1"/>
        <v>33415</v>
      </c>
      <c r="T6" s="24">
        <f t="shared" si="1"/>
        <v>603.14</v>
      </c>
      <c r="U6" s="24">
        <f t="shared" si="1"/>
        <v>55.4</v>
      </c>
      <c r="V6" s="24">
        <f t="shared" si="1"/>
        <v>732</v>
      </c>
      <c r="W6" s="24">
        <f t="shared" si="1"/>
        <v>18.09</v>
      </c>
      <c r="X6" s="24">
        <f t="shared" si="1"/>
        <v>40.46</v>
      </c>
      <c r="Y6" s="28">
        <f t="shared" ref="Y6:AH6" si="2">IF(Y7="",NA(),Y7)</f>
        <v>103.78</v>
      </c>
      <c r="Z6" s="28">
        <f t="shared" si="2"/>
        <v>106.68</v>
      </c>
      <c r="AA6" s="28">
        <f t="shared" si="2"/>
        <v>97.02</v>
      </c>
      <c r="AB6" s="28">
        <f t="shared" si="2"/>
        <v>94.75</v>
      </c>
      <c r="AC6" s="28">
        <f t="shared" si="2"/>
        <v>93.25</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296.89</v>
      </c>
      <c r="BL6" s="28">
        <f t="shared" si="5"/>
        <v>270.57</v>
      </c>
      <c r="BM6" s="28">
        <f t="shared" si="5"/>
        <v>294.27</v>
      </c>
      <c r="BN6" s="28">
        <f t="shared" si="5"/>
        <v>294.08999999999997</v>
      </c>
      <c r="BO6" s="28">
        <f t="shared" si="5"/>
        <v>294.08999999999997</v>
      </c>
      <c r="BP6" s="24" t="str">
        <f>IF(BP7="","",IF(BP7="-","【-】","【"&amp;SUBSTITUTE(TEXT(BP7,"#,##0.00"),"-","△")&amp;"】"))</f>
        <v>【307.39】</v>
      </c>
      <c r="BQ6" s="28">
        <f t="shared" ref="BQ6:BZ6" si="6">IF(BQ7="",NA(),BQ7)</f>
        <v>67.19</v>
      </c>
      <c r="BR6" s="28">
        <f t="shared" si="6"/>
        <v>76.680000000000007</v>
      </c>
      <c r="BS6" s="28">
        <f t="shared" si="6"/>
        <v>68.52</v>
      </c>
      <c r="BT6" s="28">
        <f t="shared" si="6"/>
        <v>62.28</v>
      </c>
      <c r="BU6" s="28">
        <f t="shared" si="6"/>
        <v>49.02</v>
      </c>
      <c r="BV6" s="28">
        <f t="shared" si="6"/>
        <v>63.06</v>
      </c>
      <c r="BW6" s="28">
        <f t="shared" si="6"/>
        <v>62.5</v>
      </c>
      <c r="BX6" s="28">
        <f t="shared" si="6"/>
        <v>60.59</v>
      </c>
      <c r="BY6" s="28">
        <f t="shared" si="6"/>
        <v>60</v>
      </c>
      <c r="BZ6" s="28">
        <f t="shared" si="6"/>
        <v>59.01</v>
      </c>
      <c r="CA6" s="24" t="str">
        <f>IF(CA7="","",IF(CA7="-","【-】","【"&amp;SUBSTITUTE(TEXT(CA7,"#,##0.00"),"-","△")&amp;"】"))</f>
        <v>【57.03】</v>
      </c>
      <c r="CB6" s="28">
        <f t="shared" ref="CB6:CK6" si="7">IF(CB7="",NA(),CB7)</f>
        <v>352.85</v>
      </c>
      <c r="CC6" s="28">
        <f t="shared" si="7"/>
        <v>318.7</v>
      </c>
      <c r="CD6" s="28">
        <f t="shared" si="7"/>
        <v>358.19</v>
      </c>
      <c r="CE6" s="28">
        <f t="shared" si="7"/>
        <v>397.47</v>
      </c>
      <c r="CF6" s="28">
        <f t="shared" si="7"/>
        <v>537.54</v>
      </c>
      <c r="CG6" s="28">
        <f t="shared" si="7"/>
        <v>264.77</v>
      </c>
      <c r="CH6" s="28">
        <f t="shared" si="7"/>
        <v>269.33</v>
      </c>
      <c r="CI6" s="28">
        <f t="shared" si="7"/>
        <v>280.23</v>
      </c>
      <c r="CJ6" s="28">
        <f t="shared" si="7"/>
        <v>282.70999999999998</v>
      </c>
      <c r="CK6" s="28">
        <f t="shared" si="7"/>
        <v>291.82</v>
      </c>
      <c r="CL6" s="24" t="str">
        <f>IF(CL7="","",IF(CL7="-","【-】","【"&amp;SUBSTITUTE(TEXT(CL7,"#,##0.00"),"-","△")&amp;"】"))</f>
        <v>【294.83】</v>
      </c>
      <c r="CM6" s="28">
        <f t="shared" ref="CM6:CV6" si="8">IF(CM7="",NA(),CM7)</f>
        <v>100</v>
      </c>
      <c r="CN6" s="28">
        <f t="shared" si="8"/>
        <v>100</v>
      </c>
      <c r="CO6" s="28">
        <f t="shared" si="8"/>
        <v>100</v>
      </c>
      <c r="CP6" s="28">
        <f t="shared" si="8"/>
        <v>100</v>
      </c>
      <c r="CQ6" s="28">
        <f t="shared" si="8"/>
        <v>100</v>
      </c>
      <c r="CR6" s="28">
        <f t="shared" si="8"/>
        <v>59.94</v>
      </c>
      <c r="CS6" s="28">
        <f t="shared" si="8"/>
        <v>59.64</v>
      </c>
      <c r="CT6" s="28">
        <f t="shared" si="8"/>
        <v>58.19</v>
      </c>
      <c r="CU6" s="28">
        <f t="shared" si="8"/>
        <v>56.52</v>
      </c>
      <c r="CV6" s="28">
        <f t="shared" si="8"/>
        <v>88.45</v>
      </c>
      <c r="CW6" s="24" t="str">
        <f>IF(CW7="","",IF(CW7="-","【-】","【"&amp;SUBSTITUTE(TEXT(CW7,"#,##0.00"),"-","△")&amp;"】"))</f>
        <v>【84.27】</v>
      </c>
      <c r="CX6" s="28">
        <f t="shared" ref="CX6:DG6" si="9">IF(CX7="",NA(),CX7)</f>
        <v>100</v>
      </c>
      <c r="CY6" s="28">
        <f t="shared" si="9"/>
        <v>100</v>
      </c>
      <c r="CZ6" s="28">
        <f t="shared" si="9"/>
        <v>100</v>
      </c>
      <c r="DA6" s="28">
        <f t="shared" si="9"/>
        <v>100</v>
      </c>
      <c r="DB6" s="28">
        <f t="shared" si="9"/>
        <v>100</v>
      </c>
      <c r="DC6" s="28">
        <f t="shared" si="9"/>
        <v>89.66</v>
      </c>
      <c r="DD6" s="28">
        <f t="shared" si="9"/>
        <v>90.63</v>
      </c>
      <c r="DE6" s="28">
        <f t="shared" si="9"/>
        <v>87.8</v>
      </c>
      <c r="DF6" s="28">
        <f t="shared" si="9"/>
        <v>88.43</v>
      </c>
      <c r="DG6" s="28">
        <f t="shared" si="9"/>
        <v>90.34</v>
      </c>
      <c r="DH6" s="24" t="str">
        <f>IF(DH7="","",IF(DH7="-","【-】","【"&amp;SUBSTITUTE(TEXT(DH7,"#,##0.00"),"-","△")&amp;"】"))</f>
        <v>【86.02】</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8" t="str">
        <f t="shared" ref="EE6:EN6" si="12">IF(EE7="",NA(),EE7)</f>
        <v>-</v>
      </c>
      <c r="EF6" s="28" t="str">
        <f t="shared" si="12"/>
        <v>-</v>
      </c>
      <c r="EG6" s="28" t="str">
        <f t="shared" si="12"/>
        <v>-</v>
      </c>
      <c r="EH6" s="28" t="str">
        <f t="shared" si="12"/>
        <v>-</v>
      </c>
      <c r="EI6" s="28" t="str">
        <f t="shared" si="12"/>
        <v>-</v>
      </c>
      <c r="EJ6" s="28" t="str">
        <f t="shared" si="12"/>
        <v>-</v>
      </c>
      <c r="EK6" s="28" t="str">
        <f t="shared" si="12"/>
        <v>-</v>
      </c>
      <c r="EL6" s="28" t="str">
        <f t="shared" si="12"/>
        <v>-</v>
      </c>
      <c r="EM6" s="28" t="str">
        <f t="shared" si="12"/>
        <v>-</v>
      </c>
      <c r="EN6" s="28" t="str">
        <f t="shared" si="12"/>
        <v>-</v>
      </c>
      <c r="EO6" s="24" t="str">
        <f>IF(EO7="","",IF(EO7="-","【-】","【"&amp;SUBSTITUTE(TEXT(EO7,"#,##0.00"),"-","△")&amp;"】"))</f>
        <v>【-】</v>
      </c>
    </row>
    <row r="7" spans="1:145" s="13" customFormat="1" x14ac:dyDescent="0.15">
      <c r="A7" s="14"/>
      <c r="B7" s="20">
        <v>2022</v>
      </c>
      <c r="C7" s="20">
        <v>442127</v>
      </c>
      <c r="D7" s="20">
        <v>47</v>
      </c>
      <c r="E7" s="20">
        <v>18</v>
      </c>
      <c r="F7" s="20">
        <v>0</v>
      </c>
      <c r="G7" s="20">
        <v>0</v>
      </c>
      <c r="H7" s="20" t="s">
        <v>96</v>
      </c>
      <c r="I7" s="20" t="s">
        <v>97</v>
      </c>
      <c r="J7" s="20" t="s">
        <v>98</v>
      </c>
      <c r="K7" s="20" t="s">
        <v>99</v>
      </c>
      <c r="L7" s="20" t="s">
        <v>100</v>
      </c>
      <c r="M7" s="20" t="s">
        <v>101</v>
      </c>
      <c r="N7" s="25" t="s">
        <v>39</v>
      </c>
      <c r="O7" s="25" t="s">
        <v>102</v>
      </c>
      <c r="P7" s="25">
        <v>2.21</v>
      </c>
      <c r="Q7" s="25">
        <v>100</v>
      </c>
      <c r="R7" s="25">
        <v>4430</v>
      </c>
      <c r="S7" s="25">
        <v>33415</v>
      </c>
      <c r="T7" s="25">
        <v>603.14</v>
      </c>
      <c r="U7" s="25">
        <v>55.4</v>
      </c>
      <c r="V7" s="25">
        <v>732</v>
      </c>
      <c r="W7" s="25">
        <v>18.09</v>
      </c>
      <c r="X7" s="25">
        <v>40.46</v>
      </c>
      <c r="Y7" s="25">
        <v>103.78</v>
      </c>
      <c r="Z7" s="25">
        <v>106.68</v>
      </c>
      <c r="AA7" s="25">
        <v>97.02</v>
      </c>
      <c r="AB7" s="25">
        <v>94.75</v>
      </c>
      <c r="AC7" s="25">
        <v>93.25</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296.89</v>
      </c>
      <c r="BL7" s="25">
        <v>270.57</v>
      </c>
      <c r="BM7" s="25">
        <v>294.27</v>
      </c>
      <c r="BN7" s="25">
        <v>294.08999999999997</v>
      </c>
      <c r="BO7" s="25">
        <v>294.08999999999997</v>
      </c>
      <c r="BP7" s="25">
        <v>307.39</v>
      </c>
      <c r="BQ7" s="25">
        <v>67.19</v>
      </c>
      <c r="BR7" s="25">
        <v>76.680000000000007</v>
      </c>
      <c r="BS7" s="25">
        <v>68.52</v>
      </c>
      <c r="BT7" s="25">
        <v>62.28</v>
      </c>
      <c r="BU7" s="25">
        <v>49.02</v>
      </c>
      <c r="BV7" s="25">
        <v>63.06</v>
      </c>
      <c r="BW7" s="25">
        <v>62.5</v>
      </c>
      <c r="BX7" s="25">
        <v>60.59</v>
      </c>
      <c r="BY7" s="25">
        <v>60</v>
      </c>
      <c r="BZ7" s="25">
        <v>59.01</v>
      </c>
      <c r="CA7" s="25">
        <v>57.03</v>
      </c>
      <c r="CB7" s="25">
        <v>352.85</v>
      </c>
      <c r="CC7" s="25">
        <v>318.7</v>
      </c>
      <c r="CD7" s="25">
        <v>358.19</v>
      </c>
      <c r="CE7" s="25">
        <v>397.47</v>
      </c>
      <c r="CF7" s="25">
        <v>537.54</v>
      </c>
      <c r="CG7" s="25">
        <v>264.77</v>
      </c>
      <c r="CH7" s="25">
        <v>269.33</v>
      </c>
      <c r="CI7" s="25">
        <v>280.23</v>
      </c>
      <c r="CJ7" s="25">
        <v>282.70999999999998</v>
      </c>
      <c r="CK7" s="25">
        <v>291.82</v>
      </c>
      <c r="CL7" s="25">
        <v>294.83</v>
      </c>
      <c r="CM7" s="25">
        <v>100</v>
      </c>
      <c r="CN7" s="25">
        <v>100</v>
      </c>
      <c r="CO7" s="25">
        <v>100</v>
      </c>
      <c r="CP7" s="25">
        <v>100</v>
      </c>
      <c r="CQ7" s="25">
        <v>100</v>
      </c>
      <c r="CR7" s="25">
        <v>59.94</v>
      </c>
      <c r="CS7" s="25">
        <v>59.64</v>
      </c>
      <c r="CT7" s="25">
        <v>58.19</v>
      </c>
      <c r="CU7" s="25">
        <v>56.52</v>
      </c>
      <c r="CV7" s="25">
        <v>88.45</v>
      </c>
      <c r="CW7" s="25">
        <v>84.27</v>
      </c>
      <c r="CX7" s="25">
        <v>100</v>
      </c>
      <c r="CY7" s="25">
        <v>100</v>
      </c>
      <c r="CZ7" s="25">
        <v>100</v>
      </c>
      <c r="DA7" s="25">
        <v>100</v>
      </c>
      <c r="DB7" s="25">
        <v>100</v>
      </c>
      <c r="DC7" s="25">
        <v>89.66</v>
      </c>
      <c r="DD7" s="25">
        <v>90.63</v>
      </c>
      <c r="DE7" s="25">
        <v>87.8</v>
      </c>
      <c r="DF7" s="25">
        <v>88.43</v>
      </c>
      <c r="DG7" s="25">
        <v>90.34</v>
      </c>
      <c r="DH7" s="25">
        <v>86.02</v>
      </c>
      <c r="DI7" s="25"/>
      <c r="DJ7" s="25"/>
      <c r="DK7" s="25"/>
      <c r="DL7" s="25"/>
      <c r="DM7" s="25"/>
      <c r="DN7" s="25"/>
      <c r="DO7" s="25"/>
      <c r="DP7" s="25"/>
      <c r="DQ7" s="25"/>
      <c r="DR7" s="25"/>
      <c r="DS7" s="25"/>
      <c r="DT7" s="25"/>
      <c r="DU7" s="25"/>
      <c r="DV7" s="25"/>
      <c r="DW7" s="25"/>
      <c r="DX7" s="25"/>
      <c r="DY7" s="25"/>
      <c r="DZ7" s="25"/>
      <c r="EA7" s="25"/>
      <c r="EB7" s="25"/>
      <c r="EC7" s="25"/>
      <c r="ED7" s="25"/>
      <c r="EE7" s="25" t="s">
        <v>39</v>
      </c>
      <c r="EF7" s="25" t="s">
        <v>39</v>
      </c>
      <c r="EG7" s="25" t="s">
        <v>39</v>
      </c>
      <c r="EH7" s="25" t="s">
        <v>39</v>
      </c>
      <c r="EI7" s="25" t="s">
        <v>39</v>
      </c>
      <c r="EJ7" s="25" t="s">
        <v>39</v>
      </c>
      <c r="EK7" s="25" t="s">
        <v>39</v>
      </c>
      <c r="EL7" s="25" t="s">
        <v>39</v>
      </c>
      <c r="EM7" s="25" t="s">
        <v>39</v>
      </c>
      <c r="EN7" s="25" t="s">
        <v>39</v>
      </c>
      <c r="EO7" s="25" t="s">
        <v>39</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15">
      <c r="B11">
        <v>4</v>
      </c>
      <c r="C11">
        <v>3</v>
      </c>
      <c r="D11">
        <v>2</v>
      </c>
      <c r="E11">
        <v>1</v>
      </c>
      <c r="F11">
        <v>0</v>
      </c>
      <c r="G11" t="s">
        <v>108</v>
      </c>
    </row>
    <row r="12" spans="1:145" x14ac:dyDescent="0.15">
      <c r="B12">
        <v>1</v>
      </c>
      <c r="C12">
        <v>1</v>
      </c>
      <c r="D12">
        <v>2</v>
      </c>
      <c r="E12">
        <v>3</v>
      </c>
      <c r="F12">
        <v>4</v>
      </c>
      <c r="G12" t="s">
        <v>109</v>
      </c>
    </row>
    <row r="13" spans="1:145"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oitapref</cp:lastModifiedBy>
  <dcterms:created xsi:type="dcterms:W3CDTF">2023-12-12T03:01:13Z</dcterms:created>
  <dcterms:modified xsi:type="dcterms:W3CDTF">2024-03-04T05:23:31Z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2024-02-20T23:53:59Z</vt:filetime>
  </property>
</Properties>
</file>