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12 豊後大野市○\"/>
    </mc:Choice>
  </mc:AlternateContent>
  <workbookProtection workbookAlgorithmName="SHA-512" workbookHashValue="WbEULXGaW7G98ErZ9xE5uoKK2OX0/YFz/dYQyTQqiCZi8FFzDjmoHgFTIrdWAOwzw2Pv6jKXLRn0/zRszOhlPA==" workbookSaltValue="lvI6VEWAJiS/IJ7kk95QuQ==" workbookSpinCount="100000" lockStructure="1"/>
  <bookViews>
    <workbookView xWindow="147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<sst xmlns="http://schemas.openxmlformats.org/spreadsheetml/2006/main" count="228" uniqueCount="112">
  <si>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</si>
  <si>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</si>
  <si>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</si>
  <si>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</si>
  <si>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</si>
  <si>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</si>
  <si>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</si>
  <si>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</si>
  <si>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</si>
  <si>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</si>
  <si>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</si>
  <si>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</si>
  <si>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</si>
  <si>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</si>
  <si>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</si>
  <si>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</si>
  <si>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</si>
  <si>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</si>
  <si>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</si>
  <si>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</si>
  <si>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</si>
  <si>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</si>
  <si>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</si>
  <si>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</si>
  <si>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</si>
  <si>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</si>
  <si>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</si>
  <si>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</si>
  <si>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</si>
  <si>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</si>
  <si>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</si>
  <si>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</si>
  <si>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</si>
  <si>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</si>
  <si>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</si>
  <si>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</si>
  <si>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</si>
  <si>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</si>
  <si>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</si>
  <si>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</si>
  <si>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</si>
  <si>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</si>
  <si>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</si>
  <si>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</si>
  <si>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</si>
  <si>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</si>
  <si>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</si>
  <si>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</si>
  <si>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</si>
  <si>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</si>
  <si>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</si>
  <si>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</si>
  <si>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</si>
  <si>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</si>
  <si>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</si>
  <si>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</si>
  <si>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</si>
  <si>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</si>
  <si>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</si>
  <si>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</si>
  <si>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</si>
  <si>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</si>
  <si>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</si>
  <si>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</si>
  <si>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</si>
  <si>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</si>
  <si>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</si>
  <si>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</si>
  <si>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</si>
  <si>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</si>
  <si>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</si>
  <si>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</si>
  <si>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</si>
  <si>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</si>
  <si>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</si>
  <si>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</si>
  <si>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</si>
  <si>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</si>
  <si>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</si>
  <si>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</si>
  <si>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</si>
  <si>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</si>
  <si>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</si>
  <si>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</si>
  <si>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</si>
  <si>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</si>
  <si>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</si>
  <si>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</si>
  <si>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</si>
  <si>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</si>
  <si>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</si>
  <si>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</si>
  <si>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</si>
  <si>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大分県　豊後大野市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</si>
  <si>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</si>
  <si>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</si>
  <si>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</si>
  <si>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</si>
  <si>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</si>
  <si>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</si>
  <si>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</si>
  <si>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</si>
  <si>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</si>
  <si>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</si>
  <si>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</si>
  <si>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</si>
  <si>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</si>
  <si>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</si>
  <si>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</si>
  <si>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①『経常収支比率』・・・昨年度並の数値となっているが、100％を下回っていることから単年度赤字となっている。経営改善が必要である。</t>
    </r>
    <r>
      <rPr>
        <sz val="11"/>
        <rFont val="ＭＳ ゴシック"/>
        <family val="3"/>
        <charset val="128"/>
      </rPr>
      <t xml:space="preserve">
②『累積欠損金比率』・・・営業収益に対する累積欠損金の状況を表す指標。建設改良積立金の取崩しにより改善したものの、簡易水道を経営統合したことにより欠損金が発生したが、給水収益が減少しているため、対策が必要である。
③『流動比率』・・・簡易水道を経営統合したことにより支出が増大し、流動資産が減少しているため比率が低下している。
④『企業債残高対給水収益比率』・・企業債現在高の減少により比率が低下してきている。
⑤『料金回収率』・・・給水に係る費用がどの程度給水収益で賄えているかを表した指標。老朽化等による給水費用の増加等により徐々に回収率が低下している。
⑥『給水原価』・・・・・有収水量１㎥あたりについてどれだけの費用がかかっているかを表す指標。簡易水道の経営統合、経常費用の増大、有収水量の減により原価が上昇している。
⑦『施設利用率』・・・配水能力に対する配水量の割合で、施設の利用状況を判断する指標。簡易水道の経営統合、給水人口や総配水量の減による1日平均配水量が減少していることから利用率が低下している。
⑧『有収率』・・・統合した簡易水道に経年化管路が多く、経営統合後低下したが、更新工事等により改善傾向にある。</t>
    </r>
    <rPh sb="2" eb="4">
      <t>ケイジョウ</t>
    </rPh>
    <rPh sb="4" eb="6">
      <t>シュウシ</t>
    </rPh>
    <rPh sb="6" eb="8">
      <t>ヒリツ</t>
    </rPh>
    <rPh sb="12" eb="15">
      <t>サクネンド</t>
    </rPh>
    <rPh sb="15" eb="16">
      <t>ナミ</t>
    </rPh>
    <rPh sb="17" eb="19">
      <t>スウチ</t>
    </rPh>
    <rPh sb="32" eb="34">
      <t>シタマワ</t>
    </rPh>
    <rPh sb="42" eb="45">
      <t>タンネンド</t>
    </rPh>
    <rPh sb="45" eb="47">
      <t>アカジ</t>
    </rPh>
    <rPh sb="54" eb="56">
      <t>ケイエイ</t>
    </rPh>
    <rPh sb="56" eb="58">
      <t>カイゼン</t>
    </rPh>
    <rPh sb="59" eb="61">
      <t>ヒツヨウ</t>
    </rPh>
    <rPh sb="68" eb="70">
      <t>ルイセキ</t>
    </rPh>
    <rPh sb="70" eb="72">
      <t>ケッソン</t>
    </rPh>
    <rPh sb="72" eb="73">
      <t>キン</t>
    </rPh>
    <rPh sb="73" eb="75">
      <t>ヒリツ</t>
    </rPh>
    <rPh sb="79" eb="81">
      <t>エイギョウ</t>
    </rPh>
    <rPh sb="81" eb="83">
      <t>シュウエキ</t>
    </rPh>
    <rPh sb="84" eb="85">
      <t>タイ</t>
    </rPh>
    <rPh sb="87" eb="89">
      <t>ルイセキ</t>
    </rPh>
    <rPh sb="89" eb="92">
      <t>ケッソンキン</t>
    </rPh>
    <rPh sb="93" eb="95">
      <t>ジョウキョウ</t>
    </rPh>
    <rPh sb="96" eb="97">
      <t>アラワ</t>
    </rPh>
    <rPh sb="98" eb="100">
      <t>シヒョウ</t>
    </rPh>
    <rPh sb="101" eb="103">
      <t>ケンセツ</t>
    </rPh>
    <rPh sb="103" eb="105">
      <t>カイリョウ</t>
    </rPh>
    <rPh sb="105" eb="108">
      <t>ツミタテキン</t>
    </rPh>
    <rPh sb="109" eb="111">
      <t>トリクズ</t>
    </rPh>
    <rPh sb="115" eb="117">
      <t>カイゼン</t>
    </rPh>
    <rPh sb="139" eb="142">
      <t>ケッソンキン</t>
    </rPh>
    <rPh sb="143" eb="145">
      <t>ハッセイ</t>
    </rPh>
    <rPh sb="149" eb="151">
      <t>キュウスイ</t>
    </rPh>
    <rPh sb="151" eb="153">
      <t>シュウエキ</t>
    </rPh>
    <rPh sb="154" eb="156">
      <t>ゲンショウ</t>
    </rPh>
    <rPh sb="163" eb="165">
      <t>タイサク</t>
    </rPh>
    <rPh sb="166" eb="168">
      <t>ヒツヨウ</t>
    </rPh>
    <rPh sb="175" eb="177">
      <t>リュウドウ</t>
    </rPh>
    <rPh sb="177" eb="179">
      <t>ヒリツ</t>
    </rPh>
    <rPh sb="183" eb="185">
      <t>カンイ</t>
    </rPh>
    <rPh sb="185" eb="187">
      <t>スイドウ</t>
    </rPh>
    <rPh sb="188" eb="190">
      <t>ケイエイ</t>
    </rPh>
    <rPh sb="190" eb="192">
      <t>トウゴウ</t>
    </rPh>
    <rPh sb="199" eb="201">
      <t>シシュツ</t>
    </rPh>
    <rPh sb="202" eb="204">
      <t>ゾウダイ</t>
    </rPh>
    <rPh sb="206" eb="208">
      <t>リュウドウ</t>
    </rPh>
    <rPh sb="208" eb="210">
      <t>シサン</t>
    </rPh>
    <rPh sb="211" eb="213">
      <t>ゲンショウ</t>
    </rPh>
    <rPh sb="219" eb="221">
      <t>ヒリツ</t>
    </rPh>
    <rPh sb="222" eb="224">
      <t>テイカ</t>
    </rPh>
    <rPh sb="232" eb="234">
      <t>キギョウ</t>
    </rPh>
    <rPh sb="234" eb="235">
      <t>サイ</t>
    </rPh>
    <rPh sb="235" eb="237">
      <t>ザンダカ</t>
    </rPh>
    <rPh sb="237" eb="238">
      <t>タイ</t>
    </rPh>
    <rPh sb="238" eb="240">
      <t>キュウスイ</t>
    </rPh>
    <rPh sb="240" eb="242">
      <t>シュウエキ</t>
    </rPh>
    <rPh sb="242" eb="244">
      <t>ヒリツ</t>
    </rPh>
    <rPh sb="247" eb="250">
      <t>キギョウサイ</t>
    </rPh>
    <rPh sb="250" eb="253">
      <t>ゲンザイダカ</t>
    </rPh>
    <rPh sb="254" eb="256">
      <t>ゲンショウ</t>
    </rPh>
    <rPh sb="259" eb="261">
      <t>ヒリツ</t>
    </rPh>
    <rPh sb="262" eb="264">
      <t>テイカ</t>
    </rPh>
    <rPh sb="274" eb="276">
      <t>リョウキン</t>
    </rPh>
    <rPh sb="276" eb="278">
      <t>カイシュウ</t>
    </rPh>
    <rPh sb="278" eb="279">
      <t>リツ</t>
    </rPh>
    <rPh sb="283" eb="285">
      <t>キュウスイ</t>
    </rPh>
    <rPh sb="286" eb="287">
      <t>カカ</t>
    </rPh>
    <rPh sb="288" eb="290">
      <t>ヒヨウ</t>
    </rPh>
    <rPh sb="293" eb="295">
      <t>テイド</t>
    </rPh>
    <rPh sb="295" eb="297">
      <t>キュウスイ</t>
    </rPh>
    <rPh sb="297" eb="299">
      <t>シュウエキ</t>
    </rPh>
    <rPh sb="300" eb="301">
      <t>マカナ</t>
    </rPh>
    <rPh sb="307" eb="308">
      <t>アラワ</t>
    </rPh>
    <rPh sb="310" eb="312">
      <t>シヒョウ</t>
    </rPh>
    <rPh sb="313" eb="316">
      <t>ロウキュウカ</t>
    </rPh>
    <rPh sb="316" eb="317">
      <t>トウ</t>
    </rPh>
    <rPh sb="320" eb="322">
      <t>キュウスイ</t>
    </rPh>
    <rPh sb="322" eb="324">
      <t>ヒヨウ</t>
    </rPh>
    <rPh sb="325" eb="327">
      <t>ゾウカ</t>
    </rPh>
    <rPh sb="327" eb="328">
      <t>トウ</t>
    </rPh>
    <rPh sb="331" eb="333">
      <t>ジョジョ</t>
    </rPh>
    <rPh sb="334" eb="337">
      <t>カイシュウリツ</t>
    </rPh>
    <rPh sb="338" eb="340">
      <t>テイカ</t>
    </rPh>
    <rPh sb="348" eb="350">
      <t>キュウスイ</t>
    </rPh>
    <rPh sb="350" eb="352">
      <t>ゲンカ</t>
    </rPh>
    <rPh sb="358" eb="360">
      <t>ユウシュウ</t>
    </rPh>
    <rPh sb="360" eb="362">
      <t>スイリョウ</t>
    </rPh>
    <rPh sb="376" eb="378">
      <t>ヒヨウ</t>
    </rPh>
    <rPh sb="387" eb="388">
      <t>アラワ</t>
    </rPh>
    <rPh sb="389" eb="391">
      <t>シヒョウ</t>
    </rPh>
    <rPh sb="392" eb="394">
      <t>カンイ</t>
    </rPh>
    <rPh sb="394" eb="396">
      <t>スイドウ</t>
    </rPh>
    <rPh sb="397" eb="399">
      <t>ケイエイ</t>
    </rPh>
    <rPh sb="399" eb="401">
      <t>トウゴウ</t>
    </rPh>
    <rPh sb="402" eb="404">
      <t>ケイジョウ</t>
    </rPh>
    <rPh sb="404" eb="406">
      <t>ヒヨウ</t>
    </rPh>
    <rPh sb="407" eb="409">
      <t>ゾウダイ</t>
    </rPh>
    <rPh sb="410" eb="412">
      <t>ユウシュウ</t>
    </rPh>
    <rPh sb="412" eb="414">
      <t>スイリョウ</t>
    </rPh>
    <rPh sb="415" eb="416">
      <t>ゲン</t>
    </rPh>
    <rPh sb="419" eb="421">
      <t>ゲンカ</t>
    </rPh>
    <rPh sb="422" eb="424">
      <t>ジョウショウ</t>
    </rPh>
    <rPh sb="432" eb="434">
      <t>シセツ</t>
    </rPh>
    <rPh sb="434" eb="437">
      <t>リヨウリツ</t>
    </rPh>
    <rPh sb="441" eb="443">
      <t>ハイスイ</t>
    </rPh>
    <rPh sb="443" eb="445">
      <t>ノウリョク</t>
    </rPh>
    <rPh sb="446" eb="447">
      <t>タイ</t>
    </rPh>
    <rPh sb="449" eb="451">
      <t>ハイスイ</t>
    </rPh>
    <rPh sb="451" eb="452">
      <t>リョウ</t>
    </rPh>
    <rPh sb="453" eb="455">
      <t>ワリアイ</t>
    </rPh>
    <rPh sb="457" eb="459">
      <t>シセツ</t>
    </rPh>
    <rPh sb="460" eb="462">
      <t>リヨウ</t>
    </rPh>
    <rPh sb="462" eb="464">
      <t>ジョウキョウ</t>
    </rPh>
    <rPh sb="465" eb="467">
      <t>ハンダン</t>
    </rPh>
    <rPh sb="469" eb="471">
      <t>シヒョウ</t>
    </rPh>
    <rPh sb="472" eb="474">
      <t>カンイ</t>
    </rPh>
    <rPh sb="474" eb="476">
      <t>スイドウ</t>
    </rPh>
    <rPh sb="477" eb="479">
      <t>ケイエイ</t>
    </rPh>
    <rPh sb="479" eb="481">
      <t>トウゴウ</t>
    </rPh>
    <rPh sb="482" eb="484">
      <t>キュウスイ</t>
    </rPh>
    <rPh sb="484" eb="486">
      <t>ジンコウ</t>
    </rPh>
    <rPh sb="487" eb="488">
      <t>ソウ</t>
    </rPh>
    <rPh sb="488" eb="491">
      <t>ハイスイリョウ</t>
    </rPh>
    <rPh sb="492" eb="493">
      <t>ゲン</t>
    </rPh>
    <rPh sb="496" eb="498">
      <t>イチニチ</t>
    </rPh>
    <rPh sb="498" eb="500">
      <t>ヘイキン</t>
    </rPh>
    <rPh sb="500" eb="503">
      <t>ハイスイリョウ</t>
    </rPh>
    <rPh sb="504" eb="506">
      <t>ゲンショウ</t>
    </rPh>
    <rPh sb="514" eb="517">
      <t>リヨウリツ</t>
    </rPh>
    <rPh sb="518" eb="520">
      <t>テイカ</t>
    </rPh>
    <rPh sb="528" eb="530">
      <t>ユウシュウ</t>
    </rPh>
    <rPh sb="530" eb="531">
      <t>リツ</t>
    </rPh>
    <rPh sb="535" eb="537">
      <t>トウゴウ</t>
    </rPh>
    <rPh sb="539" eb="541">
      <t>カンイ</t>
    </rPh>
    <rPh sb="541" eb="543">
      <t>スイドウ</t>
    </rPh>
    <rPh sb="544" eb="547">
      <t>ケイネンカ</t>
    </rPh>
    <rPh sb="547" eb="549">
      <t>カンロ</t>
    </rPh>
    <rPh sb="550" eb="551">
      <t>オオ</t>
    </rPh>
    <rPh sb="553" eb="555">
      <t>ケイエイ</t>
    </rPh>
    <rPh sb="555" eb="557">
      <t>トウゴウ</t>
    </rPh>
    <rPh sb="557" eb="558">
      <t>ゴ</t>
    </rPh>
    <rPh sb="558" eb="560">
      <t>テイカ</t>
    </rPh>
    <rPh sb="564" eb="566">
      <t>コウシン</t>
    </rPh>
    <rPh sb="566" eb="568">
      <t>コウジ</t>
    </rPh>
    <rPh sb="568" eb="569">
      <t>トウ</t>
    </rPh>
    <rPh sb="572" eb="574">
      <t>カイゼン</t>
    </rPh>
    <rPh sb="574" eb="576">
      <t>ケイコウ</t>
    </rPh>
    <phoneticPr fontId="14"/>
  </si>
  <si>
    <r>
      <t>①『有形固定資産減価償却率』・・・有形固定資産のうち償却対象資産の減価償却がどの程度進んでいるかを表す指標。新浄水場建設により数値が低くなっている。</t>
    </r>
    <r>
      <rPr>
        <sz val="11"/>
        <rFont val="ＭＳ ゴシック"/>
        <family val="3"/>
        <charset val="128"/>
      </rPr>
      <t xml:space="preserve">
②『管路経年化率』・・・法定耐用年数を超えた管路延長の割合を表す指標。簡易水道を経営統合したことから経年化率が上昇している。計画的に更新していく必要がある。
③『管路更新率』・・・・当該年度に更新した管路延長の割合を表す指標。平成３０年度に策定した施設更新計画により計画的に更新していく必要がある。</t>
    </r>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5">
      <t>シン</t>
    </rPh>
    <rPh sb="55" eb="58">
      <t>ジョウスイジョウ</t>
    </rPh>
    <rPh sb="58" eb="60">
      <t>ケンセツ</t>
    </rPh>
    <rPh sb="63" eb="65">
      <t>スウチ</t>
    </rPh>
    <rPh sb="66" eb="67">
      <t>ヒク</t>
    </rPh>
    <rPh sb="77" eb="79">
      <t>カンロ</t>
    </rPh>
    <rPh sb="79" eb="82">
      <t>ケイネンカ</t>
    </rPh>
    <rPh sb="82" eb="83">
      <t>リツ</t>
    </rPh>
    <rPh sb="87" eb="89">
      <t>ホウテイ</t>
    </rPh>
    <rPh sb="89" eb="91">
      <t>タイヨウ</t>
    </rPh>
    <rPh sb="91" eb="93">
      <t>ネンスウ</t>
    </rPh>
    <rPh sb="94" eb="95">
      <t>コ</t>
    </rPh>
    <rPh sb="97" eb="99">
      <t>カンロ</t>
    </rPh>
    <rPh sb="99" eb="101">
      <t>エンチョウ</t>
    </rPh>
    <rPh sb="102" eb="104">
      <t>ワリアイ</t>
    </rPh>
    <rPh sb="105" eb="106">
      <t>アラワ</t>
    </rPh>
    <rPh sb="107" eb="109">
      <t>シヒョウ</t>
    </rPh>
    <rPh sb="110" eb="112">
      <t>カンイ</t>
    </rPh>
    <rPh sb="112" eb="114">
      <t>スイドウ</t>
    </rPh>
    <rPh sb="115" eb="117">
      <t>ケイエイ</t>
    </rPh>
    <rPh sb="117" eb="119">
      <t>トウゴウ</t>
    </rPh>
    <rPh sb="125" eb="127">
      <t>ケイネン</t>
    </rPh>
    <rPh sb="128" eb="129">
      <t>リツ</t>
    </rPh>
    <rPh sb="130" eb="132">
      <t>ジョウショウ</t>
    </rPh>
    <rPh sb="137" eb="140">
      <t>ケイカクテキ</t>
    </rPh>
    <rPh sb="141" eb="143">
      <t>コウシン</t>
    </rPh>
    <rPh sb="147" eb="149">
      <t>ヒツヨウ</t>
    </rPh>
    <rPh sb="156" eb="158">
      <t>カンロ</t>
    </rPh>
    <rPh sb="158" eb="160">
      <t>コウシン</t>
    </rPh>
    <rPh sb="160" eb="161">
      <t>リツ</t>
    </rPh>
    <rPh sb="166" eb="168">
      <t>トウガイ</t>
    </rPh>
    <rPh sb="168" eb="170">
      <t>ネンド</t>
    </rPh>
    <rPh sb="171" eb="173">
      <t>コウシン</t>
    </rPh>
    <rPh sb="175" eb="177">
      <t>カンロ</t>
    </rPh>
    <rPh sb="177" eb="179">
      <t>エンチョウ</t>
    </rPh>
    <rPh sb="180" eb="182">
      <t>ワリアイ</t>
    </rPh>
    <rPh sb="183" eb="184">
      <t>アラワ</t>
    </rPh>
    <rPh sb="185" eb="187">
      <t>シヒョウ</t>
    </rPh>
    <phoneticPr fontId="14"/>
  </si>
  <si>
    <r>
      <t>平成２７年度に新浄水場を建設し、平成３０年度から千歳簡易水道を平成３１年度から残りの犬飼・大野・清川・緒方の各簡易水道を経営統合した。</t>
    </r>
    <r>
      <rPr>
        <sz val="11"/>
        <rFont val="ＭＳ ゴシック"/>
        <family val="3"/>
        <charset val="128"/>
      </rPr>
      <t xml:space="preserve">
簡易水道の経営統合が完了したことから、今後さらに経営悪化となる大きな要因はなくなったと考えられるが、統合により、経常収支比率、流動比率、料金回収率や有収率の悪化、管路経年化率の上昇など、経営悪化・施設の老朽化が見られる。
経営戦略等の計画に沿って施設更新等を進めると共に、更なる経営効率化の検討や料金改定の検討など、経営改善に向け取組む必要がある。</t>
    </r>
    <rPh sb="0" eb="2">
      <t>ヘイセイ</t>
    </rPh>
    <rPh sb="4" eb="6">
      <t>ネンド</t>
    </rPh>
    <rPh sb="7" eb="8">
      <t>シン</t>
    </rPh>
    <rPh sb="8" eb="11">
      <t>ジョウスイジョウ</t>
    </rPh>
    <rPh sb="12" eb="14">
      <t>ケンセツ</t>
    </rPh>
    <rPh sb="16" eb="18">
      <t>ヘイセイ</t>
    </rPh>
    <rPh sb="20" eb="22">
      <t>ネンド</t>
    </rPh>
    <rPh sb="24" eb="26">
      <t>チトセ</t>
    </rPh>
    <rPh sb="26" eb="28">
      <t>カンイ</t>
    </rPh>
    <rPh sb="28" eb="30">
      <t>スイドウ</t>
    </rPh>
    <rPh sb="31" eb="33">
      <t>ヘイセイ</t>
    </rPh>
    <rPh sb="35" eb="37">
      <t>ネンド</t>
    </rPh>
    <rPh sb="39" eb="40">
      <t>ノコ</t>
    </rPh>
    <rPh sb="42" eb="44">
      <t>イヌカイ</t>
    </rPh>
    <rPh sb="45" eb="47">
      <t>オオノ</t>
    </rPh>
    <rPh sb="48" eb="50">
      <t>キヨカワ</t>
    </rPh>
    <rPh sb="51" eb="53">
      <t>オガタ</t>
    </rPh>
    <rPh sb="54" eb="55">
      <t>カク</t>
    </rPh>
    <rPh sb="78" eb="80">
      <t>カンリョウ</t>
    </rPh>
    <rPh sb="92" eb="94">
      <t>ケイエイ</t>
    </rPh>
    <rPh sb="94" eb="96">
      <t>アッカ</t>
    </rPh>
    <rPh sb="99" eb="100">
      <t>オオ</t>
    </rPh>
    <rPh sb="102" eb="104">
      <t>ヨウイン</t>
    </rPh>
    <rPh sb="111" eb="112">
      <t>カンガ</t>
    </rPh>
    <rPh sb="118" eb="120">
      <t>トウゴウ</t>
    </rPh>
    <rPh sb="124" eb="126">
      <t>ケイジョウ</t>
    </rPh>
    <rPh sb="126" eb="128">
      <t>シュウシ</t>
    </rPh>
    <rPh sb="128" eb="130">
      <t>ヒリツ</t>
    </rPh>
    <rPh sb="131" eb="133">
      <t>リュウドウ</t>
    </rPh>
    <rPh sb="133" eb="135">
      <t>ヒリツ</t>
    </rPh>
    <rPh sb="136" eb="138">
      <t>リョウキン</t>
    </rPh>
    <rPh sb="138" eb="140">
      <t>カイシュウ</t>
    </rPh>
    <rPh sb="140" eb="141">
      <t>リツ</t>
    </rPh>
    <rPh sb="142" eb="143">
      <t>ユウ</t>
    </rPh>
    <rPh sb="143" eb="144">
      <t>シュウ</t>
    </rPh>
    <rPh sb="144" eb="145">
      <t>リツ</t>
    </rPh>
    <rPh sb="146" eb="148">
      <t>アッカ</t>
    </rPh>
    <rPh sb="149" eb="151">
      <t>カンロ</t>
    </rPh>
    <rPh sb="151" eb="153">
      <t>ケイネン</t>
    </rPh>
    <rPh sb="153" eb="154">
      <t>カ</t>
    </rPh>
    <rPh sb="154" eb="155">
      <t>リツ</t>
    </rPh>
    <rPh sb="156" eb="158">
      <t>ジョウショウ</t>
    </rPh>
    <rPh sb="179" eb="181">
      <t>ケイエイ</t>
    </rPh>
    <rPh sb="181" eb="183">
      <t>センリャク</t>
    </rPh>
    <rPh sb="183" eb="184">
      <t>トウ</t>
    </rPh>
    <rPh sb="185" eb="187">
      <t>ケイカク</t>
    </rPh>
    <rPh sb="188" eb="189">
      <t>ソ</t>
    </rPh>
    <rPh sb="191" eb="193">
      <t>シセツ</t>
    </rPh>
    <rPh sb="193" eb="195">
      <t>コウシン</t>
    </rPh>
    <rPh sb="195" eb="196">
      <t>トウ</t>
    </rPh>
    <rPh sb="197" eb="198">
      <t>スス</t>
    </rPh>
    <rPh sb="201" eb="202">
      <t>トモ</t>
    </rPh>
    <rPh sb="204" eb="205">
      <t>サラ</t>
    </rPh>
    <rPh sb="207" eb="209">
      <t>ケイエイ</t>
    </rPh>
    <rPh sb="209" eb="212">
      <t>コウリツカ</t>
    </rPh>
    <rPh sb="213" eb="215">
      <t>ケントウ</t>
    </rPh>
    <rPh sb="216" eb="218">
      <t>リョウキン</t>
    </rPh>
    <rPh sb="218" eb="220">
      <t>カイテイ</t>
    </rPh>
    <rPh sb="221" eb="223">
      <t>ケントウ</t>
    </rPh>
    <rPh sb="226" eb="228">
      <t>ケイエイ</t>
    </rPh>
    <rPh sb="228" eb="230">
      <t>カイゼン</t>
    </rPh>
    <rPh sb="231" eb="232">
      <t>ム</t>
    </rPh>
    <rPh sb="233" eb="235">
      <t>トリク</t>
    </rPh>
    <rPh sb="236" eb="238">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</si>
</sst>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c:v>
                </c:pt>
                <c:pt idx="1">
                  <c:v>0.06</c:v>
                </c:pt>
                <c:pt idx="2">
                  <c:v>0.21</c:v>
                </c:pt>
                <c:pt idx="3">
                  <c:v>0.19</c:v>
                </c:pt>
                <c:pt idx="4">
                  <c:v>0.04</c:v>
                </c:pt>
              </c:numCache>
            </c:numRef>
          </c:val>
          <c:extLst>
            <c:ext xmlns:c16="http://schemas.microsoft.com/office/drawing/2014/chart" uri="{C3380CC4-5D6E-409C-BE32-E72D297353CC}">
              <c16:uniqueId val="{00000000-7E5C-4C40-A310-8431CE1EE7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0.52</c:v>
                </c:pt>
                <c:pt idx="2">
                  <c:v>0.53</c:v>
                </c:pt>
                <c:pt idx="3">
                  <c:v>0.48</c:v>
                </c:pt>
                <c:pt idx="4">
                  <c:v>0.5</c:v>
                </c:pt>
              </c:numCache>
            </c:numRef>
          </c:val>
          <c:smooth val="0"/>
          <c:extLst>
            <c:ext xmlns:c16="http://schemas.microsoft.com/office/drawing/2014/chart" uri="{C3380CC4-5D6E-409C-BE32-E72D297353CC}">
              <c16:uniqueId val="{00000001-7E5C-4C40-A310-8431CE1EE7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86.01</c:v>
                </c:pt>
                <c:pt idx="1">
                  <c:v>90.07</c:v>
                </c:pt>
                <c:pt idx="2">
                  <c:v>94.3</c:v>
                </c:pt>
                <c:pt idx="3">
                  <c:v>93.31</c:v>
                </c:pt>
                <c:pt idx="4">
                  <c:v>92.26</c:v>
                </c:pt>
              </c:numCache>
            </c:numRef>
          </c:val>
          <c:extLst>
            <c:ext xmlns:c16="http://schemas.microsoft.com/office/drawing/2014/chart" uri="{C3380CC4-5D6E-409C-BE32-E72D297353CC}">
              <c16:uniqueId val="{00000000-5157-4F97-B48C-DA6C532281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108.61</c:v>
                </c:pt>
                <c:pt idx="2">
                  <c:v>108.35</c:v>
                </c:pt>
                <c:pt idx="3">
                  <c:v>108.84</c:v>
                </c:pt>
                <c:pt idx="4">
                  <c:v>105.92</c:v>
                </c:pt>
              </c:numCache>
            </c:numRef>
          </c:val>
          <c:smooth val="0"/>
          <c:extLst>
            <c:ext xmlns:c16="http://schemas.microsoft.com/office/drawing/2014/chart" uri="{C3380CC4-5D6E-409C-BE32-E72D297353CC}">
              <c16:uniqueId val="{00000001-5157-4F97-B48C-DA6C532281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33.979999999999997</c:v>
                </c:pt>
                <c:pt idx="1">
                  <c:v>32.96</c:v>
                </c:pt>
                <c:pt idx="2">
                  <c:v>35.17</c:v>
                </c:pt>
                <c:pt idx="3">
                  <c:v>37.28</c:v>
                </c:pt>
                <c:pt idx="4">
                  <c:v>39.33</c:v>
                </c:pt>
              </c:numCache>
            </c:numRef>
          </c:val>
          <c:extLst>
            <c:ext xmlns:c16="http://schemas.microsoft.com/office/drawing/2014/chart" uri="{C3380CC4-5D6E-409C-BE32-E72D297353CC}">
              <c16:uniqueId val="{00000000-F2AE-49B5-A9CC-571C07F808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49.92</c:v>
                </c:pt>
                <c:pt idx="2">
                  <c:v>50.63</c:v>
                </c:pt>
                <c:pt idx="3">
                  <c:v>51.29</c:v>
                </c:pt>
                <c:pt idx="4">
                  <c:v>52.2</c:v>
                </c:pt>
              </c:numCache>
            </c:numRef>
          </c:val>
          <c:smooth val="0"/>
          <c:extLst>
            <c:ext xmlns:c16="http://schemas.microsoft.com/office/drawing/2014/chart" uri="{C3380CC4-5D6E-409C-BE32-E72D297353CC}">
              <c16:uniqueId val="{00000001-F2AE-49B5-A9CC-571C07F808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10.48</c:v>
                </c:pt>
                <c:pt idx="1">
                  <c:v>16.059999999999999</c:v>
                </c:pt>
                <c:pt idx="2">
                  <c:v>20.48</c:v>
                </c:pt>
                <c:pt idx="3">
                  <c:v>24.07</c:v>
                </c:pt>
                <c:pt idx="4">
                  <c:v>24.59</c:v>
                </c:pt>
              </c:numCache>
            </c:numRef>
          </c:val>
          <c:extLst>
            <c:ext xmlns:c16="http://schemas.microsoft.com/office/drawing/2014/chart" uri="{C3380CC4-5D6E-409C-BE32-E72D297353CC}">
              <c16:uniqueId val="{00000000-3403-495F-AEAF-A29A86A282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16.88</c:v>
                </c:pt>
                <c:pt idx="2">
                  <c:v>18.28</c:v>
                </c:pt>
                <c:pt idx="3">
                  <c:v>19.61</c:v>
                </c:pt>
                <c:pt idx="4">
                  <c:v>20.73</c:v>
                </c:pt>
              </c:numCache>
            </c:numRef>
          </c:val>
          <c:smooth val="0"/>
          <c:extLst>
            <c:ext xmlns:c16="http://schemas.microsoft.com/office/drawing/2014/chart" uri="{C3380CC4-5D6E-409C-BE32-E72D297353CC}">
              <c16:uniqueId val="{00000001-3403-495F-AEAF-A29A86A282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18.420000000000002</c:v>
                </c:pt>
                <c:pt idx="1">
                  <c:v>25</c:v>
                </c:pt>
                <c:pt idx="2">
                  <c:v>7.97</c:v>
                </c:pt>
                <c:pt idx="3" formatCode="#,##0.00;&quot;△&quot;#,##0.00">
                  <c:v>0</c:v>
                </c:pt>
                <c:pt idx="4" formatCode="#,##0.00;&quot;△&quot;#,##0.00">
                  <c:v>0</c:v>
                </c:pt>
              </c:numCache>
            </c:numRef>
          </c:val>
          <c:extLst>
            <c:ext xmlns:c16="http://schemas.microsoft.com/office/drawing/2014/chart" uri="{C3380CC4-5D6E-409C-BE32-E72D297353CC}">
              <c16:uniqueId val="{00000000-B057-4CD6-AD57-1428BB9FC2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3.59</c:v>
                </c:pt>
                <c:pt idx="2">
                  <c:v>3.98</c:v>
                </c:pt>
                <c:pt idx="3">
                  <c:v>6.02</c:v>
                </c:pt>
                <c:pt idx="4">
                  <c:v>7.78</c:v>
                </c:pt>
              </c:numCache>
            </c:numRef>
          </c:val>
          <c:smooth val="0"/>
          <c:extLst>
            <c:ext xmlns:c16="http://schemas.microsoft.com/office/drawing/2014/chart" uri="{C3380CC4-5D6E-409C-BE32-E72D297353CC}">
              <c16:uniqueId val="{00000001-B057-4CD6-AD57-1428BB9FC2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457.58</c:v>
                </c:pt>
                <c:pt idx="1">
                  <c:v>282.93</c:v>
                </c:pt>
                <c:pt idx="2">
                  <c:v>214.42</c:v>
                </c:pt>
                <c:pt idx="3">
                  <c:v>217.1</c:v>
                </c:pt>
                <c:pt idx="4">
                  <c:v>205.64</c:v>
                </c:pt>
              </c:numCache>
            </c:numRef>
          </c:val>
          <c:extLst>
            <c:ext xmlns:c16="http://schemas.microsoft.com/office/drawing/2014/chart" uri="{C3380CC4-5D6E-409C-BE32-E72D297353CC}">
              <c16:uniqueId val="{00000000-1042-4D21-92BA-7ED3E9B00F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379.08</c:v>
                </c:pt>
                <c:pt idx="2">
                  <c:v>367.55</c:v>
                </c:pt>
                <c:pt idx="3">
                  <c:v>378.56</c:v>
                </c:pt>
                <c:pt idx="4">
                  <c:v>364.46</c:v>
                </c:pt>
              </c:numCache>
            </c:numRef>
          </c:val>
          <c:smooth val="0"/>
          <c:extLst>
            <c:ext xmlns:c16="http://schemas.microsoft.com/office/drawing/2014/chart" uri="{C3380CC4-5D6E-409C-BE32-E72D297353CC}">
              <c16:uniqueId val="{00000001-1042-4D21-92BA-7ED3E9B00F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1114.25</c:v>
                </c:pt>
                <c:pt idx="1">
                  <c:v>854.25</c:v>
                </c:pt>
                <c:pt idx="2">
                  <c:v>808.98</c:v>
                </c:pt>
                <c:pt idx="3">
                  <c:v>758.95</c:v>
                </c:pt>
                <c:pt idx="4">
                  <c:v>733.48</c:v>
                </c:pt>
              </c:numCache>
            </c:numRef>
          </c:val>
          <c:extLst>
            <c:ext xmlns:c16="http://schemas.microsoft.com/office/drawing/2014/chart" uri="{C3380CC4-5D6E-409C-BE32-E72D297353CC}">
              <c16:uniqueId val="{00000000-194F-4293-8CA2-D023F662C9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398.98</c:v>
                </c:pt>
                <c:pt idx="2">
                  <c:v>418.68</c:v>
                </c:pt>
                <c:pt idx="3">
                  <c:v>395.68</c:v>
                </c:pt>
                <c:pt idx="4">
                  <c:v>403.72</c:v>
                </c:pt>
              </c:numCache>
            </c:numRef>
          </c:val>
          <c:smooth val="0"/>
          <c:extLst>
            <c:ext xmlns:c16="http://schemas.microsoft.com/office/drawing/2014/chart" uri="{C3380CC4-5D6E-409C-BE32-E72D297353CC}">
              <c16:uniqueId val="{00000001-194F-4293-8CA2-D023F662C9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80.680000000000007</c:v>
                </c:pt>
                <c:pt idx="1">
                  <c:v>80.64</c:v>
                </c:pt>
                <c:pt idx="2">
                  <c:v>79.650000000000006</c:v>
                </c:pt>
                <c:pt idx="3">
                  <c:v>78.97</c:v>
                </c:pt>
                <c:pt idx="4">
                  <c:v>77.680000000000007</c:v>
                </c:pt>
              </c:numCache>
            </c:numRef>
          </c:val>
          <c:extLst>
            <c:ext xmlns:c16="http://schemas.microsoft.com/office/drawing/2014/chart" uri="{C3380CC4-5D6E-409C-BE32-E72D297353CC}">
              <c16:uniqueId val="{00000000-57F1-4760-8E54-D7F734005D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98.64</c:v>
                </c:pt>
                <c:pt idx="2">
                  <c:v>94.78</c:v>
                </c:pt>
                <c:pt idx="3">
                  <c:v>97.59</c:v>
                </c:pt>
                <c:pt idx="4">
                  <c:v>92.17</c:v>
                </c:pt>
              </c:numCache>
            </c:numRef>
          </c:val>
          <c:smooth val="0"/>
          <c:extLst>
            <c:ext xmlns:c16="http://schemas.microsoft.com/office/drawing/2014/chart" uri="{C3380CC4-5D6E-409C-BE32-E72D297353CC}">
              <c16:uniqueId val="{00000001-57F1-4760-8E54-D7F734005D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192.02</c:v>
                </c:pt>
                <c:pt idx="1">
                  <c:v>194.33</c:v>
                </c:pt>
                <c:pt idx="2">
                  <c:v>196.88</c:v>
                </c:pt>
                <c:pt idx="3">
                  <c:v>198.7</c:v>
                </c:pt>
                <c:pt idx="4">
                  <c:v>202.39</c:v>
                </c:pt>
              </c:numCache>
            </c:numRef>
          </c:val>
          <c:extLst>
            <c:ext xmlns:c16="http://schemas.microsoft.com/office/drawing/2014/chart" uri="{C3380CC4-5D6E-409C-BE32-E72D297353CC}">
              <c16:uniqueId val="{00000000-41F5-4F14-9E7C-389987CE2D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178.92</c:v>
                </c:pt>
                <c:pt idx="2">
                  <c:v>181.3</c:v>
                </c:pt>
                <c:pt idx="3">
                  <c:v>181.71</c:v>
                </c:pt>
                <c:pt idx="4">
                  <c:v>188.51</c:v>
                </c:pt>
              </c:numCache>
            </c:numRef>
          </c:val>
          <c:smooth val="0"/>
          <c:extLst>
            <c:ext xmlns:c16="http://schemas.microsoft.com/office/drawing/2014/chart" uri="{C3380CC4-5D6E-409C-BE32-E72D297353CC}">
              <c16:uniqueId val="{00000001-41F5-4F14-9E7C-389987CE2D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71.89</c:v>
                </c:pt>
                <c:pt idx="1">
                  <c:v>60.8</c:v>
                </c:pt>
                <c:pt idx="2">
                  <c:v>57.78</c:v>
                </c:pt>
                <c:pt idx="3">
                  <c:v>56.94</c:v>
                </c:pt>
                <c:pt idx="4">
                  <c:v>56.07</c:v>
                </c:pt>
              </c:numCache>
            </c:numRef>
          </c:val>
          <c:extLst>
            <c:ext xmlns:c16="http://schemas.microsoft.com/office/drawing/2014/chart" uri="{C3380CC4-5D6E-409C-BE32-E72D297353CC}">
              <c16:uniqueId val="{00000000-63DC-4B93-AEEA-1952DEB237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55.14</c:v>
                </c:pt>
                <c:pt idx="2">
                  <c:v>55.89</c:v>
                </c:pt>
                <c:pt idx="3">
                  <c:v>55.72</c:v>
                </c:pt>
                <c:pt idx="4">
                  <c:v>55.31</c:v>
                </c:pt>
              </c:numCache>
            </c:numRef>
          </c:val>
          <c:smooth val="0"/>
          <c:extLst>
            <c:ext xmlns:c16="http://schemas.microsoft.com/office/drawing/2014/chart" uri="{C3380CC4-5D6E-409C-BE32-E72D297353CC}">
              <c16:uniqueId val="{00000001-63DC-4B93-AEEA-1952DEB237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81.94</c:v>
                </c:pt>
                <c:pt idx="1">
                  <c:v>66.739999999999995</c:v>
                </c:pt>
                <c:pt idx="2">
                  <c:v>70.739999999999995</c:v>
                </c:pt>
                <c:pt idx="3">
                  <c:v>72.37</c:v>
                </c:pt>
                <c:pt idx="4">
                  <c:v>72.2</c:v>
                </c:pt>
              </c:numCache>
            </c:numRef>
          </c:val>
          <c:extLst>
            <c:ext xmlns:c16="http://schemas.microsoft.com/office/drawing/2014/chart" uri="{C3380CC4-5D6E-409C-BE32-E72D297353CC}">
              <c16:uniqueId val="{00000000-24F2-4DF1-95EC-6D487A6D72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81.39</c:v>
                </c:pt>
                <c:pt idx="2">
                  <c:v>81.27</c:v>
                </c:pt>
                <c:pt idx="3">
                  <c:v>81.260000000000005</c:v>
                </c:pt>
                <c:pt idx="4">
                  <c:v>80.36</c:v>
                </c:pt>
              </c:numCache>
            </c:numRef>
          </c:val>
          <c:smooth val="0"/>
          <c:extLst>
            <c:ext xmlns:c16="http://schemas.microsoft.com/office/drawing/2014/chart" uri="{C3380CC4-5D6E-409C-BE32-E72D297353CC}">
              <c16:uniqueId val="{00000001-24F2-4DF1-95EC-6D487A6D72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6</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大分県　豊後大野市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5</v>
      </c>
      <c r="J7" s="34"/>
      <c r="K7" s="34"/>
      <c r="L7" s="34"/>
      <c r="M7" s="34"/>
      <c r="N7" s="34"/>
      <c r="O7" s="35"/>
      <c r="P7" s="36" t="s">
        <v>10</v>
      </c>
      <c r="Q7" s="36"/>
      <c r="R7" s="36"/>
      <c r="S7" s="36"/>
      <c r="T7" s="36"/>
      <c r="U7" s="36"/>
      <c r="V7" s="36"/>
      <c r="W7" s="36" t="s">
        <v>12</v>
      </c>
      <c r="X7" s="36"/>
      <c r="Y7" s="36"/>
      <c r="Z7" s="36"/>
      <c r="AA7" s="36"/>
      <c r="AB7" s="36"/>
      <c r="AC7" s="36"/>
      <c r="AD7" s="36" t="s">
        <v>8</v>
      </c>
      <c r="AE7" s="36"/>
      <c r="AF7" s="36"/>
      <c r="AG7" s="36"/>
      <c r="AH7" s="36"/>
      <c r="AI7" s="36"/>
      <c r="AJ7" s="36"/>
      <c r="AK7" s="2"/>
      <c r="AL7" s="36" t="s">
        <v>15</v>
      </c>
      <c r="AM7" s="36"/>
      <c r="AN7" s="36"/>
      <c r="AO7" s="36"/>
      <c r="AP7" s="36"/>
      <c r="AQ7" s="36"/>
      <c r="AR7" s="36"/>
      <c r="AS7" s="36"/>
      <c r="AT7" s="33" t="s">
        <v>3</v>
      </c>
      <c r="AU7" s="34"/>
      <c r="AV7" s="34"/>
      <c r="AW7" s="34"/>
      <c r="AX7" s="34"/>
      <c r="AY7" s="34"/>
      <c r="AZ7" s="34"/>
      <c r="BA7" s="34"/>
      <c r="BB7" s="36" t="s">
        <v>17</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33415</v>
      </c>
      <c r="AM8" s="44"/>
      <c r="AN8" s="44"/>
      <c r="AO8" s="44"/>
      <c r="AP8" s="44"/>
      <c r="AQ8" s="44"/>
      <c r="AR8" s="44"/>
      <c r="AS8" s="44"/>
      <c r="AT8" s="45">
        <f>データ!$S$6</f>
        <v>603.14</v>
      </c>
      <c r="AU8" s="46"/>
      <c r="AV8" s="46"/>
      <c r="AW8" s="46"/>
      <c r="AX8" s="46"/>
      <c r="AY8" s="46"/>
      <c r="AZ8" s="46"/>
      <c r="BA8" s="46"/>
      <c r="BB8" s="47">
        <f>データ!$T$6</f>
        <v>55.4</v>
      </c>
      <c r="BC8" s="47"/>
      <c r="BD8" s="47"/>
      <c r="BE8" s="47"/>
      <c r="BF8" s="47"/>
      <c r="BG8" s="47"/>
      <c r="BH8" s="47"/>
      <c r="BI8" s="47"/>
      <c r="BJ8" s="3"/>
      <c r="BK8" s="3"/>
      <c r="BL8" s="48" t="s">
        <v>4</v>
      </c>
      <c r="BM8" s="49"/>
      <c r="BN8" s="50" t="s">
        <v>20</v>
      </c>
      <c r="BO8" s="50"/>
      <c r="BP8" s="50"/>
      <c r="BQ8" s="50"/>
      <c r="BR8" s="50"/>
      <c r="BS8" s="50"/>
      <c r="BT8" s="50"/>
      <c r="BU8" s="50"/>
      <c r="BV8" s="50"/>
      <c r="BW8" s="50"/>
      <c r="BX8" s="50"/>
      <c r="BY8" s="51"/>
    </row>
    <row r="9" spans="1:78" ht="18.75" customHeight="1" x14ac:dyDescent="0.15">
      <c r="A9" s="2"/>
      <c r="B9" s="33" t="s">
        <v>22</v>
      </c>
      <c r="C9" s="34"/>
      <c r="D9" s="34"/>
      <c r="E9" s="34"/>
      <c r="F9" s="34"/>
      <c r="G9" s="34"/>
      <c r="H9" s="34"/>
      <c r="I9" s="33" t="s">
        <v>23</v>
      </c>
      <c r="J9" s="34"/>
      <c r="K9" s="34"/>
      <c r="L9" s="34"/>
      <c r="M9" s="34"/>
      <c r="N9" s="34"/>
      <c r="O9" s="35"/>
      <c r="P9" s="36" t="s">
        <v>25</v>
      </c>
      <c r="Q9" s="36"/>
      <c r="R9" s="36"/>
      <c r="S9" s="36"/>
      <c r="T9" s="36"/>
      <c r="U9" s="36"/>
      <c r="V9" s="36"/>
      <c r="W9" s="36" t="s">
        <v>21</v>
      </c>
      <c r="X9" s="36"/>
      <c r="Y9" s="36"/>
      <c r="Z9" s="36"/>
      <c r="AA9" s="36"/>
      <c r="AB9" s="36"/>
      <c r="AC9" s="36"/>
      <c r="AD9" s="2"/>
      <c r="AE9" s="2"/>
      <c r="AF9" s="2"/>
      <c r="AG9" s="2"/>
      <c r="AH9" s="2"/>
      <c r="AI9" s="2"/>
      <c r="AJ9" s="2"/>
      <c r="AK9" s="2"/>
      <c r="AL9" s="36" t="s">
        <v>26</v>
      </c>
      <c r="AM9" s="36"/>
      <c r="AN9" s="36"/>
      <c r="AO9" s="36"/>
      <c r="AP9" s="36"/>
      <c r="AQ9" s="36"/>
      <c r="AR9" s="36"/>
      <c r="AS9" s="36"/>
      <c r="AT9" s="33" t="s">
        <v>30</v>
      </c>
      <c r="AU9" s="34"/>
      <c r="AV9" s="34"/>
      <c r="AW9" s="34"/>
      <c r="AX9" s="34"/>
      <c r="AY9" s="34"/>
      <c r="AZ9" s="34"/>
      <c r="BA9" s="34"/>
      <c r="BB9" s="36" t="s">
        <v>14</v>
      </c>
      <c r="BC9" s="36"/>
      <c r="BD9" s="36"/>
      <c r="BE9" s="36"/>
      <c r="BF9" s="36"/>
      <c r="BG9" s="36"/>
      <c r="BH9" s="36"/>
      <c r="BI9" s="36"/>
      <c r="BJ9" s="3"/>
      <c r="BK9" s="3"/>
      <c r="BL9" s="52" t="s">
        <v>31</v>
      </c>
      <c r="BM9" s="53"/>
      <c r="BN9" s="54" t="s">
        <v>33</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39.619999999999997</v>
      </c>
      <c r="J10" s="46"/>
      <c r="K10" s="46"/>
      <c r="L10" s="46"/>
      <c r="M10" s="46"/>
      <c r="N10" s="46"/>
      <c r="O10" s="56"/>
      <c r="P10" s="47">
        <f>データ!$P$6</f>
        <v>67.73</v>
      </c>
      <c r="Q10" s="47"/>
      <c r="R10" s="47"/>
      <c r="S10" s="47"/>
      <c r="T10" s="47"/>
      <c r="U10" s="47"/>
      <c r="V10" s="47"/>
      <c r="W10" s="44">
        <f>データ!$Q$6</f>
        <v>3200</v>
      </c>
      <c r="X10" s="44"/>
      <c r="Y10" s="44"/>
      <c r="Z10" s="44"/>
      <c r="AA10" s="44"/>
      <c r="AB10" s="44"/>
      <c r="AC10" s="44"/>
      <c r="AD10" s="2"/>
      <c r="AE10" s="2"/>
      <c r="AF10" s="2"/>
      <c r="AG10" s="2"/>
      <c r="AH10" s="2"/>
      <c r="AI10" s="2"/>
      <c r="AJ10" s="2"/>
      <c r="AK10" s="2"/>
      <c r="AL10" s="44">
        <f>データ!$U$6</f>
        <v>22458</v>
      </c>
      <c r="AM10" s="44"/>
      <c r="AN10" s="44"/>
      <c r="AO10" s="44"/>
      <c r="AP10" s="44"/>
      <c r="AQ10" s="44"/>
      <c r="AR10" s="44"/>
      <c r="AS10" s="44"/>
      <c r="AT10" s="45">
        <f>データ!$V$6</f>
        <v>99.2</v>
      </c>
      <c r="AU10" s="46"/>
      <c r="AV10" s="46"/>
      <c r="AW10" s="46"/>
      <c r="AX10" s="46"/>
      <c r="AY10" s="46"/>
      <c r="AZ10" s="46"/>
      <c r="BA10" s="46"/>
      <c r="BB10" s="47">
        <f>データ!$W$6</f>
        <v>226.39</v>
      </c>
      <c r="BC10" s="47"/>
      <c r="BD10" s="47"/>
      <c r="BE10" s="47"/>
      <c r="BF10" s="47"/>
      <c r="BG10" s="47"/>
      <c r="BH10" s="47"/>
      <c r="BI10" s="47"/>
      <c r="BJ10" s="2"/>
      <c r="BK10" s="2"/>
      <c r="BL10" s="57" t="s">
        <v>35</v>
      </c>
      <c r="BM10" s="58"/>
      <c r="BN10" s="59" t="s">
        <v>16</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36</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39</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109</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41</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110</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2</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111</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42</v>
      </c>
      <c r="C84" s="6"/>
      <c r="D84" s="6"/>
      <c r="E84" s="6" t="s">
        <v>44</v>
      </c>
      <c r="F84" s="6" t="s">
        <v>46</v>
      </c>
      <c r="G84" s="6" t="s">
        <v>47</v>
      </c>
      <c r="H84" s="6" t="s">
        <v>40</v>
      </c>
      <c r="I84" s="6" t="s">
        <v>0</v>
      </c>
      <c r="J84" s="6" t="s">
        <v>28</v>
      </c>
      <c r="K84" s="6" t="s">
        <v>48</v>
      </c>
      <c r="L84" s="6" t="s">
        <v>50</v>
      </c>
      <c r="M84" s="6" t="s">
        <v>32</v>
      </c>
      <c r="N84" s="6" t="s">
        <v>52</v>
      </c>
      <c r="O84" s="6" t="s">
        <v>54</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vtZNzSz2dVPwLHaqBvi+GJaG+YWEUM3fCb8ki7/BjPK+CQMP3mwLaqhB9NcCgqNxpyd7q6sC+geB7L/DteNFnA==" saltValue="OKzWKY4hOx2GGelG4Phj6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49</v>
      </c>
      <c r="C3" s="17" t="s">
        <v>57</v>
      </c>
      <c r="D3" s="17" t="s">
        <v>58</v>
      </c>
      <c r="E3" s="17" t="s">
        <v>7</v>
      </c>
      <c r="F3" s="17" t="s">
        <v>9</v>
      </c>
      <c r="G3" s="17" t="s">
        <v>24</v>
      </c>
      <c r="H3" s="84" t="s">
        <v>29</v>
      </c>
      <c r="I3" s="85"/>
      <c r="J3" s="85"/>
      <c r="K3" s="85"/>
      <c r="L3" s="85"/>
      <c r="M3" s="85"/>
      <c r="N3" s="85"/>
      <c r="O3" s="85"/>
      <c r="P3" s="85"/>
      <c r="Q3" s="85"/>
      <c r="R3" s="85"/>
      <c r="S3" s="85"/>
      <c r="T3" s="85"/>
      <c r="U3" s="85"/>
      <c r="V3" s="85"/>
      <c r="W3" s="86"/>
      <c r="X3" s="82"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59</v>
      </c>
      <c r="B4" s="18"/>
      <c r="C4" s="18"/>
      <c r="D4" s="18"/>
      <c r="E4" s="18"/>
      <c r="F4" s="18"/>
      <c r="G4" s="18"/>
      <c r="H4" s="87"/>
      <c r="I4" s="88"/>
      <c r="J4" s="88"/>
      <c r="K4" s="88"/>
      <c r="L4" s="88"/>
      <c r="M4" s="88"/>
      <c r="N4" s="88"/>
      <c r="O4" s="88"/>
      <c r="P4" s="88"/>
      <c r="Q4" s="88"/>
      <c r="R4" s="88"/>
      <c r="S4" s="88"/>
      <c r="T4" s="88"/>
      <c r="U4" s="88"/>
      <c r="V4" s="88"/>
      <c r="W4" s="89"/>
      <c r="X4" s="83" t="s">
        <v>51</v>
      </c>
      <c r="Y4" s="83"/>
      <c r="Z4" s="83"/>
      <c r="AA4" s="83"/>
      <c r="AB4" s="83"/>
      <c r="AC4" s="83"/>
      <c r="AD4" s="83"/>
      <c r="AE4" s="83"/>
      <c r="AF4" s="83"/>
      <c r="AG4" s="83"/>
      <c r="AH4" s="83"/>
      <c r="AI4" s="83" t="s">
        <v>43</v>
      </c>
      <c r="AJ4" s="83"/>
      <c r="AK4" s="83"/>
      <c r="AL4" s="83"/>
      <c r="AM4" s="83"/>
      <c r="AN4" s="83"/>
      <c r="AO4" s="83"/>
      <c r="AP4" s="83"/>
      <c r="AQ4" s="83"/>
      <c r="AR4" s="83"/>
      <c r="AS4" s="83"/>
      <c r="AT4" s="83" t="s">
        <v>37</v>
      </c>
      <c r="AU4" s="83"/>
      <c r="AV4" s="83"/>
      <c r="AW4" s="83"/>
      <c r="AX4" s="83"/>
      <c r="AY4" s="83"/>
      <c r="AZ4" s="83"/>
      <c r="BA4" s="83"/>
      <c r="BB4" s="83"/>
      <c r="BC4" s="83"/>
      <c r="BD4" s="83"/>
      <c r="BE4" s="83" t="s">
        <v>61</v>
      </c>
      <c r="BF4" s="83"/>
      <c r="BG4" s="83"/>
      <c r="BH4" s="83"/>
      <c r="BI4" s="83"/>
      <c r="BJ4" s="83"/>
      <c r="BK4" s="83"/>
      <c r="BL4" s="83"/>
      <c r="BM4" s="83"/>
      <c r="BN4" s="83"/>
      <c r="BO4" s="83"/>
      <c r="BP4" s="83" t="s">
        <v>34</v>
      </c>
      <c r="BQ4" s="83"/>
      <c r="BR4" s="83"/>
      <c r="BS4" s="83"/>
      <c r="BT4" s="83"/>
      <c r="BU4" s="83"/>
      <c r="BV4" s="83"/>
      <c r="BW4" s="83"/>
      <c r="BX4" s="83"/>
      <c r="BY4" s="83"/>
      <c r="BZ4" s="83"/>
      <c r="CA4" s="83" t="s">
        <v>62</v>
      </c>
      <c r="CB4" s="83"/>
      <c r="CC4" s="83"/>
      <c r="CD4" s="83"/>
      <c r="CE4" s="83"/>
      <c r="CF4" s="83"/>
      <c r="CG4" s="83"/>
      <c r="CH4" s="83"/>
      <c r="CI4" s="83"/>
      <c r="CJ4" s="83"/>
      <c r="CK4" s="83"/>
      <c r="CL4" s="83" t="s">
        <v>64</v>
      </c>
      <c r="CM4" s="83"/>
      <c r="CN4" s="83"/>
      <c r="CO4" s="83"/>
      <c r="CP4" s="83"/>
      <c r="CQ4" s="83"/>
      <c r="CR4" s="83"/>
      <c r="CS4" s="83"/>
      <c r="CT4" s="83"/>
      <c r="CU4" s="83"/>
      <c r="CV4" s="83"/>
      <c r="CW4" s="83" t="s">
        <v>65</v>
      </c>
      <c r="CX4" s="83"/>
      <c r="CY4" s="83"/>
      <c r="CZ4" s="83"/>
      <c r="DA4" s="83"/>
      <c r="DB4" s="83"/>
      <c r="DC4" s="83"/>
      <c r="DD4" s="83"/>
      <c r="DE4" s="83"/>
      <c r="DF4" s="83"/>
      <c r="DG4" s="83"/>
      <c r="DH4" s="83" t="s">
        <v>66</v>
      </c>
      <c r="DI4" s="83"/>
      <c r="DJ4" s="83"/>
      <c r="DK4" s="83"/>
      <c r="DL4" s="83"/>
      <c r="DM4" s="83"/>
      <c r="DN4" s="83"/>
      <c r="DO4" s="83"/>
      <c r="DP4" s="83"/>
      <c r="DQ4" s="83"/>
      <c r="DR4" s="83"/>
      <c r="DS4" s="83" t="s">
        <v>60</v>
      </c>
      <c r="DT4" s="83"/>
      <c r="DU4" s="83"/>
      <c r="DV4" s="83"/>
      <c r="DW4" s="83"/>
      <c r="DX4" s="83"/>
      <c r="DY4" s="83"/>
      <c r="DZ4" s="83"/>
      <c r="EA4" s="83"/>
      <c r="EB4" s="83"/>
      <c r="EC4" s="83"/>
      <c r="ED4" s="83" t="s">
        <v>67</v>
      </c>
      <c r="EE4" s="83"/>
      <c r="EF4" s="83"/>
      <c r="EG4" s="83"/>
      <c r="EH4" s="83"/>
      <c r="EI4" s="83"/>
      <c r="EJ4" s="83"/>
      <c r="EK4" s="83"/>
      <c r="EL4" s="83"/>
      <c r="EM4" s="83"/>
      <c r="EN4" s="83"/>
    </row>
    <row r="5" spans="1:144" x14ac:dyDescent="0.15">
      <c r="A5" s="15" t="s">
        <v>27</v>
      </c>
      <c r="B5" s="19"/>
      <c r="C5" s="19"/>
      <c r="D5" s="19"/>
      <c r="E5" s="19"/>
      <c r="F5" s="19"/>
      <c r="G5" s="19"/>
      <c r="H5" s="25" t="s">
        <v>56</v>
      </c>
      <c r="I5" s="25" t="s">
        <v>68</v>
      </c>
      <c r="J5" s="25" t="s">
        <v>69</v>
      </c>
      <c r="K5" s="25" t="s">
        <v>70</v>
      </c>
      <c r="L5" s="25" t="s">
        <v>71</v>
      </c>
      <c r="M5" s="25" t="s">
        <v>8</v>
      </c>
      <c r="N5" s="25" t="s">
        <v>72</v>
      </c>
      <c r="O5" s="25" t="s">
        <v>73</v>
      </c>
      <c r="P5" s="25" t="s">
        <v>74</v>
      </c>
      <c r="Q5" s="25" t="s">
        <v>75</v>
      </c>
      <c r="R5" s="25" t="s">
        <v>76</v>
      </c>
      <c r="S5" s="25" t="s">
        <v>77</v>
      </c>
      <c r="T5" s="25" t="s">
        <v>63</v>
      </c>
      <c r="U5" s="25" t="s">
        <v>78</v>
      </c>
      <c r="V5" s="25" t="s">
        <v>79</v>
      </c>
      <c r="W5" s="25" t="s">
        <v>80</v>
      </c>
      <c r="X5" s="25" t="s">
        <v>81</v>
      </c>
      <c r="Y5" s="25" t="s">
        <v>82</v>
      </c>
      <c r="Z5" s="25" t="s">
        <v>83</v>
      </c>
      <c r="AA5" s="25" t="s">
        <v>84</v>
      </c>
      <c r="AB5" s="25" t="s">
        <v>85</v>
      </c>
      <c r="AC5" s="25" t="s">
        <v>87</v>
      </c>
      <c r="AD5" s="25" t="s">
        <v>88</v>
      </c>
      <c r="AE5" s="25" t="s">
        <v>89</v>
      </c>
      <c r="AF5" s="25" t="s">
        <v>90</v>
      </c>
      <c r="AG5" s="25" t="s">
        <v>91</v>
      </c>
      <c r="AH5" s="25" t="s">
        <v>42</v>
      </c>
      <c r="AI5" s="25" t="s">
        <v>81</v>
      </c>
      <c r="AJ5" s="25" t="s">
        <v>82</v>
      </c>
      <c r="AK5" s="25" t="s">
        <v>83</v>
      </c>
      <c r="AL5" s="25" t="s">
        <v>84</v>
      </c>
      <c r="AM5" s="25" t="s">
        <v>85</v>
      </c>
      <c r="AN5" s="25" t="s">
        <v>87</v>
      </c>
      <c r="AO5" s="25" t="s">
        <v>88</v>
      </c>
      <c r="AP5" s="25" t="s">
        <v>89</v>
      </c>
      <c r="AQ5" s="25" t="s">
        <v>90</v>
      </c>
      <c r="AR5" s="25" t="s">
        <v>91</v>
      </c>
      <c r="AS5" s="25" t="s">
        <v>86</v>
      </c>
      <c r="AT5" s="25" t="s">
        <v>81</v>
      </c>
      <c r="AU5" s="25" t="s">
        <v>82</v>
      </c>
      <c r="AV5" s="25" t="s">
        <v>83</v>
      </c>
      <c r="AW5" s="25" t="s">
        <v>84</v>
      </c>
      <c r="AX5" s="25" t="s">
        <v>85</v>
      </c>
      <c r="AY5" s="25" t="s">
        <v>87</v>
      </c>
      <c r="AZ5" s="25" t="s">
        <v>88</v>
      </c>
      <c r="BA5" s="25" t="s">
        <v>89</v>
      </c>
      <c r="BB5" s="25" t="s">
        <v>90</v>
      </c>
      <c r="BC5" s="25" t="s">
        <v>91</v>
      </c>
      <c r="BD5" s="25" t="s">
        <v>86</v>
      </c>
      <c r="BE5" s="25" t="s">
        <v>81</v>
      </c>
      <c r="BF5" s="25" t="s">
        <v>82</v>
      </c>
      <c r="BG5" s="25" t="s">
        <v>83</v>
      </c>
      <c r="BH5" s="25" t="s">
        <v>84</v>
      </c>
      <c r="BI5" s="25" t="s">
        <v>85</v>
      </c>
      <c r="BJ5" s="25" t="s">
        <v>87</v>
      </c>
      <c r="BK5" s="25" t="s">
        <v>88</v>
      </c>
      <c r="BL5" s="25" t="s">
        <v>89</v>
      </c>
      <c r="BM5" s="25" t="s">
        <v>90</v>
      </c>
      <c r="BN5" s="25" t="s">
        <v>91</v>
      </c>
      <c r="BO5" s="25" t="s">
        <v>86</v>
      </c>
      <c r="BP5" s="25" t="s">
        <v>81</v>
      </c>
      <c r="BQ5" s="25" t="s">
        <v>82</v>
      </c>
      <c r="BR5" s="25" t="s">
        <v>83</v>
      </c>
      <c r="BS5" s="25" t="s">
        <v>84</v>
      </c>
      <c r="BT5" s="25" t="s">
        <v>85</v>
      </c>
      <c r="BU5" s="25" t="s">
        <v>87</v>
      </c>
      <c r="BV5" s="25" t="s">
        <v>88</v>
      </c>
      <c r="BW5" s="25" t="s">
        <v>89</v>
      </c>
      <c r="BX5" s="25" t="s">
        <v>90</v>
      </c>
      <c r="BY5" s="25" t="s">
        <v>91</v>
      </c>
      <c r="BZ5" s="25" t="s">
        <v>86</v>
      </c>
      <c r="CA5" s="25" t="s">
        <v>81</v>
      </c>
      <c r="CB5" s="25" t="s">
        <v>82</v>
      </c>
      <c r="CC5" s="25" t="s">
        <v>83</v>
      </c>
      <c r="CD5" s="25" t="s">
        <v>84</v>
      </c>
      <c r="CE5" s="25" t="s">
        <v>85</v>
      </c>
      <c r="CF5" s="25" t="s">
        <v>87</v>
      </c>
      <c r="CG5" s="25" t="s">
        <v>88</v>
      </c>
      <c r="CH5" s="25" t="s">
        <v>89</v>
      </c>
      <c r="CI5" s="25" t="s">
        <v>90</v>
      </c>
      <c r="CJ5" s="25" t="s">
        <v>91</v>
      </c>
      <c r="CK5" s="25" t="s">
        <v>86</v>
      </c>
      <c r="CL5" s="25" t="s">
        <v>81</v>
      </c>
      <c r="CM5" s="25" t="s">
        <v>82</v>
      </c>
      <c r="CN5" s="25" t="s">
        <v>83</v>
      </c>
      <c r="CO5" s="25" t="s">
        <v>84</v>
      </c>
      <c r="CP5" s="25" t="s">
        <v>85</v>
      </c>
      <c r="CQ5" s="25" t="s">
        <v>87</v>
      </c>
      <c r="CR5" s="25" t="s">
        <v>88</v>
      </c>
      <c r="CS5" s="25" t="s">
        <v>89</v>
      </c>
      <c r="CT5" s="25" t="s">
        <v>90</v>
      </c>
      <c r="CU5" s="25" t="s">
        <v>91</v>
      </c>
      <c r="CV5" s="25" t="s">
        <v>86</v>
      </c>
      <c r="CW5" s="25" t="s">
        <v>81</v>
      </c>
      <c r="CX5" s="25" t="s">
        <v>82</v>
      </c>
      <c r="CY5" s="25" t="s">
        <v>83</v>
      </c>
      <c r="CZ5" s="25" t="s">
        <v>84</v>
      </c>
      <c r="DA5" s="25" t="s">
        <v>85</v>
      </c>
      <c r="DB5" s="25" t="s">
        <v>87</v>
      </c>
      <c r="DC5" s="25" t="s">
        <v>88</v>
      </c>
      <c r="DD5" s="25" t="s">
        <v>89</v>
      </c>
      <c r="DE5" s="25" t="s">
        <v>90</v>
      </c>
      <c r="DF5" s="25" t="s">
        <v>91</v>
      </c>
      <c r="DG5" s="25" t="s">
        <v>86</v>
      </c>
      <c r="DH5" s="25" t="s">
        <v>81</v>
      </c>
      <c r="DI5" s="25" t="s">
        <v>82</v>
      </c>
      <c r="DJ5" s="25" t="s">
        <v>83</v>
      </c>
      <c r="DK5" s="25" t="s">
        <v>84</v>
      </c>
      <c r="DL5" s="25" t="s">
        <v>85</v>
      </c>
      <c r="DM5" s="25" t="s">
        <v>87</v>
      </c>
      <c r="DN5" s="25" t="s">
        <v>88</v>
      </c>
      <c r="DO5" s="25" t="s">
        <v>89</v>
      </c>
      <c r="DP5" s="25" t="s">
        <v>90</v>
      </c>
      <c r="DQ5" s="25" t="s">
        <v>91</v>
      </c>
      <c r="DR5" s="25" t="s">
        <v>86</v>
      </c>
      <c r="DS5" s="25" t="s">
        <v>81</v>
      </c>
      <c r="DT5" s="25" t="s">
        <v>82</v>
      </c>
      <c r="DU5" s="25" t="s">
        <v>83</v>
      </c>
      <c r="DV5" s="25" t="s">
        <v>84</v>
      </c>
      <c r="DW5" s="25" t="s">
        <v>85</v>
      </c>
      <c r="DX5" s="25" t="s">
        <v>87</v>
      </c>
      <c r="DY5" s="25" t="s">
        <v>88</v>
      </c>
      <c r="DZ5" s="25" t="s">
        <v>89</v>
      </c>
      <c r="EA5" s="25" t="s">
        <v>90</v>
      </c>
      <c r="EB5" s="25" t="s">
        <v>91</v>
      </c>
      <c r="EC5" s="25" t="s">
        <v>86</v>
      </c>
      <c r="ED5" s="25" t="s">
        <v>81</v>
      </c>
      <c r="EE5" s="25" t="s">
        <v>82</v>
      </c>
      <c r="EF5" s="25" t="s">
        <v>83</v>
      </c>
      <c r="EG5" s="25" t="s">
        <v>84</v>
      </c>
      <c r="EH5" s="25" t="s">
        <v>85</v>
      </c>
      <c r="EI5" s="25" t="s">
        <v>87</v>
      </c>
      <c r="EJ5" s="25" t="s">
        <v>88</v>
      </c>
      <c r="EK5" s="25" t="s">
        <v>89</v>
      </c>
      <c r="EL5" s="25" t="s">
        <v>90</v>
      </c>
      <c r="EM5" s="25" t="s">
        <v>91</v>
      </c>
      <c r="EN5" s="25" t="s">
        <v>86</v>
      </c>
    </row>
    <row r="6" spans="1:144" s="14" customFormat="1" x14ac:dyDescent="0.15">
      <c r="A6" s="15" t="s">
        <v>92</v>
      </c>
      <c r="B6" s="20">
        <f t="shared" ref="B6:W6" si="1">B7</f>
        <v>2022</v>
      </c>
      <c r="C6" s="20">
        <f t="shared" si="1"/>
        <v>442127</v>
      </c>
      <c r="D6" s="20">
        <f t="shared" si="1"/>
        <v>46</v>
      </c>
      <c r="E6" s="20">
        <f t="shared" si="1"/>
        <v>1</v>
      </c>
      <c r="F6" s="20">
        <f t="shared" si="1"/>
        <v>0</v>
      </c>
      <c r="G6" s="20">
        <f t="shared" si="1"/>
        <v>1</v>
      </c>
      <c r="H6" s="20" t="str">
        <f t="shared" si="1"/>
        <v>大分県　豊後大野市</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39.619999999999997</v>
      </c>
      <c r="P6" s="26">
        <f t="shared" si="1"/>
        <v>67.73</v>
      </c>
      <c r="Q6" s="26">
        <f t="shared" si="1"/>
        <v>3200</v>
      </c>
      <c r="R6" s="26">
        <f t="shared" si="1"/>
        <v>33415</v>
      </c>
      <c r="S6" s="26">
        <f t="shared" si="1"/>
        <v>603.14</v>
      </c>
      <c r="T6" s="26">
        <f t="shared" si="1"/>
        <v>55.4</v>
      </c>
      <c r="U6" s="26">
        <f t="shared" si="1"/>
        <v>22458</v>
      </c>
      <c r="V6" s="26">
        <f t="shared" si="1"/>
        <v>99.2</v>
      </c>
      <c r="W6" s="26">
        <f t="shared" si="1"/>
        <v>226.39</v>
      </c>
      <c r="X6" s="28">
        <f t="shared" ref="X6:AG6" si="2">IF(X7="",NA(),X7)</f>
        <v>86.01</v>
      </c>
      <c r="Y6" s="28">
        <f t="shared" si="2"/>
        <v>90.07</v>
      </c>
      <c r="Z6" s="28">
        <f t="shared" si="2"/>
        <v>94.3</v>
      </c>
      <c r="AA6" s="28">
        <f t="shared" si="2"/>
        <v>93.31</v>
      </c>
      <c r="AB6" s="28">
        <f t="shared" si="2"/>
        <v>92.26</v>
      </c>
      <c r="AC6" s="28">
        <f t="shared" si="2"/>
        <v>108.76</v>
      </c>
      <c r="AD6" s="28">
        <f t="shared" si="2"/>
        <v>108.61</v>
      </c>
      <c r="AE6" s="28">
        <f t="shared" si="2"/>
        <v>108.35</v>
      </c>
      <c r="AF6" s="28">
        <f t="shared" si="2"/>
        <v>108.84</v>
      </c>
      <c r="AG6" s="28">
        <f t="shared" si="2"/>
        <v>105.92</v>
      </c>
      <c r="AH6" s="26" t="str">
        <f>IF(AH7="","",IF(AH7="-","【-】","【"&amp;SUBSTITUTE(TEXT(AH7,"#,##0.00"),"-","△")&amp;"】"))</f>
        <v>【108.70】</v>
      </c>
      <c r="AI6" s="28">
        <f t="shared" ref="AI6:AR6" si="3">IF(AI7="",NA(),AI7)</f>
        <v>18.420000000000002</v>
      </c>
      <c r="AJ6" s="28">
        <f t="shared" si="3"/>
        <v>25</v>
      </c>
      <c r="AK6" s="28">
        <f t="shared" si="3"/>
        <v>7.97</v>
      </c>
      <c r="AL6" s="26">
        <f t="shared" si="3"/>
        <v>0</v>
      </c>
      <c r="AM6" s="26">
        <f t="shared" si="3"/>
        <v>0</v>
      </c>
      <c r="AN6" s="28">
        <f t="shared" si="3"/>
        <v>7.48</v>
      </c>
      <c r="AO6" s="28">
        <f t="shared" si="3"/>
        <v>3.59</v>
      </c>
      <c r="AP6" s="28">
        <f t="shared" si="3"/>
        <v>3.98</v>
      </c>
      <c r="AQ6" s="28">
        <f t="shared" si="3"/>
        <v>6.02</v>
      </c>
      <c r="AR6" s="28">
        <f t="shared" si="3"/>
        <v>7.78</v>
      </c>
      <c r="AS6" s="26" t="str">
        <f>IF(AS7="","",IF(AS7="-","【-】","【"&amp;SUBSTITUTE(TEXT(AS7,"#,##0.00"),"-","△")&amp;"】"))</f>
        <v>【1.34】</v>
      </c>
      <c r="AT6" s="28">
        <f t="shared" ref="AT6:BC6" si="4">IF(AT7="",NA(),AT7)</f>
        <v>457.58</v>
      </c>
      <c r="AU6" s="28">
        <f t="shared" si="4"/>
        <v>282.93</v>
      </c>
      <c r="AV6" s="28">
        <f t="shared" si="4"/>
        <v>214.42</v>
      </c>
      <c r="AW6" s="28">
        <f t="shared" si="4"/>
        <v>217.1</v>
      </c>
      <c r="AX6" s="28">
        <f t="shared" si="4"/>
        <v>205.64</v>
      </c>
      <c r="AY6" s="28">
        <f t="shared" si="4"/>
        <v>359.7</v>
      </c>
      <c r="AZ6" s="28">
        <f t="shared" si="4"/>
        <v>379.08</v>
      </c>
      <c r="BA6" s="28">
        <f t="shared" si="4"/>
        <v>367.55</v>
      </c>
      <c r="BB6" s="28">
        <f t="shared" si="4"/>
        <v>378.56</v>
      </c>
      <c r="BC6" s="28">
        <f t="shared" si="4"/>
        <v>364.46</v>
      </c>
      <c r="BD6" s="26" t="str">
        <f>IF(BD7="","",IF(BD7="-","【-】","【"&amp;SUBSTITUTE(TEXT(BD7,"#,##0.00"),"-","△")&amp;"】"))</f>
        <v>【252.29】</v>
      </c>
      <c r="BE6" s="28">
        <f t="shared" ref="BE6:BN6" si="5">IF(BE7="",NA(),BE7)</f>
        <v>1114.25</v>
      </c>
      <c r="BF6" s="28">
        <f t="shared" si="5"/>
        <v>854.25</v>
      </c>
      <c r="BG6" s="28">
        <f t="shared" si="5"/>
        <v>808.98</v>
      </c>
      <c r="BH6" s="28">
        <f t="shared" si="5"/>
        <v>758.95</v>
      </c>
      <c r="BI6" s="28">
        <f t="shared" si="5"/>
        <v>733.48</v>
      </c>
      <c r="BJ6" s="28">
        <f t="shared" si="5"/>
        <v>447.01</v>
      </c>
      <c r="BK6" s="28">
        <f t="shared" si="5"/>
        <v>398.98</v>
      </c>
      <c r="BL6" s="28">
        <f t="shared" si="5"/>
        <v>418.68</v>
      </c>
      <c r="BM6" s="28">
        <f t="shared" si="5"/>
        <v>395.68</v>
      </c>
      <c r="BN6" s="28">
        <f t="shared" si="5"/>
        <v>403.72</v>
      </c>
      <c r="BO6" s="26" t="str">
        <f>IF(BO7="","",IF(BO7="-","【-】","【"&amp;SUBSTITUTE(TEXT(BO7,"#,##0.00"),"-","△")&amp;"】"))</f>
        <v>【268.07】</v>
      </c>
      <c r="BP6" s="28">
        <f t="shared" ref="BP6:BY6" si="6">IF(BP7="",NA(),BP7)</f>
        <v>80.680000000000007</v>
      </c>
      <c r="BQ6" s="28">
        <f t="shared" si="6"/>
        <v>80.64</v>
      </c>
      <c r="BR6" s="28">
        <f t="shared" si="6"/>
        <v>79.650000000000006</v>
      </c>
      <c r="BS6" s="28">
        <f t="shared" si="6"/>
        <v>78.97</v>
      </c>
      <c r="BT6" s="28">
        <f t="shared" si="6"/>
        <v>77.680000000000007</v>
      </c>
      <c r="BU6" s="28">
        <f t="shared" si="6"/>
        <v>95.81</v>
      </c>
      <c r="BV6" s="28">
        <f t="shared" si="6"/>
        <v>98.64</v>
      </c>
      <c r="BW6" s="28">
        <f t="shared" si="6"/>
        <v>94.78</v>
      </c>
      <c r="BX6" s="28">
        <f t="shared" si="6"/>
        <v>97.59</v>
      </c>
      <c r="BY6" s="28">
        <f t="shared" si="6"/>
        <v>92.17</v>
      </c>
      <c r="BZ6" s="26" t="str">
        <f>IF(BZ7="","",IF(BZ7="-","【-】","【"&amp;SUBSTITUTE(TEXT(BZ7,"#,##0.00"),"-","△")&amp;"】"))</f>
        <v>【97.47】</v>
      </c>
      <c r="CA6" s="28">
        <f t="shared" ref="CA6:CJ6" si="7">IF(CA7="",NA(),CA7)</f>
        <v>192.02</v>
      </c>
      <c r="CB6" s="28">
        <f t="shared" si="7"/>
        <v>194.33</v>
      </c>
      <c r="CC6" s="28">
        <f t="shared" si="7"/>
        <v>196.88</v>
      </c>
      <c r="CD6" s="28">
        <f t="shared" si="7"/>
        <v>198.7</v>
      </c>
      <c r="CE6" s="28">
        <f t="shared" si="7"/>
        <v>202.39</v>
      </c>
      <c r="CF6" s="28">
        <f t="shared" si="7"/>
        <v>189.58</v>
      </c>
      <c r="CG6" s="28">
        <f t="shared" si="7"/>
        <v>178.92</v>
      </c>
      <c r="CH6" s="28">
        <f t="shared" si="7"/>
        <v>181.3</v>
      </c>
      <c r="CI6" s="28">
        <f t="shared" si="7"/>
        <v>181.71</v>
      </c>
      <c r="CJ6" s="28">
        <f t="shared" si="7"/>
        <v>188.51</v>
      </c>
      <c r="CK6" s="26" t="str">
        <f>IF(CK7="","",IF(CK7="-","【-】","【"&amp;SUBSTITUTE(TEXT(CK7,"#,##0.00"),"-","△")&amp;"】"))</f>
        <v>【174.75】</v>
      </c>
      <c r="CL6" s="28">
        <f t="shared" ref="CL6:CU6" si="8">IF(CL7="",NA(),CL7)</f>
        <v>71.89</v>
      </c>
      <c r="CM6" s="28">
        <f t="shared" si="8"/>
        <v>60.8</v>
      </c>
      <c r="CN6" s="28">
        <f t="shared" si="8"/>
        <v>57.78</v>
      </c>
      <c r="CO6" s="28">
        <f t="shared" si="8"/>
        <v>56.94</v>
      </c>
      <c r="CP6" s="28">
        <f t="shared" si="8"/>
        <v>56.07</v>
      </c>
      <c r="CQ6" s="28">
        <f t="shared" si="8"/>
        <v>55.22</v>
      </c>
      <c r="CR6" s="28">
        <f t="shared" si="8"/>
        <v>55.14</v>
      </c>
      <c r="CS6" s="28">
        <f t="shared" si="8"/>
        <v>55.89</v>
      </c>
      <c r="CT6" s="28">
        <f t="shared" si="8"/>
        <v>55.72</v>
      </c>
      <c r="CU6" s="28">
        <f t="shared" si="8"/>
        <v>55.31</v>
      </c>
      <c r="CV6" s="26" t="str">
        <f>IF(CV7="","",IF(CV7="-","【-】","【"&amp;SUBSTITUTE(TEXT(CV7,"#,##0.00"),"-","△")&amp;"】"))</f>
        <v>【59.97】</v>
      </c>
      <c r="CW6" s="28">
        <f t="shared" ref="CW6:DF6" si="9">IF(CW7="",NA(),CW7)</f>
        <v>81.94</v>
      </c>
      <c r="CX6" s="28">
        <f t="shared" si="9"/>
        <v>66.739999999999995</v>
      </c>
      <c r="CY6" s="28">
        <f t="shared" si="9"/>
        <v>70.739999999999995</v>
      </c>
      <c r="CZ6" s="28">
        <f t="shared" si="9"/>
        <v>72.37</v>
      </c>
      <c r="DA6" s="28">
        <f t="shared" si="9"/>
        <v>72.2</v>
      </c>
      <c r="DB6" s="28">
        <f t="shared" si="9"/>
        <v>80.930000000000007</v>
      </c>
      <c r="DC6" s="28">
        <f t="shared" si="9"/>
        <v>81.39</v>
      </c>
      <c r="DD6" s="28">
        <f t="shared" si="9"/>
        <v>81.27</v>
      </c>
      <c r="DE6" s="28">
        <f t="shared" si="9"/>
        <v>81.260000000000005</v>
      </c>
      <c r="DF6" s="28">
        <f t="shared" si="9"/>
        <v>80.36</v>
      </c>
      <c r="DG6" s="26" t="str">
        <f>IF(DG7="","",IF(DG7="-","【-】","【"&amp;SUBSTITUTE(TEXT(DG7,"#,##0.00"),"-","△")&amp;"】"))</f>
        <v>【89.76】</v>
      </c>
      <c r="DH6" s="28">
        <f t="shared" ref="DH6:DQ6" si="10">IF(DH7="",NA(),DH7)</f>
        <v>33.979999999999997</v>
      </c>
      <c r="DI6" s="28">
        <f t="shared" si="10"/>
        <v>32.96</v>
      </c>
      <c r="DJ6" s="28">
        <f t="shared" si="10"/>
        <v>35.17</v>
      </c>
      <c r="DK6" s="28">
        <f t="shared" si="10"/>
        <v>37.28</v>
      </c>
      <c r="DL6" s="28">
        <f t="shared" si="10"/>
        <v>39.33</v>
      </c>
      <c r="DM6" s="28">
        <f t="shared" si="10"/>
        <v>47.97</v>
      </c>
      <c r="DN6" s="28">
        <f t="shared" si="10"/>
        <v>49.92</v>
      </c>
      <c r="DO6" s="28">
        <f t="shared" si="10"/>
        <v>50.63</v>
      </c>
      <c r="DP6" s="28">
        <f t="shared" si="10"/>
        <v>51.29</v>
      </c>
      <c r="DQ6" s="28">
        <f t="shared" si="10"/>
        <v>52.2</v>
      </c>
      <c r="DR6" s="26" t="str">
        <f>IF(DR7="","",IF(DR7="-","【-】","【"&amp;SUBSTITUTE(TEXT(DR7,"#,##0.00"),"-","△")&amp;"】"))</f>
        <v>【51.51】</v>
      </c>
      <c r="DS6" s="28">
        <f t="shared" ref="DS6:EB6" si="11">IF(DS7="",NA(),DS7)</f>
        <v>10.48</v>
      </c>
      <c r="DT6" s="28">
        <f t="shared" si="11"/>
        <v>16.059999999999999</v>
      </c>
      <c r="DU6" s="28">
        <f t="shared" si="11"/>
        <v>20.48</v>
      </c>
      <c r="DV6" s="28">
        <f t="shared" si="11"/>
        <v>24.07</v>
      </c>
      <c r="DW6" s="28">
        <f t="shared" si="11"/>
        <v>24.59</v>
      </c>
      <c r="DX6" s="28">
        <f t="shared" si="11"/>
        <v>15.33</v>
      </c>
      <c r="DY6" s="28">
        <f t="shared" si="11"/>
        <v>16.88</v>
      </c>
      <c r="DZ6" s="28">
        <f t="shared" si="11"/>
        <v>18.28</v>
      </c>
      <c r="EA6" s="28">
        <f t="shared" si="11"/>
        <v>19.61</v>
      </c>
      <c r="EB6" s="28">
        <f t="shared" si="11"/>
        <v>20.73</v>
      </c>
      <c r="EC6" s="26" t="str">
        <f>IF(EC7="","",IF(EC7="-","【-】","【"&amp;SUBSTITUTE(TEXT(EC7,"#,##0.00"),"-","△")&amp;"】"))</f>
        <v>【23.75】</v>
      </c>
      <c r="ED6" s="28">
        <f t="shared" ref="ED6:EM6" si="12">IF(ED7="",NA(),ED7)</f>
        <v>0.1</v>
      </c>
      <c r="EE6" s="28">
        <f t="shared" si="12"/>
        <v>0.06</v>
      </c>
      <c r="EF6" s="28">
        <f t="shared" si="12"/>
        <v>0.21</v>
      </c>
      <c r="EG6" s="28">
        <f t="shared" si="12"/>
        <v>0.19</v>
      </c>
      <c r="EH6" s="28">
        <f t="shared" si="12"/>
        <v>0.04</v>
      </c>
      <c r="EI6" s="28">
        <f t="shared" si="12"/>
        <v>0.43</v>
      </c>
      <c r="EJ6" s="28">
        <f t="shared" si="12"/>
        <v>0.52</v>
      </c>
      <c r="EK6" s="28">
        <f t="shared" si="12"/>
        <v>0.53</v>
      </c>
      <c r="EL6" s="28">
        <f t="shared" si="12"/>
        <v>0.48</v>
      </c>
      <c r="EM6" s="28">
        <f t="shared" si="12"/>
        <v>0.5</v>
      </c>
      <c r="EN6" s="26" t="str">
        <f>IF(EN7="","",IF(EN7="-","【-】","【"&amp;SUBSTITUTE(TEXT(EN7,"#,##0.00"),"-","△")&amp;"】"))</f>
        <v>【0.67】</v>
      </c>
    </row>
    <row r="7" spans="1:144" s="14" customFormat="1" x14ac:dyDescent="0.15">
      <c r="A7" s="15"/>
      <c r="B7" s="21">
        <v>2022</v>
      </c>
      <c r="C7" s="21">
        <v>442127</v>
      </c>
      <c r="D7" s="21">
        <v>46</v>
      </c>
      <c r="E7" s="21">
        <v>1</v>
      </c>
      <c r="F7" s="21">
        <v>0</v>
      </c>
      <c r="G7" s="21">
        <v>1</v>
      </c>
      <c r="H7" s="21" t="s">
        <v>93</v>
      </c>
      <c r="I7" s="21" t="s">
        <v>94</v>
      </c>
      <c r="J7" s="21" t="s">
        <v>95</v>
      </c>
      <c r="K7" s="21" t="s">
        <v>96</v>
      </c>
      <c r="L7" s="21" t="s">
        <v>97</v>
      </c>
      <c r="M7" s="21" t="s">
        <v>13</v>
      </c>
      <c r="N7" s="27" t="s">
        <v>98</v>
      </c>
      <c r="O7" s="27">
        <v>39.619999999999997</v>
      </c>
      <c r="P7" s="27">
        <v>67.73</v>
      </c>
      <c r="Q7" s="27">
        <v>3200</v>
      </c>
      <c r="R7" s="27">
        <v>33415</v>
      </c>
      <c r="S7" s="27">
        <v>603.14</v>
      </c>
      <c r="T7" s="27">
        <v>55.4</v>
      </c>
      <c r="U7" s="27">
        <v>22458</v>
      </c>
      <c r="V7" s="27">
        <v>99.2</v>
      </c>
      <c r="W7" s="27">
        <v>226.39</v>
      </c>
      <c r="X7" s="27">
        <v>86.01</v>
      </c>
      <c r="Y7" s="27">
        <v>90.07</v>
      </c>
      <c r="Z7" s="27">
        <v>94.3</v>
      </c>
      <c r="AA7" s="27">
        <v>93.31</v>
      </c>
      <c r="AB7" s="27">
        <v>92.26</v>
      </c>
      <c r="AC7" s="27">
        <v>108.76</v>
      </c>
      <c r="AD7" s="27">
        <v>108.61</v>
      </c>
      <c r="AE7" s="27">
        <v>108.35</v>
      </c>
      <c r="AF7" s="27">
        <v>108.84</v>
      </c>
      <c r="AG7" s="27">
        <v>105.92</v>
      </c>
      <c r="AH7" s="27">
        <v>108.7</v>
      </c>
      <c r="AI7" s="27">
        <v>18.420000000000002</v>
      </c>
      <c r="AJ7" s="27">
        <v>25</v>
      </c>
      <c r="AK7" s="27">
        <v>7.97</v>
      </c>
      <c r="AL7" s="27">
        <v>0</v>
      </c>
      <c r="AM7" s="27">
        <v>0</v>
      </c>
      <c r="AN7" s="27">
        <v>7.48</v>
      </c>
      <c r="AO7" s="27">
        <v>3.59</v>
      </c>
      <c r="AP7" s="27">
        <v>3.98</v>
      </c>
      <c r="AQ7" s="27">
        <v>6.02</v>
      </c>
      <c r="AR7" s="27">
        <v>7.78</v>
      </c>
      <c r="AS7" s="27">
        <v>1.34</v>
      </c>
      <c r="AT7" s="27">
        <v>457.58</v>
      </c>
      <c r="AU7" s="27">
        <v>282.93</v>
      </c>
      <c r="AV7" s="27">
        <v>214.42</v>
      </c>
      <c r="AW7" s="27">
        <v>217.1</v>
      </c>
      <c r="AX7" s="27">
        <v>205.64</v>
      </c>
      <c r="AY7" s="27">
        <v>359.7</v>
      </c>
      <c r="AZ7" s="27">
        <v>379.08</v>
      </c>
      <c r="BA7" s="27">
        <v>367.55</v>
      </c>
      <c r="BB7" s="27">
        <v>378.56</v>
      </c>
      <c r="BC7" s="27">
        <v>364.46</v>
      </c>
      <c r="BD7" s="27">
        <v>252.29</v>
      </c>
      <c r="BE7" s="27">
        <v>1114.25</v>
      </c>
      <c r="BF7" s="27">
        <v>854.25</v>
      </c>
      <c r="BG7" s="27">
        <v>808.98</v>
      </c>
      <c r="BH7" s="27">
        <v>758.95</v>
      </c>
      <c r="BI7" s="27">
        <v>733.48</v>
      </c>
      <c r="BJ7" s="27">
        <v>447.01</v>
      </c>
      <c r="BK7" s="27">
        <v>398.98</v>
      </c>
      <c r="BL7" s="27">
        <v>418.68</v>
      </c>
      <c r="BM7" s="27">
        <v>395.68</v>
      </c>
      <c r="BN7" s="27">
        <v>403.72</v>
      </c>
      <c r="BO7" s="27">
        <v>268.07</v>
      </c>
      <c r="BP7" s="27">
        <v>80.680000000000007</v>
      </c>
      <c r="BQ7" s="27">
        <v>80.64</v>
      </c>
      <c r="BR7" s="27">
        <v>79.650000000000006</v>
      </c>
      <c r="BS7" s="27">
        <v>78.97</v>
      </c>
      <c r="BT7" s="27">
        <v>77.680000000000007</v>
      </c>
      <c r="BU7" s="27">
        <v>95.81</v>
      </c>
      <c r="BV7" s="27">
        <v>98.64</v>
      </c>
      <c r="BW7" s="27">
        <v>94.78</v>
      </c>
      <c r="BX7" s="27">
        <v>97.59</v>
      </c>
      <c r="BY7" s="27">
        <v>92.17</v>
      </c>
      <c r="BZ7" s="27">
        <v>97.47</v>
      </c>
      <c r="CA7" s="27">
        <v>192.02</v>
      </c>
      <c r="CB7" s="27">
        <v>194.33</v>
      </c>
      <c r="CC7" s="27">
        <v>196.88</v>
      </c>
      <c r="CD7" s="27">
        <v>198.7</v>
      </c>
      <c r="CE7" s="27">
        <v>202.39</v>
      </c>
      <c r="CF7" s="27">
        <v>189.58</v>
      </c>
      <c r="CG7" s="27">
        <v>178.92</v>
      </c>
      <c r="CH7" s="27">
        <v>181.3</v>
      </c>
      <c r="CI7" s="27">
        <v>181.71</v>
      </c>
      <c r="CJ7" s="27">
        <v>188.51</v>
      </c>
      <c r="CK7" s="27">
        <v>174.75</v>
      </c>
      <c r="CL7" s="27">
        <v>71.89</v>
      </c>
      <c r="CM7" s="27">
        <v>60.8</v>
      </c>
      <c r="CN7" s="27">
        <v>57.78</v>
      </c>
      <c r="CO7" s="27">
        <v>56.94</v>
      </c>
      <c r="CP7" s="27">
        <v>56.07</v>
      </c>
      <c r="CQ7" s="27">
        <v>55.22</v>
      </c>
      <c r="CR7" s="27">
        <v>55.14</v>
      </c>
      <c r="CS7" s="27">
        <v>55.89</v>
      </c>
      <c r="CT7" s="27">
        <v>55.72</v>
      </c>
      <c r="CU7" s="27">
        <v>55.31</v>
      </c>
      <c r="CV7" s="27">
        <v>59.97</v>
      </c>
      <c r="CW7" s="27">
        <v>81.94</v>
      </c>
      <c r="CX7" s="27">
        <v>66.739999999999995</v>
      </c>
      <c r="CY7" s="27">
        <v>70.739999999999995</v>
      </c>
      <c r="CZ7" s="27">
        <v>72.37</v>
      </c>
      <c r="DA7" s="27">
        <v>72.2</v>
      </c>
      <c r="DB7" s="27">
        <v>80.930000000000007</v>
      </c>
      <c r="DC7" s="27">
        <v>81.39</v>
      </c>
      <c r="DD7" s="27">
        <v>81.27</v>
      </c>
      <c r="DE7" s="27">
        <v>81.260000000000005</v>
      </c>
      <c r="DF7" s="27">
        <v>80.36</v>
      </c>
      <c r="DG7" s="27">
        <v>89.76</v>
      </c>
      <c r="DH7" s="27">
        <v>33.979999999999997</v>
      </c>
      <c r="DI7" s="27">
        <v>32.96</v>
      </c>
      <c r="DJ7" s="27">
        <v>35.17</v>
      </c>
      <c r="DK7" s="27">
        <v>37.28</v>
      </c>
      <c r="DL7" s="27">
        <v>39.33</v>
      </c>
      <c r="DM7" s="27">
        <v>47.97</v>
      </c>
      <c r="DN7" s="27">
        <v>49.92</v>
      </c>
      <c r="DO7" s="27">
        <v>50.63</v>
      </c>
      <c r="DP7" s="27">
        <v>51.29</v>
      </c>
      <c r="DQ7" s="27">
        <v>52.2</v>
      </c>
      <c r="DR7" s="27">
        <v>51.51</v>
      </c>
      <c r="DS7" s="27">
        <v>10.48</v>
      </c>
      <c r="DT7" s="27">
        <v>16.059999999999999</v>
      </c>
      <c r="DU7" s="27">
        <v>20.48</v>
      </c>
      <c r="DV7" s="27">
        <v>24.07</v>
      </c>
      <c r="DW7" s="27">
        <v>24.59</v>
      </c>
      <c r="DX7" s="27">
        <v>15.33</v>
      </c>
      <c r="DY7" s="27">
        <v>16.88</v>
      </c>
      <c r="DZ7" s="27">
        <v>18.28</v>
      </c>
      <c r="EA7" s="27">
        <v>19.61</v>
      </c>
      <c r="EB7" s="27">
        <v>20.73</v>
      </c>
      <c r="EC7" s="27">
        <v>23.75</v>
      </c>
      <c r="ED7" s="27">
        <v>0.1</v>
      </c>
      <c r="EE7" s="27">
        <v>0.06</v>
      </c>
      <c r="EF7" s="27">
        <v>0.21</v>
      </c>
      <c r="EG7" s="27">
        <v>0.19</v>
      </c>
      <c r="EH7" s="27">
        <v>0.04</v>
      </c>
      <c r="EI7" s="27">
        <v>0.43</v>
      </c>
      <c r="EJ7" s="27">
        <v>0.52</v>
      </c>
      <c r="EK7" s="27">
        <v>0.53</v>
      </c>
      <c r="EL7" s="27">
        <v>0.48</v>
      </c>
      <c r="EM7" s="27">
        <v>0.5</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49</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dcterms:created xsi:type="dcterms:W3CDTF">2023-12-05T01:02:17Z</dcterms:created>
  <dcterms:modified xsi:type="dcterms:W3CDTF">2024-02-26T04:51:33Z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2024-02-26T04:41:31Z</vt:filetime>
  </property>
</Properties>
</file>