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do3irgdScPEAzeNlHCPBPKsQSnDEAc0FMDEYLSi08ap4IrV1lVX05RWqEM0kFexKLggKstshkDa2tLG6jJyFag==" workbookSaltValue="Lwskmv/OmtwQ5KC7XlEDpA==" workbookSpinCount="100000" lockStructure="1"/>
  <bookViews>
    <workbookView xWindow="1530" yWindow="-105" windowWidth="21615" windowHeight="11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AT10" i="4"/>
  <c r="W10" i="4"/>
  <c r="I10" i="4"/>
  <c r="BB8" i="4"/>
  <c r="AT8" i="4"/>
  <c r="AL8" i="4"/>
  <c r="W8" i="4"/>
  <c r="P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<sst xmlns="http://schemas.openxmlformats.org/spreadsheetml/2006/main" count="275" uniqueCount="117">
  <si>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</si>
  <si>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</si>
  <si>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</si>
  <si>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</si>
  <si>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</si>
  <si>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</si>
  <si>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</si>
  <si>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</si>
  <si>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</si>
  <si>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</si>
  <si>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</si>
  <si>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</si>
  <si>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</si>
  <si>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</si>
  <si>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</si>
  <si>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</si>
  <si>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</si>
  <si>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</si>
  <si>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</si>
  <si>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</si>
  <si>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</si>
  <si>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</si>
  <si>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</si>
  <si>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</si>
  <si>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</si>
  <si>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</si>
  <si>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</si>
  <si>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</si>
  <si>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</si>
  <si>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</si>
  <si>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</si>
  <si>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</si>
  <si>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</si>
  <si>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</si>
  <si>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</si>
  <si>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</si>
  <si>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</si>
  <si>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</si>
  <si>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</si>
  <si>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</si>
  <si>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</si>
  <si>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</si>
  <si>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</si>
  <si>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</si>
  <si>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</si>
  <si>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</si>
  <si>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</si>
  <si>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</si>
  <si>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</si>
  <si>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</si>
  <si>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</si>
  <si>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</si>
  <si>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</si>
  <si>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</si>
  <si>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</si>
  <si>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</si>
  <si>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</si>
  <si>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</si>
  <si>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</si>
  <si>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</si>
  <si>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</si>
  <si>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</si>
  <si>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</si>
  <si>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</si>
  <si>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</si>
  <si>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</si>
  <si>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</si>
  <si>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</si>
  <si>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</si>
  <si>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</si>
  <si>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</si>
  <si>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</si>
  <si>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</si>
  <si>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</si>
  <si>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</si>
  <si>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</si>
  <si>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</si>
  <si>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</si>
  <si>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</si>
  <si>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</si>
  <si>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</si>
  <si>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</si>
  <si>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</si>
  <si>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</si>
  <si>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</si>
  <si>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</si>
  <si>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</si>
  <si>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</si>
  <si>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</si>
  <si>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</si>
  <si>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</si>
  <si>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</si>
  <si>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</si>
  <si>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</si>
  <si>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</si>
  <si>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</si>
  <si>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</si>
  <si>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</si>
  <si>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</si>
  <si>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</si>
  <si>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</si>
  <si>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</si>
  <si>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</si>
  <si>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</si>
  <si>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</si>
  <si>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</si>
  <si>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</si>
  <si>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</si>
  <si>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</si>
  <si>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</si>
  <si>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</si>
  <si>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</si>
  <si>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</si>
  <si>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</si>
  <si>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施設が比較的新しいことから法定耐用年数を超過する資産がほとんどない。類似団体平均値に比べて低く推移することになる。今後は施設の長寿命化に取組む等、適正な更新・改修を検討していく。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</si>
  <si>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①『経常収支比率』
  100％を若干下回る数値となっている。黒字化を確保するため、収益・費用の改善に取組んでいく必要がある。
③『流動比率』
　保有現金が少ないため、類似団体と比して流動比率が低いものの、今後事業拡大による使用料の増加を目指していく。
④『企業債残高対事業規模比率』
 企業債償還を進め、正常化を目指す。  
⑤『経費回収率』
　100％を僅かに下回っている。今後も健全な経営に努め、指標の向上に向け取り組んでいく。
⑥『汚水処理原価』
　類似団体より低い数値となっており、比較的経済的な管理がなされているといえる。
⑦『施設利用率』
　類似団体の平均値と比して若干低い数値となっており、施設の効率的な運用について注視が必要である。
⑧『水洗化率』
　公共用水域の水質保全の観点や、使用料収入の増加を図るため水洗化率向上の取組は継続する必要がある。</t>
    <rPh sb="31" eb="33">
      <t>クロジ</t>
    </rPh>
    <rPh sb="33" eb="34">
      <t>カ</t>
    </rPh>
    <rPh sb="35" eb="37">
      <t>カクホ</t>
    </rPh>
    <rPh sb="42" eb="44">
      <t>シュウエキ</t>
    </rPh>
    <rPh sb="45" eb="47">
      <t>ヒヨウ</t>
    </rPh>
    <rPh sb="48" eb="50">
      <t>カイゼン</t>
    </rPh>
    <rPh sb="52" eb="53">
      <t>クミ</t>
    </rPh>
    <rPh sb="57" eb="59">
      <t>ヒツヨウ</t>
    </rPh>
    <rPh sb="78" eb="79">
      <t>スク</t>
    </rPh>
    <rPh sb="97" eb="98">
      <t>ヒク</t>
    </rPh>
    <rPh sb="103" eb="105">
      <t>コンゴ</t>
    </rPh>
    <rPh sb="105" eb="107">
      <t>ジギョウ</t>
    </rPh>
    <rPh sb="107" eb="109">
      <t>カクダイ</t>
    </rPh>
    <rPh sb="112" eb="115">
      <t>シヨウリョウ</t>
    </rPh>
    <rPh sb="116" eb="118">
      <t>ゾウカ</t>
    </rPh>
    <rPh sb="119" eb="121">
      <t>メザ</t>
    </rPh>
    <rPh sb="135" eb="137">
      <t>ジギョウ</t>
    </rPh>
    <rPh sb="137" eb="139">
      <t>キボ</t>
    </rPh>
    <rPh sb="166" eb="168">
      <t>ケイヒ</t>
    </rPh>
    <rPh sb="179" eb="180">
      <t>ワズ</t>
    </rPh>
    <rPh sb="182" eb="184">
      <t>シタマワ</t>
    </rPh>
    <rPh sb="189" eb="191">
      <t>コンゴ</t>
    </rPh>
    <rPh sb="198" eb="199">
      <t>ツト</t>
    </rPh>
    <rPh sb="220" eb="222">
      <t>オスイ</t>
    </rPh>
    <rPh sb="222" eb="224">
      <t>ショリ</t>
    </rPh>
    <rPh sb="246" eb="249">
      <t>ヒカクテキ</t>
    </rPh>
    <rPh sb="249" eb="252">
      <t>ケイザイテキ</t>
    </rPh>
    <rPh sb="253" eb="255">
      <t>カンリ</t>
    </rPh>
    <rPh sb="283" eb="286">
      <t>ヘイキンチ</t>
    </rPh>
    <rPh sb="290" eb="293">
      <t>ジャッカンヒク</t>
    </rPh>
    <rPh sb="294" eb="296">
      <t>スウチ</t>
    </rPh>
    <rPh sb="303" eb="305">
      <t>シセツ</t>
    </rPh>
    <rPh sb="316" eb="318">
      <t>チュウシ</t>
    </rPh>
    <rPh sb="319" eb="321">
      <t>ヒツヨウ</t>
    </rPh>
    <rPh sb="328" eb="331">
      <t>スイセンカ</t>
    </rPh>
    <rPh sb="335" eb="338">
      <t>コウキョウヨウ</t>
    </rPh>
    <rPh sb="338" eb="340">
      <t>スイイキ</t>
    </rPh>
    <rPh sb="341" eb="343">
      <t>スイシツ</t>
    </rPh>
    <rPh sb="343" eb="345">
      <t>ホゼン</t>
    </rPh>
    <rPh sb="346" eb="348">
      <t>カンテン</t>
    </rPh>
    <rPh sb="350" eb="352">
      <t>シヨウ</t>
    </rPh>
    <rPh sb="352" eb="353">
      <t>リョウ</t>
    </rPh>
    <rPh sb="353" eb="355">
      <t>シュウニュウ</t>
    </rPh>
    <rPh sb="356" eb="358">
      <t>ゾウカ</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</si>
  <si>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推移を注視していく必要がある。
　今後は経営戦略を通じて包括的な分析と対策を策定していく予定である。令和2年度末策定の経営戦略は、今後段階定期に見直し更新していく。
　施設の老朽化や人口減少等に加え、物価・人件費高騰など、下水道事業として対処すべき問題は多々あることから、様々な観点から調査研究を行い、将来へ向けて取り組んでいきたい。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スイイ</t>
    </rPh>
    <rPh sb="124" eb="126">
      <t>チュウシ</t>
    </rPh>
    <rPh sb="130" eb="132">
      <t>ヒツヨウ</t>
    </rPh>
    <rPh sb="218" eb="219">
      <t>クワ</t>
    </rPh>
    <rPh sb="221" eb="223">
      <t>ブッカ</t>
    </rPh>
    <rPh sb="224" eb="229">
      <t>ジンケンヒコウトウ</t>
    </rPh>
    <rPh sb="232" eb="235">
      <t>ゲスイドウ</t>
    </rPh>
    <rPh sb="235" eb="237">
      <t>ジギョウイコウ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</si>
</sst>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1C-4E4F-9242-3363142096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0.15</c:v>
                </c:pt>
                <c:pt idx="4">
                  <c:v>0.12</c:v>
                </c:pt>
              </c:numCache>
            </c:numRef>
          </c:val>
          <c:smooth val="0"/>
          <c:extLst>
            <c:ext xmlns:c16="http://schemas.microsoft.com/office/drawing/2014/chart" uri="{C3380CC4-5D6E-409C-BE32-E72D297353CC}">
              <c16:uniqueId val="{00000001-021C-4E4F-9242-3363142096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100.68</c:v>
                </c:pt>
                <c:pt idx="3">
                  <c:v>100.44</c:v>
                </c:pt>
                <c:pt idx="4">
                  <c:v>97.15</c:v>
                </c:pt>
              </c:numCache>
            </c:numRef>
          </c:val>
          <c:extLst>
            <c:ext xmlns:c16="http://schemas.microsoft.com/office/drawing/2014/chart" uri="{C3380CC4-5D6E-409C-BE32-E72D297353CC}">
              <c16:uniqueId val="{00000000-CF6C-4BF0-95EA-5D60EF4FC3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106.22</c:v>
                </c:pt>
                <c:pt idx="4">
                  <c:v>107.01</c:v>
                </c:pt>
              </c:numCache>
            </c:numRef>
          </c:val>
          <c:smooth val="0"/>
          <c:extLst>
            <c:ext xmlns:c16="http://schemas.microsoft.com/office/drawing/2014/chart" uri="{C3380CC4-5D6E-409C-BE32-E72D297353CC}">
              <c16:uniqueId val="{00000001-CF6C-4BF0-95EA-5D60EF4FC3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c:v>
                </c:pt>
                <c:pt idx="3">
                  <c:v>7.19</c:v>
                </c:pt>
                <c:pt idx="4">
                  <c:v>7.59</c:v>
                </c:pt>
              </c:numCache>
            </c:numRef>
          </c:val>
          <c:extLst>
            <c:ext xmlns:c16="http://schemas.microsoft.com/office/drawing/2014/chart" uri="{C3380CC4-5D6E-409C-BE32-E72D297353CC}">
              <c16:uniqueId val="{00000000-2241-4621-A21C-576C0BDA6A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23.54</c:v>
                </c:pt>
                <c:pt idx="4">
                  <c:v>25.86</c:v>
                </c:pt>
              </c:numCache>
            </c:numRef>
          </c:val>
          <c:smooth val="0"/>
          <c:extLst>
            <c:ext xmlns:c16="http://schemas.microsoft.com/office/drawing/2014/chart" uri="{C3380CC4-5D6E-409C-BE32-E72D297353CC}">
              <c16:uniqueId val="{00000001-2241-4621-A21C-576C0BDA6A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8E-428E-9E2D-A78D5C0A29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1.5</c:v>
                </c:pt>
                <c:pt idx="4">
                  <c:v>1.4</c:v>
                </c:pt>
              </c:numCache>
            </c:numRef>
          </c:val>
          <c:smooth val="0"/>
          <c:extLst>
            <c:ext xmlns:c16="http://schemas.microsoft.com/office/drawing/2014/chart" uri="{C3380CC4-5D6E-409C-BE32-E72D297353CC}">
              <c16:uniqueId val="{00000001-BB8E-428E-9E2D-A78D5C0A29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0.81</c:v>
                </c:pt>
                <c:pt idx="3" formatCode="#,##0.00;&quot;△&quot;#,##0.00">
                  <c:v>0</c:v>
                </c:pt>
                <c:pt idx="4">
                  <c:v>5.31</c:v>
                </c:pt>
              </c:numCache>
            </c:numRef>
          </c:val>
          <c:extLst>
            <c:ext xmlns:c16="http://schemas.microsoft.com/office/drawing/2014/chart" uri="{C3380CC4-5D6E-409C-BE32-E72D297353CC}">
              <c16:uniqueId val="{00000000-B00C-4BEE-925A-D201E61826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18.010000000000002</c:v>
                </c:pt>
                <c:pt idx="4">
                  <c:v>23.86</c:v>
                </c:pt>
              </c:numCache>
            </c:numRef>
          </c:val>
          <c:smooth val="0"/>
          <c:extLst>
            <c:ext xmlns:c16="http://schemas.microsoft.com/office/drawing/2014/chart" uri="{C3380CC4-5D6E-409C-BE32-E72D297353CC}">
              <c16:uniqueId val="{00000001-B00C-4BEE-925A-D201E61826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23.65</c:v>
                </c:pt>
                <c:pt idx="3">
                  <c:v>22.5</c:v>
                </c:pt>
                <c:pt idx="4">
                  <c:v>44.33</c:v>
                </c:pt>
              </c:numCache>
            </c:numRef>
          </c:val>
          <c:extLst>
            <c:ext xmlns:c16="http://schemas.microsoft.com/office/drawing/2014/chart" uri="{C3380CC4-5D6E-409C-BE32-E72D297353CC}">
              <c16:uniqueId val="{00000000-BED2-49C3-8F12-7A75C0220D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59.4</c:v>
                </c:pt>
                <c:pt idx="4">
                  <c:v>68.27</c:v>
                </c:pt>
              </c:numCache>
            </c:numRef>
          </c:val>
          <c:smooth val="0"/>
          <c:extLst>
            <c:ext xmlns:c16="http://schemas.microsoft.com/office/drawing/2014/chart" uri="{C3380CC4-5D6E-409C-BE32-E72D297353CC}">
              <c16:uniqueId val="{00000001-BED2-49C3-8F12-7A75C0220D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1132.75</c:v>
                </c:pt>
                <c:pt idx="3">
                  <c:v>1188.51</c:v>
                </c:pt>
                <c:pt idx="4">
                  <c:v>1315.39</c:v>
                </c:pt>
              </c:numCache>
            </c:numRef>
          </c:val>
          <c:extLst>
            <c:ext xmlns:c16="http://schemas.microsoft.com/office/drawing/2014/chart" uri="{C3380CC4-5D6E-409C-BE32-E72D297353CC}">
              <c16:uniqueId val="{00000000-E4AD-4E95-B896-7E87F51EF8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747.84</c:v>
                </c:pt>
                <c:pt idx="4">
                  <c:v>804.98</c:v>
                </c:pt>
              </c:numCache>
            </c:numRef>
          </c:val>
          <c:smooth val="0"/>
          <c:extLst>
            <c:ext xmlns:c16="http://schemas.microsoft.com/office/drawing/2014/chart" uri="{C3380CC4-5D6E-409C-BE32-E72D297353CC}">
              <c16:uniqueId val="{00000001-E4AD-4E95-B896-7E87F51EF8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99.62</c:v>
                </c:pt>
                <c:pt idx="3">
                  <c:v>104.63</c:v>
                </c:pt>
                <c:pt idx="4">
                  <c:v>99.72</c:v>
                </c:pt>
              </c:numCache>
            </c:numRef>
          </c:val>
          <c:extLst>
            <c:ext xmlns:c16="http://schemas.microsoft.com/office/drawing/2014/chart" uri="{C3380CC4-5D6E-409C-BE32-E72D297353CC}">
              <c16:uniqueId val="{00000000-D00B-4B82-AEEE-ADF51ED51D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90.17</c:v>
                </c:pt>
                <c:pt idx="4">
                  <c:v>88.71</c:v>
                </c:pt>
              </c:numCache>
            </c:numRef>
          </c:val>
          <c:smooth val="0"/>
          <c:extLst>
            <c:ext xmlns:c16="http://schemas.microsoft.com/office/drawing/2014/chart" uri="{C3380CC4-5D6E-409C-BE32-E72D297353CC}">
              <c16:uniqueId val="{00000001-D00B-4B82-AEEE-ADF51ED51D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c:v>
                </c:pt>
                <c:pt idx="3">
                  <c:v>145.16</c:v>
                </c:pt>
                <c:pt idx="4">
                  <c:v>152</c:v>
                </c:pt>
              </c:numCache>
            </c:numRef>
          </c:val>
          <c:extLst>
            <c:ext xmlns:c16="http://schemas.microsoft.com/office/drawing/2014/chart" uri="{C3380CC4-5D6E-409C-BE32-E72D297353CC}">
              <c16:uniqueId val="{00000000-C77D-4E01-9831-6078E8A86E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173.17</c:v>
                </c:pt>
                <c:pt idx="4">
                  <c:v>174.8</c:v>
                </c:pt>
              </c:numCache>
            </c:numRef>
          </c:val>
          <c:smooth val="0"/>
          <c:extLst>
            <c:ext xmlns:c16="http://schemas.microsoft.com/office/drawing/2014/chart" uri="{C3380CC4-5D6E-409C-BE32-E72D297353CC}">
              <c16:uniqueId val="{00000001-C77D-4E01-9831-6078E8A86E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58.66</c:v>
                </c:pt>
                <c:pt idx="3">
                  <c:v>60.55</c:v>
                </c:pt>
                <c:pt idx="4">
                  <c:v>53.75</c:v>
                </c:pt>
              </c:numCache>
            </c:numRef>
          </c:val>
          <c:extLst>
            <c:ext xmlns:c16="http://schemas.microsoft.com/office/drawing/2014/chart" uri="{C3380CC4-5D6E-409C-BE32-E72D297353CC}">
              <c16:uniqueId val="{00000000-5426-4DB7-94C5-7F6362AD1A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56.43</c:v>
                </c:pt>
                <c:pt idx="4">
                  <c:v>55.82</c:v>
                </c:pt>
              </c:numCache>
            </c:numRef>
          </c:val>
          <c:smooth val="0"/>
          <c:extLst>
            <c:ext xmlns:c16="http://schemas.microsoft.com/office/drawing/2014/chart" uri="{C3380CC4-5D6E-409C-BE32-E72D297353CC}">
              <c16:uniqueId val="{00000001-5426-4DB7-94C5-7F6362AD1A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78.86</c:v>
                </c:pt>
                <c:pt idx="3">
                  <c:v>82.65</c:v>
                </c:pt>
                <c:pt idx="4">
                  <c:v>81.41</c:v>
                </c:pt>
              </c:numCache>
            </c:numRef>
          </c:val>
          <c:extLst>
            <c:ext xmlns:c16="http://schemas.microsoft.com/office/drawing/2014/chart" uri="{C3380CC4-5D6E-409C-BE32-E72D297353CC}">
              <c16:uniqueId val="{00000000-DEFC-4BF6-9CE3-122D16C075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91.07</c:v>
                </c:pt>
                <c:pt idx="4">
                  <c:v>90.67</c:v>
                </c:pt>
              </c:numCache>
            </c:numRef>
          </c:val>
          <c:smooth val="0"/>
          <c:extLst>
            <c:ext xmlns:c16="http://schemas.microsoft.com/office/drawing/2014/chart" uri="{C3380CC4-5D6E-409C-BE32-E72D297353CC}">
              <c16:uniqueId val="{00000001-DEFC-4BF6-9CE3-122D16C075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宇佐市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53395</v>
      </c>
      <c r="AM8" s="37"/>
      <c r="AN8" s="37"/>
      <c r="AO8" s="37"/>
      <c r="AP8" s="37"/>
      <c r="AQ8" s="37"/>
      <c r="AR8" s="37"/>
      <c r="AS8" s="37"/>
      <c r="AT8" s="38">
        <f>データ!T6</f>
        <v>439.05</v>
      </c>
      <c r="AU8" s="38"/>
      <c r="AV8" s="38"/>
      <c r="AW8" s="38"/>
      <c r="AX8" s="38"/>
      <c r="AY8" s="38"/>
      <c r="AZ8" s="38"/>
      <c r="BA8" s="38"/>
      <c r="BB8" s="38">
        <f>データ!U6</f>
        <v>121.61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53.62</v>
      </c>
      <c r="J10" s="38"/>
      <c r="K10" s="38"/>
      <c r="L10" s="38"/>
      <c r="M10" s="38"/>
      <c r="N10" s="38"/>
      <c r="O10" s="38"/>
      <c r="P10" s="38">
        <f>データ!P6</f>
        <v>31</v>
      </c>
      <c r="Q10" s="38"/>
      <c r="R10" s="38"/>
      <c r="S10" s="38"/>
      <c r="T10" s="38"/>
      <c r="U10" s="38"/>
      <c r="V10" s="38"/>
      <c r="W10" s="38">
        <f>データ!Q6</f>
        <v>84.7</v>
      </c>
      <c r="X10" s="38"/>
      <c r="Y10" s="38"/>
      <c r="Z10" s="38"/>
      <c r="AA10" s="38"/>
      <c r="AB10" s="38"/>
      <c r="AC10" s="38"/>
      <c r="AD10" s="37">
        <f>データ!R6</f>
        <v>2930</v>
      </c>
      <c r="AE10" s="37"/>
      <c r="AF10" s="37"/>
      <c r="AG10" s="37"/>
      <c r="AH10" s="37"/>
      <c r="AI10" s="37"/>
      <c r="AJ10" s="37"/>
      <c r="AK10" s="2"/>
      <c r="AL10" s="37">
        <f>データ!V6</f>
        <v>16440</v>
      </c>
      <c r="AM10" s="37"/>
      <c r="AN10" s="37"/>
      <c r="AO10" s="37"/>
      <c r="AP10" s="37"/>
      <c r="AQ10" s="37"/>
      <c r="AR10" s="37"/>
      <c r="AS10" s="37"/>
      <c r="AT10" s="38">
        <f>データ!W6</f>
        <v>5.04</v>
      </c>
      <c r="AU10" s="38"/>
      <c r="AV10" s="38"/>
      <c r="AW10" s="38"/>
      <c r="AX10" s="38"/>
      <c r="AY10" s="38"/>
      <c r="AZ10" s="38"/>
      <c r="BA10" s="38"/>
      <c r="BB10" s="38">
        <f>データ!X6</f>
        <v>3261.9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88gzBoF17t9BiYzStZK81FZ6Rg4LOqnILyEjrqMT7naP80V4114mZ+TbkwBnG5PqgMWCoXxnlnY8uHAODmuEqQ==" saltValue="U+lHciNZC61DNCVTWJT8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442119</v>
      </c>
      <c r="D6" s="19">
        <f t="shared" si="3"/>
        <v>46</v>
      </c>
      <c r="E6" s="19">
        <f t="shared" si="3"/>
        <v>17</v>
      </c>
      <c r="F6" s="19">
        <f t="shared" si="3"/>
        <v>1</v>
      </c>
      <c r="G6" s="19">
        <f t="shared" si="3"/>
        <v>0</v>
      </c>
      <c r="H6" s="19" t="str">
        <f t="shared" si="3"/>
        <v>大分県　宇佐市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53.62</v>
      </c>
      <c r="P6" s="20">
        <f t="shared" si="3"/>
        <v>31</v>
      </c>
      <c r="Q6" s="20">
        <f t="shared" si="3"/>
        <v>84.7</v>
      </c>
      <c r="R6" s="20">
        <f t="shared" si="3"/>
        <v>2930</v>
      </c>
      <c r="S6" s="20">
        <f t="shared" si="3"/>
        <v>53395</v>
      </c>
      <c r="T6" s="20">
        <f t="shared" si="3"/>
        <v>439.05</v>
      </c>
      <c r="U6" s="20">
        <f t="shared" si="3"/>
        <v>121.61</v>
      </c>
      <c r="V6" s="20">
        <f t="shared" si="3"/>
        <v>16440</v>
      </c>
      <c r="W6" s="20">
        <f t="shared" si="3"/>
        <v>5.04</v>
      </c>
      <c r="X6" s="20">
        <f t="shared" si="3"/>
        <v>3261.9</v>
      </c>
      <c r="Y6" s="21" t="str">
        <f>IF(Y7="",NA(),Y7)</f>
        <v>-</v>
      </c>
      <c r="Z6" s="21" t="str">
        <f t="shared" ref="Z6:AH6" si="4">IF(Z7="",NA(),Z7)</f>
        <v>-</v>
      </c>
      <c r="AA6" s="21">
        <f t="shared" si="4"/>
        <v>100.68</v>
      </c>
      <c r="AB6" s="21">
        <f t="shared" si="4"/>
        <v>100.44</v>
      </c>
      <c r="AC6" s="21">
        <f t="shared" si="4"/>
        <v>97.15</v>
      </c>
      <c r="AD6" s="21" t="str">
        <f t="shared" si="4"/>
        <v>-</v>
      </c>
      <c r="AE6" s="21" t="str">
        <f t="shared" si="4"/>
        <v>-</v>
      </c>
      <c r="AF6" s="21">
        <f t="shared" si="4"/>
        <v>107.21</v>
      </c>
      <c r="AG6" s="21">
        <f t="shared" si="4"/>
        <v>106.22</v>
      </c>
      <c r="AH6" s="21">
        <f t="shared" si="4"/>
        <v>107.01</v>
      </c>
      <c r="AI6" s="20" t="str">
        <f>IF(AI7="","",IF(AI7="-","【-】","【"&amp;SUBSTITUTE(TEXT(AI7,"#,##0.00"),"-","△")&amp;"】"))</f>
        <v>【106.11】</v>
      </c>
      <c r="AJ6" s="21" t="str">
        <f>IF(AJ7="",NA(),AJ7)</f>
        <v>-</v>
      </c>
      <c r="AK6" s="21" t="str">
        <f t="shared" ref="AK6:AS6" si="5">IF(AK7="",NA(),AK7)</f>
        <v>-</v>
      </c>
      <c r="AL6" s="21">
        <f t="shared" si="5"/>
        <v>0.81</v>
      </c>
      <c r="AM6" s="20">
        <f t="shared" si="5"/>
        <v>0</v>
      </c>
      <c r="AN6" s="21">
        <f t="shared" si="5"/>
        <v>5.31</v>
      </c>
      <c r="AO6" s="21" t="str">
        <f t="shared" si="5"/>
        <v>-</v>
      </c>
      <c r="AP6" s="21" t="str">
        <f t="shared" si="5"/>
        <v>-</v>
      </c>
      <c r="AQ6" s="21">
        <f t="shared" si="5"/>
        <v>43.71</v>
      </c>
      <c r="AR6" s="21">
        <f t="shared" si="5"/>
        <v>18.010000000000002</v>
      </c>
      <c r="AS6" s="21">
        <f t="shared" si="5"/>
        <v>23.86</v>
      </c>
      <c r="AT6" s="20" t="str">
        <f>IF(AT7="","",IF(AT7="-","【-】","【"&amp;SUBSTITUTE(TEXT(AT7,"#,##0.00"),"-","△")&amp;"】"))</f>
        <v>【3.15】</v>
      </c>
      <c r="AU6" s="21" t="str">
        <f>IF(AU7="",NA(),AU7)</f>
        <v>-</v>
      </c>
      <c r="AV6" s="21" t="str">
        <f t="shared" ref="AV6:BD6" si="6">IF(AV7="",NA(),AV7)</f>
        <v>-</v>
      </c>
      <c r="AW6" s="21">
        <f t="shared" si="6"/>
        <v>23.65</v>
      </c>
      <c r="AX6" s="21">
        <f t="shared" si="6"/>
        <v>22.5</v>
      </c>
      <c r="AY6" s="21">
        <f t="shared" si="6"/>
        <v>44.33</v>
      </c>
      <c r="AZ6" s="21" t="str">
        <f t="shared" si="6"/>
        <v>-</v>
      </c>
      <c r="BA6" s="21" t="str">
        <f t="shared" si="6"/>
        <v>-</v>
      </c>
      <c r="BB6" s="21">
        <f t="shared" si="6"/>
        <v>40.67</v>
      </c>
      <c r="BC6" s="21">
        <f t="shared" si="6"/>
        <v>59.4</v>
      </c>
      <c r="BD6" s="21">
        <f t="shared" si="6"/>
        <v>68.27</v>
      </c>
      <c r="BE6" s="20" t="str">
        <f>IF(BE7="","",IF(BE7="-","【-】","【"&amp;SUBSTITUTE(TEXT(BE7,"#,##0.00"),"-","△")&amp;"】"))</f>
        <v>【73.44】</v>
      </c>
      <c r="BF6" s="21" t="str">
        <f>IF(BF7="",NA(),BF7)</f>
        <v>-</v>
      </c>
      <c r="BG6" s="21" t="str">
        <f t="shared" ref="BG6:BO6" si="7">IF(BG7="",NA(),BG7)</f>
        <v>-</v>
      </c>
      <c r="BH6" s="21">
        <f t="shared" si="7"/>
        <v>1132.75</v>
      </c>
      <c r="BI6" s="21">
        <f t="shared" si="7"/>
        <v>1188.51</v>
      </c>
      <c r="BJ6" s="21">
        <f t="shared" si="7"/>
        <v>1315.39</v>
      </c>
      <c r="BK6" s="21" t="str">
        <f t="shared" si="7"/>
        <v>-</v>
      </c>
      <c r="BL6" s="21" t="str">
        <f t="shared" si="7"/>
        <v>-</v>
      </c>
      <c r="BM6" s="21">
        <f t="shared" si="7"/>
        <v>1050.51</v>
      </c>
      <c r="BN6" s="21">
        <f t="shared" si="7"/>
        <v>747.84</v>
      </c>
      <c r="BO6" s="21">
        <f t="shared" si="7"/>
        <v>804.98</v>
      </c>
      <c r="BP6" s="20" t="str">
        <f>IF(BP7="","",IF(BP7="-","【-】","【"&amp;SUBSTITUTE(TEXT(BP7,"#,##0.00"),"-","△")&amp;"】"))</f>
        <v>【652.82】</v>
      </c>
      <c r="BQ6" s="21" t="str">
        <f>IF(BQ7="",NA(),BQ7)</f>
        <v>-</v>
      </c>
      <c r="BR6" s="21" t="str">
        <f t="shared" ref="BR6:BZ6" si="8">IF(BR7="",NA(),BR7)</f>
        <v>-</v>
      </c>
      <c r="BS6" s="21">
        <f t="shared" si="8"/>
        <v>99.62</v>
      </c>
      <c r="BT6" s="21">
        <f t="shared" si="8"/>
        <v>104.63</v>
      </c>
      <c r="BU6" s="21">
        <f t="shared" si="8"/>
        <v>99.72</v>
      </c>
      <c r="BV6" s="21" t="str">
        <f t="shared" si="8"/>
        <v>-</v>
      </c>
      <c r="BW6" s="21" t="str">
        <f t="shared" si="8"/>
        <v>-</v>
      </c>
      <c r="BX6" s="21">
        <f t="shared" si="8"/>
        <v>82.65</v>
      </c>
      <c r="BY6" s="21">
        <f t="shared" si="8"/>
        <v>90.17</v>
      </c>
      <c r="BZ6" s="21">
        <f t="shared" si="8"/>
        <v>88.71</v>
      </c>
      <c r="CA6" s="20" t="str">
        <f>IF(CA7="","",IF(CA7="-","【-】","【"&amp;SUBSTITUTE(TEXT(CA7,"#,##0.00"),"-","△")&amp;"】"))</f>
        <v>【97.61】</v>
      </c>
      <c r="CB6" s="21" t="str">
        <f>IF(CB7="",NA(),CB7)</f>
        <v>-</v>
      </c>
      <c r="CC6" s="21" t="str">
        <f t="shared" ref="CC6:CK6" si="9">IF(CC7="",NA(),CC7)</f>
        <v>-</v>
      </c>
      <c r="CD6" s="21">
        <f t="shared" si="9"/>
        <v>152</v>
      </c>
      <c r="CE6" s="21">
        <f t="shared" si="9"/>
        <v>145.16</v>
      </c>
      <c r="CF6" s="21">
        <f t="shared" si="9"/>
        <v>152</v>
      </c>
      <c r="CG6" s="21" t="str">
        <f t="shared" si="9"/>
        <v>-</v>
      </c>
      <c r="CH6" s="21" t="str">
        <f t="shared" si="9"/>
        <v>-</v>
      </c>
      <c r="CI6" s="21">
        <f t="shared" si="9"/>
        <v>186.3</v>
      </c>
      <c r="CJ6" s="21">
        <f t="shared" si="9"/>
        <v>173.17</v>
      </c>
      <c r="CK6" s="21">
        <f t="shared" si="9"/>
        <v>174.8</v>
      </c>
      <c r="CL6" s="20" t="str">
        <f>IF(CL7="","",IF(CL7="-","【-】","【"&amp;SUBSTITUTE(TEXT(CL7,"#,##0.00"),"-","△")&amp;"】"))</f>
        <v>【138.29】</v>
      </c>
      <c r="CM6" s="21" t="str">
        <f>IF(CM7="",NA(),CM7)</f>
        <v>-</v>
      </c>
      <c r="CN6" s="21" t="str">
        <f t="shared" ref="CN6:CV6" si="10">IF(CN7="",NA(),CN7)</f>
        <v>-</v>
      </c>
      <c r="CO6" s="21">
        <f t="shared" si="10"/>
        <v>58.66</v>
      </c>
      <c r="CP6" s="21">
        <f t="shared" si="10"/>
        <v>60.55</v>
      </c>
      <c r="CQ6" s="21">
        <f t="shared" si="10"/>
        <v>53.75</v>
      </c>
      <c r="CR6" s="21" t="str">
        <f t="shared" si="10"/>
        <v>-</v>
      </c>
      <c r="CS6" s="21" t="str">
        <f t="shared" si="10"/>
        <v>-</v>
      </c>
      <c r="CT6" s="21">
        <f t="shared" si="10"/>
        <v>50.53</v>
      </c>
      <c r="CU6" s="21">
        <f t="shared" si="10"/>
        <v>56.43</v>
      </c>
      <c r="CV6" s="21">
        <f t="shared" si="10"/>
        <v>55.82</v>
      </c>
      <c r="CW6" s="20" t="str">
        <f>IF(CW7="","",IF(CW7="-","【-】","【"&amp;SUBSTITUTE(TEXT(CW7,"#,##0.00"),"-","△")&amp;"】"))</f>
        <v>【59.10】</v>
      </c>
      <c r="CX6" s="21" t="str">
        <f>IF(CX7="",NA(),CX7)</f>
        <v>-</v>
      </c>
      <c r="CY6" s="21" t="str">
        <f t="shared" ref="CY6:DG6" si="11">IF(CY7="",NA(),CY7)</f>
        <v>-</v>
      </c>
      <c r="CZ6" s="21">
        <f t="shared" si="11"/>
        <v>78.86</v>
      </c>
      <c r="DA6" s="21">
        <f t="shared" si="11"/>
        <v>82.65</v>
      </c>
      <c r="DB6" s="21">
        <f t="shared" si="11"/>
        <v>81.41</v>
      </c>
      <c r="DC6" s="21" t="str">
        <f t="shared" si="11"/>
        <v>-</v>
      </c>
      <c r="DD6" s="21" t="str">
        <f t="shared" si="11"/>
        <v>-</v>
      </c>
      <c r="DE6" s="21">
        <f t="shared" si="11"/>
        <v>82.08</v>
      </c>
      <c r="DF6" s="21">
        <f t="shared" si="11"/>
        <v>91.07</v>
      </c>
      <c r="DG6" s="21">
        <f t="shared" si="11"/>
        <v>90.67</v>
      </c>
      <c r="DH6" s="20" t="str">
        <f>IF(DH7="","",IF(DH7="-","【-】","【"&amp;SUBSTITUTE(TEXT(DH7,"#,##0.00"),"-","△")&amp;"】"))</f>
        <v>【95.82】</v>
      </c>
      <c r="DI6" s="21" t="str">
        <f>IF(DI7="",NA(),DI7)</f>
        <v>-</v>
      </c>
      <c r="DJ6" s="21" t="str">
        <f t="shared" ref="DJ6:DR6" si="12">IF(DJ7="",NA(),DJ7)</f>
        <v>-</v>
      </c>
      <c r="DK6" s="21">
        <f t="shared" si="12"/>
        <v>3.7</v>
      </c>
      <c r="DL6" s="21">
        <f t="shared" si="12"/>
        <v>7.19</v>
      </c>
      <c r="DM6" s="21">
        <f t="shared" si="12"/>
        <v>7.59</v>
      </c>
      <c r="DN6" s="21" t="str">
        <f t="shared" si="12"/>
        <v>-</v>
      </c>
      <c r="DO6" s="21" t="str">
        <f t="shared" si="12"/>
        <v>-</v>
      </c>
      <c r="DP6" s="21">
        <f t="shared" si="12"/>
        <v>12.7</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0.15</v>
      </c>
      <c r="EN6" s="21">
        <f t="shared" si="14"/>
        <v>0.12</v>
      </c>
      <c r="EO6" s="20" t="str">
        <f>IF(EO7="","",IF(EO7="-","【-】","【"&amp;SUBSTITUTE(TEXT(EO7,"#,##0.00"),"-","△")&amp;"】"))</f>
        <v>【0.23】</v>
      </c>
    </row>
    <row r="7" spans="1:148" s="22" customFormat="1" x14ac:dyDescent="0.15">
      <c r="A7" s="14"/>
      <c r="B7" s="23">
        <v>2022</v>
      </c>
      <c r="C7" s="23">
        <v>442119</v>
      </c>
      <c r="D7" s="23">
        <v>46</v>
      </c>
      <c r="E7" s="23">
        <v>17</v>
      </c>
      <c r="F7" s="23">
        <v>1</v>
      </c>
      <c r="G7" s="23">
        <v>0</v>
      </c>
      <c r="H7" s="23" t="s">
        <v>96</v>
      </c>
      <c r="I7" s="23" t="s">
        <v>97</v>
      </c>
      <c r="J7" s="23" t="s">
        <v>98</v>
      </c>
      <c r="K7" s="23" t="s">
        <v>99</v>
      </c>
      <c r="L7" s="23" t="s">
        <v>100</v>
      </c>
      <c r="M7" s="23" t="s">
        <v>101</v>
      </c>
      <c r="N7" s="24" t="s">
        <v>102</v>
      </c>
      <c r="O7" s="24">
        <v>53.62</v>
      </c>
      <c r="P7" s="24">
        <v>31</v>
      </c>
      <c r="Q7" s="24">
        <v>84.7</v>
      </c>
      <c r="R7" s="24">
        <v>2930</v>
      </c>
      <c r="S7" s="24">
        <v>53395</v>
      </c>
      <c r="T7" s="24">
        <v>439.05</v>
      </c>
      <c r="U7" s="24">
        <v>121.61</v>
      </c>
      <c r="V7" s="24">
        <v>16440</v>
      </c>
      <c r="W7" s="24">
        <v>5.04</v>
      </c>
      <c r="X7" s="24">
        <v>3261.9</v>
      </c>
      <c r="Y7" s="24" t="s">
        <v>102</v>
      </c>
      <c r="Z7" s="24" t="s">
        <v>102</v>
      </c>
      <c r="AA7" s="24">
        <v>100.68</v>
      </c>
      <c r="AB7" s="24">
        <v>100.44</v>
      </c>
      <c r="AC7" s="24">
        <v>97.15</v>
      </c>
      <c r="AD7" s="24" t="s">
        <v>102</v>
      </c>
      <c r="AE7" s="24" t="s">
        <v>102</v>
      </c>
      <c r="AF7" s="24">
        <v>107.21</v>
      </c>
      <c r="AG7" s="24">
        <v>106.22</v>
      </c>
      <c r="AH7" s="24">
        <v>107.01</v>
      </c>
      <c r="AI7" s="24">
        <v>106.11</v>
      </c>
      <c r="AJ7" s="24" t="s">
        <v>102</v>
      </c>
      <c r="AK7" s="24" t="s">
        <v>102</v>
      </c>
      <c r="AL7" s="24">
        <v>0.81</v>
      </c>
      <c r="AM7" s="24">
        <v>0</v>
      </c>
      <c r="AN7" s="24">
        <v>5.31</v>
      </c>
      <c r="AO7" s="24" t="s">
        <v>102</v>
      </c>
      <c r="AP7" s="24" t="s">
        <v>102</v>
      </c>
      <c r="AQ7" s="24">
        <v>43.71</v>
      </c>
      <c r="AR7" s="24">
        <v>18.010000000000002</v>
      </c>
      <c r="AS7" s="24">
        <v>23.86</v>
      </c>
      <c r="AT7" s="24">
        <v>3.15</v>
      </c>
      <c r="AU7" s="24" t="s">
        <v>102</v>
      </c>
      <c r="AV7" s="24" t="s">
        <v>102</v>
      </c>
      <c r="AW7" s="24">
        <v>23.65</v>
      </c>
      <c r="AX7" s="24">
        <v>22.5</v>
      </c>
      <c r="AY7" s="24">
        <v>44.33</v>
      </c>
      <c r="AZ7" s="24" t="s">
        <v>102</v>
      </c>
      <c r="BA7" s="24" t="s">
        <v>102</v>
      </c>
      <c r="BB7" s="24">
        <v>40.67</v>
      </c>
      <c r="BC7" s="24">
        <v>59.4</v>
      </c>
      <c r="BD7" s="24">
        <v>68.27</v>
      </c>
      <c r="BE7" s="24">
        <v>73.44</v>
      </c>
      <c r="BF7" s="24" t="s">
        <v>102</v>
      </c>
      <c r="BG7" s="24" t="s">
        <v>102</v>
      </c>
      <c r="BH7" s="24">
        <v>1132.75</v>
      </c>
      <c r="BI7" s="24">
        <v>1188.51</v>
      </c>
      <c r="BJ7" s="24">
        <v>1315.39</v>
      </c>
      <c r="BK7" s="24" t="s">
        <v>102</v>
      </c>
      <c r="BL7" s="24" t="s">
        <v>102</v>
      </c>
      <c r="BM7" s="24">
        <v>1050.51</v>
      </c>
      <c r="BN7" s="24">
        <v>747.84</v>
      </c>
      <c r="BO7" s="24">
        <v>804.98</v>
      </c>
      <c r="BP7" s="24">
        <v>652.82000000000005</v>
      </c>
      <c r="BQ7" s="24" t="s">
        <v>102</v>
      </c>
      <c r="BR7" s="24" t="s">
        <v>102</v>
      </c>
      <c r="BS7" s="24">
        <v>99.62</v>
      </c>
      <c r="BT7" s="24">
        <v>104.63</v>
      </c>
      <c r="BU7" s="24">
        <v>99.72</v>
      </c>
      <c r="BV7" s="24" t="s">
        <v>102</v>
      </c>
      <c r="BW7" s="24" t="s">
        <v>102</v>
      </c>
      <c r="BX7" s="24">
        <v>82.65</v>
      </c>
      <c r="BY7" s="24">
        <v>90.17</v>
      </c>
      <c r="BZ7" s="24">
        <v>88.71</v>
      </c>
      <c r="CA7" s="24">
        <v>97.61</v>
      </c>
      <c r="CB7" s="24" t="s">
        <v>102</v>
      </c>
      <c r="CC7" s="24" t="s">
        <v>102</v>
      </c>
      <c r="CD7" s="24">
        <v>152</v>
      </c>
      <c r="CE7" s="24">
        <v>145.16</v>
      </c>
      <c r="CF7" s="24">
        <v>152</v>
      </c>
      <c r="CG7" s="24" t="s">
        <v>102</v>
      </c>
      <c r="CH7" s="24" t="s">
        <v>102</v>
      </c>
      <c r="CI7" s="24">
        <v>186.3</v>
      </c>
      <c r="CJ7" s="24">
        <v>173.17</v>
      </c>
      <c r="CK7" s="24">
        <v>174.8</v>
      </c>
      <c r="CL7" s="24">
        <v>138.29</v>
      </c>
      <c r="CM7" s="24" t="s">
        <v>102</v>
      </c>
      <c r="CN7" s="24" t="s">
        <v>102</v>
      </c>
      <c r="CO7" s="24">
        <v>58.66</v>
      </c>
      <c r="CP7" s="24">
        <v>60.55</v>
      </c>
      <c r="CQ7" s="24">
        <v>53.75</v>
      </c>
      <c r="CR7" s="24" t="s">
        <v>102</v>
      </c>
      <c r="CS7" s="24" t="s">
        <v>102</v>
      </c>
      <c r="CT7" s="24">
        <v>50.53</v>
      </c>
      <c r="CU7" s="24">
        <v>56.43</v>
      </c>
      <c r="CV7" s="24">
        <v>55.82</v>
      </c>
      <c r="CW7" s="24">
        <v>59.1</v>
      </c>
      <c r="CX7" s="24" t="s">
        <v>102</v>
      </c>
      <c r="CY7" s="24" t="s">
        <v>102</v>
      </c>
      <c r="CZ7" s="24">
        <v>78.86</v>
      </c>
      <c r="DA7" s="24">
        <v>82.65</v>
      </c>
      <c r="DB7" s="24">
        <v>81.41</v>
      </c>
      <c r="DC7" s="24" t="s">
        <v>102</v>
      </c>
      <c r="DD7" s="24" t="s">
        <v>102</v>
      </c>
      <c r="DE7" s="24">
        <v>82.08</v>
      </c>
      <c r="DF7" s="24">
        <v>91.07</v>
      </c>
      <c r="DG7" s="24">
        <v>90.67</v>
      </c>
      <c r="DH7" s="24">
        <v>95.82</v>
      </c>
      <c r="DI7" s="24" t="s">
        <v>102</v>
      </c>
      <c r="DJ7" s="24" t="s">
        <v>102</v>
      </c>
      <c r="DK7" s="24">
        <v>3.7</v>
      </c>
      <c r="DL7" s="24">
        <v>7.19</v>
      </c>
      <c r="DM7" s="24">
        <v>7.59</v>
      </c>
      <c r="DN7" s="24" t="s">
        <v>102</v>
      </c>
      <c r="DO7" s="24" t="s">
        <v>102</v>
      </c>
      <c r="DP7" s="24">
        <v>12.7</v>
      </c>
      <c r="DQ7" s="24">
        <v>23.54</v>
      </c>
      <c r="DR7" s="24">
        <v>25.86</v>
      </c>
      <c r="DS7" s="24">
        <v>39.74</v>
      </c>
      <c r="DT7" s="24" t="s">
        <v>102</v>
      </c>
      <c r="DU7" s="24" t="s">
        <v>102</v>
      </c>
      <c r="DV7" s="24">
        <v>0</v>
      </c>
      <c r="DW7" s="24">
        <v>0</v>
      </c>
      <c r="DX7" s="24">
        <v>0</v>
      </c>
      <c r="DY7" s="24" t="s">
        <v>102</v>
      </c>
      <c r="DZ7" s="24" t="s">
        <v>102</v>
      </c>
      <c r="EA7" s="24">
        <v>0</v>
      </c>
      <c r="EB7" s="24">
        <v>1.5</v>
      </c>
      <c r="EC7" s="24">
        <v>1.4</v>
      </c>
      <c r="ED7" s="24">
        <v>7.62</v>
      </c>
      <c r="EE7" s="24" t="s">
        <v>102</v>
      </c>
      <c r="EF7" s="24" t="s">
        <v>102</v>
      </c>
      <c r="EG7" s="24">
        <v>0</v>
      </c>
      <c r="EH7" s="24">
        <v>0</v>
      </c>
      <c r="EI7" s="24">
        <v>0</v>
      </c>
      <c r="EJ7" s="24" t="s">
        <v>102</v>
      </c>
      <c r="EK7" s="24" t="s">
        <v>102</v>
      </c>
      <c r="EL7" s="24">
        <v>1.65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2024-01-30T06:18:18Z</cp:lastPrinted>
  <dcterms:created xsi:type="dcterms:W3CDTF">2023-12-12T00:52:12Z</dcterms:created>
  <dcterms:modified xsi:type="dcterms:W3CDTF">2024-02-20T08:21:11Z</dcterms:modified>
  <cp:category/>
</cp:coreProperties>
</file>